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<sst xmlns="http://schemas.openxmlformats.org/spreadsheetml/2006/main" count="205" uniqueCount="137">
  <si>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</si>
  <si>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</si>
  <si>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</si>
  <si>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</si>
  <si>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</si>
  <si>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</si>
  <si>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</si>
  <si>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</si>
  <si>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</si>
  <si>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</si>
  <si>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</si>
  <si>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</si>
  <si>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</si>
  <si>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</si>
  <si>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</si>
  <si>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</si>
  <si>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</si>
  <si>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</si>
  <si>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</si>
  <si>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</si>
  <si>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</si>
  <si>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</si>
  <si>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</si>
  <si>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</si>
  <si>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</si>
  <si>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</si>
  <si>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</si>
  <si>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</si>
  <si>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</si>
  <si>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koruza-power-module-PCB.PrjPcb</t>
  </si>
  <si>
    <t>None</t>
  </si>
  <si>
    <t>05/16/2017</t>
  </si>
  <si>
    <t>3:19:15 PM</t>
  </si>
  <si>
    <t>Koruza power module</t>
  </si>
  <si>
    <t>5</t>
  </si>
  <si>
    <t>Manufacturer Part Number 1</t>
  </si>
  <si>
    <t>EEEFK1V221P</t>
  </si>
  <si>
    <t>GRM188R71C104KA01J</t>
  </si>
  <si>
    <t>GRM1885C1H220JA01D</t>
  </si>
  <si>
    <t>GRM188R61H105KAALD</t>
  </si>
  <si>
    <t>GRM31CR61H106KA12L</t>
  </si>
  <si>
    <t>GRM1885C1H680JA01D</t>
  </si>
  <si>
    <t>SK34A-TP</t>
  </si>
  <si>
    <t>1N4148W-7-F.</t>
  </si>
  <si>
    <t>MBRM140T1G</t>
  </si>
  <si>
    <t>DR125-330-R</t>
  </si>
  <si>
    <t>SDR0703-100KL</t>
  </si>
  <si>
    <t>MC0063W0603112K</t>
  </si>
  <si>
    <t>MCMR06X471 JTL</t>
  </si>
  <si>
    <t>MC0063W06031105K</t>
  </si>
  <si>
    <t>MCMR06X103 JTL</t>
  </si>
  <si>
    <t>MC0063W0603169K8</t>
  </si>
  <si>
    <t>MCSR06X7502FTL</t>
  </si>
  <si>
    <t>MCMR06X102 JTL</t>
  </si>
  <si>
    <t>LM2596DSADJG</t>
  </si>
  <si>
    <t>LT3505EMS8E#PBF</t>
  </si>
  <si>
    <t>Manufacturer 1</t>
  </si>
  <si>
    <t>PANASONIC ELECTRONIC COMPONENTS</t>
  </si>
  <si>
    <t>MURATA</t>
  </si>
  <si>
    <t>MICRO COMMERCIAL COMPONENTS</t>
  </si>
  <si>
    <t>DIODES INC.</t>
  </si>
  <si>
    <t>ON SEMICONDUCTOR</t>
  </si>
  <si>
    <t>COILTRONICS</t>
  </si>
  <si>
    <t>BOURNS</t>
  </si>
  <si>
    <t>MULTICOMP</t>
  </si>
  <si>
    <t>LINEAR TECHNOLOGY</t>
  </si>
  <si>
    <t>Description</t>
  </si>
  <si>
    <t>PANASONIC ELECTRONIC COMPONENTS - EEEFK1V221P - CAP, ALU ELEC, 220UF, 35V, SMD</t>
  </si>
  <si>
    <t>MURATA - GRM188R71C104KA01J - CAP, MLCC, X7R, 0.1UF, 16V, 0603</t>
  </si>
  <si>
    <t>MURATA - GRM1885C1H220JA01D - CAP, MLCC, C0G/NP0, 22PF, 50V, 0603</t>
  </si>
  <si>
    <t>MURATA - GRM188R61H105KAALD - CAP, MLCC, X5R, 1UF, 50V, 0603</t>
  </si>
  <si>
    <t>MURATA - GRM31CR61H106KA12L - CAP, MLCC, X5R, 10UF, 50V, 1206</t>
  </si>
  <si>
    <t>MURATA - GRM1885C1H680JA01D - CAP, MLCC, C0G/NP0, 68PF, 50V, 0603</t>
  </si>
  <si>
    <t>MICRO COMMERCIAL COMPONENTS - SK34A-TP - SCHOTTKY RECTIFIERS, 3A, 40V, DO-214AC</t>
  </si>
  <si>
    <t>DIODES INC. - 1N4148W-7-F. - DIODE, SWITCH, 300MA, 100V,SOD123</t>
  </si>
  <si>
    <t>ON SEMICONDUCTOR - MBRM140T1G - DIODE, SCHOTTKY, 1A, POWERMITE</t>
  </si>
  <si>
    <t>COILTRONICS - DR125-330-R - INDUCTOR, SMD, 33UH, 3.28A</t>
  </si>
  <si>
    <t>BOURNS - SDR0703-100KL - INDUCTOR, POWER, 10UH, 10%, 1A</t>
  </si>
  <si>
    <t>MULTICOMP - MC0063W0603112K - RES, THICK FILM, 12K, 1%, 0.063W, 0603</t>
  </si>
  <si>
    <t>MULTICOMP - MCMR06X471 JTL - RES, CERAMIC, 470R, 5%, 0.1W, 0603</t>
  </si>
  <si>
    <t>MULTICOMP - MC0063W06031105K - RES, THICK FILM, 105K, 1%, 0.063W, 0603</t>
  </si>
  <si>
    <t>MULTICOMP - MCMR06X103 JTL - RES, CERAMIC, 10K, 5%, 0.1W, 0603</t>
  </si>
  <si>
    <t>MULTICOMP - MC0063W0603169K8 - RES, THICK FILM, 69K8, 1%, 0.063W, 0603</t>
  </si>
  <si>
    <t>MULTICOMP - MCSR06X7502FTL - RES, CERAMIC, 75K, 1%, 0.1W, 0603</t>
  </si>
  <si>
    <t>MULTICOMP - MCMR06X102 JTL - RES, CERAMIC, 1K, 5%, 0.1W, 0603</t>
  </si>
  <si>
    <t>ON SEMICONDUCTOR - LM2596DSADJG - DC/DC CONV, BUCK, 3A, 150KHZ, TO-263-5</t>
  </si>
  <si>
    <t>LINEAR TECHNOLOGY - LT3505EMS8E#PBF - IC, SW REG, 1.2A, STEP D, 8MSOP</t>
  </si>
  <si>
    <t>Footprint</t>
  </si>
  <si>
    <t>Cap Can F</t>
  </si>
  <si>
    <t>CAP0603</t>
  </si>
  <si>
    <t>CAP1206</t>
  </si>
  <si>
    <t>SMC/DO-214AC</t>
  </si>
  <si>
    <t>SOD123</t>
  </si>
  <si>
    <t>POWERMITE</t>
  </si>
  <si>
    <t>IND DR125 Series</t>
  </si>
  <si>
    <t>INDP6545X29N</t>
  </si>
  <si>
    <t>RES0603</t>
  </si>
  <si>
    <t>KTT0005B</t>
  </si>
  <si>
    <t>MSOP8E</t>
  </si>
  <si>
    <t>#Column Name Error:Category</t>
  </si>
  <si>
    <t>Quantity</t>
  </si>
  <si>
    <t>Supplier 1</t>
  </si>
  <si>
    <t>Farnell</t>
  </si>
  <si>
    <t>Supplier Part Number 1</t>
  </si>
  <si>
    <t>9695877</t>
  </si>
  <si>
    <t>2688519</t>
  </si>
  <si>
    <t>8819831</t>
  </si>
  <si>
    <t>1845736</t>
  </si>
  <si>
    <t>1845762</t>
  </si>
  <si>
    <t>8819858</t>
  </si>
  <si>
    <t>1924423</t>
  </si>
  <si>
    <t>1776392</t>
  </si>
  <si>
    <t>1459067</t>
  </si>
  <si>
    <t>2075603</t>
  </si>
  <si>
    <t>1929709</t>
  </si>
  <si>
    <t>9330518</t>
  </si>
  <si>
    <t>2073513</t>
  </si>
  <si>
    <t>1170988</t>
  </si>
  <si>
    <t>2073356</t>
  </si>
  <si>
    <t>1170972</t>
  </si>
  <si>
    <t>2074304</t>
  </si>
  <si>
    <t>2073354</t>
  </si>
  <si>
    <t>2534162</t>
  </si>
  <si>
    <t>1663569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</si>
  <si>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</si>
  <si>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</si>
  <si>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</si>
  <si>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</si>
  <si>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</si>
  <si>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</si>
  <si>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C:\Users\vojislav\Documents\koruza-power-module\koruza-power-module-PCB\koruza-power-module-PCB.PrjPcb</t>
  </si>
  <si>
    <t>&lt;Parameter Title not found&gt;</t>
  </si>
  <si>
    <t>24</t>
  </si>
  <si>
    <t>05/16/2017 3:19:15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</si>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</sst>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8"/>
  <sheetViews>
    <sheetView showGridLines="0" tabSelected="1" topLeftCell="D2" zoomScale="85" zoomScaleNormal="85" workbookViewId="0">
      <selection activeCell="S26" sqref="S26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42871</v>
      </c>
      <c r="E8" s="22">
        <f ca="1">NOW()</f>
        <v>42871.640071296293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56</v>
      </c>
      <c r="E9" s="85" t="s">
        <v>66</v>
      </c>
      <c r="F9" s="85" t="s">
        <v>87</v>
      </c>
      <c r="G9" s="85" t="s">
        <v>99</v>
      </c>
      <c r="H9" s="85" t="s">
        <v>100</v>
      </c>
      <c r="I9" s="85" t="s">
        <v>101</v>
      </c>
      <c r="J9" s="85" t="s">
        <v>103</v>
      </c>
      <c r="K9" s="91" t="s">
        <v>124</v>
      </c>
      <c r="L9" s="92" t="s">
        <v>125</v>
      </c>
      <c r="M9" s="93" t="s">
        <v>126</v>
      </c>
      <c r="N9" s="93" t="s">
        <v>127</v>
      </c>
      <c r="O9" s="93" t="s">
        <v>128</v>
      </c>
    </row>
    <row r="10" spans="1:15" s="2" customFormat="1" ht="13.5" customHeight="1" x14ac:dyDescent="0.25">
      <c r="A10" s="52"/>
      <c r="B10" s="28">
        <f t="shared" ref="B10:B29" si="0">ROW(B10) - ROW($B$9)</f>
        <v>1</v>
      </c>
      <c r="C10" s="86" t="s">
        <v>36</v>
      </c>
      <c r="D10" s="86" t="s">
        <v>57</v>
      </c>
      <c r="E10" s="88" t="s">
        <v>67</v>
      </c>
      <c r="F10" s="88" t="s">
        <v>88</v>
      </c>
      <c r="G10" s="29"/>
      <c r="H10" s="29">
        <v>2</v>
      </c>
      <c r="I10" s="89" t="s">
        <v>102</v>
      </c>
      <c r="J10" s="88" t="s">
        <v>104</v>
      </c>
      <c r="K10" s="37">
        <v>10</v>
      </c>
      <c r="L10" s="37">
        <v>8783</v>
      </c>
      <c r="M10" s="76">
        <v>0.36399999999999999</v>
      </c>
      <c r="N10" s="76">
        <v>3.64</v>
      </c>
      <c r="O10" s="94" t="s">
        <v>129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37</v>
      </c>
      <c r="D11" s="87" t="s">
        <v>58</v>
      </c>
      <c r="E11" s="87" t="s">
        <v>68</v>
      </c>
      <c r="F11" s="87" t="s">
        <v>89</v>
      </c>
      <c r="G11" s="31"/>
      <c r="H11" s="31">
        <v>4</v>
      </c>
      <c r="I11" s="90" t="s">
        <v>102</v>
      </c>
      <c r="J11" s="87" t="s">
        <v>105</v>
      </c>
      <c r="K11" s="38">
        <v>20</v>
      </c>
      <c r="L11" s="38">
        <v>17667</v>
      </c>
      <c r="M11" s="77">
        <v>1.5800000000000002E-2</v>
      </c>
      <c r="N11" s="77">
        <v>0.316</v>
      </c>
      <c r="O11" s="95" t="s">
        <v>129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38</v>
      </c>
      <c r="D12" s="86" t="s">
        <v>58</v>
      </c>
      <c r="E12" s="88" t="s">
        <v>69</v>
      </c>
      <c r="F12" s="88" t="s">
        <v>89</v>
      </c>
      <c r="G12" s="29"/>
      <c r="H12" s="29">
        <v>1</v>
      </c>
      <c r="I12" s="89" t="s">
        <v>102</v>
      </c>
      <c r="J12" s="88" t="s">
        <v>106</v>
      </c>
      <c r="K12" s="37">
        <v>10</v>
      </c>
      <c r="L12" s="37">
        <v>4446</v>
      </c>
      <c r="M12" s="76">
        <v>2.3300000000000001E-2</v>
      </c>
      <c r="N12" s="76">
        <v>0.23300000000000001</v>
      </c>
      <c r="O12" s="94" t="s">
        <v>129</v>
      </c>
    </row>
    <row r="13" spans="1:15" s="2" customFormat="1" ht="13.5" customHeight="1" x14ac:dyDescent="0.25">
      <c r="A13" s="52"/>
      <c r="B13" s="30">
        <f t="shared" si="0"/>
        <v>4</v>
      </c>
      <c r="C13" s="87" t="s">
        <v>39</v>
      </c>
      <c r="D13" s="87" t="s">
        <v>58</v>
      </c>
      <c r="E13" s="87" t="s">
        <v>70</v>
      </c>
      <c r="F13" s="87" t="s">
        <v>89</v>
      </c>
      <c r="G13" s="31"/>
      <c r="H13" s="31">
        <v>1</v>
      </c>
      <c r="I13" s="90" t="s">
        <v>102</v>
      </c>
      <c r="J13" s="87" t="s">
        <v>107</v>
      </c>
      <c r="K13" s="38">
        <v>10</v>
      </c>
      <c r="L13" s="38">
        <v>62202</v>
      </c>
      <c r="M13" s="77">
        <v>9.2999999999999999E-2</v>
      </c>
      <c r="N13" s="77">
        <v>0.93</v>
      </c>
      <c r="O13" s="95" t="s">
        <v>129</v>
      </c>
    </row>
    <row r="14" spans="1:15" s="2" customFormat="1" ht="13.5" customHeight="1" x14ac:dyDescent="0.25">
      <c r="A14" s="52"/>
      <c r="B14" s="28">
        <f t="shared" si="0"/>
        <v>5</v>
      </c>
      <c r="C14" s="86" t="s">
        <v>40</v>
      </c>
      <c r="D14" s="86" t="s">
        <v>58</v>
      </c>
      <c r="E14" s="88" t="s">
        <v>71</v>
      </c>
      <c r="F14" s="88" t="s">
        <v>90</v>
      </c>
      <c r="G14" s="29"/>
      <c r="H14" s="29">
        <v>1</v>
      </c>
      <c r="I14" s="89" t="s">
        <v>102</v>
      </c>
      <c r="J14" s="88" t="s">
        <v>108</v>
      </c>
      <c r="K14" s="37">
        <v>5</v>
      </c>
      <c r="L14" s="37">
        <v>182</v>
      </c>
      <c r="M14" s="76">
        <v>0.36899999999999999</v>
      </c>
      <c r="N14" s="76">
        <v>1.845</v>
      </c>
      <c r="O14" s="94" t="s">
        <v>129</v>
      </c>
    </row>
    <row r="15" spans="1:15" s="2" customFormat="1" ht="13.5" customHeight="1" x14ac:dyDescent="0.25">
      <c r="A15" s="52"/>
      <c r="B15" s="30">
        <f t="shared" si="0"/>
        <v>6</v>
      </c>
      <c r="C15" s="87" t="s">
        <v>41</v>
      </c>
      <c r="D15" s="87" t="s">
        <v>58</v>
      </c>
      <c r="E15" s="87" t="s">
        <v>72</v>
      </c>
      <c r="F15" s="87" t="s">
        <v>89</v>
      </c>
      <c r="G15" s="31"/>
      <c r="H15" s="31">
        <v>1</v>
      </c>
      <c r="I15" s="90" t="s">
        <v>102</v>
      </c>
      <c r="J15" s="87" t="s">
        <v>109</v>
      </c>
      <c r="K15" s="38">
        <v>10</v>
      </c>
      <c r="L15" s="38">
        <v>9555</v>
      </c>
      <c r="M15" s="77">
        <v>2.24E-2</v>
      </c>
      <c r="N15" s="77">
        <v>0.224</v>
      </c>
      <c r="O15" s="95" t="s">
        <v>129</v>
      </c>
    </row>
    <row r="16" spans="1:15" s="2" customFormat="1" ht="13.5" customHeight="1" x14ac:dyDescent="0.25">
      <c r="A16" s="52"/>
      <c r="B16" s="28">
        <f t="shared" si="0"/>
        <v>7</v>
      </c>
      <c r="C16" s="86" t="s">
        <v>42</v>
      </c>
      <c r="D16" s="86" t="s">
        <v>59</v>
      </c>
      <c r="E16" s="88" t="s">
        <v>73</v>
      </c>
      <c r="F16" s="88" t="s">
        <v>91</v>
      </c>
      <c r="G16" s="29"/>
      <c r="H16" s="29">
        <v>1</v>
      </c>
      <c r="I16" s="89" t="s">
        <v>102</v>
      </c>
      <c r="J16" s="88" t="s">
        <v>110</v>
      </c>
      <c r="K16" s="37">
        <v>5</v>
      </c>
      <c r="L16" s="37">
        <v>3770</v>
      </c>
      <c r="M16" s="76">
        <v>0.73599999999999999</v>
      </c>
      <c r="N16" s="76">
        <v>3.68</v>
      </c>
      <c r="O16" s="94" t="s">
        <v>129</v>
      </c>
    </row>
    <row r="17" spans="1:15" s="2" customFormat="1" ht="13.5" customHeight="1" x14ac:dyDescent="0.25">
      <c r="A17" s="52"/>
      <c r="B17" s="30">
        <f t="shared" si="0"/>
        <v>8</v>
      </c>
      <c r="C17" s="87" t="s">
        <v>43</v>
      </c>
      <c r="D17" s="87" t="s">
        <v>60</v>
      </c>
      <c r="E17" s="87" t="s">
        <v>74</v>
      </c>
      <c r="F17" s="87" t="s">
        <v>92</v>
      </c>
      <c r="G17" s="31"/>
      <c r="H17" s="31">
        <v>1</v>
      </c>
      <c r="I17" s="90" t="s">
        <v>102</v>
      </c>
      <c r="J17" s="87" t="s">
        <v>111</v>
      </c>
      <c r="K17" s="38">
        <v>5</v>
      </c>
      <c r="L17" s="38">
        <v>124279</v>
      </c>
      <c r="M17" s="77">
        <v>0.13600000000000001</v>
      </c>
      <c r="N17" s="77">
        <v>0.68</v>
      </c>
      <c r="O17" s="95" t="s">
        <v>129</v>
      </c>
    </row>
    <row r="18" spans="1:15" s="2" customFormat="1" ht="13.5" customHeight="1" x14ac:dyDescent="0.25">
      <c r="A18" s="52"/>
      <c r="B18" s="28">
        <f t="shared" si="0"/>
        <v>9</v>
      </c>
      <c r="C18" s="86" t="s">
        <v>44</v>
      </c>
      <c r="D18" s="86" t="s">
        <v>61</v>
      </c>
      <c r="E18" s="88" t="s">
        <v>75</v>
      </c>
      <c r="F18" s="88" t="s">
        <v>93</v>
      </c>
      <c r="G18" s="29"/>
      <c r="H18" s="29">
        <v>1</v>
      </c>
      <c r="I18" s="89" t="s">
        <v>102</v>
      </c>
      <c r="J18" s="88" t="s">
        <v>112</v>
      </c>
      <c r="K18" s="37">
        <v>5</v>
      </c>
      <c r="L18" s="37">
        <v>6668</v>
      </c>
      <c r="M18" s="76">
        <v>0.25900000000000001</v>
      </c>
      <c r="N18" s="76">
        <v>1.2949999999999999</v>
      </c>
      <c r="O18" s="94" t="s">
        <v>129</v>
      </c>
    </row>
    <row r="19" spans="1:15" s="2" customFormat="1" ht="13.5" customHeight="1" x14ac:dyDescent="0.25">
      <c r="A19" s="52"/>
      <c r="B19" s="30">
        <f t="shared" si="0"/>
        <v>10</v>
      </c>
      <c r="C19" s="87" t="s">
        <v>45</v>
      </c>
      <c r="D19" s="87" t="s">
        <v>62</v>
      </c>
      <c r="E19" s="87" t="s">
        <v>76</v>
      </c>
      <c r="F19" s="87" t="s">
        <v>94</v>
      </c>
      <c r="G19" s="31"/>
      <c r="H19" s="31">
        <v>1</v>
      </c>
      <c r="I19" s="90" t="s">
        <v>102</v>
      </c>
      <c r="J19" s="87" t="s">
        <v>113</v>
      </c>
      <c r="K19" s="38">
        <v>5</v>
      </c>
      <c r="L19" s="38">
        <v>5000</v>
      </c>
      <c r="M19" s="77">
        <v>1.53</v>
      </c>
      <c r="N19" s="77">
        <v>7.65</v>
      </c>
      <c r="O19" s="95" t="s">
        <v>129</v>
      </c>
    </row>
    <row r="20" spans="1:15" s="2" customFormat="1" ht="13.5" customHeight="1" x14ac:dyDescent="0.25">
      <c r="A20" s="52"/>
      <c r="B20" s="28">
        <f t="shared" si="0"/>
        <v>11</v>
      </c>
      <c r="C20" s="86" t="s">
        <v>46</v>
      </c>
      <c r="D20" s="86" t="s">
        <v>63</v>
      </c>
      <c r="E20" s="88" t="s">
        <v>77</v>
      </c>
      <c r="F20" s="88" t="s">
        <v>95</v>
      </c>
      <c r="G20" s="29"/>
      <c r="H20" s="29">
        <v>1</v>
      </c>
      <c r="I20" s="89" t="s">
        <v>102</v>
      </c>
      <c r="J20" s="88" t="s">
        <v>114</v>
      </c>
      <c r="K20" s="37">
        <v>5</v>
      </c>
      <c r="L20" s="37">
        <v>176</v>
      </c>
      <c r="M20" s="76">
        <v>0.59399999999999997</v>
      </c>
      <c r="N20" s="76">
        <v>2.97</v>
      </c>
      <c r="O20" s="94" t="s">
        <v>129</v>
      </c>
    </row>
    <row r="21" spans="1:15" s="2" customFormat="1" ht="13.5" customHeight="1" x14ac:dyDescent="0.25">
      <c r="A21" s="52"/>
      <c r="B21" s="30">
        <f t="shared" si="0"/>
        <v>12</v>
      </c>
      <c r="C21" s="87" t="s">
        <v>47</v>
      </c>
      <c r="D21" s="87" t="s">
        <v>64</v>
      </c>
      <c r="E21" s="87" t="s">
        <v>78</v>
      </c>
      <c r="F21" s="87" t="s">
        <v>96</v>
      </c>
      <c r="G21" s="31"/>
      <c r="H21" s="31">
        <v>1</v>
      </c>
      <c r="I21" s="90" t="s">
        <v>102</v>
      </c>
      <c r="J21" s="87" t="s">
        <v>115</v>
      </c>
      <c r="K21" s="38">
        <v>10</v>
      </c>
      <c r="L21" s="38">
        <v>2305</v>
      </c>
      <c r="M21" s="77">
        <v>1.1000000000000001E-3</v>
      </c>
      <c r="N21" s="77">
        <v>1.0999999999999999E-2</v>
      </c>
      <c r="O21" s="95" t="s">
        <v>129</v>
      </c>
    </row>
    <row r="22" spans="1:15" s="2" customFormat="1" ht="13.5" customHeight="1" x14ac:dyDescent="0.25">
      <c r="A22" s="52"/>
      <c r="B22" s="28">
        <f t="shared" si="0"/>
        <v>13</v>
      </c>
      <c r="C22" s="86" t="s">
        <v>48</v>
      </c>
      <c r="D22" s="86" t="s">
        <v>64</v>
      </c>
      <c r="E22" s="88" t="s">
        <v>79</v>
      </c>
      <c r="F22" s="88" t="s">
        <v>96</v>
      </c>
      <c r="G22" s="29"/>
      <c r="H22" s="29">
        <v>1</v>
      </c>
      <c r="I22" s="89" t="s">
        <v>102</v>
      </c>
      <c r="J22" s="88" t="s">
        <v>116</v>
      </c>
      <c r="K22" s="37">
        <v>10</v>
      </c>
      <c r="L22" s="37">
        <v>3496</v>
      </c>
      <c r="M22" s="76">
        <v>8.8999999999999999E-3</v>
      </c>
      <c r="N22" s="76">
        <v>8.8999999999999996E-2</v>
      </c>
      <c r="O22" s="94" t="s">
        <v>129</v>
      </c>
    </row>
    <row r="23" spans="1:15" s="2" customFormat="1" ht="13.5" customHeight="1" x14ac:dyDescent="0.25">
      <c r="A23" s="52"/>
      <c r="B23" s="30">
        <f t="shared" si="0"/>
        <v>14</v>
      </c>
      <c r="C23" s="87" t="s">
        <v>49</v>
      </c>
      <c r="D23" s="87" t="s">
        <v>64</v>
      </c>
      <c r="E23" s="87" t="s">
        <v>80</v>
      </c>
      <c r="F23" s="87" t="s">
        <v>96</v>
      </c>
      <c r="G23" s="31"/>
      <c r="H23" s="31">
        <v>1</v>
      </c>
      <c r="I23" s="90" t="s">
        <v>102</v>
      </c>
      <c r="J23" s="87" t="s">
        <v>117</v>
      </c>
      <c r="K23" s="38">
        <v>10</v>
      </c>
      <c r="L23" s="38">
        <v>7970</v>
      </c>
      <c r="M23" s="77">
        <v>1.1000000000000001E-3</v>
      </c>
      <c r="N23" s="77">
        <v>1.0999999999999999E-2</v>
      </c>
      <c r="O23" s="95" t="s">
        <v>129</v>
      </c>
    </row>
    <row r="24" spans="1:15" s="2" customFormat="1" ht="13.5" customHeight="1" x14ac:dyDescent="0.25">
      <c r="A24" s="52"/>
      <c r="B24" s="28">
        <f t="shared" si="0"/>
        <v>15</v>
      </c>
      <c r="C24" s="86" t="s">
        <v>50</v>
      </c>
      <c r="D24" s="86" t="s">
        <v>64</v>
      </c>
      <c r="E24" s="88" t="s">
        <v>81</v>
      </c>
      <c r="F24" s="88" t="s">
        <v>96</v>
      </c>
      <c r="G24" s="29"/>
      <c r="H24" s="29">
        <v>1</v>
      </c>
      <c r="I24" s="89" t="s">
        <v>102</v>
      </c>
      <c r="J24" s="88" t="s">
        <v>118</v>
      </c>
      <c r="K24" s="37">
        <v>10</v>
      </c>
      <c r="L24" s="37">
        <v>14782</v>
      </c>
      <c r="M24" s="76">
        <v>6.3E-3</v>
      </c>
      <c r="N24" s="76">
        <v>6.3E-2</v>
      </c>
      <c r="O24" s="94" t="s">
        <v>129</v>
      </c>
    </row>
    <row r="25" spans="1:15" s="2" customFormat="1" ht="13.5" customHeight="1" x14ac:dyDescent="0.25">
      <c r="A25" s="52"/>
      <c r="B25" s="30">
        <f t="shared" si="0"/>
        <v>16</v>
      </c>
      <c r="C25" s="87" t="s">
        <v>51</v>
      </c>
      <c r="D25" s="87" t="s">
        <v>64</v>
      </c>
      <c r="E25" s="87" t="s">
        <v>82</v>
      </c>
      <c r="F25" s="87" t="s">
        <v>96</v>
      </c>
      <c r="G25" s="31"/>
      <c r="H25" s="31">
        <v>1</v>
      </c>
      <c r="I25" s="90" t="s">
        <v>102</v>
      </c>
      <c r="J25" s="87" t="s">
        <v>119</v>
      </c>
      <c r="K25" s="38">
        <v>10</v>
      </c>
      <c r="L25" s="38">
        <v>4256</v>
      </c>
      <c r="M25" s="77">
        <v>1.15E-2</v>
      </c>
      <c r="N25" s="77">
        <v>0.115</v>
      </c>
      <c r="O25" s="95" t="s">
        <v>129</v>
      </c>
    </row>
    <row r="26" spans="1:15" s="2" customFormat="1" ht="13.5" customHeight="1" x14ac:dyDescent="0.25">
      <c r="A26" s="52"/>
      <c r="B26" s="28">
        <f t="shared" si="0"/>
        <v>17</v>
      </c>
      <c r="C26" s="86" t="s">
        <v>52</v>
      </c>
      <c r="D26" s="86" t="s">
        <v>64</v>
      </c>
      <c r="E26" s="88" t="s">
        <v>83</v>
      </c>
      <c r="F26" s="88" t="s">
        <v>96</v>
      </c>
      <c r="G26" s="29"/>
      <c r="H26" s="29">
        <v>1</v>
      </c>
      <c r="I26" s="89" t="s">
        <v>102</v>
      </c>
      <c r="J26" s="88" t="s">
        <v>120</v>
      </c>
      <c r="K26" s="37">
        <v>10</v>
      </c>
      <c r="L26" s="37">
        <v>1782</v>
      </c>
      <c r="M26" s="76">
        <v>1.4500000000000001E-2</v>
      </c>
      <c r="N26" s="76">
        <v>0.14499999999999999</v>
      </c>
      <c r="O26" s="94" t="s">
        <v>129</v>
      </c>
    </row>
    <row r="27" spans="1:15" s="2" customFormat="1" ht="13.5" customHeight="1" x14ac:dyDescent="0.25">
      <c r="A27" s="52"/>
      <c r="B27" s="30">
        <f t="shared" si="0"/>
        <v>18</v>
      </c>
      <c r="C27" s="87" t="s">
        <v>53</v>
      </c>
      <c r="D27" s="87" t="s">
        <v>64</v>
      </c>
      <c r="E27" s="87" t="s">
        <v>84</v>
      </c>
      <c r="F27" s="87" t="s">
        <v>96</v>
      </c>
      <c r="G27" s="31"/>
      <c r="H27" s="31">
        <v>1</v>
      </c>
      <c r="I27" s="90" t="s">
        <v>102</v>
      </c>
      <c r="J27" s="87" t="s">
        <v>121</v>
      </c>
      <c r="K27" s="38">
        <v>10</v>
      </c>
      <c r="L27" s="38">
        <v>10741</v>
      </c>
      <c r="M27" s="77">
        <v>6.3E-3</v>
      </c>
      <c r="N27" s="77">
        <v>6.3E-2</v>
      </c>
      <c r="O27" s="95" t="s">
        <v>129</v>
      </c>
    </row>
    <row r="28" spans="1:15" s="2" customFormat="1" ht="13.5" customHeight="1" x14ac:dyDescent="0.25">
      <c r="A28" s="52"/>
      <c r="B28" s="28">
        <f t="shared" si="0"/>
        <v>19</v>
      </c>
      <c r="C28" s="86" t="s">
        <v>54</v>
      </c>
      <c r="D28" s="86" t="s">
        <v>61</v>
      </c>
      <c r="E28" s="88" t="s">
        <v>85</v>
      </c>
      <c r="F28" s="88" t="s">
        <v>97</v>
      </c>
      <c r="G28" s="29"/>
      <c r="H28" s="29">
        <v>1</v>
      </c>
      <c r="I28" s="89" t="s">
        <v>102</v>
      </c>
      <c r="J28" s="88" t="s">
        <v>122</v>
      </c>
      <c r="K28" s="37">
        <v>5</v>
      </c>
      <c r="L28" s="37">
        <v>334</v>
      </c>
      <c r="M28" s="76">
        <v>1.98</v>
      </c>
      <c r="N28" s="76">
        <v>9.9</v>
      </c>
      <c r="O28" s="94" t="s">
        <v>129</v>
      </c>
    </row>
    <row r="29" spans="1:15" s="2" customFormat="1" ht="13.5" customHeight="1" x14ac:dyDescent="0.25">
      <c r="A29" s="52"/>
      <c r="B29" s="30">
        <f t="shared" si="0"/>
        <v>20</v>
      </c>
      <c r="C29" s="87" t="s">
        <v>55</v>
      </c>
      <c r="D29" s="87" t="s">
        <v>65</v>
      </c>
      <c r="E29" s="87" t="s">
        <v>86</v>
      </c>
      <c r="F29" s="87" t="s">
        <v>98</v>
      </c>
      <c r="G29" s="31"/>
      <c r="H29" s="31">
        <v>1</v>
      </c>
      <c r="I29" s="90" t="s">
        <v>102</v>
      </c>
      <c r="J29" s="87" t="s">
        <v>123</v>
      </c>
      <c r="K29" s="38">
        <v>5</v>
      </c>
      <c r="L29" s="38">
        <v>94</v>
      </c>
      <c r="M29" s="77">
        <v>4.6500000000000004</v>
      </c>
      <c r="N29" s="77">
        <v>23.25</v>
      </c>
      <c r="O29" s="95" t="s">
        <v>129</v>
      </c>
    </row>
    <row r="30" spans="1:15" x14ac:dyDescent="0.25">
      <c r="A30" s="52"/>
      <c r="B30" s="48"/>
      <c r="C30" s="47"/>
      <c r="D30" s="33"/>
      <c r="E30" s="32"/>
      <c r="F30" s="44"/>
      <c r="G30" s="36"/>
      <c r="H30" s="43">
        <f>SUM(H10:H29)</f>
        <v>24</v>
      </c>
      <c r="I30" s="70"/>
      <c r="J30" s="39"/>
      <c r="K30" s="43">
        <f>SUM(K10:K29)</f>
        <v>170</v>
      </c>
      <c r="L30" s="42"/>
      <c r="M30" s="42"/>
      <c r="N30" s="42">
        <f>SUM(N10:N29)</f>
        <v>57.109999999999992</v>
      </c>
      <c r="O30" s="63"/>
    </row>
    <row r="31" spans="1:15" ht="13.8" thickBot="1" x14ac:dyDescent="0.3">
      <c r="A31" s="52"/>
      <c r="B31" s="99" t="s">
        <v>20</v>
      </c>
      <c r="C31" s="99"/>
      <c r="D31" s="5"/>
      <c r="E31" s="7"/>
      <c r="F31" s="46" t="s">
        <v>21</v>
      </c>
      <c r="G31" s="4"/>
      <c r="H31" s="4"/>
      <c r="I31" s="71"/>
      <c r="J31" s="36"/>
      <c r="K31" s="36"/>
      <c r="L31" s="36"/>
      <c r="M31" s="36"/>
      <c r="N31" s="36"/>
      <c r="O31" s="62"/>
    </row>
    <row r="32" spans="1:15" ht="25.2" thickBot="1" x14ac:dyDescent="0.3">
      <c r="A32" s="52"/>
      <c r="B32" s="6"/>
      <c r="C32" s="6"/>
      <c r="D32" s="6"/>
      <c r="E32" s="8"/>
      <c r="F32" s="5"/>
      <c r="G32" s="5"/>
      <c r="H32" s="83" t="s">
        <v>34</v>
      </c>
      <c r="I32" s="75" t="s">
        <v>26</v>
      </c>
      <c r="J32" s="41" t="s">
        <v>23</v>
      </c>
      <c r="K32" s="36"/>
      <c r="L32" s="100">
        <f>N30</f>
        <v>57.109999999999992</v>
      </c>
      <c r="M32" s="101"/>
      <c r="N32" s="84" t="s">
        <v>129</v>
      </c>
      <c r="O32" s="62"/>
    </row>
    <row r="33" spans="1:15" ht="24.6" x14ac:dyDescent="0.25">
      <c r="A33" s="52"/>
      <c r="B33" s="6"/>
      <c r="C33" s="6"/>
      <c r="D33" s="6"/>
      <c r="E33" s="8"/>
      <c r="F33" s="5"/>
      <c r="G33" s="5"/>
      <c r="H33" s="5"/>
      <c r="I33" s="72"/>
      <c r="J33" s="45" t="s">
        <v>25</v>
      </c>
      <c r="K33" s="6"/>
      <c r="L33" s="102">
        <f>L32/H32</f>
        <v>11.421999999999999</v>
      </c>
      <c r="M33" s="102"/>
      <c r="N33" s="84" t="s">
        <v>129</v>
      </c>
      <c r="O33" s="62"/>
    </row>
    <row r="34" spans="1:15" ht="13.8" thickBot="1" x14ac:dyDescent="0.3">
      <c r="A34" s="55"/>
      <c r="B34" s="27"/>
      <c r="C34" s="11"/>
      <c r="D34" s="11"/>
      <c r="E34" s="9"/>
      <c r="F34" s="10"/>
      <c r="G34" s="10"/>
      <c r="H34" s="10"/>
      <c r="I34" s="73"/>
      <c r="J34" s="10"/>
      <c r="K34" s="11"/>
      <c r="L34" s="56"/>
      <c r="M34" s="56"/>
      <c r="N34" s="56"/>
      <c r="O34" s="64"/>
    </row>
    <row r="36" spans="1:15" x14ac:dyDescent="0.25">
      <c r="C36" s="1"/>
      <c r="D36" s="1"/>
      <c r="E36" s="1"/>
    </row>
    <row r="37" spans="1:15" x14ac:dyDescent="0.25">
      <c r="C37" s="1"/>
      <c r="D37" s="1"/>
      <c r="E37" s="1"/>
    </row>
    <row r="38" spans="1:15" x14ac:dyDescent="0.25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37" priority="39" operator="lessThan">
      <formula>1</formula>
    </cfRule>
  </conditionalFormatting>
  <conditionalFormatting sqref="N10:N11">
    <cfRule type="containsBlanks" dxfId="36" priority="38">
      <formula>LEN(TRIM(N10))=0</formula>
    </cfRule>
  </conditionalFormatting>
  <conditionalFormatting sqref="L12">
    <cfRule type="cellIs" dxfId="35" priority="36" operator="lessThan">
      <formula>1</formula>
    </cfRule>
  </conditionalFormatting>
  <conditionalFormatting sqref="N12">
    <cfRule type="containsBlanks" dxfId="34" priority="35">
      <formula>LEN(TRIM(N12))=0</formula>
    </cfRule>
  </conditionalFormatting>
  <conditionalFormatting sqref="L13">
    <cfRule type="cellIs" dxfId="33" priority="34" operator="lessThan">
      <formula>1</formula>
    </cfRule>
  </conditionalFormatting>
  <conditionalFormatting sqref="N13">
    <cfRule type="containsBlanks" dxfId="32" priority="33">
      <formula>LEN(TRIM(N13))=0</formula>
    </cfRule>
  </conditionalFormatting>
  <conditionalFormatting sqref="L14">
    <cfRule type="cellIs" dxfId="31" priority="32" operator="lessThan">
      <formula>1</formula>
    </cfRule>
  </conditionalFormatting>
  <conditionalFormatting sqref="N14">
    <cfRule type="containsBlanks" dxfId="30" priority="31">
      <formula>LEN(TRIM(N14))=0</formula>
    </cfRule>
  </conditionalFormatting>
  <conditionalFormatting sqref="L15">
    <cfRule type="cellIs" dxfId="29" priority="30" operator="lessThan">
      <formula>1</formula>
    </cfRule>
  </conditionalFormatting>
  <conditionalFormatting sqref="N15">
    <cfRule type="containsBlanks" dxfId="28" priority="29">
      <formula>LEN(TRIM(N15))=0</formula>
    </cfRule>
  </conditionalFormatting>
  <conditionalFormatting sqref="L16">
    <cfRule type="cellIs" dxfId="27" priority="28" operator="lessThan">
      <formula>1</formula>
    </cfRule>
  </conditionalFormatting>
  <conditionalFormatting sqref="N16">
    <cfRule type="containsBlanks" dxfId="26" priority="27">
      <formula>LEN(TRIM(N16))=0</formula>
    </cfRule>
  </conditionalFormatting>
  <conditionalFormatting sqref="L17">
    <cfRule type="cellIs" dxfId="25" priority="26" operator="lessThan">
      <formula>1</formula>
    </cfRule>
  </conditionalFormatting>
  <conditionalFormatting sqref="N17">
    <cfRule type="containsBlanks" dxfId="24" priority="25">
      <formula>LEN(TRIM(N17))=0</formula>
    </cfRule>
  </conditionalFormatting>
  <conditionalFormatting sqref="L18">
    <cfRule type="cellIs" dxfId="23" priority="24" operator="lessThan">
      <formula>1</formula>
    </cfRule>
  </conditionalFormatting>
  <conditionalFormatting sqref="N18">
    <cfRule type="containsBlanks" dxfId="22" priority="23">
      <formula>LEN(TRIM(N18))=0</formula>
    </cfRule>
  </conditionalFormatting>
  <conditionalFormatting sqref="L19">
    <cfRule type="cellIs" dxfId="21" priority="22" operator="lessThan">
      <formula>1</formula>
    </cfRule>
  </conditionalFormatting>
  <conditionalFormatting sqref="N19">
    <cfRule type="containsBlanks" dxfId="20" priority="21">
      <formula>LEN(TRIM(N19))=0</formula>
    </cfRule>
  </conditionalFormatting>
  <conditionalFormatting sqref="L20">
    <cfRule type="cellIs" dxfId="19" priority="20" operator="lessThan">
      <formula>1</formula>
    </cfRule>
  </conditionalFormatting>
  <conditionalFormatting sqref="N20">
    <cfRule type="containsBlanks" dxfId="18" priority="19">
      <formula>LEN(TRIM(N20))=0</formula>
    </cfRule>
  </conditionalFormatting>
  <conditionalFormatting sqref="L21">
    <cfRule type="cellIs" dxfId="17" priority="18" operator="lessThan">
      <formula>1</formula>
    </cfRule>
  </conditionalFormatting>
  <conditionalFormatting sqref="N21">
    <cfRule type="containsBlanks" dxfId="16" priority="17">
      <formula>LEN(TRIM(N21))=0</formula>
    </cfRule>
  </conditionalFormatting>
  <conditionalFormatting sqref="L22">
    <cfRule type="cellIs" dxfId="15" priority="16" operator="lessThan">
      <formula>1</formula>
    </cfRule>
  </conditionalFormatting>
  <conditionalFormatting sqref="N22">
    <cfRule type="containsBlanks" dxfId="14" priority="15">
      <formula>LEN(TRIM(N22))=0</formula>
    </cfRule>
  </conditionalFormatting>
  <conditionalFormatting sqref="L23">
    <cfRule type="cellIs" dxfId="13" priority="14" operator="lessThan">
      <formula>1</formula>
    </cfRule>
  </conditionalFormatting>
  <conditionalFormatting sqref="N23">
    <cfRule type="containsBlanks" dxfId="12" priority="13">
      <formula>LEN(TRIM(N23))=0</formula>
    </cfRule>
  </conditionalFormatting>
  <conditionalFormatting sqref="L24">
    <cfRule type="cellIs" dxfId="11" priority="12" operator="lessThan">
      <formula>1</formula>
    </cfRule>
  </conditionalFormatting>
  <conditionalFormatting sqref="N24">
    <cfRule type="containsBlanks" dxfId="10" priority="11">
      <formula>LEN(TRIM(N24))=0</formula>
    </cfRule>
  </conditionalFormatting>
  <conditionalFormatting sqref="L25">
    <cfRule type="cellIs" dxfId="9" priority="10" operator="lessThan">
      <formula>1</formula>
    </cfRule>
  </conditionalFormatting>
  <conditionalFormatting sqref="N25">
    <cfRule type="containsBlanks" dxfId="8" priority="9">
      <formula>LEN(TRIM(N25))=0</formula>
    </cfRule>
  </conditionalFormatting>
  <conditionalFormatting sqref="L26">
    <cfRule type="cellIs" dxfId="7" priority="8" operator="lessThan">
      <formula>1</formula>
    </cfRule>
  </conditionalFormatting>
  <conditionalFormatting sqref="N26">
    <cfRule type="containsBlanks" dxfId="6" priority="7">
      <formula>LEN(TRIM(N26))=0</formula>
    </cfRule>
  </conditionalFormatting>
  <conditionalFormatting sqref="L27">
    <cfRule type="cellIs" dxfId="5" priority="6" operator="lessThan">
      <formula>1</formula>
    </cfRule>
  </conditionalFormatting>
  <conditionalFormatting sqref="N27">
    <cfRule type="containsBlanks" dxfId="4" priority="5">
      <formula>LEN(TRIM(N27))=0</formula>
    </cfRule>
  </conditionalFormatting>
  <conditionalFormatting sqref="L28">
    <cfRule type="cellIs" dxfId="3" priority="4" operator="lessThan">
      <formula>1</formula>
    </cfRule>
  </conditionalFormatting>
  <conditionalFormatting sqref="N28">
    <cfRule type="containsBlanks" dxfId="2" priority="3">
      <formula>LEN(TRIM(N28))=0</formula>
    </cfRule>
  </conditionalFormatting>
  <conditionalFormatting sqref="L29">
    <cfRule type="cellIs" dxfId="1" priority="2" operator="lessThan">
      <formula>1</formula>
    </cfRule>
  </conditionalFormatting>
  <conditionalFormatting sqref="N29">
    <cfRule type="containsBlanks" dxfId="0" priority="1">
      <formula>LEN(TRIM(N29))=0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130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130</v>
      </c>
    </row>
    <row r="6" spans="1:2" x14ac:dyDescent="0.25">
      <c r="A6" s="25" t="s">
        <v>5</v>
      </c>
      <c r="B6" s="97" t="s">
        <v>131</v>
      </c>
    </row>
    <row r="7" spans="1:2" x14ac:dyDescent="0.25">
      <c r="A7" s="26" t="s">
        <v>6</v>
      </c>
      <c r="B7" s="98" t="s">
        <v>132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133</v>
      </c>
    </row>
    <row r="11" spans="1:2" x14ac:dyDescent="0.25">
      <c r="A11" s="26" t="s">
        <v>10</v>
      </c>
      <c r="B11" s="98" t="s">
        <v>134</v>
      </c>
    </row>
    <row r="12" spans="1:2" x14ac:dyDescent="0.25">
      <c r="A12" s="25" t="s">
        <v>11</v>
      </c>
      <c r="B12" s="97" t="s">
        <v>135</v>
      </c>
    </row>
    <row r="13" spans="1:2" x14ac:dyDescent="0.25">
      <c r="A13" s="26" t="s">
        <v>12</v>
      </c>
      <c r="B13" s="98" t="s">
        <v>136</v>
      </c>
    </row>
    <row r="14" spans="1:2" x14ac:dyDescent="0.25">
      <c r="A14" s="25" t="s">
        <v>13</v>
      </c>
      <c r="B14" s="97" t="s">
        <v>134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2017-05-16T13:21:45Z</dcterms:modified>
</cp:coreProperties>
</file>