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Agrelaeco\RPi-CAN-HAT\rpi-can-hat\Project Outputs for rpi-can-hat\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N22" i="3" l="1"/>
  <c r="L24" i="3" s="1"/>
  <c r="L25" i="3" s="1"/>
  <c r="H22" i="3"/>
  <c r="K22" i="3"/>
  <c r="D8" i="3"/>
  <c r="E8" i="3"/>
  <c r="B10" i="3"/>
  <c r="B11" i="3"/>
</calcChain>
</file>

<file path=xl/sharedStrings.xml><?xml version="1.0" encoding="utf-8"?>
<sst xmlns="http://schemas.openxmlformats.org/spreadsheetml/2006/main" count="161" uniqueCount="126">
  <si>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</si>
  <si>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</si>
  <si>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</si>
  <si>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</si>
  <si>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</si>
  <si>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</si>
  <si>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</si>
  <si>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</si>
  <si>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</si>
  <si>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</si>
  <si>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</si>
  <si>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</si>
  <si>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</si>
  <si>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</si>
  <si>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</si>
  <si>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</si>
  <si>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</si>
  <si>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</si>
  <si>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</si>
  <si>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</si>
  <si>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</si>
  <si>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</si>
  <si>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</si>
  <si>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</si>
  <si>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</si>
  <si>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</si>
  <si>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</si>
  <si>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</si>
  <si>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</si>
  <si>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rpi-can-hat.PcbDoc</t>
  </si>
  <si>
    <t>rpi-can-hat.PrjPcb</t>
  </si>
  <si>
    <t>None</t>
  </si>
  <si>
    <t>09/11/2018</t>
  </si>
  <si>
    <t>10:59:20 AM</t>
  </si>
  <si>
    <t>RPi-CAN-HAT</t>
  </si>
  <si>
    <t>16</t>
  </si>
  <si>
    <t>EUR</t>
  </si>
  <si>
    <t>Manufacturer Part Number 1</t>
  </si>
  <si>
    <t>RCA060310R0FKEA</t>
  </si>
  <si>
    <t>CRCW0603120RFKEAHP</t>
  </si>
  <si>
    <t>GRM188R71C104KA01J</t>
  </si>
  <si>
    <t>GRM1885C1H200JA01D</t>
  </si>
  <si>
    <t>OKI-78SR-5/1.5-W36-C</t>
  </si>
  <si>
    <t>MCMR06X104JTL</t>
  </si>
  <si>
    <t>44620-0001</t>
  </si>
  <si>
    <t>MCP2515-I/SO</t>
  </si>
  <si>
    <t>MCP2551-I/SN</t>
  </si>
  <si>
    <t>B4B-XH-A(LF)(SN)</t>
  </si>
  <si>
    <t>CR0603-J/-000ELF</t>
  </si>
  <si>
    <t>ABM3B-8.000MHZ-10-1-U-T</t>
  </si>
  <si>
    <t>Manufacturer 1</t>
  </si>
  <si>
    <t>Vishay Dale</t>
  </si>
  <si>
    <t>Vishay</t>
  </si>
  <si>
    <t>Murata</t>
  </si>
  <si>
    <t>Multicomp</t>
  </si>
  <si>
    <t>Molex</t>
  </si>
  <si>
    <t>Microchip</t>
  </si>
  <si>
    <t>JST</t>
  </si>
  <si>
    <t>Bourns</t>
  </si>
  <si>
    <t>Abracon</t>
  </si>
  <si>
    <t>Description</t>
  </si>
  <si>
    <t>VISHAY - RCA060310R0FKEA - RES, AUTO, THICK FILM, 10R, 1%, 0603</t>
  </si>
  <si>
    <t>RES SMD 120 OHM 1% 1/4W 0603</t>
  </si>
  <si>
    <t>MURATA - GRM188R71C104KA01J - CAP, MLCC, X7R, 0.1UF, 16V, 0603</t>
  </si>
  <si>
    <t>MURATA - GRM1885C1H200JA01D - CAPACITOR, MLCC, C0G, 20PF, 50V, 0603</t>
  </si>
  <si>
    <t>Non-Isolated DC/DC Converters 7.5W 24Vin 5Vout1 1.5A SIP Non-Iso</t>
  </si>
  <si>
    <t>MULTICOMP - MCMR06X104 JTL - RES, CERAMIC, 100K, 5%, 0.1W, 0603</t>
  </si>
  <si>
    <t>MODULAR JACK</t>
  </si>
  <si>
    <t>MICROCHIP         MCP2515-I/SO             CAN Bus, Controller, SPI, 3, 2, 2.7 V, 5.5 V, SOIC</t>
  </si>
  <si>
    <t>MICROCHIP         MCP2551-I/SN             CAN Bus, Transceiver, CAN, 1, 1, 4.5 V, 5.5 V, SOIC</t>
  </si>
  <si>
    <t>4 Positions Header, Shrouded Connector 0.098" (2.50mm) Through Hole Tin</t>
  </si>
  <si>
    <t>BOURNS - CR0603-J/-000ELF - RES, THICK FILM, 0R, 5%, 0.1W, 0603</t>
  </si>
  <si>
    <t>8MHz ±10ppm Crystal 10pF 200 Ohm -10°C ~ 60°C  Surface Mount 4-SMD, No Lead (DFN, LCC)</t>
  </si>
  <si>
    <t>Footprint</t>
  </si>
  <si>
    <t>RES0603</t>
  </si>
  <si>
    <t>CAP0603</t>
  </si>
  <si>
    <t>DC-DC</t>
  </si>
  <si>
    <t>EThernet conn</t>
  </si>
  <si>
    <t>SOIC127P1030X264-18N</t>
  </si>
  <si>
    <t>SOIC127P600X175-8N</t>
  </si>
  <si>
    <t>JST-xH</t>
  </si>
  <si>
    <t>DFN-Crystal</t>
  </si>
  <si>
    <t>Designator</t>
  </si>
  <si>
    <t>R5</t>
  </si>
  <si>
    <t>R6</t>
  </si>
  <si>
    <t>C1, C2</t>
  </si>
  <si>
    <t>C3, C4</t>
  </si>
  <si>
    <t>U3</t>
  </si>
  <si>
    <t>R1, R2, R3</t>
  </si>
  <si>
    <t>P2</t>
  </si>
  <si>
    <t>U1</t>
  </si>
  <si>
    <t>U2</t>
  </si>
  <si>
    <t>P4, P5</t>
  </si>
  <si>
    <t>R4, R7, R8, R9</t>
  </si>
  <si>
    <t>X1</t>
  </si>
  <si>
    <t>Quantity</t>
  </si>
  <si>
    <t>Supplier 1</t>
  </si>
  <si>
    <t>Farnell</t>
  </si>
  <si>
    <t>Supplier Part Number 1</t>
  </si>
  <si>
    <t>1738892</t>
  </si>
  <si>
    <t>2102101</t>
  </si>
  <si>
    <t>2073357</t>
  </si>
  <si>
    <t>2782009</t>
  </si>
  <si>
    <t>1292239</t>
  </si>
  <si>
    <t>9758569</t>
  </si>
  <si>
    <t>1516278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</si>
  <si>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</si>
  <si>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</si>
  <si>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</si>
  <si>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</si>
  <si>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</si>
  <si>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</si>
  <si>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C:\Users\vojislav\OneDrive\IRNAS-Common\Electronics-Development\Agrelaeco\RPi-CAN-HAT\rpi-can-hat\rpi-can-hat.PrjPcb</t>
  </si>
  <si>
    <t>C:\Users\vojislav\OneDrive\IRNAS-Common\Electronics-Development\Agrelaeco\RPi-CAN-HAT\rpi-can-hat\rpi-can-hat.PcbDoc</t>
  </si>
  <si>
    <t>Bill of Materials production For PCB Document [rpi-can-hat.PcbDoc]</t>
  </si>
  <si>
    <t>24</t>
  </si>
  <si>
    <t>09/11/2018 10:59:20 AM</t>
  </si>
  <si>
    <t>Bill of Materials production</t>
  </si>
  <si>
    <t>BOM_PartType</t>
  </si>
  <si>
    <t>BOM</t>
  </si>
  <si>
    <t>Bill of Materials</t>
  </si>
  <si>
    <t>2302958</t>
  </si>
  <si>
    <t>1414027</t>
  </si>
  <si>
    <t>2524882</t>
  </si>
  <si>
    <t>1711553</t>
  </si>
  <si>
    <t>2467817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</si>
</sst>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Abracon&amp;mpn=ABM3B-8.000MHZ-10-1-U-T&amp;seller=Farnell&amp;sku=2467817RL&amp;country=US&amp;channel=BOM%20Report&amp;ref=man&amp;" TargetMode="External"/><Relationship Id="rId18" Type="http://schemas.openxmlformats.org/officeDocument/2006/relationships/hyperlink" Target="https://octopart-clicks.com/click/altium?manufacturer=Murata&amp;mpn=OKI-78SR-5%2F1.5-W36-C&amp;seller=Farnell&amp;sku=2102101&amp;country=US&amp;channel=BOM%20Report&amp;" TargetMode="External"/><Relationship Id="rId26" Type="http://schemas.openxmlformats.org/officeDocument/2006/relationships/hyperlink" Target="https://octopart-clicks.com/click/altium?manufacturer=Vishay%20Dale&amp;mpn=RCA060310R0FKEA&amp;seller=Farnell&amp;sku=2616585&amp;country=US&amp;channel=BOM%20Report&amp;ref=supplier&amp;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octopart-clicks.com/click/altium?manufacturer=Microchip&amp;mpn=MCP2515-I%2FSO&amp;seller=Farnell&amp;sku=1292239&amp;country=US&amp;channel=BOM%20Report&amp;" TargetMode="External"/><Relationship Id="rId34" Type="http://schemas.openxmlformats.org/officeDocument/2006/relationships/hyperlink" Target="https://octopart-clicks.com/click/altium?manufacturer=Microchip&amp;mpn=MCP2551-I%2FSN&amp;seller=Farnell&amp;sku=9758569&amp;country=US&amp;channel=BOM%20Report&amp;ref=supplier&amp;" TargetMode="External"/><Relationship Id="rId7" Type="http://schemas.openxmlformats.org/officeDocument/2006/relationships/hyperlink" Target="https://octopart-clicks.com/click/altium?manufacturer=Multicomp&amp;mpn=MCMR06X104JTL&amp;seller=Farnell&amp;sku=2073357&amp;country=US&amp;channel=BOM%20Report&amp;ref=man&amp;" TargetMode="External"/><Relationship Id="rId12" Type="http://schemas.openxmlformats.org/officeDocument/2006/relationships/hyperlink" Target="https://octopart-clicks.com/click/altium?manufacturer=Bourns&amp;mpn=CR0603-J%2F-000ELF&amp;seller=Farnell&amp;sku=2008343&amp;country=US&amp;channel=BOM%20Report&amp;ref=man&amp;" TargetMode="External"/><Relationship Id="rId17" Type="http://schemas.openxmlformats.org/officeDocument/2006/relationships/hyperlink" Target="https://octopart-clicks.com/click/altium?manufacturer=Murata&amp;mpn=GRM1885C1H200JA01D&amp;seller=Farnell&amp;sku=2456108&amp;country=US&amp;channel=BOM%20Report&amp;" TargetMode="External"/><Relationship Id="rId25" Type="http://schemas.openxmlformats.org/officeDocument/2006/relationships/hyperlink" Target="https://octopart-clicks.com/click/altium?manufacturer=Abracon&amp;mpn=ABM3B-8.000MHZ-10-1-U-T&amp;seller=Farnell&amp;sku=2467817RL&amp;country=US&amp;channel=BOM%20Report&amp;" TargetMode="External"/><Relationship Id="rId33" Type="http://schemas.openxmlformats.org/officeDocument/2006/relationships/hyperlink" Target="https://octopart-clicks.com/click/altium?manufacturer=Microchip&amp;mpn=MCP2515-I%2FSO&amp;seller=Farnell&amp;sku=1292239&amp;country=US&amp;channel=BOM%20Report&amp;ref=supplier&amp;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Vishay%20Dale&amp;mpn=RCA060310R0FKEA&amp;seller=Farnell&amp;sku=2616585&amp;country=US&amp;channel=BOM%20Report&amp;ref=man&amp;" TargetMode="External"/><Relationship Id="rId16" Type="http://schemas.openxmlformats.org/officeDocument/2006/relationships/hyperlink" Target="https://octopart-clicks.com/click/altium?manufacturer=Murata&amp;mpn=GRM188R71C104KA01J&amp;seller=Farnell&amp;sku=2688519&amp;country=US&amp;channel=BOM%20Report&amp;" TargetMode="External"/><Relationship Id="rId20" Type="http://schemas.openxmlformats.org/officeDocument/2006/relationships/hyperlink" Target="https://octopart-clicks.com/click/altium?manufacturer=Molex&amp;mpn=44620-0001&amp;seller=Farnell&amp;sku=2782009&amp;country=US&amp;channel=BOM%20Report&amp;" TargetMode="External"/><Relationship Id="rId29" Type="http://schemas.openxmlformats.org/officeDocument/2006/relationships/hyperlink" Target="https://octopart-clicks.com/click/altium?manufacturer=Murata&amp;mpn=GRM1885C1H200JA01D&amp;seller=Farnell&amp;sku=2456108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Murata&amp;mpn=OKI-78SR-5%2F1.5-W36-C&amp;seller=Farnell&amp;sku=2102101&amp;country=US&amp;channel=BOM%20Report&amp;ref=man&amp;" TargetMode="External"/><Relationship Id="rId11" Type="http://schemas.openxmlformats.org/officeDocument/2006/relationships/hyperlink" Target="https://octopart-clicks.com/click/altium?manufacturer=JST&amp;mpn=B4B-XH-A%28LF%29%28SN%29&amp;seller=Farnell&amp;sku=1516278&amp;country=US&amp;channel=BOM%20Report&amp;ref=man&amp;" TargetMode="External"/><Relationship Id="rId24" Type="http://schemas.openxmlformats.org/officeDocument/2006/relationships/hyperlink" Target="https://octopart-clicks.com/click/altium?manufacturer=Bourns&amp;mpn=CR0603-J%2F-000ELF&amp;seller=Farnell&amp;sku=2008343&amp;country=US&amp;channel=BOM%20Report&amp;" TargetMode="External"/><Relationship Id="rId32" Type="http://schemas.openxmlformats.org/officeDocument/2006/relationships/hyperlink" Target="https://octopart-clicks.com/click/altium?manufacturer=Molex&amp;mpn=44620-0001&amp;seller=Farnell&amp;sku=2782009&amp;country=US&amp;channel=BOM%20Report&amp;ref=supplier&amp;" TargetMode="External"/><Relationship Id="rId37" Type="http://schemas.openxmlformats.org/officeDocument/2006/relationships/hyperlink" Target="https://octopart-clicks.com/click/altium?manufacturer=Abracon&amp;mpn=ABM3B-8.000MHZ-10-1-U-T&amp;seller=Farnell&amp;sku=2467817RL&amp;country=US&amp;channel=BOM%20Report&amp;ref=supplier&amp;" TargetMode="External"/><Relationship Id="rId5" Type="http://schemas.openxmlformats.org/officeDocument/2006/relationships/hyperlink" Target="https://octopart-clicks.com/click/altium?manufacturer=Murata&amp;mpn=GRM1885C1H200JA01D&amp;seller=Farnell&amp;sku=2456108&amp;country=US&amp;channel=BOM%20Report&amp;ref=man&amp;" TargetMode="External"/><Relationship Id="rId15" Type="http://schemas.openxmlformats.org/officeDocument/2006/relationships/hyperlink" Target="https://octopart-clicks.com/click/altium?manufacturer=Vishay&amp;mpn=CRCW0603120RFKEAHP&amp;seller=Farnell&amp;sku=1738892&amp;country=US&amp;channel=BOM%20Report&amp;" TargetMode="External"/><Relationship Id="rId23" Type="http://schemas.openxmlformats.org/officeDocument/2006/relationships/hyperlink" Target="https://octopart-clicks.com/click/altium?manufacturer=JST&amp;mpn=B4B-XH-A%28LF%29%28SN%29&amp;seller=Farnell&amp;sku=1516278&amp;country=US&amp;channel=BOM%20Report&amp;" TargetMode="External"/><Relationship Id="rId28" Type="http://schemas.openxmlformats.org/officeDocument/2006/relationships/hyperlink" Target="https://octopart-clicks.com/click/altium?manufacturer=Murata&amp;mpn=GRM188R71C104KA01J&amp;seller=Farnell&amp;sku=2688519&amp;country=US&amp;channel=BOM%20Report&amp;ref=supplier&amp;" TargetMode="External"/><Relationship Id="rId36" Type="http://schemas.openxmlformats.org/officeDocument/2006/relationships/hyperlink" Target="https://octopart-clicks.com/click/altium?manufacturer=Bourns&amp;mpn=CR0603-J%2F-000ELF&amp;seller=Farnell&amp;sku=2008343&amp;country=US&amp;channel=BOM%20Report&amp;ref=supplier&amp;" TargetMode="External"/><Relationship Id="rId10" Type="http://schemas.openxmlformats.org/officeDocument/2006/relationships/hyperlink" Target="https://octopart-clicks.com/click/altium?manufacturer=Microchip&amp;mpn=MCP2551-I%2FSN&amp;seller=Farnell&amp;sku=9758569&amp;country=US&amp;channel=BOM%20Report&amp;ref=man&amp;" TargetMode="External"/><Relationship Id="rId19" Type="http://schemas.openxmlformats.org/officeDocument/2006/relationships/hyperlink" Target="https://octopart-clicks.com/click/altium?manufacturer=Multicomp&amp;mpn=MCMR06X104JTL&amp;seller=Farnell&amp;sku=2073357&amp;country=US&amp;channel=BOM%20Report&amp;" TargetMode="External"/><Relationship Id="rId31" Type="http://schemas.openxmlformats.org/officeDocument/2006/relationships/hyperlink" Target="https://octopart-clicks.com/click/altium?manufacturer=Multicomp&amp;mpn=MCMR06X104JTL&amp;seller=Farnell&amp;sku=2073357&amp;country=US&amp;channel=BOM%20Report&amp;ref=supplier&amp;" TargetMode="External"/><Relationship Id="rId4" Type="http://schemas.openxmlformats.org/officeDocument/2006/relationships/hyperlink" Target="https://octopart-clicks.com/click/altium?manufacturer=Murata&amp;mpn=GRM188R71C104KA01J&amp;seller=Farnell&amp;sku=2688519&amp;country=US&amp;channel=BOM%20Report&amp;ref=man&amp;" TargetMode="External"/><Relationship Id="rId9" Type="http://schemas.openxmlformats.org/officeDocument/2006/relationships/hyperlink" Target="https://octopart-clicks.com/click/altium?manufacturer=Microchip&amp;mpn=MCP2515-I%2FSO&amp;seller=Farnell&amp;sku=1292239&amp;country=US&amp;channel=BOM%20Report&amp;ref=man&amp;" TargetMode="External"/><Relationship Id="rId14" Type="http://schemas.openxmlformats.org/officeDocument/2006/relationships/hyperlink" Target="https://octopart-clicks.com/click/altium?manufacturer=Vishay%20Dale&amp;mpn=RCA060310R0FKEA&amp;seller=Farnell&amp;sku=2616585&amp;country=US&amp;channel=BOM%20Report&amp;" TargetMode="External"/><Relationship Id="rId22" Type="http://schemas.openxmlformats.org/officeDocument/2006/relationships/hyperlink" Target="https://octopart-clicks.com/click/altium?manufacturer=Microchip&amp;mpn=MCP2551-I%2FSN&amp;seller=Farnell&amp;sku=9758569&amp;country=US&amp;channel=BOM%20Report&amp;" TargetMode="External"/><Relationship Id="rId27" Type="http://schemas.openxmlformats.org/officeDocument/2006/relationships/hyperlink" Target="https://octopart-clicks.com/click/altium?manufacturer=Vishay&amp;mpn=CRCW0603120RFKEAHP&amp;seller=Farnell&amp;sku=1738892&amp;country=US&amp;channel=BOM%20Report&amp;ref=supplier&amp;" TargetMode="External"/><Relationship Id="rId30" Type="http://schemas.openxmlformats.org/officeDocument/2006/relationships/hyperlink" Target="https://octopart-clicks.com/click/altium?manufacturer=Murata&amp;mpn=OKI-78SR-5%2F1.5-W36-C&amp;seller=Farnell&amp;sku=2102101&amp;country=US&amp;channel=BOM%20Report&amp;ref=supplier&amp;" TargetMode="External"/><Relationship Id="rId35" Type="http://schemas.openxmlformats.org/officeDocument/2006/relationships/hyperlink" Target="https://octopart-clicks.com/click/altium?manufacturer=JST&amp;mpn=B4B-XH-A%28LF%29%28SN%29&amp;seller=Farnell&amp;sku=1516278&amp;country=US&amp;channel=BOM%20Report&amp;ref=supplier&amp;" TargetMode="External"/><Relationship Id="rId8" Type="http://schemas.openxmlformats.org/officeDocument/2006/relationships/hyperlink" Target="https://octopart-clicks.com/click/altium?manufacturer=Molex&amp;mpn=44620-0001&amp;seller=Farnell&amp;sku=2782009&amp;country=US&amp;channel=BOM%20Report&amp;ref=man&amp;" TargetMode="External"/><Relationship Id="rId3" Type="http://schemas.openxmlformats.org/officeDocument/2006/relationships/hyperlink" Target="https://octopart-clicks.com/click/altium?manufacturer=Vishay&amp;mpn=CRCW0603120RFKEAHP&amp;seller=Farnell&amp;sku=1738892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0"/>
  <sheetViews>
    <sheetView showGridLines="0" tabSelected="1" zoomScaleNormal="100" workbookViewId="0">
      <selection activeCell="Q17" sqref="Q1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2" t="s">
        <v>34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79" t="s">
        <v>30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0" t="s">
        <v>31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1" t="s">
        <v>32</v>
      </c>
      <c r="E7" s="81" t="s">
        <v>33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43354</v>
      </c>
      <c r="E8" s="22">
        <f ca="1">NOW()</f>
        <v>43354.467950810184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86" t="s">
        <v>37</v>
      </c>
      <c r="D9" s="86" t="s">
        <v>50</v>
      </c>
      <c r="E9" s="86" t="s">
        <v>60</v>
      </c>
      <c r="F9" s="86" t="s">
        <v>73</v>
      </c>
      <c r="G9" s="86" t="s">
        <v>82</v>
      </c>
      <c r="H9" s="86" t="s">
        <v>95</v>
      </c>
      <c r="I9" s="86" t="s">
        <v>96</v>
      </c>
      <c r="J9" s="86" t="s">
        <v>98</v>
      </c>
      <c r="K9" s="94" t="s">
        <v>106</v>
      </c>
      <c r="L9" s="95" t="s">
        <v>107</v>
      </c>
      <c r="M9" s="96" t="s">
        <v>108</v>
      </c>
      <c r="N9" s="96" t="s">
        <v>109</v>
      </c>
      <c r="O9" s="96" t="s">
        <v>110</v>
      </c>
    </row>
    <row r="10" spans="1:15" s="2" customFormat="1" ht="13.5" customHeight="1" x14ac:dyDescent="0.2">
      <c r="A10" s="52"/>
      <c r="B10" s="28">
        <f t="shared" ref="B10:B21" si="0">ROW(B10) - ROW($B$9)</f>
        <v>1</v>
      </c>
      <c r="C10" s="87" t="s">
        <v>38</v>
      </c>
      <c r="D10" s="87" t="s">
        <v>51</v>
      </c>
      <c r="E10" s="90" t="s">
        <v>61</v>
      </c>
      <c r="F10" s="90" t="s">
        <v>74</v>
      </c>
      <c r="G10" s="90" t="s">
        <v>83</v>
      </c>
      <c r="H10" s="29">
        <v>1</v>
      </c>
      <c r="I10" s="91" t="s">
        <v>97</v>
      </c>
      <c r="J10" s="93" t="s">
        <v>121</v>
      </c>
      <c r="K10" s="37">
        <v>16</v>
      </c>
      <c r="L10" s="37">
        <v>0</v>
      </c>
      <c r="M10" s="76">
        <v>0.04</v>
      </c>
      <c r="N10" s="76">
        <v>0.61</v>
      </c>
      <c r="O10" s="97" t="s">
        <v>36</v>
      </c>
    </row>
    <row r="11" spans="1:15" s="2" customFormat="1" ht="13.5" customHeight="1" x14ac:dyDescent="0.2">
      <c r="A11" s="52"/>
      <c r="B11" s="30">
        <f t="shared" si="0"/>
        <v>2</v>
      </c>
      <c r="C11" s="89" t="s">
        <v>39</v>
      </c>
      <c r="D11" s="89" t="s">
        <v>52</v>
      </c>
      <c r="E11" s="88" t="s">
        <v>62</v>
      </c>
      <c r="F11" s="88" t="s">
        <v>74</v>
      </c>
      <c r="G11" s="88" t="s">
        <v>84</v>
      </c>
      <c r="H11" s="31">
        <v>1</v>
      </c>
      <c r="I11" s="92" t="s">
        <v>97</v>
      </c>
      <c r="J11" s="89" t="s">
        <v>99</v>
      </c>
      <c r="K11" s="38">
        <v>16</v>
      </c>
      <c r="L11" s="38">
        <v>36450</v>
      </c>
      <c r="M11" s="77">
        <v>0.14000000000000001</v>
      </c>
      <c r="N11" s="77">
        <v>2.2599999999999998</v>
      </c>
      <c r="O11" s="98" t="s">
        <v>36</v>
      </c>
    </row>
    <row r="12" spans="1:15" s="2" customFormat="1" ht="13.5" customHeight="1" x14ac:dyDescent="0.2">
      <c r="A12" s="52"/>
      <c r="B12" s="28">
        <f t="shared" si="0"/>
        <v>3</v>
      </c>
      <c r="C12" s="87" t="s">
        <v>40</v>
      </c>
      <c r="D12" s="87" t="s">
        <v>53</v>
      </c>
      <c r="E12" s="90" t="s">
        <v>63</v>
      </c>
      <c r="F12" s="90" t="s">
        <v>75</v>
      </c>
      <c r="G12" s="90" t="s">
        <v>85</v>
      </c>
      <c r="H12" s="29">
        <v>2</v>
      </c>
      <c r="I12" s="91" t="s">
        <v>97</v>
      </c>
      <c r="J12" s="93" t="s">
        <v>122</v>
      </c>
      <c r="K12" s="37">
        <v>32</v>
      </c>
      <c r="L12" s="37">
        <v>0</v>
      </c>
      <c r="M12" s="76">
        <v>0.02</v>
      </c>
      <c r="N12" s="76">
        <v>0.64</v>
      </c>
      <c r="O12" s="97" t="s">
        <v>36</v>
      </c>
    </row>
    <row r="13" spans="1:15" s="2" customFormat="1" ht="13.5" customHeight="1" x14ac:dyDescent="0.2">
      <c r="A13" s="52"/>
      <c r="B13" s="30">
        <f t="shared" si="0"/>
        <v>4</v>
      </c>
      <c r="C13" s="89" t="s">
        <v>41</v>
      </c>
      <c r="D13" s="89" t="s">
        <v>53</v>
      </c>
      <c r="E13" s="88" t="s">
        <v>64</v>
      </c>
      <c r="F13" s="88" t="s">
        <v>75</v>
      </c>
      <c r="G13" s="88" t="s">
        <v>86</v>
      </c>
      <c r="H13" s="31">
        <v>2</v>
      </c>
      <c r="I13" s="92" t="s">
        <v>97</v>
      </c>
      <c r="J13" s="89" t="s">
        <v>123</v>
      </c>
      <c r="K13" s="38">
        <v>32</v>
      </c>
      <c r="L13" s="38">
        <v>0</v>
      </c>
      <c r="M13" s="77">
        <v>0.09</v>
      </c>
      <c r="N13" s="77">
        <v>2.8</v>
      </c>
      <c r="O13" s="98" t="s">
        <v>36</v>
      </c>
    </row>
    <row r="14" spans="1:15" s="2" customFormat="1" ht="13.5" customHeight="1" x14ac:dyDescent="0.2">
      <c r="A14" s="52"/>
      <c r="B14" s="28">
        <f t="shared" si="0"/>
        <v>5</v>
      </c>
      <c r="C14" s="87" t="s">
        <v>42</v>
      </c>
      <c r="D14" s="87" t="s">
        <v>53</v>
      </c>
      <c r="E14" s="90" t="s">
        <v>65</v>
      </c>
      <c r="F14" s="90" t="s">
        <v>76</v>
      </c>
      <c r="G14" s="90" t="s">
        <v>87</v>
      </c>
      <c r="H14" s="29">
        <v>1</v>
      </c>
      <c r="I14" s="91" t="s">
        <v>97</v>
      </c>
      <c r="J14" s="93" t="s">
        <v>100</v>
      </c>
      <c r="K14" s="37">
        <v>16</v>
      </c>
      <c r="L14" s="37">
        <v>1213</v>
      </c>
      <c r="M14" s="76">
        <v>4.7300000000000004</v>
      </c>
      <c r="N14" s="76">
        <v>75.709999999999994</v>
      </c>
      <c r="O14" s="97" t="s">
        <v>36</v>
      </c>
    </row>
    <row r="15" spans="1:15" s="2" customFormat="1" ht="13.5" customHeight="1" x14ac:dyDescent="0.2">
      <c r="A15" s="52"/>
      <c r="B15" s="30">
        <f t="shared" si="0"/>
        <v>6</v>
      </c>
      <c r="C15" s="89" t="s">
        <v>43</v>
      </c>
      <c r="D15" s="89" t="s">
        <v>54</v>
      </c>
      <c r="E15" s="88" t="s">
        <v>66</v>
      </c>
      <c r="F15" s="88" t="s">
        <v>74</v>
      </c>
      <c r="G15" s="88" t="s">
        <v>88</v>
      </c>
      <c r="H15" s="31">
        <v>3</v>
      </c>
      <c r="I15" s="92" t="s">
        <v>97</v>
      </c>
      <c r="J15" s="89" t="s">
        <v>101</v>
      </c>
      <c r="K15" s="38">
        <v>48</v>
      </c>
      <c r="L15" s="38">
        <v>3110</v>
      </c>
      <c r="M15" s="77">
        <v>0.01</v>
      </c>
      <c r="N15" s="77">
        <v>0.38</v>
      </c>
      <c r="O15" s="98" t="s">
        <v>36</v>
      </c>
    </row>
    <row r="16" spans="1:15" s="2" customFormat="1" ht="13.5" customHeight="1" x14ac:dyDescent="0.2">
      <c r="A16" s="52"/>
      <c r="B16" s="28">
        <f t="shared" si="0"/>
        <v>7</v>
      </c>
      <c r="C16" s="87" t="s">
        <v>44</v>
      </c>
      <c r="D16" s="87" t="s">
        <v>55</v>
      </c>
      <c r="E16" s="90" t="s">
        <v>67</v>
      </c>
      <c r="F16" s="90" t="s">
        <v>77</v>
      </c>
      <c r="G16" s="90" t="s">
        <v>89</v>
      </c>
      <c r="H16" s="29">
        <v>1</v>
      </c>
      <c r="I16" s="91" t="s">
        <v>97</v>
      </c>
      <c r="J16" s="93" t="s">
        <v>102</v>
      </c>
      <c r="K16" s="37">
        <v>16</v>
      </c>
      <c r="L16" s="37">
        <v>1091</v>
      </c>
      <c r="M16" s="76">
        <v>0.69</v>
      </c>
      <c r="N16" s="76">
        <v>11.02</v>
      </c>
      <c r="O16" s="97" t="s">
        <v>36</v>
      </c>
    </row>
    <row r="17" spans="1:15" s="2" customFormat="1" ht="13.5" customHeight="1" x14ac:dyDescent="0.2">
      <c r="A17" s="52"/>
      <c r="B17" s="30">
        <f t="shared" si="0"/>
        <v>8</v>
      </c>
      <c r="C17" s="89" t="s">
        <v>45</v>
      </c>
      <c r="D17" s="89" t="s">
        <v>56</v>
      </c>
      <c r="E17" s="88" t="s">
        <v>68</v>
      </c>
      <c r="F17" s="88" t="s">
        <v>78</v>
      </c>
      <c r="G17" s="88" t="s">
        <v>90</v>
      </c>
      <c r="H17" s="31">
        <v>1</v>
      </c>
      <c r="I17" s="92" t="s">
        <v>97</v>
      </c>
      <c r="J17" s="89" t="s">
        <v>103</v>
      </c>
      <c r="K17" s="38">
        <v>16</v>
      </c>
      <c r="L17" s="38">
        <v>2624</v>
      </c>
      <c r="M17" s="77">
        <v>1.45</v>
      </c>
      <c r="N17" s="77">
        <v>23.2</v>
      </c>
      <c r="O17" s="98" t="s">
        <v>36</v>
      </c>
    </row>
    <row r="18" spans="1:15" s="2" customFormat="1" ht="13.5" customHeight="1" x14ac:dyDescent="0.2">
      <c r="A18" s="52"/>
      <c r="B18" s="28">
        <f t="shared" si="0"/>
        <v>9</v>
      </c>
      <c r="C18" s="87" t="s">
        <v>46</v>
      </c>
      <c r="D18" s="87" t="s">
        <v>56</v>
      </c>
      <c r="E18" s="90" t="s">
        <v>69</v>
      </c>
      <c r="F18" s="90" t="s">
        <v>79</v>
      </c>
      <c r="G18" s="90" t="s">
        <v>91</v>
      </c>
      <c r="H18" s="29">
        <v>1</v>
      </c>
      <c r="I18" s="91" t="s">
        <v>97</v>
      </c>
      <c r="J18" s="93" t="s">
        <v>104</v>
      </c>
      <c r="K18" s="37">
        <v>16</v>
      </c>
      <c r="L18" s="37">
        <v>27516</v>
      </c>
      <c r="M18" s="76">
        <v>0.81</v>
      </c>
      <c r="N18" s="76">
        <v>13</v>
      </c>
      <c r="O18" s="97" t="s">
        <v>36</v>
      </c>
    </row>
    <row r="19" spans="1:15" s="2" customFormat="1" ht="13.5" customHeight="1" x14ac:dyDescent="0.2">
      <c r="A19" s="52"/>
      <c r="B19" s="30">
        <f t="shared" si="0"/>
        <v>10</v>
      </c>
      <c r="C19" s="89" t="s">
        <v>47</v>
      </c>
      <c r="D19" s="89" t="s">
        <v>57</v>
      </c>
      <c r="E19" s="88" t="s">
        <v>70</v>
      </c>
      <c r="F19" s="88" t="s">
        <v>80</v>
      </c>
      <c r="G19" s="88" t="s">
        <v>92</v>
      </c>
      <c r="H19" s="31">
        <v>2</v>
      </c>
      <c r="I19" s="92" t="s">
        <v>97</v>
      </c>
      <c r="J19" s="89" t="s">
        <v>105</v>
      </c>
      <c r="K19" s="38">
        <v>32</v>
      </c>
      <c r="L19" s="38">
        <v>121703</v>
      </c>
      <c r="M19" s="77"/>
      <c r="N19" s="77"/>
      <c r="O19" s="98" t="s">
        <v>111</v>
      </c>
    </row>
    <row r="20" spans="1:15" s="2" customFormat="1" ht="13.5" customHeight="1" x14ac:dyDescent="0.2">
      <c r="A20" s="52"/>
      <c r="B20" s="28">
        <f t="shared" si="0"/>
        <v>11</v>
      </c>
      <c r="C20" s="87" t="s">
        <v>48</v>
      </c>
      <c r="D20" s="87" t="s">
        <v>58</v>
      </c>
      <c r="E20" s="90" t="s">
        <v>71</v>
      </c>
      <c r="F20" s="90" t="s">
        <v>74</v>
      </c>
      <c r="G20" s="90" t="s">
        <v>93</v>
      </c>
      <c r="H20" s="29">
        <v>4</v>
      </c>
      <c r="I20" s="91" t="s">
        <v>97</v>
      </c>
      <c r="J20" s="93" t="s">
        <v>124</v>
      </c>
      <c r="K20" s="37">
        <v>64</v>
      </c>
      <c r="L20" s="37">
        <v>0</v>
      </c>
      <c r="M20" s="76">
        <v>0.01</v>
      </c>
      <c r="N20" s="76">
        <v>0.9</v>
      </c>
      <c r="O20" s="97" t="s">
        <v>36</v>
      </c>
    </row>
    <row r="21" spans="1:15" s="2" customFormat="1" ht="13.5" customHeight="1" x14ac:dyDescent="0.2">
      <c r="A21" s="52"/>
      <c r="B21" s="30">
        <f t="shared" si="0"/>
        <v>12</v>
      </c>
      <c r="C21" s="89" t="s">
        <v>49</v>
      </c>
      <c r="D21" s="89" t="s">
        <v>59</v>
      </c>
      <c r="E21" s="88" t="s">
        <v>72</v>
      </c>
      <c r="F21" s="88" t="s">
        <v>81</v>
      </c>
      <c r="G21" s="88" t="s">
        <v>94</v>
      </c>
      <c r="H21" s="31">
        <v>1</v>
      </c>
      <c r="I21" s="92" t="s">
        <v>97</v>
      </c>
      <c r="J21" s="89" t="s">
        <v>125</v>
      </c>
      <c r="K21" s="38">
        <v>16</v>
      </c>
      <c r="L21" s="38">
        <v>3294</v>
      </c>
      <c r="M21" s="77">
        <v>0.64</v>
      </c>
      <c r="N21" s="77">
        <v>10.210000000000001</v>
      </c>
      <c r="O21" s="98" t="s">
        <v>36</v>
      </c>
    </row>
    <row r="22" spans="1:15" x14ac:dyDescent="0.2">
      <c r="A22" s="52"/>
      <c r="B22" s="48"/>
      <c r="C22" s="47"/>
      <c r="D22" s="33"/>
      <c r="E22" s="32"/>
      <c r="F22" s="44"/>
      <c r="G22" s="36"/>
      <c r="H22" s="43">
        <f>SUM(H10:H21)</f>
        <v>20</v>
      </c>
      <c r="I22" s="70"/>
      <c r="J22" s="39"/>
      <c r="K22" s="43">
        <f>SUM(K10:K21)</f>
        <v>320</v>
      </c>
      <c r="L22" s="42"/>
      <c r="M22" s="42"/>
      <c r="N22" s="42">
        <f>SUM(N10:N21)</f>
        <v>140.73000000000002</v>
      </c>
      <c r="O22" s="63"/>
    </row>
    <row r="23" spans="1:15" ht="13.5" thickBot="1" x14ac:dyDescent="0.25">
      <c r="A23" s="52"/>
      <c r="B23" s="102" t="s">
        <v>20</v>
      </c>
      <c r="C23" s="102"/>
      <c r="D23" s="5"/>
      <c r="E23" s="7"/>
      <c r="F23" s="46" t="s">
        <v>21</v>
      </c>
      <c r="G23" s="4"/>
      <c r="H23" s="4"/>
      <c r="I23" s="71"/>
      <c r="J23" s="36"/>
      <c r="K23" s="36"/>
      <c r="L23" s="36"/>
      <c r="M23" s="36"/>
      <c r="N23" s="36"/>
      <c r="O23" s="62"/>
    </row>
    <row r="24" spans="1:15" ht="27" thickBot="1" x14ac:dyDescent="0.25">
      <c r="A24" s="52"/>
      <c r="B24" s="6"/>
      <c r="C24" s="6"/>
      <c r="D24" s="6"/>
      <c r="E24" s="8"/>
      <c r="F24" s="75" t="s">
        <v>26</v>
      </c>
      <c r="G24" s="5"/>
      <c r="H24" s="83" t="s">
        <v>35</v>
      </c>
      <c r="I24" s="75"/>
      <c r="J24" s="41" t="s">
        <v>23</v>
      </c>
      <c r="K24" s="36"/>
      <c r="L24" s="103">
        <f>N22</f>
        <v>140.73000000000002</v>
      </c>
      <c r="M24" s="104"/>
      <c r="N24" s="84" t="s">
        <v>36</v>
      </c>
      <c r="O24" s="62"/>
    </row>
    <row r="25" spans="1:15" x14ac:dyDescent="0.2">
      <c r="A25" s="52"/>
      <c r="B25" s="6"/>
      <c r="C25" s="6"/>
      <c r="D25" s="6"/>
      <c r="E25" s="8"/>
      <c r="F25" s="5"/>
      <c r="G25" s="5"/>
      <c r="H25" s="5"/>
      <c r="I25" s="72"/>
      <c r="J25" s="45" t="s">
        <v>25</v>
      </c>
      <c r="K25" s="6"/>
      <c r="L25" s="105">
        <f>L24/H24</f>
        <v>8.7956250000000011</v>
      </c>
      <c r="M25" s="105"/>
      <c r="N25" s="85" t="s">
        <v>36</v>
      </c>
      <c r="O25" s="62"/>
    </row>
    <row r="26" spans="1:15" ht="13.5" thickBot="1" x14ac:dyDescent="0.25">
      <c r="A26" s="55"/>
      <c r="B26" s="27"/>
      <c r="C26" s="11"/>
      <c r="D26" s="11"/>
      <c r="E26" s="9"/>
      <c r="F26" s="10"/>
      <c r="G26" s="10"/>
      <c r="H26" s="10"/>
      <c r="I26" s="73"/>
      <c r="J26" s="10"/>
      <c r="K26" s="11"/>
      <c r="L26" s="56"/>
      <c r="M26" s="56"/>
      <c r="N26" s="56"/>
      <c r="O26" s="64"/>
    </row>
    <row r="28" spans="1:15" x14ac:dyDescent="0.2">
      <c r="C28" s="1"/>
      <c r="D28" s="1"/>
      <c r="E28" s="1"/>
    </row>
    <row r="29" spans="1:15" x14ac:dyDescent="0.2">
      <c r="C29" s="1"/>
      <c r="D29" s="1"/>
      <c r="E29" s="1"/>
    </row>
    <row r="30" spans="1:15" x14ac:dyDescent="0.2">
      <c r="C30" s="1"/>
      <c r="D30" s="1"/>
      <c r="E30" s="1"/>
    </row>
  </sheetData>
  <mergeCells count="3">
    <mergeCell ref="B23:C23"/>
    <mergeCell ref="L24:M24"/>
    <mergeCell ref="L25:M25"/>
  </mergeCells>
  <phoneticPr fontId="0" type="noConversion"/>
  <conditionalFormatting sqref="L10:L11">
    <cfRule type="cellIs" dxfId="21" priority="25" operator="lessThan">
      <formula>1</formula>
    </cfRule>
  </conditionalFormatting>
  <conditionalFormatting sqref="N10:N11">
    <cfRule type="containsBlanks" dxfId="20" priority="24">
      <formula>LEN(TRIM(N10))=0</formula>
    </cfRule>
  </conditionalFormatting>
  <conditionalFormatting sqref="L12">
    <cfRule type="cellIs" dxfId="19" priority="22" operator="lessThan">
      <formula>1</formula>
    </cfRule>
  </conditionalFormatting>
  <conditionalFormatting sqref="N12">
    <cfRule type="containsBlanks" dxfId="18" priority="21">
      <formula>LEN(TRIM(N12))=0</formula>
    </cfRule>
  </conditionalFormatting>
  <conditionalFormatting sqref="L13">
    <cfRule type="cellIs" dxfId="17" priority="20" operator="lessThan">
      <formula>1</formula>
    </cfRule>
  </conditionalFormatting>
  <conditionalFormatting sqref="N13">
    <cfRule type="containsBlanks" dxfId="16" priority="19">
      <formula>LEN(TRIM(N13))=0</formula>
    </cfRule>
  </conditionalFormatting>
  <conditionalFormatting sqref="L14">
    <cfRule type="cellIs" dxfId="15" priority="18" operator="lessThan">
      <formula>1</formula>
    </cfRule>
  </conditionalFormatting>
  <conditionalFormatting sqref="N14">
    <cfRule type="containsBlanks" dxfId="14" priority="17">
      <formula>LEN(TRIM(N14))=0</formula>
    </cfRule>
  </conditionalFormatting>
  <conditionalFormatting sqref="L15">
    <cfRule type="cellIs" dxfId="13" priority="16" operator="lessThan">
      <formula>1</formula>
    </cfRule>
  </conditionalFormatting>
  <conditionalFormatting sqref="N15">
    <cfRule type="containsBlanks" dxfId="12" priority="15">
      <formula>LEN(TRIM(N15))=0</formula>
    </cfRule>
  </conditionalFormatting>
  <conditionalFormatting sqref="L16">
    <cfRule type="cellIs" dxfId="11" priority="14" operator="lessThan">
      <formula>1</formula>
    </cfRule>
  </conditionalFormatting>
  <conditionalFormatting sqref="N16">
    <cfRule type="containsBlanks" dxfId="10" priority="13">
      <formula>LEN(TRIM(N16))=0</formula>
    </cfRule>
  </conditionalFormatting>
  <conditionalFormatting sqref="L17">
    <cfRule type="cellIs" dxfId="9" priority="12" operator="lessThan">
      <formula>1</formula>
    </cfRule>
  </conditionalFormatting>
  <conditionalFormatting sqref="N17">
    <cfRule type="containsBlanks" dxfId="8" priority="11">
      <formula>LEN(TRIM(N17))=0</formula>
    </cfRule>
  </conditionalFormatting>
  <conditionalFormatting sqref="L18">
    <cfRule type="cellIs" dxfId="7" priority="10" operator="lessThan">
      <formula>1</formula>
    </cfRule>
  </conditionalFormatting>
  <conditionalFormatting sqref="N18">
    <cfRule type="containsBlanks" dxfId="6" priority="9">
      <formula>LEN(TRIM(N18))=0</formula>
    </cfRule>
  </conditionalFormatting>
  <conditionalFormatting sqref="L19">
    <cfRule type="cellIs" dxfId="5" priority="8" operator="lessThan">
      <formula>1</formula>
    </cfRule>
  </conditionalFormatting>
  <conditionalFormatting sqref="N19">
    <cfRule type="containsBlanks" dxfId="4" priority="7">
      <formula>LEN(TRIM(N19))=0</formula>
    </cfRule>
  </conditionalFormatting>
  <conditionalFormatting sqref="L20">
    <cfRule type="cellIs" dxfId="3" priority="6" operator="lessThan">
      <formula>1</formula>
    </cfRule>
  </conditionalFormatting>
  <conditionalFormatting sqref="N20">
    <cfRule type="containsBlanks" dxfId="2" priority="5">
      <formula>LEN(TRIM(N20))=0</formula>
    </cfRule>
  </conditionalFormatting>
  <conditionalFormatting sqref="L21">
    <cfRule type="cellIs" dxfId="1" priority="4" operator="lessThan">
      <formula>1</formula>
    </cfRule>
  </conditionalFormatting>
  <conditionalFormatting sqref="N21">
    <cfRule type="containsBlanks" dxfId="0" priority="3">
      <formula>LEN(TRIM(N21))=0</formula>
    </cfRule>
  </conditionalFormatting>
  <hyperlinks>
    <hyperlink ref="K7" r:id="rId1"/>
    <hyperlink ref="C10" r:id="rId2" tooltip="Manufacturer" display="'RCA060310R0FKEA"/>
    <hyperlink ref="C11" r:id="rId3" tooltip="Manufacturer" display="'CRCW0603120RFKEAHP"/>
    <hyperlink ref="C12" r:id="rId4" tooltip="Manufacturer" display="'GRM188R71C104KA01J"/>
    <hyperlink ref="C13" r:id="rId5" tooltip="Manufacturer" display="'GRM1885C1H200JA01D"/>
    <hyperlink ref="C14" r:id="rId6" tooltip="Manufacturer" display="'OKI-78SR-5/1.5-W36-C"/>
    <hyperlink ref="C15" r:id="rId7" tooltip="Manufacturer" display="'MCMR06X104JTL"/>
    <hyperlink ref="C16" r:id="rId8" tooltip="Manufacturer" display="'44620-0001"/>
    <hyperlink ref="C17" r:id="rId9" tooltip="Manufacturer" display="'MCP2515-I/SO"/>
    <hyperlink ref="C18" r:id="rId10" tooltip="Manufacturer" display="'MCP2551-I/SN"/>
    <hyperlink ref="C19" r:id="rId11" tooltip="Manufacturer" display="'B4B-XH-A(LF)(SN)"/>
    <hyperlink ref="C20" r:id="rId12" tooltip="Manufacturer" display="'CR0603-J/-000ELF"/>
    <hyperlink ref="C21" r:id="rId13" tooltip="Manufacturer" display="'ABM3B-8.000MHZ-10-1-U-T"/>
    <hyperlink ref="D10" r:id="rId14" tooltip="Component" display="'Vishay Dale"/>
    <hyperlink ref="D11" r:id="rId15" tooltip="Component" display="'Vishay"/>
    <hyperlink ref="D12" r:id="rId16" tooltip="Component" display="'Murata"/>
    <hyperlink ref="D13" r:id="rId17" tooltip="Component" display="'Murata"/>
    <hyperlink ref="D14" r:id="rId18" tooltip="Component" display="'Murata"/>
    <hyperlink ref="D15" r:id="rId19" tooltip="Component" display="'Multicomp"/>
    <hyperlink ref="D16" r:id="rId20" tooltip="Component" display="'Molex"/>
    <hyperlink ref="D17" r:id="rId21" tooltip="Component" display="'Microchip"/>
    <hyperlink ref="D18" r:id="rId22" tooltip="Component" display="'Microchip"/>
    <hyperlink ref="D19" r:id="rId23" tooltip="Component" display="'JST"/>
    <hyperlink ref="D20" r:id="rId24" tooltip="Component" display="'Bourns"/>
    <hyperlink ref="D21" r:id="rId25" tooltip="Component" display="'Abracon"/>
    <hyperlink ref="J10" r:id="rId26" tooltip="Supplier" display="'2616585"/>
    <hyperlink ref="J11" r:id="rId27" tooltip="Supplier" display="'1738892"/>
    <hyperlink ref="J12" r:id="rId28" tooltip="Supplier" display="'2688519"/>
    <hyperlink ref="J13" r:id="rId29" tooltip="Supplier" display="'2456108"/>
    <hyperlink ref="J14" r:id="rId30" tooltip="Supplier" display="'2102101"/>
    <hyperlink ref="J15" r:id="rId31" tooltip="Supplier" display="'2073357"/>
    <hyperlink ref="J16" r:id="rId32" tooltip="Supplier" display="'2782009"/>
    <hyperlink ref="J17" r:id="rId33" tooltip="Supplier" display="'1292239"/>
    <hyperlink ref="J18" r:id="rId34" tooltip="Supplier" display="'9758569"/>
    <hyperlink ref="J19" r:id="rId35" tooltip="Supplier" display="'1516278"/>
    <hyperlink ref="J20" r:id="rId36" tooltip="Supplier" display="'2008343"/>
    <hyperlink ref="J21" r:id="rId37" tooltip="Supplier" display="'2467817RL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8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112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29</v>
      </c>
    </row>
    <row r="5" spans="1:2" x14ac:dyDescent="0.2">
      <c r="A5" s="26" t="s">
        <v>4</v>
      </c>
      <c r="B5" s="101" t="s">
        <v>113</v>
      </c>
    </row>
    <row r="6" spans="1:2" x14ac:dyDescent="0.2">
      <c r="A6" s="25" t="s">
        <v>5</v>
      </c>
      <c r="B6" s="100" t="s">
        <v>114</v>
      </c>
    </row>
    <row r="7" spans="1:2" x14ac:dyDescent="0.2">
      <c r="A7" s="26" t="s">
        <v>6</v>
      </c>
      <c r="B7" s="101" t="s">
        <v>115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116</v>
      </c>
    </row>
    <row r="11" spans="1:2" x14ac:dyDescent="0.2">
      <c r="A11" s="26" t="s">
        <v>10</v>
      </c>
      <c r="B11" s="101" t="s">
        <v>117</v>
      </c>
    </row>
    <row r="12" spans="1:2" x14ac:dyDescent="0.2">
      <c r="A12" s="25" t="s">
        <v>11</v>
      </c>
      <c r="B12" s="100" t="s">
        <v>118</v>
      </c>
    </row>
    <row r="13" spans="1:2" x14ac:dyDescent="0.2">
      <c r="A13" s="26" t="s">
        <v>12</v>
      </c>
      <c r="B13" s="101" t="s">
        <v>119</v>
      </c>
    </row>
    <row r="14" spans="1:2" x14ac:dyDescent="0.2">
      <c r="A14" s="25" t="s">
        <v>13</v>
      </c>
      <c r="B14" s="100" t="s">
        <v>120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2018-09-11T09:13:55Z</dcterms:modified>
</cp:coreProperties>
</file>