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ist\Documents\beetle_boards\tiny-scarab\production\manual_bom\"/>
    </mc:Choice>
  </mc:AlternateContent>
  <xr:revisionPtr revIDLastSave="0" documentId="13_ncr:1_{3EBF0ECC-A809-4CA9-8CFF-F0E034F908FA}" xr6:coauthVersionLast="47" xr6:coauthVersionMax="47" xr10:uidLastSave="{00000000-0000-0000-0000-000000000000}"/>
  <bookViews>
    <workbookView xWindow="2570" yWindow="610" windowWidth="19200" windowHeight="9970" xr2:uid="{D4AE3456-D3C9-4A1E-A5F3-2CFC2E1A342E}"/>
  </bookViews>
  <sheets>
    <sheet name="bom" sheetId="2" r:id="rId1"/>
    <sheet name="Sheet1" sheetId="1" r:id="rId2"/>
  </sheets>
  <definedNames>
    <definedName name="ExternalData_1" localSheetId="0" hidden="1">bom!$A$1:$D$39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2" l="1"/>
  <c r="E5" i="2"/>
  <c r="E2" i="2"/>
  <c r="E3" i="2"/>
  <c r="E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38DE33-F7B3-4018-84CF-EDAB2C9B2361}" keepAlive="1" name="Query - bom" description="Connection to the 'bom' query in the workbook." type="5" refreshedVersion="8" background="1" saveData="1">
    <dbPr connection="Provider=Microsoft.Mashup.OleDb.1;Data Source=$Workbook$;Location=bom;Extended Properties=&quot;&quot;" command="SELECT * FROM [bom]"/>
  </connection>
</connections>
</file>

<file path=xl/sharedStrings.xml><?xml version="1.0" encoding="utf-8"?>
<sst xmlns="http://schemas.openxmlformats.org/spreadsheetml/2006/main" count="120" uniqueCount="115">
  <si>
    <t>Designator</t>
  </si>
  <si>
    <t>Quantity</t>
  </si>
  <si>
    <t>Value</t>
  </si>
  <si>
    <t>LCSC Part #</t>
  </si>
  <si>
    <t>C1, C2, C4</t>
  </si>
  <si>
    <t>100n</t>
  </si>
  <si>
    <t>C307331</t>
  </si>
  <si>
    <t>C10, C15, C16, C17, C23, C24, C25, C26, C27, C30, C31, C37, C38, C39, C40, C41, C5, C6, C7, C8, C9</t>
  </si>
  <si>
    <t>C1525</t>
  </si>
  <si>
    <t>C11, C13, C14, C18</t>
  </si>
  <si>
    <t>1u</t>
  </si>
  <si>
    <t>C52923</t>
  </si>
  <si>
    <t>C12, C19</t>
  </si>
  <si>
    <t>10u</t>
  </si>
  <si>
    <t>C15525</t>
  </si>
  <si>
    <t>C20, C21, C22, C3, C32, C33, C34, C35, C36</t>
  </si>
  <si>
    <t>C15850</t>
  </si>
  <si>
    <t>C28, C29, C42, C43</t>
  </si>
  <si>
    <t>22p</t>
  </si>
  <si>
    <t>C1555</t>
  </si>
  <si>
    <t>D1</t>
  </si>
  <si>
    <t>5V6</t>
  </si>
  <si>
    <t>C2943833</t>
  </si>
  <si>
    <t>D2</t>
  </si>
  <si>
    <t>40V 350mA</t>
  </si>
  <si>
    <t>C397613</t>
  </si>
  <si>
    <t>F1</t>
  </si>
  <si>
    <t>2A</t>
  </si>
  <si>
    <t>C1972777</t>
  </si>
  <si>
    <t>J1</t>
  </si>
  <si>
    <t>C2927038</t>
  </si>
  <si>
    <t>J3, J4</t>
  </si>
  <si>
    <t>C84004</t>
  </si>
  <si>
    <t>LED1, LED5</t>
  </si>
  <si>
    <t>GREEN</t>
  </si>
  <si>
    <t>C9900122772</t>
  </si>
  <si>
    <t>LED2</t>
  </si>
  <si>
    <t>RED</t>
  </si>
  <si>
    <t>C9900122773</t>
  </si>
  <si>
    <t>LED3, LED4</t>
  </si>
  <si>
    <t>BLUE</t>
  </si>
  <si>
    <t>C9900122774</t>
  </si>
  <si>
    <t>Q1, Q2, Q6</t>
  </si>
  <si>
    <t>DMG1012UW-7</t>
  </si>
  <si>
    <t>C156390</t>
  </si>
  <si>
    <t>Q3, Q4, Q5</t>
  </si>
  <si>
    <t>DMP1045U-7</t>
  </si>
  <si>
    <t>C177033</t>
  </si>
  <si>
    <t>R1</t>
  </si>
  <si>
    <t>330</t>
  </si>
  <si>
    <t>C25104</t>
  </si>
  <si>
    <t>R12, R18, R28</t>
  </si>
  <si>
    <t>1k</t>
  </si>
  <si>
    <t>C11702</t>
  </si>
  <si>
    <t>R13, R24, R25, R30</t>
  </si>
  <si>
    <t>100k</t>
  </si>
  <si>
    <t>C25741</t>
  </si>
  <si>
    <t>R14, R16</t>
  </si>
  <si>
    <t>33</t>
  </si>
  <si>
    <t>C25105</t>
  </si>
  <si>
    <t>R19, R20, R27</t>
  </si>
  <si>
    <t>10k</t>
  </si>
  <si>
    <t>C25744</t>
  </si>
  <si>
    <t>R21, R22, R23</t>
  </si>
  <si>
    <t>0</t>
  </si>
  <si>
    <t>C17168</t>
  </si>
  <si>
    <t>R26</t>
  </si>
  <si>
    <t>470</t>
  </si>
  <si>
    <t>C25117</t>
  </si>
  <si>
    <t>R29, R3</t>
  </si>
  <si>
    <t>210</t>
  </si>
  <si>
    <t>C25090</t>
  </si>
  <si>
    <t>R4, R5</t>
  </si>
  <si>
    <t>5k1</t>
  </si>
  <si>
    <t>C25905</t>
  </si>
  <si>
    <t>R6</t>
  </si>
  <si>
    <t>100</t>
  </si>
  <si>
    <t>C25076</t>
  </si>
  <si>
    <t>R7, R9</t>
  </si>
  <si>
    <t>220</t>
  </si>
  <si>
    <t>C25091</t>
  </si>
  <si>
    <t>SW4</t>
  </si>
  <si>
    <t>12V 50mA</t>
  </si>
  <si>
    <t>C2884764</t>
  </si>
  <si>
    <t>SW5</t>
  </si>
  <si>
    <t>C146695</t>
  </si>
  <si>
    <t>TVS1, TVS2</t>
  </si>
  <si>
    <t>5V</t>
  </si>
  <si>
    <t>C20884</t>
  </si>
  <si>
    <t>TVS10, TVS11, TVS12, TVS13, TVS14, TVS15, TVS16, TVS17, TVS18, TVS19, TVS20, TVS21, TVS22, TVS23, TVS24, TVS25, TVS26, TVS27, TVS28, TVS29, TVS30, TVS31, TVS32, TVS33, TVS34, TVS35, TVS7, TVS8, TVS9</t>
  </si>
  <si>
    <t>C3001954</t>
  </si>
  <si>
    <t>TVS3</t>
  </si>
  <si>
    <t>C83329</t>
  </si>
  <si>
    <t>U1</t>
  </si>
  <si>
    <t>AP2141WG-7</t>
  </si>
  <si>
    <t>C500761</t>
  </si>
  <si>
    <t>U2</t>
  </si>
  <si>
    <t>3V3</t>
  </si>
  <si>
    <t>C145411</t>
  </si>
  <si>
    <t>U3</t>
  </si>
  <si>
    <t>CH32V305FBP6</t>
  </si>
  <si>
    <t>C5123443</t>
  </si>
  <si>
    <t>U4</t>
  </si>
  <si>
    <t>CH32V003F4P6</t>
  </si>
  <si>
    <t>C5187096</t>
  </si>
  <si>
    <t>XTAL1</t>
  </si>
  <si>
    <t>12MHz</t>
  </si>
  <si>
    <t>C2901629</t>
  </si>
  <si>
    <t>XTAL2</t>
  </si>
  <si>
    <t>24MHz</t>
  </si>
  <si>
    <t>C5261157</t>
  </si>
  <si>
    <t>USB_C</t>
  </si>
  <si>
    <t>PIN_HEADER</t>
  </si>
  <si>
    <t>Quantity @100 boards</t>
  </si>
  <si>
    <t>Price @100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</si>
</sst>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409]#,##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5">
    <dxf>
      <numFmt numFmtId="168" formatCode="[$$-409]#,##0.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57A9FF-73D4-4DB6-897B-8124B95DE6D1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Designator" tableColumnId="1"/>
      <queryTableField id="3" name="Quantity" tableColumnId="3"/>
      <queryTableField id="4" name="Value" tableColumnId="4"/>
      <queryTableField id="5" name="LCSC Part #" tableColumnId="5"/>
      <queryTableField id="6" dataBound="0" tableColumnId="6"/>
      <queryTableField id="7" dataBound="0" tableColumnId="7"/>
    </queryTableFields>
    <queryTableDeletedFields count="1">
      <deletedField name="Footprin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72FCA-9B90-4E71-BDE5-5F7C60518073}" name="bom" displayName="bom" ref="A1:F39" tableType="queryTable" totalsRowShown="0">
  <autoFilter ref="A1:F39" xr:uid="{C7572FCA-9B90-4E71-BDE5-5F7C60518073}"/>
  <tableColumns count="6">
    <tableColumn id="1" xr3:uid="{2E4E2A4F-0A15-40C1-A32E-6599D63D0D13}" uniqueName="1" name="Designator" queryTableFieldId="1" dataDxfId="4"/>
    <tableColumn id="3" xr3:uid="{B1566E75-8C01-481F-B446-3E1590719BDA}" uniqueName="3" name="Quantity" queryTableFieldId="3"/>
    <tableColumn id="4" xr3:uid="{B69F2EF5-E2E4-4BF0-9FB5-25BD97DFDB50}" uniqueName="4" name="Value" queryTableFieldId="4" dataDxfId="3"/>
    <tableColumn id="5" xr3:uid="{2531012B-C47E-4038-A61C-1B1137E89850}" uniqueName="5" name="LCSC Part #" queryTableFieldId="5" dataDxfId="2"/>
    <tableColumn id="6" xr3:uid="{8DFFCD46-6430-4FAA-BAAC-269EE259F68E}" uniqueName="6" name="Quantity @100 boards" queryTableFieldId="6" dataDxfId="1">
      <calculatedColumnFormula>bom[[#This Row],[Quantity]]*100</calculatedColumnFormula>
    </tableColumn>
    <tableColumn id="7" xr3:uid="{96544274-B596-4E35-AEEC-8B0EF2404772}" uniqueName="7" name="Price @100 board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ADAB-1DD6-458A-87EE-182658F87FDF}">
  <dimension ref="A1:F41"/>
  <sheetViews>
    <sheetView tabSelected="1" topLeftCell="A36" workbookViewId="0">
      <selection activeCell="J35" sqref="J35"/>
    </sheetView>
  </sheetViews>
  <sheetFormatPr defaultRowHeight="14.5" x14ac:dyDescent="0.35"/>
  <cols>
    <col min="1" max="1" width="40.81640625" customWidth="1"/>
    <col min="2" max="2" width="10.26953125" bestFit="1" customWidth="1"/>
    <col min="3" max="3" width="23.26953125" bestFit="1" customWidth="1"/>
    <col min="4" max="4" width="12.7265625" bestFit="1" customWidth="1"/>
    <col min="5" max="5" width="21.453125" bestFit="1" customWidth="1"/>
    <col min="6" max="6" width="18.453125" style="2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113</v>
      </c>
      <c r="F1" s="2" t="s">
        <v>114</v>
      </c>
    </row>
    <row r="2" spans="1:6" x14ac:dyDescent="0.35">
      <c r="A2" s="1" t="s">
        <v>4</v>
      </c>
      <c r="B2">
        <v>3</v>
      </c>
      <c r="C2" s="1" t="s">
        <v>5</v>
      </c>
      <c r="D2" s="1" t="s">
        <v>6</v>
      </c>
      <c r="E2" s="1">
        <f>bom[[#This Row],[Quantity]]*100</f>
        <v>300</v>
      </c>
      <c r="F2" s="2">
        <v>1.41</v>
      </c>
    </row>
    <row r="3" spans="1:6" x14ac:dyDescent="0.35">
      <c r="A3" s="1" t="s">
        <v>7</v>
      </c>
      <c r="B3">
        <v>21</v>
      </c>
      <c r="C3" s="1" t="s">
        <v>5</v>
      </c>
      <c r="D3" s="1" t="s">
        <v>8</v>
      </c>
      <c r="E3" s="1">
        <f>bom[[#This Row],[Quantity]]*100</f>
        <v>2100</v>
      </c>
      <c r="F3" s="2">
        <v>1.89</v>
      </c>
    </row>
    <row r="4" spans="1:6" x14ac:dyDescent="0.35">
      <c r="A4" s="1" t="s">
        <v>9</v>
      </c>
      <c r="B4">
        <v>4</v>
      </c>
      <c r="C4" s="1" t="s">
        <v>10</v>
      </c>
      <c r="D4" s="1" t="s">
        <v>11</v>
      </c>
      <c r="E4" s="1">
        <f>bom[[#This Row],[Quantity]]*100</f>
        <v>400</v>
      </c>
      <c r="F4" s="2">
        <v>1.1599999999999999</v>
      </c>
    </row>
    <row r="5" spans="1:6" x14ac:dyDescent="0.35">
      <c r="A5" s="1" t="s">
        <v>12</v>
      </c>
      <c r="B5">
        <v>2</v>
      </c>
      <c r="C5" s="1" t="s">
        <v>13</v>
      </c>
      <c r="D5" s="1" t="s">
        <v>14</v>
      </c>
      <c r="E5" s="1">
        <f>bom[[#This Row],[Quantity]]*100</f>
        <v>200</v>
      </c>
      <c r="F5" s="2">
        <v>0.68</v>
      </c>
    </row>
    <row r="6" spans="1:6" x14ac:dyDescent="0.35">
      <c r="A6" s="1" t="s">
        <v>15</v>
      </c>
      <c r="B6">
        <v>9</v>
      </c>
      <c r="C6" s="1" t="s">
        <v>13</v>
      </c>
      <c r="D6" s="1" t="s">
        <v>16</v>
      </c>
      <c r="E6" s="1">
        <f>bom[[#This Row],[Quantity]]*100</f>
        <v>900</v>
      </c>
      <c r="F6" s="2">
        <v>6.84</v>
      </c>
    </row>
    <row r="7" spans="1:6" x14ac:dyDescent="0.35">
      <c r="A7" s="1" t="s">
        <v>17</v>
      </c>
      <c r="B7">
        <v>4</v>
      </c>
      <c r="C7" s="1" t="s">
        <v>18</v>
      </c>
      <c r="D7" s="1" t="s">
        <v>19</v>
      </c>
      <c r="E7" s="1">
        <f>bom[[#This Row],[Quantity]]*100</f>
        <v>400</v>
      </c>
      <c r="F7" s="2">
        <v>0.36</v>
      </c>
    </row>
    <row r="8" spans="1:6" x14ac:dyDescent="0.35">
      <c r="A8" s="1" t="s">
        <v>20</v>
      </c>
      <c r="B8">
        <v>1</v>
      </c>
      <c r="C8" s="1" t="s">
        <v>21</v>
      </c>
      <c r="D8" s="1" t="s">
        <v>22</v>
      </c>
      <c r="E8" s="1">
        <f>bom[[#This Row],[Quantity]]*100</f>
        <v>100</v>
      </c>
      <c r="F8" s="2">
        <v>2.62</v>
      </c>
    </row>
    <row r="9" spans="1:6" x14ac:dyDescent="0.35">
      <c r="A9" s="1" t="s">
        <v>23</v>
      </c>
      <c r="B9">
        <v>1</v>
      </c>
      <c r="C9" s="1" t="s">
        <v>24</v>
      </c>
      <c r="D9" s="1" t="s">
        <v>25</v>
      </c>
      <c r="E9" s="1">
        <f>bom[[#This Row],[Quantity]]*100</f>
        <v>100</v>
      </c>
      <c r="F9" s="2">
        <v>1.67</v>
      </c>
    </row>
    <row r="10" spans="1:6" x14ac:dyDescent="0.35">
      <c r="A10" s="1" t="s">
        <v>26</v>
      </c>
      <c r="B10">
        <v>1</v>
      </c>
      <c r="C10" s="1" t="s">
        <v>27</v>
      </c>
      <c r="D10" s="1" t="s">
        <v>28</v>
      </c>
      <c r="E10" s="1">
        <f>bom[[#This Row],[Quantity]]*100</f>
        <v>100</v>
      </c>
      <c r="F10" s="2">
        <v>8.64</v>
      </c>
    </row>
    <row r="11" spans="1:6" x14ac:dyDescent="0.35">
      <c r="A11" s="1" t="s">
        <v>29</v>
      </c>
      <c r="B11">
        <v>1</v>
      </c>
      <c r="C11" s="1" t="s">
        <v>111</v>
      </c>
      <c r="D11" s="1" t="s">
        <v>30</v>
      </c>
      <c r="E11" s="1">
        <f>bom[[#This Row],[Quantity]]*100</f>
        <v>100</v>
      </c>
      <c r="F11" s="2">
        <v>3.85</v>
      </c>
    </row>
    <row r="12" spans="1:6" x14ac:dyDescent="0.35">
      <c r="A12" s="1" t="s">
        <v>31</v>
      </c>
      <c r="B12">
        <v>2</v>
      </c>
      <c r="C12" s="1" t="s">
        <v>112</v>
      </c>
      <c r="D12" s="1" t="s">
        <v>32</v>
      </c>
      <c r="E12" s="1">
        <f>bom[[#This Row],[Quantity]]*100</f>
        <v>200</v>
      </c>
      <c r="F12" s="2">
        <v>8.6999999999999993</v>
      </c>
    </row>
    <row r="13" spans="1:6" x14ac:dyDescent="0.35">
      <c r="A13" s="1" t="s">
        <v>33</v>
      </c>
      <c r="B13">
        <v>2</v>
      </c>
      <c r="C13" s="1" t="s">
        <v>34</v>
      </c>
      <c r="D13" s="1" t="s">
        <v>35</v>
      </c>
      <c r="E13" s="1">
        <f>bom[[#This Row],[Quantity]]*100</f>
        <v>200</v>
      </c>
      <c r="F13" s="2">
        <v>1.08</v>
      </c>
    </row>
    <row r="14" spans="1:6" x14ac:dyDescent="0.35">
      <c r="A14" s="1" t="s">
        <v>36</v>
      </c>
      <c r="B14">
        <v>1</v>
      </c>
      <c r="C14" s="1" t="s">
        <v>37</v>
      </c>
      <c r="D14" s="1" t="s">
        <v>38</v>
      </c>
      <c r="E14" s="1">
        <f>bom[[#This Row],[Quantity]]*100</f>
        <v>100</v>
      </c>
      <c r="F14" s="2">
        <v>0.54</v>
      </c>
    </row>
    <row r="15" spans="1:6" x14ac:dyDescent="0.35">
      <c r="A15" s="1" t="s">
        <v>39</v>
      </c>
      <c r="B15">
        <v>2</v>
      </c>
      <c r="C15" s="1" t="s">
        <v>40</v>
      </c>
      <c r="D15" s="1" t="s">
        <v>41</v>
      </c>
      <c r="E15" s="1">
        <f>bom[[#This Row],[Quantity]]*100</f>
        <v>200</v>
      </c>
      <c r="F15" s="2">
        <v>1.08</v>
      </c>
    </row>
    <row r="16" spans="1:6" x14ac:dyDescent="0.35">
      <c r="A16" s="1" t="s">
        <v>42</v>
      </c>
      <c r="B16">
        <v>3</v>
      </c>
      <c r="C16" s="1" t="s">
        <v>43</v>
      </c>
      <c r="D16" s="1" t="s">
        <v>44</v>
      </c>
      <c r="E16" s="1">
        <f>bom[[#This Row],[Quantity]]*100</f>
        <v>300</v>
      </c>
      <c r="F16" s="2">
        <v>7.68</v>
      </c>
    </row>
    <row r="17" spans="1:6" x14ac:dyDescent="0.35">
      <c r="A17" s="1" t="s">
        <v>45</v>
      </c>
      <c r="B17">
        <v>3</v>
      </c>
      <c r="C17" s="1" t="s">
        <v>46</v>
      </c>
      <c r="D17" s="1" t="s">
        <v>47</v>
      </c>
      <c r="E17" s="1">
        <f>bom[[#This Row],[Quantity]]*100</f>
        <v>300</v>
      </c>
      <c r="F17" s="2">
        <v>17.25</v>
      </c>
    </row>
    <row r="18" spans="1:6" x14ac:dyDescent="0.35">
      <c r="A18" s="1" t="s">
        <v>48</v>
      </c>
      <c r="B18">
        <v>1</v>
      </c>
      <c r="C18" s="1" t="s">
        <v>49</v>
      </c>
      <c r="D18" s="1" t="s">
        <v>50</v>
      </c>
      <c r="E18" s="1">
        <f>bom[[#This Row],[Quantity]]*100</f>
        <v>100</v>
      </c>
      <c r="F18" s="2">
        <v>0.06</v>
      </c>
    </row>
    <row r="19" spans="1:6" x14ac:dyDescent="0.35">
      <c r="A19" s="1" t="s">
        <v>51</v>
      </c>
      <c r="B19">
        <v>3</v>
      </c>
      <c r="C19" s="1" t="s">
        <v>52</v>
      </c>
      <c r="D19" s="1" t="s">
        <v>53</v>
      </c>
      <c r="E19" s="1">
        <f>bom[[#This Row],[Quantity]]*100</f>
        <v>300</v>
      </c>
      <c r="F19" s="2">
        <v>0.15</v>
      </c>
    </row>
    <row r="20" spans="1:6" x14ac:dyDescent="0.35">
      <c r="A20" s="1" t="s">
        <v>54</v>
      </c>
      <c r="B20">
        <v>4</v>
      </c>
      <c r="C20" s="1" t="s">
        <v>55</v>
      </c>
      <c r="D20" s="1" t="s">
        <v>56</v>
      </c>
      <c r="E20" s="1">
        <f>bom[[#This Row],[Quantity]]*100</f>
        <v>400</v>
      </c>
      <c r="F20" s="2">
        <v>0.2</v>
      </c>
    </row>
    <row r="21" spans="1:6" x14ac:dyDescent="0.35">
      <c r="A21" s="1" t="s">
        <v>57</v>
      </c>
      <c r="B21">
        <v>2</v>
      </c>
      <c r="C21" s="1" t="s">
        <v>58</v>
      </c>
      <c r="D21" s="1" t="s">
        <v>59</v>
      </c>
      <c r="E21" s="1">
        <f>bom[[#This Row],[Quantity]]*100</f>
        <v>200</v>
      </c>
      <c r="F21" s="2">
        <v>0.1</v>
      </c>
    </row>
    <row r="22" spans="1:6" x14ac:dyDescent="0.35">
      <c r="A22" s="1" t="s">
        <v>60</v>
      </c>
      <c r="B22">
        <v>3</v>
      </c>
      <c r="C22" s="1" t="s">
        <v>61</v>
      </c>
      <c r="D22" s="1" t="s">
        <v>62</v>
      </c>
      <c r="E22" s="1">
        <f>bom[[#This Row],[Quantity]]*100</f>
        <v>300</v>
      </c>
      <c r="F22" s="2">
        <v>0.15</v>
      </c>
    </row>
    <row r="23" spans="1:6" x14ac:dyDescent="0.35">
      <c r="A23" s="1" t="s">
        <v>63</v>
      </c>
      <c r="B23">
        <v>3</v>
      </c>
      <c r="C23" s="1" t="s">
        <v>64</v>
      </c>
      <c r="D23" s="1" t="s">
        <v>65</v>
      </c>
      <c r="E23" s="1">
        <f>bom[[#This Row],[Quantity]]*100</f>
        <v>300</v>
      </c>
      <c r="F23" s="2">
        <v>0.15</v>
      </c>
    </row>
    <row r="24" spans="1:6" x14ac:dyDescent="0.35">
      <c r="A24" s="1" t="s">
        <v>66</v>
      </c>
      <c r="B24">
        <v>1</v>
      </c>
      <c r="C24" s="1" t="s">
        <v>67</v>
      </c>
      <c r="D24" s="1" t="s">
        <v>68</v>
      </c>
      <c r="E24" s="1">
        <f>bom[[#This Row],[Quantity]]*100</f>
        <v>100</v>
      </c>
      <c r="F24" s="2">
        <v>0.05</v>
      </c>
    </row>
    <row r="25" spans="1:6" x14ac:dyDescent="0.35">
      <c r="A25" s="1" t="s">
        <v>69</v>
      </c>
      <c r="B25">
        <v>2</v>
      </c>
      <c r="C25" s="1" t="s">
        <v>70</v>
      </c>
      <c r="D25" s="1" t="s">
        <v>71</v>
      </c>
      <c r="E25" s="1">
        <f>bom[[#This Row],[Quantity]]*100</f>
        <v>200</v>
      </c>
      <c r="F25" s="2">
        <v>0.06</v>
      </c>
    </row>
    <row r="26" spans="1:6" x14ac:dyDescent="0.35">
      <c r="A26" s="1" t="s">
        <v>72</v>
      </c>
      <c r="B26">
        <v>2</v>
      </c>
      <c r="C26" s="1" t="s">
        <v>73</v>
      </c>
      <c r="D26" s="1" t="s">
        <v>74</v>
      </c>
      <c r="E26" s="1">
        <f>bom[[#This Row],[Quantity]]*100</f>
        <v>200</v>
      </c>
      <c r="F26" s="2">
        <v>0.08</v>
      </c>
    </row>
    <row r="27" spans="1:6" x14ac:dyDescent="0.35">
      <c r="A27" s="1" t="s">
        <v>75</v>
      </c>
      <c r="B27">
        <v>1</v>
      </c>
      <c r="C27" s="1" t="s">
        <v>76</v>
      </c>
      <c r="D27" s="1" t="s">
        <v>77</v>
      </c>
      <c r="E27" s="1">
        <f>bom[[#This Row],[Quantity]]*100</f>
        <v>100</v>
      </c>
      <c r="F27" s="2">
        <v>0.05</v>
      </c>
    </row>
    <row r="28" spans="1:6" x14ac:dyDescent="0.35">
      <c r="A28" s="1" t="s">
        <v>78</v>
      </c>
      <c r="B28">
        <v>2</v>
      </c>
      <c r="C28" s="1" t="s">
        <v>79</v>
      </c>
      <c r="D28" s="1" t="s">
        <v>80</v>
      </c>
      <c r="E28" s="1">
        <f>bom[[#This Row],[Quantity]]*100</f>
        <v>200</v>
      </c>
      <c r="F28" s="2">
        <v>0.1</v>
      </c>
    </row>
    <row r="29" spans="1:6" x14ac:dyDescent="0.35">
      <c r="A29" s="1" t="s">
        <v>81</v>
      </c>
      <c r="B29">
        <v>1</v>
      </c>
      <c r="C29" s="1" t="s">
        <v>82</v>
      </c>
      <c r="D29" s="1" t="s">
        <v>83</v>
      </c>
      <c r="E29" s="1">
        <f>bom[[#This Row],[Quantity]]*100</f>
        <v>100</v>
      </c>
      <c r="F29" s="2">
        <v>8.81</v>
      </c>
    </row>
    <row r="30" spans="1:6" x14ac:dyDescent="0.35">
      <c r="A30" s="1" t="s">
        <v>84</v>
      </c>
      <c r="B30">
        <v>1</v>
      </c>
      <c r="C30" s="1" t="s">
        <v>82</v>
      </c>
      <c r="D30" s="1" t="s">
        <v>85</v>
      </c>
      <c r="E30" s="1">
        <f>bom[[#This Row],[Quantity]]*100</f>
        <v>100</v>
      </c>
      <c r="F30" s="2">
        <v>4.66</v>
      </c>
    </row>
    <row r="31" spans="1:6" x14ac:dyDescent="0.35">
      <c r="A31" s="1" t="s">
        <v>86</v>
      </c>
      <c r="B31">
        <v>2</v>
      </c>
      <c r="C31" s="1" t="s">
        <v>87</v>
      </c>
      <c r="D31" s="1" t="s">
        <v>88</v>
      </c>
      <c r="E31" s="1">
        <f>bom[[#This Row],[Quantity]]*100</f>
        <v>200</v>
      </c>
      <c r="F31" s="2">
        <v>12.78</v>
      </c>
    </row>
    <row r="32" spans="1:6" x14ac:dyDescent="0.35">
      <c r="A32" s="1" t="s">
        <v>89</v>
      </c>
      <c r="B32">
        <v>29</v>
      </c>
      <c r="C32" s="1" t="s">
        <v>87</v>
      </c>
      <c r="D32" s="1" t="s">
        <v>90</v>
      </c>
      <c r="E32" s="1">
        <f>bom[[#This Row],[Quantity]]*100</f>
        <v>2900</v>
      </c>
      <c r="F32" s="2">
        <v>20.02</v>
      </c>
    </row>
    <row r="33" spans="1:6" x14ac:dyDescent="0.35">
      <c r="A33" s="1" t="s">
        <v>91</v>
      </c>
      <c r="B33">
        <v>1</v>
      </c>
      <c r="C33" s="1" t="s">
        <v>87</v>
      </c>
      <c r="D33" s="1" t="s">
        <v>92</v>
      </c>
      <c r="E33" s="1">
        <f>bom[[#This Row],[Quantity]]*100</f>
        <v>100</v>
      </c>
      <c r="F33" s="2">
        <v>7.5</v>
      </c>
    </row>
    <row r="34" spans="1:6" x14ac:dyDescent="0.35">
      <c r="A34" s="1" t="s">
        <v>93</v>
      </c>
      <c r="B34">
        <v>1</v>
      </c>
      <c r="C34" s="1" t="s">
        <v>94</v>
      </c>
      <c r="D34" s="1" t="s">
        <v>95</v>
      </c>
      <c r="E34" s="1">
        <f>bom[[#This Row],[Quantity]]*100</f>
        <v>100</v>
      </c>
      <c r="F34" s="2">
        <v>14.99</v>
      </c>
    </row>
    <row r="35" spans="1:6" x14ac:dyDescent="0.35">
      <c r="A35" s="1" t="s">
        <v>96</v>
      </c>
      <c r="B35">
        <v>1</v>
      </c>
      <c r="C35" s="1" t="s">
        <v>97</v>
      </c>
      <c r="D35" s="1" t="s">
        <v>98</v>
      </c>
      <c r="E35" s="1">
        <f>bom[[#This Row],[Quantity]]*100</f>
        <v>100</v>
      </c>
      <c r="F35" s="2">
        <v>71.22</v>
      </c>
    </row>
    <row r="36" spans="1:6" x14ac:dyDescent="0.35">
      <c r="A36" s="1" t="s">
        <v>99</v>
      </c>
      <c r="B36">
        <v>1</v>
      </c>
      <c r="C36" s="1" t="s">
        <v>100</v>
      </c>
      <c r="D36" s="1" t="s">
        <v>101</v>
      </c>
      <c r="E36" s="1">
        <f>bom[[#This Row],[Quantity]]*100</f>
        <v>100</v>
      </c>
      <c r="F36" s="2">
        <v>139.24</v>
      </c>
    </row>
    <row r="37" spans="1:6" x14ac:dyDescent="0.35">
      <c r="A37" s="1" t="s">
        <v>102</v>
      </c>
      <c r="B37">
        <v>1</v>
      </c>
      <c r="C37" s="1" t="s">
        <v>103</v>
      </c>
      <c r="D37" s="1" t="s">
        <v>104</v>
      </c>
      <c r="E37" s="1">
        <f>bom[[#This Row],[Quantity]]*100</f>
        <v>100</v>
      </c>
      <c r="F37" s="2">
        <v>20.04</v>
      </c>
    </row>
    <row r="38" spans="1:6" x14ac:dyDescent="0.35">
      <c r="A38" s="1" t="s">
        <v>105</v>
      </c>
      <c r="B38">
        <v>1</v>
      </c>
      <c r="C38" s="1" t="s">
        <v>106</v>
      </c>
      <c r="D38" s="1" t="s">
        <v>107</v>
      </c>
      <c r="E38" s="1">
        <f>bom[[#This Row],[Quantity]]*100</f>
        <v>100</v>
      </c>
      <c r="F38" s="2">
        <v>17.989999999999998</v>
      </c>
    </row>
    <row r="39" spans="1:6" x14ac:dyDescent="0.35">
      <c r="A39" s="1" t="s">
        <v>108</v>
      </c>
      <c r="B39">
        <v>1</v>
      </c>
      <c r="C39" s="1" t="s">
        <v>109</v>
      </c>
      <c r="D39" s="1" t="s">
        <v>110</v>
      </c>
      <c r="E39" s="1">
        <f>bom[[#This Row],[Quantity]]*100</f>
        <v>100</v>
      </c>
      <c r="F39" s="2">
        <v>8.7200000000000006</v>
      </c>
    </row>
    <row r="41" spans="1:6" x14ac:dyDescent="0.35">
      <c r="F41" s="2">
        <f>SUM(bom[Price @100 boards])</f>
        <v>392.57000000000011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3C73-64CD-4D05-9B2E-645A232D6D6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g 3 J s W a 0 3 X w K m A A A A 9 g A A A B I A H A B D b 2 5 m a W c v U G F j a 2 F n Z S 5 4 b W w g o h g A K K A U A A A A A A A A A A A A A A A A A A A A A A A A A A A A h Y 9 N C s I w G E S v U r J v f l p B L V 9 T U N x Z E A R x G 2 J s g 2 0 q T W p 6 N x c e y S t Y 0 a o 7 l / P m L W b u 1 x t k f V 0 F F 9 V a 3 Z g U M U x R o I x s D t o U K e r c M Z y h j M N G y J M o V D D I x i a 9 P a S o d O 6 c E O K 9 x z 7 G T V u Q i F J G 9 v l 6 K 0 t V C / S R 9 X 8 5 1 M Y 6 Y a R C H H a v M T z C L J 5 g N p 1 j C m S E k G v z F a J h 7 7 P 9 g b D s K t e 1 i i s T L l Z A x g j k / Y E / A F B L A w Q U A A I A C A C D c m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3 J s W d 8 T y 3 J K A Q A A I Q I A A B M A H A B G b 3 J t d W x h c y 9 T Z W N 0 a W 9 u M S 5 t I K I Y A C i g F A A A A A A A A A A A A A A A A A A A A A A A A A A A A G 2 P U W v C M B S F 3 w v 9 D y F 7 q Z A V h b m H S R 9 G n W w w h l K 3 F z N G 2 t 5 p W J p I c i M r 4 n 9 f t A 4 F D Y T c 3 O 9 w 7 z k O K p R G k 6 J 7 B 6 M 4 i i O 3 E h Z q U p q G Z E Q B x h E J p z D e V h A 6 u d u k Y 1 P 5 B j Q m E 6 k g z Y 3 G 8 H E J z R / 4 u w P r + I + V D v m / z P E S A B V 8 l U b Y 2 n G U u r 1 1 l b C i 5 G t r a n / Y z h u h v V B B 1 P B w 0 8 p t a I 8 t x q B k I x F s R h l l J D f K N 9 p l Q 0 a e d G V q q Z f Z / b D f H z A y 8 w a h w F Z B d i r T N 6 P h s 8 e 6 F D d 0 a k 0 T W E 2 e Q d T B K g 2 R 5 q I M w i M 5 9 p M u M C O L Y / 9 R q a I S S l i X o f X n I / O V 0 M s w c d 6 u 4 T R u b o V 2 3 8 Y 2 n e M 9 d M m V / W y 7 p W N w c q k F G h s S Y l A S h F / c M b K l E 2 N w b a X G C z L z Q q P E N o A X j f d 3 6 X 7 F g X w I 5 e F C / 5 o X O Z k K i 8 H y O d v 1 4 k j q q 2 F G f 1 B L A Q I t A B Q A A g A I A I N y b F m t N 1 8 C p g A A A P Y A A A A S A A A A A A A A A A A A A A A A A A A A A A B D b 2 5 m a W c v U G F j a 2 F n Z S 5 4 b W x Q S w E C L Q A U A A I A C A C D c m x Z D 8 r p q 6 Q A A A D p A A A A E w A A A A A A A A A A A A A A A A D y A A A A W 0 N v b n R l b n R f V H l w Z X N d L n h t b F B L A Q I t A B Q A A g A I A I N y b F n f E 8 t y S g E A A C E C A A A T A A A A A A A A A A A A A A A A A O M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K A A A A A A A A g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j V h N T U 2 N C 0 1 M m V l L T Q z M j M t O G M x M C 0 3 O G F i Z T A 0 Z G U 4 M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y V D A 2 O j I w O j A 2 L j E 0 M j U x N D F a I i A v P j x F b n R y e S B U e X B l P S J G a W x s Q 2 9 s d W 1 u V H l w Z X M i I F Z h b H V l P S J z Q m d Z R E J n W T 0 i I C 8 + P E V u d H J 5 I F R 5 c G U 9 I k Z p b G x D b 2 x 1 b W 5 O Y W 1 l c y I g V m F s d W U 9 I n N b J n F 1 b 3 Q 7 R G V z a W d u Y X R v c i Z x d W 9 0 O y w m c X V v d D t G b 2 9 0 c H J p b n Q m c X V v d D s s J n F 1 b 3 Q 7 U X V h b n R p d H k m c X V v d D s s J n F 1 b 3 Q 7 V m F s d W U m c X V v d D s s J n F 1 b 3 Q 7 T E N T Q y B Q Y X J 0 I C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v Q X V 0 b 1 J l b W 9 2 Z W R D b 2 x 1 b W 5 z M S 5 7 R G V z a W d u Y X R v c i w w f S Z x d W 9 0 O y w m c X V v d D t T Z W N 0 a W 9 u M S 9 i b 2 0 v Q X V 0 b 1 J l b W 9 2 Z W R D b 2 x 1 b W 5 z M S 5 7 R m 9 v d H B y a W 5 0 L D F 9 J n F 1 b 3 Q 7 L C Z x d W 9 0 O 1 N l Y 3 R p b 2 4 x L 2 J v b S 9 B d X R v U m V t b 3 Z l Z E N v b H V t b n M x L n t R d W F u d G l 0 e S w y f S Z x d W 9 0 O y w m c X V v d D t T Z W N 0 a W 9 u M S 9 i b 2 0 v Q X V 0 b 1 J l b W 9 2 Z W R D b 2 x 1 b W 5 z M S 5 7 V m F s d W U s M 3 0 m c X V v d D s s J n F 1 b 3 Q 7 U 2 V j d G l v b j E v Y m 9 t L 0 F 1 d G 9 S Z W 1 v d m V k Q 2 9 s d W 1 u c z E u e 0 x D U 0 M g U G F y d C A j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v b S 9 B d X R v U m V t b 3 Z l Z E N v b H V t b n M x L n t E Z X N p Z 2 5 h d G 9 y L D B 9 J n F 1 b 3 Q 7 L C Z x d W 9 0 O 1 N l Y 3 R p b 2 4 x L 2 J v b S 9 B d X R v U m V t b 3 Z l Z E N v b H V t b n M x L n t G b 2 9 0 c H J p b n Q s M X 0 m c X V v d D s s J n F 1 b 3 Q 7 U 2 V j d G l v b j E v Y m 9 t L 0 F 1 d G 9 S Z W 1 v d m V k Q 2 9 s d W 1 u c z E u e 1 F 1 Y W 5 0 a X R 5 L D J 9 J n F 1 b 3 Q 7 L C Z x d W 9 0 O 1 N l Y 3 R p b 2 4 x L 2 J v b S 9 B d X R v U m V t b 3 Z l Z E N v b H V t b n M x L n t W Y W x 1 Z S w z f S Z x d W 9 0 O y w m c X V v d D t T Z W N 0 a W 9 u M S 9 i b 2 0 v Q X V 0 b 1 J l b W 9 2 Z W R D b 2 x 1 b W 5 z M S 5 7 T E N T Q y B Q Y X J 0 I C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7 N J O l n D G t P g r P y z q f C 3 Y Y A A A A A A g A A A A A A E G Y A A A A B A A A g A A A A J R u 9 5 R c K k 6 X a 9 v s 3 x y g P l I T V 1 B M p H 0 m H 7 T Z E H x Z 4 m i Q A A A A A D o A A A A A C A A A g A A A A G c 2 Q S y s R h Y 1 h z L n 3 U I i g U W k Y R f Z J i J H s F 2 n b j j j O Y R x Q A A A A M c 9 J v K u i n H R 5 G b + g l p b 3 a S x K q 6 a Q x D a R W K t Z g k S z x 7 L d r F u n x D s + 4 x 8 2 6 i R C v j p s 4 t 1 z l w J A M 5 P + C K i H x I M L x + + l / f X U 2 s V z P D M g 9 l d 5 C / N A A A A A m 6 6 j A 4 c K i Z n c 7 d L 1 F 6 / i p c f z 0 / i b Q 6 P k n h P F q v 7 7 e E D G w u x K P k n t G Z v P q u B 8 J 9 r 1 d C a u 3 e 8 k z 2 b c K 9 a V 9 b 8 P 2 w = = < / D a t a M a s h u p > 
</file>

<file path=customXml/itemProps1.xml><?xml version="1.0" encoding="utf-8"?>
<ds:datastoreItem xmlns:ds="http://schemas.openxmlformats.org/officeDocument/2006/customXml" ds:itemID="{14B8751A-15AF-4B25-A265-7D530A7BD2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Mulier</dc:creator>
  <cp:lastModifiedBy>Kristof Mulier</cp:lastModifiedBy>
  <dcterms:created xsi:type="dcterms:W3CDTF">2024-11-12T06:17:53Z</dcterms:created>
  <dcterms:modified xsi:type="dcterms:W3CDTF">2024-11-12T07:13:42Z</dcterms:modified>
</cp:coreProperties>
</file>