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rist\Documents\beetle_boards\tiny-scarab\production\manual_bom\"/>
    </mc:Choice>
  </mc:AlternateContent>
  <xr:revisionPtr revIDLastSave="0" documentId="13_ncr:1_{E1009D36-59C3-4627-A0A3-53B1B659311D}" xr6:coauthVersionLast="47" xr6:coauthVersionMax="47" xr10:uidLastSave="{00000000-0000-0000-0000-000000000000}"/>
  <bookViews>
    <workbookView xWindow="-90" yWindow="0" windowWidth="19380" windowHeight="15370" xr2:uid="{00000000-000D-0000-FFFF-FFFF00000000}"/>
  </bookViews>
  <sheets>
    <sheet name="bom" sheetId="2" r:id="rId1"/>
    <sheet name="Sheet1" sheetId="1" r:id="rId2"/>
  </sheets>
  <definedNames>
    <definedName name="ExternalData_1" localSheetId="0" hidden="1">bom!$A$1:$Q$38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7" i="2"/>
  <c r="L38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5D0C5-AD0C-435F-A5AD-75DCECBC2C13}" keepAlive="1" name="Query - bom" description="Connection to the 'bom' query in the workbook." type="5" refreshedVersion="8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<sst xmlns="http://schemas.openxmlformats.org/spreadsheetml/2006/main" count="313" uniqueCount="206">
  <si>
    <t>Item</t>
  </si>
  <si>
    <t>Qty</t>
  </si>
  <si>
    <t>Reference(s)</t>
  </si>
  <si>
    <t>Value</t>
  </si>
  <si>
    <t>AliExpress</t>
  </si>
  <si>
    <t>Comment</t>
  </si>
  <si>
    <t>DigiKey</t>
  </si>
  <si>
    <t>Farnell</t>
  </si>
  <si>
    <t>JLCPCB Part #</t>
  </si>
  <si>
    <t>MPN</t>
  </si>
  <si>
    <t>Manufacturer</t>
  </si>
  <si>
    <t>Mouser</t>
  </si>
  <si>
    <t>C1, C2, C4, C5, C6, C7, C8, C9, C10, C15, C16, C17, C23, C24, C25, C26, C27, C30, C31, C37, C38, C39, C40, C41</t>
  </si>
  <si>
    <t>100n</t>
  </si>
  <si>
    <t/>
  </si>
  <si>
    <t>50V 100nF X7R ±10% 0402</t>
  </si>
  <si>
    <t>C307331</t>
  </si>
  <si>
    <t>CL05B104KB54PNC</t>
  </si>
  <si>
    <t>Samsung electro-mechanics</t>
  </si>
  <si>
    <t>C3, C20, C21, C22, C32, C33, C34, C35, C36</t>
  </si>
  <si>
    <t>10u</t>
  </si>
  <si>
    <t>25V 10uF X5R ±10% 0805</t>
  </si>
  <si>
    <t>C15850</t>
  </si>
  <si>
    <t>CL21A106KAYNNNE</t>
  </si>
  <si>
    <t>C11, C13, C14, C18</t>
  </si>
  <si>
    <t>1u</t>
  </si>
  <si>
    <t>25V 1uF X5R ±10% 0402</t>
  </si>
  <si>
    <t>C52923</t>
  </si>
  <si>
    <t>CL05A105KA5NQNC</t>
  </si>
  <si>
    <t>C12, C19</t>
  </si>
  <si>
    <t>6.3V 10uF X5R ±20% 0402</t>
  </si>
  <si>
    <t>C15525</t>
  </si>
  <si>
    <t>CL05A106MQ5NUNC</t>
  </si>
  <si>
    <t>Samsung Electro-Mechanics</t>
  </si>
  <si>
    <t>C28, C29, C42, C43</t>
  </si>
  <si>
    <t>22p</t>
  </si>
  <si>
    <t>50V 22pF C0G ±5% 0402</t>
  </si>
  <si>
    <t>C1555</t>
  </si>
  <si>
    <t>0402CG220J500NT</t>
  </si>
  <si>
    <t>FH (Guangdong Fenghua Advanced Tech)</t>
  </si>
  <si>
    <t>D1</t>
  </si>
  <si>
    <t>5V6</t>
  </si>
  <si>
    <t>3372-1SMA4734ATR-ND</t>
  </si>
  <si>
    <t>C2943833</t>
  </si>
  <si>
    <t>1SMA4734A</t>
  </si>
  <si>
    <t>GOODWORK</t>
  </si>
  <si>
    <t>241-1SMA4734AUR1000A</t>
  </si>
  <si>
    <t>D2</t>
  </si>
  <si>
    <t>40V 350mA</t>
  </si>
  <si>
    <t>4530-SD103AWSTR-ND</t>
  </si>
  <si>
    <t>C397613</t>
  </si>
  <si>
    <t>SD103AWS</t>
  </si>
  <si>
    <t>AnBon Semiconductor</t>
  </si>
  <si>
    <t>78-SD103AWS-E3-08</t>
  </si>
  <si>
    <t>F1</t>
  </si>
  <si>
    <t>2A</t>
  </si>
  <si>
    <t>749-MFU0603FF02000P500TR-ND</t>
  </si>
  <si>
    <t>C1972777</t>
  </si>
  <si>
    <t>MFU0603FF02000P500</t>
  </si>
  <si>
    <t>Vishay Intertech</t>
  </si>
  <si>
    <t>594-MFU0603-FF-2.0</t>
  </si>
  <si>
    <t>J1</t>
  </si>
  <si>
    <t>USB_C_Receptable_USB2.0</t>
  </si>
  <si>
    <t>C2927038</t>
  </si>
  <si>
    <t>USB-TYPE-C-018</t>
  </si>
  <si>
    <t>DEALON</t>
  </si>
  <si>
    <t>J3, J4</t>
  </si>
  <si>
    <t>CONN_PIN_HEADER_02x07</t>
  </si>
  <si>
    <t>C84004</t>
  </si>
  <si>
    <t>BOOMELE(Boom Precision Elec)</t>
  </si>
  <si>
    <t>LED1, LED5</t>
  </si>
  <si>
    <t>GREEN</t>
  </si>
  <si>
    <t>846-CSL0902ET1TR-ND</t>
  </si>
  <si>
    <t>C7115899</t>
  </si>
  <si>
    <t>CSL0902ET</t>
  </si>
  <si>
    <t>ROHM Semicon</t>
  </si>
  <si>
    <t>755-CSL0902ET1</t>
  </si>
  <si>
    <t>LED2</t>
  </si>
  <si>
    <t>RED</t>
  </si>
  <si>
    <t>846-CSL0902UT1TR-ND</t>
  </si>
  <si>
    <t>C5579175</t>
  </si>
  <si>
    <t>CSL0902UT</t>
  </si>
  <si>
    <t>755-CSL0902UT1</t>
  </si>
  <si>
    <t>LED3, LED4</t>
  </si>
  <si>
    <t>BLUE</t>
  </si>
  <si>
    <t>846-CSL0902BT1TR-ND</t>
  </si>
  <si>
    <t>C6538602</t>
  </si>
  <si>
    <t>CSL0902BT</t>
  </si>
  <si>
    <t>755-CSL0902BT1</t>
  </si>
  <si>
    <t>Q1, Q2, Q6</t>
  </si>
  <si>
    <t>DMG1012UW-7</t>
  </si>
  <si>
    <t>DMG1012UW-7DITR-ND</t>
  </si>
  <si>
    <t>C156390</t>
  </si>
  <si>
    <t>Diodes Incorporated</t>
  </si>
  <si>
    <t>621-DMG1012UW-7</t>
  </si>
  <si>
    <t>Q3, Q4, Q5</t>
  </si>
  <si>
    <t>DMP1045U-7</t>
  </si>
  <si>
    <t>DMP1045U-7DITR-ND</t>
  </si>
  <si>
    <t>C177033</t>
  </si>
  <si>
    <t>621-DMP1045U-7</t>
  </si>
  <si>
    <t>R1, R27</t>
  </si>
  <si>
    <t>470</t>
  </si>
  <si>
    <t>C25117</t>
  </si>
  <si>
    <t>0402WGF4700TCE</t>
  </si>
  <si>
    <t>UNI-ROYAL(Uniroyal Elec)</t>
  </si>
  <si>
    <t>R2</t>
  </si>
  <si>
    <t>200</t>
  </si>
  <si>
    <t>C25087</t>
  </si>
  <si>
    <t>0402WGF2000TCE</t>
  </si>
  <si>
    <t>R4, R13, R19, R29, R31</t>
  </si>
  <si>
    <t>1k</t>
  </si>
  <si>
    <t>C11702</t>
  </si>
  <si>
    <t>0402WGF1001TCE</t>
  </si>
  <si>
    <t>R5, R6</t>
  </si>
  <si>
    <t>5k1</t>
  </si>
  <si>
    <t>C25905</t>
  </si>
  <si>
    <t>0402WGF5101TCE</t>
  </si>
  <si>
    <t>R7, R15, R17</t>
  </si>
  <si>
    <t>100</t>
  </si>
  <si>
    <t>C25076</t>
  </si>
  <si>
    <t>0402WGF1000TCE</t>
  </si>
  <si>
    <t>R8, R10</t>
  </si>
  <si>
    <t>220</t>
  </si>
  <si>
    <t>C25091</t>
  </si>
  <si>
    <t>0402WGF2200TCE</t>
  </si>
  <si>
    <t>R14, R25, R26, R32</t>
  </si>
  <si>
    <t>100k</t>
  </si>
  <si>
    <t>C25741</t>
  </si>
  <si>
    <t>0402WGF1003TCE</t>
  </si>
  <si>
    <t>R16, R18</t>
  </si>
  <si>
    <t>22</t>
  </si>
  <si>
    <t>C25092</t>
  </si>
  <si>
    <t>0402WGF220JTCE</t>
  </si>
  <si>
    <t>R20, R21, R28</t>
  </si>
  <si>
    <t>10k</t>
  </si>
  <si>
    <t>C25744</t>
  </si>
  <si>
    <t>0402WGF1002TCE</t>
  </si>
  <si>
    <t>R22, R23, R24</t>
  </si>
  <si>
    <t>0</t>
  </si>
  <si>
    <t>C17168</t>
  </si>
  <si>
    <t>0402WGF0000TCE</t>
  </si>
  <si>
    <t>SW1, SW2, SW3</t>
  </si>
  <si>
    <t>12V 50mA</t>
  </si>
  <si>
    <t>C92581</t>
  </si>
  <si>
    <t>K2-1109SP-A4SA-04</t>
  </si>
  <si>
    <t>Korean Hroparts Elec</t>
  </si>
  <si>
    <t>SW4</t>
  </si>
  <si>
    <t>C2884764</t>
  </si>
  <si>
    <t>SS-3235D-03-L3</t>
  </si>
  <si>
    <t>XKB Connectivity</t>
  </si>
  <si>
    <t>SW5</t>
  </si>
  <si>
    <t>C146695</t>
  </si>
  <si>
    <t>K2-1109SP-I4SA-04</t>
  </si>
  <si>
    <t>TVS1, TVS2</t>
  </si>
  <si>
    <t>5V</t>
  </si>
  <si>
    <t>CDSOD323-T05LCTR-ND</t>
  </si>
  <si>
    <t>C840637</t>
  </si>
  <si>
    <t>CDSOD323-T05LC</t>
  </si>
  <si>
    <t>Bourns</t>
  </si>
  <si>
    <t>652-CDSOD323-T05LC</t>
  </si>
  <si>
    <t>TVS3</t>
  </si>
  <si>
    <t>SMAJ5.0ALFTR-ND</t>
  </si>
  <si>
    <t>C83329</t>
  </si>
  <si>
    <t>SMAJ5.0A</t>
  </si>
  <si>
    <t>Littelfuse Inc.</t>
  </si>
  <si>
    <t>576-SMAJ5.0A</t>
  </si>
  <si>
    <t>TVS4, TVS5, TVS6, TVS7, TVS8, TVS9, TVS10, TVS11, TVS12, TVS13, TVS14, TVS15, TVS16, TVS17, TVS18, TVS19, TVS20, TVS21, TVS22, TVS23, TVS24, TVS25, TVS26, TVS27, TVS28, TVS29, TVS30, TVS31, TVS32, TVS33, TVS34, TVS35</t>
  </si>
  <si>
    <t>F6187TR-ND</t>
  </si>
  <si>
    <t>C126836</t>
  </si>
  <si>
    <t>SP1007-01ETG</t>
  </si>
  <si>
    <t>Littelfuse</t>
  </si>
  <si>
    <t>576-SP1007-01ETG</t>
  </si>
  <si>
    <t>U1</t>
  </si>
  <si>
    <t>AP2141WG-7</t>
  </si>
  <si>
    <t>AP2141WGDITR-ND</t>
  </si>
  <si>
    <t>C500761</t>
  </si>
  <si>
    <t>621-AP2141WG-7</t>
  </si>
  <si>
    <t>U2</t>
  </si>
  <si>
    <t>3V3</t>
  </si>
  <si>
    <t>MCP1825ST-3302E/DBTR-ND</t>
  </si>
  <si>
    <t>C145411</t>
  </si>
  <si>
    <t>MCP1825ST-3302E/DB</t>
  </si>
  <si>
    <t>Microchip Technology</t>
  </si>
  <si>
    <t>579-MCP1825ST3302EDB</t>
  </si>
  <si>
    <t>U3</t>
  </si>
  <si>
    <t>CH32V305FBP6</t>
  </si>
  <si>
    <t>C5123443</t>
  </si>
  <si>
    <t>WCH</t>
  </si>
  <si>
    <t>U4</t>
  </si>
  <si>
    <t>CH32V003F4P6</t>
  </si>
  <si>
    <t>C5187096</t>
  </si>
  <si>
    <t>XTAL1</t>
  </si>
  <si>
    <t>12MHz</t>
  </si>
  <si>
    <t>C2901629</t>
  </si>
  <si>
    <t>SX5B12.000F2020F30</t>
  </si>
  <si>
    <t>Shenzhen SCTF Elec</t>
  </si>
  <si>
    <t>XTAL2</t>
  </si>
  <si>
    <t>24MHz</t>
  </si>
  <si>
    <t>C279615</t>
  </si>
  <si>
    <t>M24000J054</t>
  </si>
  <si>
    <t>ECEC(ZheJiang E ast Crystal Elec)</t>
  </si>
  <si>
    <t>Needed</t>
  </si>
  <si>
    <t>Ordered</t>
  </si>
  <si>
    <t>Extra order</t>
  </si>
  <si>
    <t>Price</t>
  </si>
  <si>
    <t>Total Price Per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</si>
</sst>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11">
    <dxf>
      <numFmt numFmtId="168" formatCode="0.000000"/>
    </dxf>
    <dxf>
      <numFmt numFmtId="168" formatCode="0.00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21C712-E83D-41AB-96AA-43CA19B521F0}" autoFormatId="16" applyNumberFormats="0" applyBorderFormats="0" applyFontFormats="0" applyPatternFormats="0" applyAlignmentFormats="0" applyWidthHeightFormats="0">
  <queryTableRefresh nextId="26">
    <queryTableFields count="17">
      <queryTableField id="1" name="Item" tableColumnId="1"/>
      <queryTableField id="2" name="Qty" tableColumnId="2"/>
      <queryTableField id="3" name="Reference(s)" tableColumnId="3"/>
      <queryTableField id="4" name="Value" tableColumnId="4"/>
      <queryTableField id="15" name="Manufacturer" tableColumnId="15"/>
      <queryTableField id="14" name="MPN" tableColumnId="14"/>
      <queryTableField id="13" name="JLCPCB Part #" tableColumnId="13"/>
      <queryTableField id="21" dataBound="0" tableColumnId="6"/>
      <queryTableField id="22" dataBound="0" tableColumnId="7"/>
      <queryTableField id="24" dataBound="0" tableColumnId="5"/>
      <queryTableField id="23" dataBound="0" tableColumnId="8"/>
      <queryTableField id="25" dataBound="0" tableColumnId="17"/>
      <queryTableField id="9" name="AliExpress" tableColumnId="9"/>
      <queryTableField id="10" name="Comment" tableColumnId="10"/>
      <queryTableField id="11" name="DigiKey" tableColumnId="11"/>
      <queryTableField id="12" name="Farnell" tableColumnId="12"/>
      <queryTableField id="16" name="Mouser" tableColumnId="16"/>
    </queryTableFields>
    <queryTableDeletedFields count="4">
      <deletedField name="DNP"/>
      <deletedField name="Datasheet"/>
      <deletedField name="Footprint"/>
      <deletedField name="LibPar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30B8D1-99E5-4459-BFDF-8FD98159B394}" name="bom" displayName="bom" ref="A1:Q38" tableType="queryTable" totalsRowShown="0">
  <autoFilter ref="A1:Q38" xr:uid="{5230B8D1-99E5-4459-BFDF-8FD98159B394}"/>
  <tableColumns count="17">
    <tableColumn id="1" xr3:uid="{FE9C4D66-9E81-4CFB-8A09-A00B62AC3F27}" uniqueName="1" name="Item" queryTableFieldId="1"/>
    <tableColumn id="2" xr3:uid="{60ACA556-DAAA-43F7-9430-676EA843F6DC}" uniqueName="2" name="Qty" queryTableFieldId="2"/>
    <tableColumn id="3" xr3:uid="{B0C27889-558E-43B3-BB52-1C17E20D77F7}" uniqueName="3" name="Reference(s)" queryTableFieldId="3" dataDxfId="10"/>
    <tableColumn id="4" xr3:uid="{490D85B1-6ECD-4AEA-B64D-1AFBF8637BCC}" uniqueName="4" name="Value" queryTableFieldId="4" dataDxfId="9"/>
    <tableColumn id="15" xr3:uid="{4CE4FA41-799A-42FD-944F-88C38C8E855B}" uniqueName="15" name="Manufacturer" queryTableFieldId="15" dataDxfId="8"/>
    <tableColumn id="14" xr3:uid="{22938EE0-2990-4607-B043-FF178F1C63F5}" uniqueName="14" name="MPN" queryTableFieldId="14" dataDxfId="7"/>
    <tableColumn id="13" xr3:uid="{709C57DE-9E94-44F2-9904-930C4B22DF02}" uniqueName="13" name="JLCPCB Part #" queryTableFieldId="13" dataDxfId="6"/>
    <tableColumn id="6" xr3:uid="{3610E293-B6EA-45AC-9D53-33E203A1D09D}" uniqueName="6" name="Needed" queryTableFieldId="21" dataDxfId="5">
      <calculatedColumnFormula>50*bom[[#This Row],[Qty]]</calculatedColumnFormula>
    </tableColumn>
    <tableColumn id="7" xr3:uid="{0AC43B65-BCE0-48A6-AFED-BE6BFCBF0CDC}" uniqueName="7" name="Ordered" queryTableFieldId="22"/>
    <tableColumn id="5" xr3:uid="{6DBB5AA5-41E7-4024-B221-F4A9A52D7420}" uniqueName="5" name="Extra order" queryTableFieldId="24"/>
    <tableColumn id="8" xr3:uid="{87B515EF-77DF-474C-A454-7D47EBF5667C}" uniqueName="8" name="Price" queryTableFieldId="23" dataDxfId="1"/>
    <tableColumn id="17" xr3:uid="{63C171B3-3B70-4C84-AAE6-2D5E5EB6828A}" uniqueName="17" name="Total Price Per Board" queryTableFieldId="25" dataDxfId="0">
      <calculatedColumnFormula>bom[[#This Row],[Qty]]*bom[[#This Row],[Price]]</calculatedColumnFormula>
    </tableColumn>
    <tableColumn id="9" xr3:uid="{F3B8890B-9116-4A6E-9C97-5668BEE4516B}" uniqueName="9" name="AliExpress" queryTableFieldId="9"/>
    <tableColumn id="10" xr3:uid="{21838332-5814-4455-8CD6-846F33D528F2}" uniqueName="10" name="Comment" queryTableFieldId="10" dataDxfId="4"/>
    <tableColumn id="11" xr3:uid="{98085884-14DA-409E-8493-738F552FC7D2}" uniqueName="11" name="DigiKey" queryTableFieldId="11" dataDxfId="3"/>
    <tableColumn id="12" xr3:uid="{4912BD51-58E0-4BC5-B9BD-FF51047F4AF6}" uniqueName="12" name="Farnell" queryTableFieldId="12"/>
    <tableColumn id="16" xr3:uid="{76C67EFC-F0D6-496D-84A8-D41AE352AC19}" uniqueName="16" name="Mouser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0DD5-670D-474C-898C-4815DC4C2BE2}">
  <dimension ref="A1:Q38"/>
  <sheetViews>
    <sheetView tabSelected="1" topLeftCell="E1" zoomScaleNormal="100" workbookViewId="0">
      <selection activeCell="L11" sqref="L11"/>
    </sheetView>
  </sheetViews>
  <sheetFormatPr defaultRowHeight="14.5" x14ac:dyDescent="0.35"/>
  <cols>
    <col min="1" max="1" width="7" bestFit="1" customWidth="1"/>
    <col min="2" max="2" width="6.1796875" bestFit="1" customWidth="1"/>
    <col min="3" max="3" width="45.453125" customWidth="1"/>
    <col min="4" max="4" width="18" customWidth="1"/>
    <col min="5" max="5" width="37.7265625" bestFit="1" customWidth="1"/>
    <col min="6" max="6" width="20.7265625" bestFit="1" customWidth="1"/>
    <col min="7" max="7" width="15" bestFit="1" customWidth="1"/>
    <col min="8" max="10" width="15" customWidth="1"/>
    <col min="11" max="11" width="15" style="2" customWidth="1"/>
    <col min="12" max="12" width="20.81640625" style="2" bestFit="1" customWidth="1"/>
    <col min="13" max="13" width="12.453125" bestFit="1" customWidth="1"/>
    <col min="14" max="14" width="23.7265625" bestFit="1" customWidth="1"/>
    <col min="15" max="15" width="30.26953125" bestFit="1" customWidth="1"/>
    <col min="16" max="16" width="9.453125" bestFit="1" customWidth="1"/>
    <col min="18" max="18" width="23.453125" bestFit="1" customWidth="1"/>
    <col min="20" max="20" width="35.453125" bestFit="1" customWidth="1"/>
    <col min="21" max="21" width="22.269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9</v>
      </c>
      <c r="G1" t="s">
        <v>8</v>
      </c>
      <c r="H1" t="s">
        <v>201</v>
      </c>
      <c r="I1" t="s">
        <v>202</v>
      </c>
      <c r="J1" t="s">
        <v>203</v>
      </c>
      <c r="K1" s="2" t="s">
        <v>204</v>
      </c>
      <c r="L1" s="2" t="s">
        <v>205</v>
      </c>
      <c r="M1" t="s">
        <v>4</v>
      </c>
      <c r="N1" t="s">
        <v>5</v>
      </c>
      <c r="O1" t="s">
        <v>6</v>
      </c>
      <c r="P1" t="s">
        <v>7</v>
      </c>
      <c r="Q1" t="s">
        <v>11</v>
      </c>
    </row>
    <row r="2" spans="1:17" x14ac:dyDescent="0.35">
      <c r="A2">
        <v>1</v>
      </c>
      <c r="B2">
        <v>24</v>
      </c>
      <c r="C2" t="s">
        <v>12</v>
      </c>
      <c r="D2" t="s">
        <v>13</v>
      </c>
      <c r="E2" t="s">
        <v>18</v>
      </c>
      <c r="F2" t="s">
        <v>17</v>
      </c>
      <c r="G2" s="1" t="s">
        <v>16</v>
      </c>
      <c r="H2">
        <f>50*bom[[#This Row],[Qty]]</f>
        <v>1200</v>
      </c>
      <c r="I2">
        <v>2400</v>
      </c>
      <c r="K2" s="2">
        <v>4.4999999999999997E-3</v>
      </c>
      <c r="L2" s="2">
        <f>bom[[#This Row],[Qty]]*bom[[#This Row],[Price]]</f>
        <v>0.10799999999999998</v>
      </c>
      <c r="N2" t="s">
        <v>15</v>
      </c>
      <c r="O2" t="s">
        <v>14</v>
      </c>
      <c r="Q2" t="s">
        <v>14</v>
      </c>
    </row>
    <row r="3" spans="1:17" x14ac:dyDescent="0.35">
      <c r="A3">
        <v>2</v>
      </c>
      <c r="B3">
        <v>9</v>
      </c>
      <c r="C3" t="s">
        <v>19</v>
      </c>
      <c r="D3" t="s">
        <v>20</v>
      </c>
      <c r="E3" t="s">
        <v>18</v>
      </c>
      <c r="F3" t="s">
        <v>23</v>
      </c>
      <c r="G3" s="1" t="s">
        <v>22</v>
      </c>
      <c r="H3">
        <f>50*bom[[#This Row],[Qty]]</f>
        <v>450</v>
      </c>
      <c r="I3">
        <v>900</v>
      </c>
      <c r="K3" s="2">
        <v>8.0999999999999996E-3</v>
      </c>
      <c r="L3" s="2">
        <f>bom[[#This Row],[Qty]]*bom[[#This Row],[Price]]</f>
        <v>7.2899999999999993E-2</v>
      </c>
      <c r="N3" t="s">
        <v>21</v>
      </c>
      <c r="O3" t="s">
        <v>14</v>
      </c>
      <c r="Q3" t="s">
        <v>14</v>
      </c>
    </row>
    <row r="4" spans="1:17" x14ac:dyDescent="0.35">
      <c r="A4">
        <v>3</v>
      </c>
      <c r="B4">
        <v>4</v>
      </c>
      <c r="C4" t="s">
        <v>24</v>
      </c>
      <c r="D4" t="s">
        <v>25</v>
      </c>
      <c r="E4" t="s">
        <v>18</v>
      </c>
      <c r="F4" t="s">
        <v>28</v>
      </c>
      <c r="G4" s="1" t="s">
        <v>27</v>
      </c>
      <c r="H4">
        <f>50*bom[[#This Row],[Qty]]</f>
        <v>200</v>
      </c>
      <c r="I4">
        <v>400</v>
      </c>
      <c r="K4" s="2">
        <v>3.5999999999999999E-3</v>
      </c>
      <c r="L4" s="2">
        <f>bom[[#This Row],[Qty]]*bom[[#This Row],[Price]]</f>
        <v>1.44E-2</v>
      </c>
      <c r="N4" t="s">
        <v>26</v>
      </c>
      <c r="O4" t="s">
        <v>14</v>
      </c>
      <c r="Q4" t="s">
        <v>14</v>
      </c>
    </row>
    <row r="5" spans="1:17" x14ac:dyDescent="0.35">
      <c r="A5">
        <v>4</v>
      </c>
      <c r="B5">
        <v>2</v>
      </c>
      <c r="C5" t="s">
        <v>29</v>
      </c>
      <c r="D5" t="s">
        <v>20</v>
      </c>
      <c r="E5" t="s">
        <v>33</v>
      </c>
      <c r="F5" t="s">
        <v>32</v>
      </c>
      <c r="G5" s="1" t="s">
        <v>31</v>
      </c>
      <c r="H5">
        <f>50*bom[[#This Row],[Qty]]</f>
        <v>100</v>
      </c>
      <c r="I5">
        <v>200</v>
      </c>
      <c r="K5" s="2">
        <v>4.7000000000000002E-3</v>
      </c>
      <c r="L5" s="2">
        <f>bom[[#This Row],[Qty]]*bom[[#This Row],[Price]]</f>
        <v>9.4000000000000004E-3</v>
      </c>
      <c r="N5" t="s">
        <v>30</v>
      </c>
      <c r="O5" t="s">
        <v>14</v>
      </c>
      <c r="Q5" t="s">
        <v>14</v>
      </c>
    </row>
    <row r="6" spans="1:17" x14ac:dyDescent="0.35">
      <c r="A6">
        <v>5</v>
      </c>
      <c r="B6">
        <v>4</v>
      </c>
      <c r="C6" t="s">
        <v>34</v>
      </c>
      <c r="D6" t="s">
        <v>35</v>
      </c>
      <c r="E6" t="s">
        <v>39</v>
      </c>
      <c r="F6" t="s">
        <v>38</v>
      </c>
      <c r="G6" s="1" t="s">
        <v>37</v>
      </c>
      <c r="H6">
        <f>50*bom[[#This Row],[Qty]]</f>
        <v>200</v>
      </c>
      <c r="I6">
        <v>400</v>
      </c>
      <c r="K6" s="2">
        <v>8.9999999999999998E-4</v>
      </c>
      <c r="L6" s="2">
        <f>bom[[#This Row],[Qty]]*bom[[#This Row],[Price]]</f>
        <v>3.5999999999999999E-3</v>
      </c>
      <c r="N6" t="s">
        <v>36</v>
      </c>
      <c r="O6" t="s">
        <v>14</v>
      </c>
      <c r="Q6" t="s">
        <v>14</v>
      </c>
    </row>
    <row r="7" spans="1:17" x14ac:dyDescent="0.35">
      <c r="A7">
        <v>6</v>
      </c>
      <c r="B7">
        <v>1</v>
      </c>
      <c r="C7" t="s">
        <v>40</v>
      </c>
      <c r="D7" t="s">
        <v>41</v>
      </c>
      <c r="E7" t="s">
        <v>45</v>
      </c>
      <c r="F7" t="s">
        <v>44</v>
      </c>
      <c r="G7" s="1" t="s">
        <v>43</v>
      </c>
      <c r="H7">
        <f>50*bom[[#This Row],[Qty]]</f>
        <v>50</v>
      </c>
      <c r="I7">
        <v>200</v>
      </c>
      <c r="K7" s="2">
        <v>2.1000000000000001E-2</v>
      </c>
      <c r="L7" s="2">
        <f>bom[[#This Row],[Qty]]*bom[[#This Row],[Price]]</f>
        <v>2.1000000000000001E-2</v>
      </c>
      <c r="N7" t="s">
        <v>14</v>
      </c>
      <c r="O7" t="s">
        <v>42</v>
      </c>
      <c r="Q7" t="s">
        <v>46</v>
      </c>
    </row>
    <row r="8" spans="1:17" x14ac:dyDescent="0.35">
      <c r="A8">
        <v>7</v>
      </c>
      <c r="B8">
        <v>1</v>
      </c>
      <c r="C8" t="s">
        <v>47</v>
      </c>
      <c r="D8" t="s">
        <v>48</v>
      </c>
      <c r="E8" t="s">
        <v>52</v>
      </c>
      <c r="F8" t="s">
        <v>51</v>
      </c>
      <c r="G8" s="1" t="s">
        <v>50</v>
      </c>
      <c r="H8">
        <f>50*bom[[#This Row],[Qty]]</f>
        <v>50</v>
      </c>
      <c r="I8">
        <v>100</v>
      </c>
      <c r="K8" s="2">
        <v>1.6400000000000001E-2</v>
      </c>
      <c r="L8" s="2">
        <f>bom[[#This Row],[Qty]]*bom[[#This Row],[Price]]</f>
        <v>1.6400000000000001E-2</v>
      </c>
      <c r="N8" t="s">
        <v>14</v>
      </c>
      <c r="O8" t="s">
        <v>49</v>
      </c>
      <c r="P8">
        <v>2393466</v>
      </c>
      <c r="Q8" t="s">
        <v>53</v>
      </c>
    </row>
    <row r="9" spans="1:17" x14ac:dyDescent="0.35">
      <c r="A9">
        <v>8</v>
      </c>
      <c r="B9">
        <v>1</v>
      </c>
      <c r="C9" t="s">
        <v>54</v>
      </c>
      <c r="D9" t="s">
        <v>55</v>
      </c>
      <c r="E9" t="s">
        <v>59</v>
      </c>
      <c r="F9" t="s">
        <v>58</v>
      </c>
      <c r="G9" s="1" t="s">
        <v>57</v>
      </c>
      <c r="H9">
        <f>50*bom[[#This Row],[Qty]]</f>
        <v>50</v>
      </c>
      <c r="I9">
        <v>100</v>
      </c>
      <c r="K9" s="2">
        <v>8.6599999999999996E-2</v>
      </c>
      <c r="L9" s="2">
        <f>bom[[#This Row],[Qty]]*bom[[#This Row],[Price]]</f>
        <v>8.6599999999999996E-2</v>
      </c>
      <c r="N9" t="s">
        <v>14</v>
      </c>
      <c r="O9" t="s">
        <v>56</v>
      </c>
      <c r="P9">
        <v>4247180</v>
      </c>
      <c r="Q9" t="s">
        <v>60</v>
      </c>
    </row>
    <row r="10" spans="1:17" x14ac:dyDescent="0.35">
      <c r="A10">
        <v>9</v>
      </c>
      <c r="B10">
        <v>1</v>
      </c>
      <c r="C10" t="s">
        <v>61</v>
      </c>
      <c r="D10" t="s">
        <v>62</v>
      </c>
      <c r="E10" t="s">
        <v>65</v>
      </c>
      <c r="F10" t="s">
        <v>64</v>
      </c>
      <c r="G10" s="1" t="s">
        <v>63</v>
      </c>
      <c r="H10">
        <f>50*bom[[#This Row],[Qty]]</f>
        <v>50</v>
      </c>
      <c r="I10">
        <v>100</v>
      </c>
      <c r="K10" s="2">
        <v>3.78E-2</v>
      </c>
      <c r="L10" s="2">
        <f>bom[[#This Row],[Qty]]*bom[[#This Row],[Price]]</f>
        <v>3.78E-2</v>
      </c>
      <c r="N10" t="s">
        <v>14</v>
      </c>
      <c r="O10" t="s">
        <v>14</v>
      </c>
      <c r="Q10" t="s">
        <v>14</v>
      </c>
    </row>
    <row r="11" spans="1:17" x14ac:dyDescent="0.35">
      <c r="A11">
        <v>10</v>
      </c>
      <c r="B11">
        <v>2</v>
      </c>
      <c r="C11" t="s">
        <v>66</v>
      </c>
      <c r="D11" t="s">
        <v>67</v>
      </c>
      <c r="E11" t="s">
        <v>69</v>
      </c>
      <c r="F11" t="s">
        <v>68</v>
      </c>
      <c r="G11" s="1" t="s">
        <v>68</v>
      </c>
      <c r="H11">
        <f>50*bom[[#This Row],[Qty]]</f>
        <v>100</v>
      </c>
      <c r="I11">
        <v>200</v>
      </c>
      <c r="K11" s="2">
        <v>4.82E-2</v>
      </c>
      <c r="L11" s="2">
        <f>bom[[#This Row],[Qty]]*bom[[#This Row],[Price]]</f>
        <v>9.64E-2</v>
      </c>
      <c r="N11" t="s">
        <v>14</v>
      </c>
      <c r="O11" t="s">
        <v>14</v>
      </c>
      <c r="Q11" t="s">
        <v>14</v>
      </c>
    </row>
    <row r="12" spans="1:17" x14ac:dyDescent="0.35">
      <c r="A12">
        <v>11</v>
      </c>
      <c r="B12">
        <v>2</v>
      </c>
      <c r="C12" t="s">
        <v>70</v>
      </c>
      <c r="D12" t="s">
        <v>71</v>
      </c>
      <c r="E12" t="s">
        <v>75</v>
      </c>
      <c r="F12" t="s">
        <v>74</v>
      </c>
      <c r="G12" s="1" t="s">
        <v>73</v>
      </c>
      <c r="H12">
        <f>50*bom[[#This Row],[Qty]]</f>
        <v>100</v>
      </c>
      <c r="I12">
        <v>100</v>
      </c>
      <c r="J12">
        <v>100</v>
      </c>
      <c r="K12" s="2">
        <v>0.32090000000000002</v>
      </c>
      <c r="L12" s="2">
        <f>bom[[#This Row],[Qty]]*bom[[#This Row],[Price]]</f>
        <v>0.64180000000000004</v>
      </c>
      <c r="N12" t="s">
        <v>14</v>
      </c>
      <c r="O12" t="s">
        <v>72</v>
      </c>
      <c r="P12">
        <v>4129807</v>
      </c>
      <c r="Q12" t="s">
        <v>76</v>
      </c>
    </row>
    <row r="13" spans="1:17" x14ac:dyDescent="0.35">
      <c r="A13">
        <v>12</v>
      </c>
      <c r="B13">
        <v>1</v>
      </c>
      <c r="C13" t="s">
        <v>77</v>
      </c>
      <c r="D13" t="s">
        <v>78</v>
      </c>
      <c r="E13" t="s">
        <v>75</v>
      </c>
      <c r="F13" t="s">
        <v>81</v>
      </c>
      <c r="G13" s="1" t="s">
        <v>80</v>
      </c>
      <c r="H13">
        <f>50*bom[[#This Row],[Qty]]</f>
        <v>50</v>
      </c>
      <c r="I13">
        <v>50</v>
      </c>
      <c r="J13">
        <v>50</v>
      </c>
      <c r="K13" s="2">
        <v>0.3982</v>
      </c>
      <c r="L13" s="2">
        <f>bom[[#This Row],[Qty]]*bom[[#This Row],[Price]]</f>
        <v>0.3982</v>
      </c>
      <c r="N13" t="s">
        <v>14</v>
      </c>
      <c r="O13" t="s">
        <v>79</v>
      </c>
      <c r="P13">
        <v>3954422</v>
      </c>
      <c r="Q13" t="s">
        <v>82</v>
      </c>
    </row>
    <row r="14" spans="1:17" x14ac:dyDescent="0.35">
      <c r="A14">
        <v>13</v>
      </c>
      <c r="B14">
        <v>2</v>
      </c>
      <c r="C14" t="s">
        <v>83</v>
      </c>
      <c r="D14" t="s">
        <v>84</v>
      </c>
      <c r="E14" t="s">
        <v>75</v>
      </c>
      <c r="F14" t="s">
        <v>87</v>
      </c>
      <c r="G14" s="1" t="s">
        <v>86</v>
      </c>
      <c r="H14">
        <f>50*bom[[#This Row],[Qty]]</f>
        <v>100</v>
      </c>
      <c r="I14">
        <v>100</v>
      </c>
      <c r="J14">
        <v>100</v>
      </c>
      <c r="K14" s="2">
        <v>0.53139999999999998</v>
      </c>
      <c r="L14" s="2">
        <f>bom[[#This Row],[Qty]]*bom[[#This Row],[Price]]</f>
        <v>1.0628</v>
      </c>
      <c r="N14" t="s">
        <v>14</v>
      </c>
      <c r="O14" t="s">
        <v>85</v>
      </c>
      <c r="P14">
        <v>3954417</v>
      </c>
      <c r="Q14" t="s">
        <v>88</v>
      </c>
    </row>
    <row r="15" spans="1:17" x14ac:dyDescent="0.35">
      <c r="A15">
        <v>14</v>
      </c>
      <c r="B15">
        <v>3</v>
      </c>
      <c r="C15" t="s">
        <v>89</v>
      </c>
      <c r="D15" t="s">
        <v>90</v>
      </c>
      <c r="E15" t="s">
        <v>93</v>
      </c>
      <c r="F15" t="s">
        <v>90</v>
      </c>
      <c r="G15" s="1" t="s">
        <v>92</v>
      </c>
      <c r="H15">
        <f>50*bom[[#This Row],[Qty]]</f>
        <v>150</v>
      </c>
      <c r="I15">
        <v>600</v>
      </c>
      <c r="K15" s="2">
        <v>1.77E-2</v>
      </c>
      <c r="L15" s="2">
        <f>bom[[#This Row],[Qty]]*bom[[#This Row],[Price]]</f>
        <v>5.3100000000000001E-2</v>
      </c>
      <c r="N15" t="s">
        <v>14</v>
      </c>
      <c r="O15" t="s">
        <v>91</v>
      </c>
      <c r="P15">
        <v>3127309</v>
      </c>
      <c r="Q15" t="s">
        <v>94</v>
      </c>
    </row>
    <row r="16" spans="1:17" x14ac:dyDescent="0.35">
      <c r="A16">
        <v>15</v>
      </c>
      <c r="B16">
        <v>3</v>
      </c>
      <c r="C16" t="s">
        <v>95</v>
      </c>
      <c r="D16" t="s">
        <v>96</v>
      </c>
      <c r="E16" t="s">
        <v>93</v>
      </c>
      <c r="F16" t="s">
        <v>96</v>
      </c>
      <c r="G16" s="1" t="s">
        <v>98</v>
      </c>
      <c r="H16">
        <f>50*bom[[#This Row],[Qty]]</f>
        <v>150</v>
      </c>
      <c r="I16">
        <v>300</v>
      </c>
      <c r="K16" s="2">
        <v>7.7600000000000002E-2</v>
      </c>
      <c r="L16" s="2">
        <f>bom[[#This Row],[Qty]]*bom[[#This Row],[Price]]</f>
        <v>0.23280000000000001</v>
      </c>
      <c r="N16" t="s">
        <v>14</v>
      </c>
      <c r="O16" t="s">
        <v>97</v>
      </c>
      <c r="P16">
        <v>3127351</v>
      </c>
      <c r="Q16" t="s">
        <v>99</v>
      </c>
    </row>
    <row r="17" spans="1:17" x14ac:dyDescent="0.35">
      <c r="A17">
        <v>16</v>
      </c>
      <c r="B17">
        <v>2</v>
      </c>
      <c r="C17" t="s">
        <v>100</v>
      </c>
      <c r="D17" t="s">
        <v>101</v>
      </c>
      <c r="E17" t="s">
        <v>104</v>
      </c>
      <c r="F17" t="s">
        <v>103</v>
      </c>
      <c r="G17" s="1" t="s">
        <v>102</v>
      </c>
      <c r="H17">
        <f>50*bom[[#This Row],[Qty]]</f>
        <v>100</v>
      </c>
      <c r="I17">
        <v>200</v>
      </c>
      <c r="K17" s="2">
        <v>5.0000000000000001E-4</v>
      </c>
      <c r="L17" s="2">
        <f>bom[[#This Row],[Qty]]*bom[[#This Row],[Price]]</f>
        <v>1E-3</v>
      </c>
      <c r="N17" t="s">
        <v>14</v>
      </c>
      <c r="O17" t="s">
        <v>14</v>
      </c>
      <c r="Q17" t="s">
        <v>14</v>
      </c>
    </row>
    <row r="18" spans="1:17" x14ac:dyDescent="0.35">
      <c r="A18">
        <v>17</v>
      </c>
      <c r="B18">
        <v>1</v>
      </c>
      <c r="C18" t="s">
        <v>105</v>
      </c>
      <c r="D18" t="s">
        <v>106</v>
      </c>
      <c r="E18" t="s">
        <v>104</v>
      </c>
      <c r="F18" t="s">
        <v>108</v>
      </c>
      <c r="G18" s="1" t="s">
        <v>107</v>
      </c>
      <c r="H18">
        <f>50*bom[[#This Row],[Qty]]</f>
        <v>50</v>
      </c>
      <c r="I18">
        <v>100</v>
      </c>
      <c r="K18" s="2">
        <v>5.0000000000000001E-4</v>
      </c>
      <c r="L18" s="2">
        <f>bom[[#This Row],[Qty]]*bom[[#This Row],[Price]]</f>
        <v>5.0000000000000001E-4</v>
      </c>
      <c r="N18" t="s">
        <v>14</v>
      </c>
      <c r="O18" t="s">
        <v>14</v>
      </c>
      <c r="Q18" t="s">
        <v>14</v>
      </c>
    </row>
    <row r="19" spans="1:17" x14ac:dyDescent="0.35">
      <c r="A19">
        <v>18</v>
      </c>
      <c r="B19">
        <v>5</v>
      </c>
      <c r="C19" t="s">
        <v>109</v>
      </c>
      <c r="D19" t="s">
        <v>110</v>
      </c>
      <c r="E19" t="s">
        <v>104</v>
      </c>
      <c r="F19" t="s">
        <v>112</v>
      </c>
      <c r="G19" s="1" t="s">
        <v>111</v>
      </c>
      <c r="H19">
        <f>50*bom[[#This Row],[Qty]]</f>
        <v>250</v>
      </c>
      <c r="I19">
        <v>500</v>
      </c>
      <c r="K19" s="2">
        <v>5.0000000000000001E-4</v>
      </c>
      <c r="L19" s="2">
        <f>bom[[#This Row],[Qty]]*bom[[#This Row],[Price]]</f>
        <v>2.5000000000000001E-3</v>
      </c>
      <c r="N19" t="s">
        <v>14</v>
      </c>
      <c r="O19" t="s">
        <v>14</v>
      </c>
      <c r="Q19" t="s">
        <v>14</v>
      </c>
    </row>
    <row r="20" spans="1:17" x14ac:dyDescent="0.35">
      <c r="A20">
        <v>19</v>
      </c>
      <c r="B20">
        <v>2</v>
      </c>
      <c r="C20" t="s">
        <v>113</v>
      </c>
      <c r="D20" t="s">
        <v>114</v>
      </c>
      <c r="E20" t="s">
        <v>104</v>
      </c>
      <c r="F20" t="s">
        <v>116</v>
      </c>
      <c r="G20" s="1" t="s">
        <v>115</v>
      </c>
      <c r="H20">
        <f>50*bom[[#This Row],[Qty]]</f>
        <v>100</v>
      </c>
      <c r="I20">
        <v>200</v>
      </c>
      <c r="K20" s="2">
        <v>5.0000000000000001E-4</v>
      </c>
      <c r="L20" s="2">
        <f>bom[[#This Row],[Qty]]*bom[[#This Row],[Price]]</f>
        <v>1E-3</v>
      </c>
      <c r="N20" t="s">
        <v>14</v>
      </c>
      <c r="O20" t="s">
        <v>14</v>
      </c>
      <c r="Q20" t="s">
        <v>14</v>
      </c>
    </row>
    <row r="21" spans="1:17" x14ac:dyDescent="0.35">
      <c r="A21">
        <v>20</v>
      </c>
      <c r="B21">
        <v>3</v>
      </c>
      <c r="C21" t="s">
        <v>117</v>
      </c>
      <c r="D21" t="s">
        <v>118</v>
      </c>
      <c r="E21" t="s">
        <v>104</v>
      </c>
      <c r="F21" t="s">
        <v>120</v>
      </c>
      <c r="G21" s="1" t="s">
        <v>119</v>
      </c>
      <c r="H21">
        <f>50*bom[[#This Row],[Qty]]</f>
        <v>150</v>
      </c>
      <c r="I21">
        <v>300</v>
      </c>
      <c r="K21" s="2">
        <v>5.0000000000000001E-4</v>
      </c>
      <c r="L21" s="2">
        <f>bom[[#This Row],[Qty]]*bom[[#This Row],[Price]]</f>
        <v>1.5E-3</v>
      </c>
      <c r="N21" t="s">
        <v>14</v>
      </c>
      <c r="O21" t="s">
        <v>14</v>
      </c>
      <c r="Q21" t="s">
        <v>14</v>
      </c>
    </row>
    <row r="22" spans="1:17" x14ac:dyDescent="0.35">
      <c r="A22">
        <v>21</v>
      </c>
      <c r="B22">
        <v>2</v>
      </c>
      <c r="C22" t="s">
        <v>121</v>
      </c>
      <c r="D22" t="s">
        <v>122</v>
      </c>
      <c r="E22" t="s">
        <v>104</v>
      </c>
      <c r="F22" t="s">
        <v>124</v>
      </c>
      <c r="G22" s="1" t="s">
        <v>123</v>
      </c>
      <c r="H22">
        <f>50*bom[[#This Row],[Qty]]</f>
        <v>100</v>
      </c>
      <c r="I22">
        <v>200</v>
      </c>
      <c r="K22" s="2">
        <v>5.0000000000000001E-4</v>
      </c>
      <c r="L22" s="2">
        <f>bom[[#This Row],[Qty]]*bom[[#This Row],[Price]]</f>
        <v>1E-3</v>
      </c>
      <c r="N22" t="s">
        <v>14</v>
      </c>
      <c r="O22" t="s">
        <v>14</v>
      </c>
      <c r="Q22" t="s">
        <v>14</v>
      </c>
    </row>
    <row r="23" spans="1:17" x14ac:dyDescent="0.35">
      <c r="A23">
        <v>22</v>
      </c>
      <c r="B23">
        <v>4</v>
      </c>
      <c r="C23" t="s">
        <v>125</v>
      </c>
      <c r="D23" t="s">
        <v>126</v>
      </c>
      <c r="E23" t="s">
        <v>104</v>
      </c>
      <c r="F23" t="s">
        <v>128</v>
      </c>
      <c r="G23" s="1" t="s">
        <v>127</v>
      </c>
      <c r="H23">
        <f>50*bom[[#This Row],[Qty]]</f>
        <v>200</v>
      </c>
      <c r="I23">
        <v>400</v>
      </c>
      <c r="K23" s="2">
        <v>5.0000000000000001E-4</v>
      </c>
      <c r="L23" s="2">
        <f>bom[[#This Row],[Qty]]*bom[[#This Row],[Price]]</f>
        <v>2E-3</v>
      </c>
      <c r="N23" t="s">
        <v>14</v>
      </c>
      <c r="O23" t="s">
        <v>14</v>
      </c>
      <c r="Q23" t="s">
        <v>14</v>
      </c>
    </row>
    <row r="24" spans="1:17" x14ac:dyDescent="0.35">
      <c r="A24">
        <v>23</v>
      </c>
      <c r="B24">
        <v>2</v>
      </c>
      <c r="C24" t="s">
        <v>129</v>
      </c>
      <c r="D24" t="s">
        <v>130</v>
      </c>
      <c r="E24" t="s">
        <v>104</v>
      </c>
      <c r="F24" t="s">
        <v>132</v>
      </c>
      <c r="G24" s="1" t="s">
        <v>131</v>
      </c>
      <c r="H24">
        <f>50*bom[[#This Row],[Qty]]</f>
        <v>100</v>
      </c>
      <c r="I24">
        <v>200</v>
      </c>
      <c r="K24" s="2">
        <v>5.0000000000000001E-4</v>
      </c>
      <c r="L24" s="2">
        <f>bom[[#This Row],[Qty]]*bom[[#This Row],[Price]]</f>
        <v>1E-3</v>
      </c>
      <c r="N24" t="s">
        <v>14</v>
      </c>
      <c r="O24" t="s">
        <v>14</v>
      </c>
      <c r="Q24" t="s">
        <v>14</v>
      </c>
    </row>
    <row r="25" spans="1:17" x14ac:dyDescent="0.35">
      <c r="A25">
        <v>24</v>
      </c>
      <c r="B25">
        <v>3</v>
      </c>
      <c r="C25" t="s">
        <v>133</v>
      </c>
      <c r="D25" t="s">
        <v>134</v>
      </c>
      <c r="E25" t="s">
        <v>104</v>
      </c>
      <c r="F25" t="s">
        <v>136</v>
      </c>
      <c r="G25" s="1" t="s">
        <v>135</v>
      </c>
      <c r="H25">
        <f>50*bom[[#This Row],[Qty]]</f>
        <v>150</v>
      </c>
      <c r="I25">
        <v>300</v>
      </c>
      <c r="K25" s="2">
        <v>5.0000000000000001E-4</v>
      </c>
      <c r="L25" s="2">
        <f>bom[[#This Row],[Qty]]*bom[[#This Row],[Price]]</f>
        <v>1.5E-3</v>
      </c>
      <c r="N25" t="s">
        <v>14</v>
      </c>
      <c r="O25" t="s">
        <v>14</v>
      </c>
      <c r="Q25" t="s">
        <v>14</v>
      </c>
    </row>
    <row r="26" spans="1:17" x14ac:dyDescent="0.35">
      <c r="A26">
        <v>25</v>
      </c>
      <c r="B26">
        <v>3</v>
      </c>
      <c r="C26" t="s">
        <v>137</v>
      </c>
      <c r="D26" t="s">
        <v>138</v>
      </c>
      <c r="E26" t="s">
        <v>104</v>
      </c>
      <c r="F26" t="s">
        <v>140</v>
      </c>
      <c r="G26" s="1" t="s">
        <v>139</v>
      </c>
      <c r="H26">
        <f>50*bom[[#This Row],[Qty]]</f>
        <v>150</v>
      </c>
      <c r="I26">
        <v>300</v>
      </c>
      <c r="K26" s="2">
        <v>5.0000000000000001E-4</v>
      </c>
      <c r="L26" s="2">
        <f>bom[[#This Row],[Qty]]*bom[[#This Row],[Price]]</f>
        <v>1.5E-3</v>
      </c>
      <c r="N26" t="s">
        <v>14</v>
      </c>
      <c r="O26" t="s">
        <v>14</v>
      </c>
      <c r="Q26" t="s">
        <v>14</v>
      </c>
    </row>
    <row r="27" spans="1:17" x14ac:dyDescent="0.35">
      <c r="A27">
        <v>26</v>
      </c>
      <c r="B27">
        <v>3</v>
      </c>
      <c r="C27" t="s">
        <v>141</v>
      </c>
      <c r="D27" t="s">
        <v>142</v>
      </c>
      <c r="E27" t="s">
        <v>145</v>
      </c>
      <c r="F27" t="s">
        <v>144</v>
      </c>
      <c r="G27" s="1" t="s">
        <v>143</v>
      </c>
      <c r="H27">
        <f>50*bom[[#This Row],[Qty]]</f>
        <v>150</v>
      </c>
      <c r="I27">
        <v>200</v>
      </c>
      <c r="J27">
        <v>200</v>
      </c>
      <c r="K27" s="2">
        <v>6.4500000000000002E-2</v>
      </c>
      <c r="L27" s="2">
        <f>bom[[#This Row],[Qty]]*bom[[#This Row],[Price]]</f>
        <v>0.19350000000000001</v>
      </c>
      <c r="N27" t="s">
        <v>14</v>
      </c>
      <c r="O27" t="s">
        <v>14</v>
      </c>
      <c r="Q27" t="s">
        <v>14</v>
      </c>
    </row>
    <row r="28" spans="1:17" x14ac:dyDescent="0.35">
      <c r="A28">
        <v>27</v>
      </c>
      <c r="B28">
        <v>1</v>
      </c>
      <c r="C28" t="s">
        <v>146</v>
      </c>
      <c r="D28" t="s">
        <v>142</v>
      </c>
      <c r="E28" t="s">
        <v>149</v>
      </c>
      <c r="F28" t="s">
        <v>148</v>
      </c>
      <c r="G28" s="1" t="s">
        <v>147</v>
      </c>
      <c r="H28">
        <f>50*bom[[#This Row],[Qty]]</f>
        <v>50</v>
      </c>
      <c r="I28">
        <v>300</v>
      </c>
      <c r="K28" s="2">
        <v>7.6499999999999999E-2</v>
      </c>
      <c r="L28" s="2">
        <f>bom[[#This Row],[Qty]]*bom[[#This Row],[Price]]</f>
        <v>7.6499999999999999E-2</v>
      </c>
      <c r="N28" t="s">
        <v>14</v>
      </c>
      <c r="O28" t="s">
        <v>14</v>
      </c>
      <c r="Q28" t="s">
        <v>14</v>
      </c>
    </row>
    <row r="29" spans="1:17" x14ac:dyDescent="0.35">
      <c r="A29">
        <v>28</v>
      </c>
      <c r="B29">
        <v>1</v>
      </c>
      <c r="C29" t="s">
        <v>150</v>
      </c>
      <c r="D29" t="s">
        <v>142</v>
      </c>
      <c r="E29" t="s">
        <v>145</v>
      </c>
      <c r="F29" t="s">
        <v>152</v>
      </c>
      <c r="G29" s="1" t="s">
        <v>151</v>
      </c>
      <c r="H29">
        <f>50*bom[[#This Row],[Qty]]</f>
        <v>50</v>
      </c>
      <c r="I29">
        <v>400</v>
      </c>
      <c r="K29" s="2">
        <v>5.7200000000000001E-2</v>
      </c>
      <c r="L29" s="2">
        <f>bom[[#This Row],[Qty]]*bom[[#This Row],[Price]]</f>
        <v>5.7200000000000001E-2</v>
      </c>
      <c r="N29" t="s">
        <v>14</v>
      </c>
      <c r="O29" t="s">
        <v>14</v>
      </c>
      <c r="Q29" t="s">
        <v>14</v>
      </c>
    </row>
    <row r="30" spans="1:17" x14ac:dyDescent="0.35">
      <c r="A30">
        <v>29</v>
      </c>
      <c r="B30">
        <v>2</v>
      </c>
      <c r="C30" t="s">
        <v>153</v>
      </c>
      <c r="D30" t="s">
        <v>154</v>
      </c>
      <c r="E30" t="s">
        <v>158</v>
      </c>
      <c r="F30" t="s">
        <v>157</v>
      </c>
      <c r="G30" s="1" t="s">
        <v>156</v>
      </c>
      <c r="H30">
        <f>50*bom[[#This Row],[Qty]]</f>
        <v>100</v>
      </c>
      <c r="I30">
        <v>100</v>
      </c>
      <c r="J30">
        <v>100</v>
      </c>
      <c r="K30" s="2">
        <v>0.35249999999999998</v>
      </c>
      <c r="L30" s="2">
        <f>bom[[#This Row],[Qty]]*bom[[#This Row],[Price]]</f>
        <v>0.70499999999999996</v>
      </c>
      <c r="N30" t="s">
        <v>14</v>
      </c>
      <c r="O30" t="s">
        <v>155</v>
      </c>
      <c r="P30">
        <v>1824861</v>
      </c>
      <c r="Q30" t="s">
        <v>159</v>
      </c>
    </row>
    <row r="31" spans="1:17" x14ac:dyDescent="0.35">
      <c r="A31">
        <v>30</v>
      </c>
      <c r="B31">
        <v>1</v>
      </c>
      <c r="C31" t="s">
        <v>160</v>
      </c>
      <c r="D31" t="s">
        <v>154</v>
      </c>
      <c r="E31" t="s">
        <v>164</v>
      </c>
      <c r="F31" t="s">
        <v>163</v>
      </c>
      <c r="G31" s="1" t="s">
        <v>162</v>
      </c>
      <c r="H31">
        <f>50*bom[[#This Row],[Qty]]</f>
        <v>50</v>
      </c>
      <c r="I31">
        <v>50</v>
      </c>
      <c r="J31">
        <v>50</v>
      </c>
      <c r="K31" s="2">
        <v>8.2400000000000001E-2</v>
      </c>
      <c r="L31" s="2">
        <f>bom[[#This Row],[Qty]]*bom[[#This Row],[Price]]</f>
        <v>8.2400000000000001E-2</v>
      </c>
      <c r="N31" t="s">
        <v>14</v>
      </c>
      <c r="O31" t="s">
        <v>161</v>
      </c>
      <c r="P31">
        <v>1827607</v>
      </c>
      <c r="Q31" t="s">
        <v>165</v>
      </c>
    </row>
    <row r="32" spans="1:17" x14ac:dyDescent="0.35">
      <c r="A32">
        <v>31</v>
      </c>
      <c r="B32">
        <v>32</v>
      </c>
      <c r="C32" t="s">
        <v>166</v>
      </c>
      <c r="D32" t="s">
        <v>154</v>
      </c>
      <c r="E32" t="s">
        <v>170</v>
      </c>
      <c r="F32" t="s">
        <v>169</v>
      </c>
      <c r="G32" s="1" t="s">
        <v>168</v>
      </c>
      <c r="H32">
        <f>50*bom[[#This Row],[Qty]]</f>
        <v>1600</v>
      </c>
      <c r="I32">
        <v>2000</v>
      </c>
      <c r="J32">
        <v>1600</v>
      </c>
      <c r="K32" s="2">
        <v>5.21E-2</v>
      </c>
      <c r="L32" s="2">
        <f>bom[[#This Row],[Qty]]*bom[[#This Row],[Price]]</f>
        <v>1.6672</v>
      </c>
      <c r="N32" t="s">
        <v>14</v>
      </c>
      <c r="O32" t="s">
        <v>167</v>
      </c>
      <c r="P32">
        <v>2777317</v>
      </c>
      <c r="Q32" t="s">
        <v>171</v>
      </c>
    </row>
    <row r="33" spans="1:17" x14ac:dyDescent="0.35">
      <c r="A33">
        <v>32</v>
      </c>
      <c r="B33">
        <v>1</v>
      </c>
      <c r="C33" t="s">
        <v>172</v>
      </c>
      <c r="D33" t="s">
        <v>173</v>
      </c>
      <c r="E33" t="s">
        <v>93</v>
      </c>
      <c r="F33" t="s">
        <v>173</v>
      </c>
      <c r="G33" s="1" t="s">
        <v>175</v>
      </c>
      <c r="H33">
        <f>50*bom[[#This Row],[Qty]]</f>
        <v>50</v>
      </c>
      <c r="I33">
        <v>50</v>
      </c>
      <c r="J33">
        <v>50</v>
      </c>
      <c r="K33" s="2">
        <v>0.15240000000000001</v>
      </c>
      <c r="L33" s="2">
        <f>bom[[#This Row],[Qty]]*bom[[#This Row],[Price]]</f>
        <v>0.15240000000000001</v>
      </c>
      <c r="N33" t="s">
        <v>14</v>
      </c>
      <c r="O33" t="s">
        <v>174</v>
      </c>
      <c r="P33">
        <v>3482799</v>
      </c>
      <c r="Q33" t="s">
        <v>176</v>
      </c>
    </row>
    <row r="34" spans="1:17" x14ac:dyDescent="0.35">
      <c r="A34">
        <v>33</v>
      </c>
      <c r="B34">
        <v>1</v>
      </c>
      <c r="C34" t="s">
        <v>177</v>
      </c>
      <c r="D34" t="s">
        <v>178</v>
      </c>
      <c r="E34" t="s">
        <v>182</v>
      </c>
      <c r="F34" t="s">
        <v>181</v>
      </c>
      <c r="G34" s="1" t="s">
        <v>180</v>
      </c>
      <c r="H34">
        <f>50*bom[[#This Row],[Qty]]</f>
        <v>50</v>
      </c>
      <c r="I34">
        <v>50</v>
      </c>
      <c r="J34">
        <v>50</v>
      </c>
      <c r="K34" s="2">
        <v>1.0245</v>
      </c>
      <c r="L34" s="2">
        <f>bom[[#This Row],[Qty]]*bom[[#This Row],[Price]]</f>
        <v>1.0245</v>
      </c>
      <c r="N34" t="s">
        <v>14</v>
      </c>
      <c r="O34" t="s">
        <v>179</v>
      </c>
      <c r="P34">
        <v>2857611</v>
      </c>
      <c r="Q34" t="s">
        <v>183</v>
      </c>
    </row>
    <row r="35" spans="1:17" x14ac:dyDescent="0.35">
      <c r="A35">
        <v>34</v>
      </c>
      <c r="B35">
        <v>1</v>
      </c>
      <c r="C35" t="s">
        <v>184</v>
      </c>
      <c r="D35" t="s">
        <v>185</v>
      </c>
      <c r="E35" t="s">
        <v>187</v>
      </c>
      <c r="F35" t="s">
        <v>185</v>
      </c>
      <c r="G35" s="1" t="s">
        <v>186</v>
      </c>
      <c r="H35">
        <f>50*bom[[#This Row],[Qty]]</f>
        <v>50</v>
      </c>
      <c r="I35">
        <v>50</v>
      </c>
      <c r="J35">
        <v>50</v>
      </c>
      <c r="K35" s="2">
        <v>1.542</v>
      </c>
      <c r="L35" s="2">
        <f>bom[[#This Row],[Qty]]*bom[[#This Row],[Price]]</f>
        <v>1.542</v>
      </c>
      <c r="M35">
        <v>1005004329064488</v>
      </c>
      <c r="N35" t="s">
        <v>14</v>
      </c>
      <c r="O35" t="s">
        <v>14</v>
      </c>
      <c r="Q35" t="s">
        <v>14</v>
      </c>
    </row>
    <row r="36" spans="1:17" x14ac:dyDescent="0.35">
      <c r="A36">
        <v>35</v>
      </c>
      <c r="B36">
        <v>1</v>
      </c>
      <c r="C36" t="s">
        <v>188</v>
      </c>
      <c r="D36" t="s">
        <v>189</v>
      </c>
      <c r="E36" t="s">
        <v>187</v>
      </c>
      <c r="F36" t="s">
        <v>189</v>
      </c>
      <c r="G36" t="s">
        <v>190</v>
      </c>
      <c r="H36">
        <f>50*bom[[#This Row],[Qty]]</f>
        <v>50</v>
      </c>
      <c r="M36">
        <v>1005005036714708</v>
      </c>
      <c r="N36" t="s">
        <v>14</v>
      </c>
      <c r="O36" t="s">
        <v>14</v>
      </c>
      <c r="Q36" t="s">
        <v>14</v>
      </c>
    </row>
    <row r="37" spans="1:17" x14ac:dyDescent="0.35">
      <c r="A37">
        <v>36</v>
      </c>
      <c r="B37">
        <v>1</v>
      </c>
      <c r="C37" t="s">
        <v>191</v>
      </c>
      <c r="D37" t="s">
        <v>192</v>
      </c>
      <c r="E37" t="s">
        <v>195</v>
      </c>
      <c r="F37" t="s">
        <v>194</v>
      </c>
      <c r="G37" s="1" t="s">
        <v>193</v>
      </c>
      <c r="H37">
        <f>50*bom[[#This Row],[Qty]]</f>
        <v>50</v>
      </c>
      <c r="I37">
        <v>50</v>
      </c>
      <c r="J37">
        <v>50</v>
      </c>
      <c r="K37" s="2">
        <v>0.1923</v>
      </c>
      <c r="L37" s="2">
        <f>bom[[#This Row],[Qty]]*bom[[#This Row],[Price]]</f>
        <v>0.1923</v>
      </c>
      <c r="N37" t="s">
        <v>14</v>
      </c>
      <c r="O37" t="s">
        <v>14</v>
      </c>
      <c r="Q37" t="s">
        <v>14</v>
      </c>
    </row>
    <row r="38" spans="1:17" x14ac:dyDescent="0.35">
      <c r="A38">
        <v>37</v>
      </c>
      <c r="B38">
        <v>1</v>
      </c>
      <c r="C38" t="s">
        <v>196</v>
      </c>
      <c r="D38" t="s">
        <v>197</v>
      </c>
      <c r="E38" t="s">
        <v>200</v>
      </c>
      <c r="F38" t="s">
        <v>199</v>
      </c>
      <c r="G38" s="1" t="s">
        <v>198</v>
      </c>
      <c r="H38">
        <f>50*bom[[#This Row],[Qty]]</f>
        <v>50</v>
      </c>
      <c r="I38">
        <v>50</v>
      </c>
      <c r="J38">
        <v>50</v>
      </c>
      <c r="K38" s="2">
        <v>0.1037</v>
      </c>
      <c r="L38" s="2">
        <f>bom[[#This Row],[Qty]]*bom[[#This Row],[Price]]</f>
        <v>0.1037</v>
      </c>
      <c r="N38" t="s">
        <v>14</v>
      </c>
      <c r="O38" t="s">
        <v>14</v>
      </c>
      <c r="Q38" t="s">
        <v>14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145978-9543-457B-9669-275BCF8C34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Mulier</dc:creator>
  <cp:lastModifiedBy>Kristof Mulier</cp:lastModifiedBy>
  <dcterms:created xsi:type="dcterms:W3CDTF">2015-06-05T18:17:20Z</dcterms:created>
  <dcterms:modified xsi:type="dcterms:W3CDTF">2024-03-06T14:35:13Z</dcterms:modified>
</cp:coreProperties>
</file>