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DBD6FF76-7F6F-4E83-ACE6-20E7B5178A3B}" xr6:coauthVersionLast="47" xr6:coauthVersionMax="47" xr10:uidLastSave="{00000000-0000-0000-0000-000000000000}"/>
  <bookViews>
    <workbookView xWindow="38730" yWindow="3615" windowWidth="17280" windowHeight="10515" xr2:uid="{B9A727A3-84CD-4226-9DF2-A39C96F8305B}"/>
  </bookViews>
  <sheets>
    <sheet name="failed_lo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K10" i="2"/>
  <c r="K9" i="2"/>
  <c r="B10" i="2"/>
  <c r="C9" i="2"/>
  <c r="H10" i="2"/>
  <c r="I10" i="2"/>
  <c r="J10" i="2"/>
  <c r="J9" i="2"/>
  <c r="I9" i="2"/>
  <c r="H9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tc={87EC06C1-C95E-4B45-B805-4D4BCEE2B9EE}</author>
    <author>tc={41293392-54A1-4296-96FD-EDB13FBD4F4E}</author>
    <author>tc={CB4462E8-6D40-43DF-871C-DAA05325856A}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T1" authorId="1" shapeId="0" xr:uid="{87EC06C1-C95E-4B45-B805-4D4BCEE2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(does ticker/company exist/have current stock records findable?</t>
      </text>
    </comment>
    <comment ref="Y1" authorId="2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  <comment ref="G62" authorId="3" shapeId="0" xr:uid="{CB4462E8-6D40-43DF-871C-DAA05325856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this manually from the openinsider info...
Reply:
    Was like 6.70$ at that dateish</t>
      </text>
    </comment>
  </commentList>
</comments>
</file>

<file path=xl/sharedStrings.xml><?xml version="1.0" encoding="utf-8"?>
<sst xmlns="http://schemas.openxmlformats.org/spreadsheetml/2006/main" count="422" uniqueCount="245">
  <si>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</si>
  <si>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</si>
  <si>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</si>
  <si>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</si>
  <si>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</si>
  <si>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</si>
  <si>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</si>
  <si>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</si>
  <si>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</si>
  <si>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</si>
  <si>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</si>
  <si>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</si>
  <si>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</si>
  <si>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</si>
  <si>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</si>
  <si>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</si>
  <si>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</si>
  <si>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</si>
  <si>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</si>
  <si>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</si>
  <si>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</si>
  <si>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</si>
  <si>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</si>
  <si>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</si>
  <si>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</si>
  <si>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</si>
  <si>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</si>
  <si>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</si>
  <si>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</si>
  <si>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</si>
  <si>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</si>
  <si>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</si>
  <si>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</si>
  <si>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</si>
  <si>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</si>
  <si>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</si>
  <si>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</si>
  <si>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</si>
  <si>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</si>
  <si>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</si>
  <si>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</si>
  <si>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</si>
  <si>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</si>
  <si>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</si>
  <si>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</si>
  <si>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</si>
  <si>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</si>
  <si>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</si>
  <si>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</si>
  <si>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</si>
  <si>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</si>
  <si>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</si>
  <si>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</si>
  <si>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</si>
  <si>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</si>
  <si>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</si>
  <si>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</si>
  <si>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</si>
  <si>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</si>
  <si>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</si>
  <si>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</si>
  <si>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</si>
  <si>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</si>
  <si>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</si>
  <si>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</si>
  <si>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</si>
  <si>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</si>
  <si>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</si>
  <si>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</si>
  <si>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</si>
  <si>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</si>
  <si>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</si>
  <si>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</si>
  <si>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</si>
  <si>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</si>
  <si>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</si>
  <si>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</si>
  <si>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</si>
  <si>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</si>
  <si>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</si>
  <si>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</si>
  <si>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</si>
  <si>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</si>
  <si>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</si>
  <si>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</si>
  <si>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</si>
  <si>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</si>
  <si>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</si>
  <si>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</si>
  <si>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</si>
  <si>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</si>
  <si>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</si>
  <si>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</si>
  <si>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</si>
  <si>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</si>
  <si>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</si>
  <si>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</si>
  <si>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</si>
  <si>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</si>
  <si>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</si>
  <si>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</si>
  <si>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</si>
  <si>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</si>
  <si>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</si>
  <si>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</si>
  <si>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</si>
  <si>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</si>
  <si>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</si>
  <si>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</si>
  <si>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</si>
  <si>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</si>
  <si>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</si>
  <si>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</si>
  <si>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</si>
  <si>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</si>
  <si>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</si>
  <si>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</si>
  <si>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</si>
  <si>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</si>
  <si>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</si>
  <si>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</si>
  <si>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</si>
  <si>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</si>
  <si>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</si>
  <si>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</si>
  <si>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</si>
  <si>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</si>
  <si>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</si>
  <si>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</si>
  <si>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</si>
  <si>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</si>
  <si>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</si>
  <si>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</si>
  <si>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</si>
  <si>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</si>
  <si>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</si>
  <si>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</si>
  <si>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</si>
  <si>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</si>
  <si>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</si>
  <si>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</si>
  <si>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</si>
  <si>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</si>
  <si>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</si>
  <si>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</si>
  <si>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</si>
  <si>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</si>
  <si>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</si>
  <si>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</si>
  <si>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</si>
  <si>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</si>
  <si>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</si>
  <si>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</si>
  <si>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</si>
  <si>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</si>
  <si>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</si>
  <si>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</si>
  <si>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</si>
  <si>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</si>
  <si>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</si>
  <si>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</si>
  <si>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</si>
  <si>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</si>
  <si>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</si>
  <si>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</si>
  <si>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</si>
  <si>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</si>
  <si>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</si>
  <si>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</si>
  <si>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</si>
  <si>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</si>
  <si>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</si>
  <si>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</si>
  <si>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</si>
  <si>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</si>
  <si>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</si>
  <si>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</si>
  <si>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</si>
  <si>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</si>
  <si>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</si>
  <si>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</si>
  <si>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</si>
  <si>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</si>
  <si>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</si>
  <si>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</si>
  <si>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</si>
  <si>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</si>
  <si>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</si>
  <si>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</si>
  <si>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</si>
  <si>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</si>
  <si>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</si>
  <si>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</si>
  <si>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</si>
  <si>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</si>
  <si>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</si>
  <si>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</si>
  <si>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</si>
  <si>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</si>
  <si>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</si>
  <si>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</si>
  <si>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</si>
  <si>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</si>
  <si>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</si>
  <si>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</si>
  <si>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</si>
  <si>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</si>
  <si>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</si>
  <si>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</si>
  <si>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</si>
  <si>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</si>
  <si>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</si>
  <si>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</si>
  <si>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</si>
  <si>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</si>
  <si>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</si>
  <si>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</si>
  <si>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</si>
  <si>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</si>
  <si>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</si>
  <si>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</si>
  <si>
    <t>https://www.investing.com/equities/transcept-pharmaceuticals-historical-data</t>
  </si>
  <si>
    <t>https://www.investing.com/equities/chimerix-inc-historical-data</t>
  </si>
  <si>
    <t>https://www.investing.com/equities/alexander-energy-ltd-historical-data</t>
  </si>
  <si>
    <t>https://www.investing.com/equities/air-transport-service-historical-data</t>
  </si>
  <si>
    <t>https://www.investing.com/equities/amerco-historical-data</t>
  </si>
  <si>
    <t>https://www.investing.com/equities/harpoon-therapeutics-inc-historical-data</t>
  </si>
  <si>
    <t>https://www.investing.com/equities/aziyo-biologics-inc-historical-data</t>
  </si>
  <si>
    <t>https://www.investing.com/equities/intevac-historical-data</t>
  </si>
  <si>
    <t>https://www.investing.com/equities/american-equity-holdings-historical-data</t>
  </si>
  <si>
    <t>Exists?</t>
  </si>
  <si>
    <t>https://www.investing.com/equities/capstar-financial-holdings-inc-historical-data</t>
  </si>
  <si>
    <t>me</t>
  </si>
  <si>
    <t>schmitty</t>
  </si>
  <si>
    <t>lbs</t>
  </si>
  <si>
    <t>kg</t>
  </si>
  <si>
    <t>mi</t>
  </si>
  <si>
    <t>W est</t>
  </si>
  <si>
    <t>min</t>
  </si>
  <si>
    <t>sec</t>
  </si>
  <si>
    <t>hrs</t>
  </si>
  <si>
    <t>mph</t>
  </si>
  <si>
    <t>W/kg/mph</t>
  </si>
  <si>
    <t>J</t>
  </si>
  <si>
    <t>kJ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</si>
</sst>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9" fillId="36" borderId="0" xfId="0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T1" dT="2025-08-03T05:12:30.98" personId="{571A1BD7-5BDB-4FF3-A087-C50E31B83295}" id="{87EC06C1-C95E-4B45-B805-4D4BCEE2B9EE}">
    <text>(does ticker/company exist/have current stock records findable?</text>
  </threadedComment>
  <threadedComment ref="Y1" dT="2025-07-31T18:20:10.90" personId="{571A1BD7-5BDB-4FF3-A087-C50E31B83295}" id="{41293392-54A1-4296-96FD-EDB13FBD4F4E}">
    <text>G = google search only, It = investing.com search bar ticker, in = ‘ full name</text>
  </threadedComment>
  <threadedComment ref="G62" dT="2025-08-03T05:02:25.58" personId="{571A1BD7-5BDB-4FF3-A087-C50E31B83295}" id="{CB4462E8-6D40-43DF-871C-DAA05325856A}">
    <text>Double check this manually from the openinsider info...</text>
  </threadedComment>
  <threadedComment ref="G62" dT="2025-08-03T05:03:15.40" personId="{571A1BD7-5BDB-4FF3-A087-C50E31B83295}" id="{93D35AF8-C021-46EF-BC51-950FAF86D9AC}" parentId="{CB4462E8-6D40-43DF-871C-DAA05325856A}">
    <text>Was like 6.70$ at that dateish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capstar-financial-holdings-inc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H66"/>
  <sheetViews>
    <sheetView tabSelected="1" topLeftCell="D1" zoomScale="70" zoomScaleNormal="70" workbookViewId="0">
      <selection activeCell="O10" sqref="O10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20" width="5.77734375" customWidth="1"/>
    <col min="21" max="21" width="45.109375" customWidth="1"/>
    <col min="22" max="22" width="31.44140625" customWidth="1"/>
    <col min="23" max="23" width="18.5546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230</v>
      </c>
      <c r="U1" s="5" t="s">
        <v>177</v>
      </c>
      <c r="V1" s="5" t="s">
        <v>193</v>
      </c>
      <c r="W1" t="s">
        <v>161</v>
      </c>
      <c r="X1" t="s">
        <v>163</v>
      </c>
      <c r="Y1" t="s">
        <v>158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X2" t="s">
        <v>164</v>
      </c>
    </row>
    <row r="3" spans="1:34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U3" s="7" t="s">
        <v>231</v>
      </c>
      <c r="Z3">
        <v>1</v>
      </c>
      <c r="AA3">
        <v>1</v>
      </c>
      <c r="AB3">
        <v>1</v>
      </c>
    </row>
    <row r="4" spans="1:34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U4" t="s">
        <v>159</v>
      </c>
      <c r="Y4" t="s">
        <v>160</v>
      </c>
      <c r="Z4">
        <v>0</v>
      </c>
      <c r="AA4">
        <v>0</v>
      </c>
      <c r="AB4">
        <v>1</v>
      </c>
    </row>
    <row r="5" spans="1:34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U5" t="s">
        <v>178</v>
      </c>
    </row>
    <row r="6" spans="1:34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U6" t="s">
        <v>179</v>
      </c>
    </row>
    <row r="7" spans="1:34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U7" t="s">
        <v>180</v>
      </c>
      <c r="V7" s="7"/>
      <c r="Z7">
        <v>0</v>
      </c>
      <c r="AA7">
        <v>0</v>
      </c>
      <c r="AB7">
        <v>1</v>
      </c>
      <c r="AC7" t="s">
        <v>32</v>
      </c>
      <c r="AD7" t="s">
        <v>33</v>
      </c>
      <c r="AE7" t="s">
        <v>34</v>
      </c>
      <c r="AF7">
        <v>0</v>
      </c>
      <c r="AG7">
        <v>1</v>
      </c>
      <c r="AH7" s="2">
        <v>45776</v>
      </c>
    </row>
    <row r="8" spans="1:34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186</v>
      </c>
      <c r="U8" t="s">
        <v>181</v>
      </c>
    </row>
    <row r="9" spans="1:34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186</v>
      </c>
      <c r="U9" t="s">
        <v>182</v>
      </c>
      <c r="Z9" t="s">
        <v>39</v>
      </c>
      <c r="AA9" t="s">
        <v>40</v>
      </c>
    </row>
    <row r="10" spans="1:34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186</v>
      </c>
      <c r="U10" t="s">
        <v>183</v>
      </c>
      <c r="Z10">
        <v>1</v>
      </c>
      <c r="AA10">
        <v>0.26153846200000003</v>
      </c>
    </row>
    <row r="11" spans="1:34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Z11">
        <v>1.5</v>
      </c>
      <c r="AA11">
        <v>0.3125</v>
      </c>
    </row>
    <row r="12" spans="1:34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Z12">
        <v>2</v>
      </c>
      <c r="AA12">
        <v>0.44444444399999999</v>
      </c>
    </row>
    <row r="13" spans="1:34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186</v>
      </c>
      <c r="U13" t="s">
        <v>184</v>
      </c>
      <c r="Z13">
        <v>2.5</v>
      </c>
      <c r="AA13">
        <v>0.45161290300000001</v>
      </c>
    </row>
    <row r="14" spans="1:34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U14" t="s">
        <v>185</v>
      </c>
      <c r="Z14">
        <v>0</v>
      </c>
      <c r="AA14">
        <v>0</v>
      </c>
      <c r="AB14">
        <v>1</v>
      </c>
    </row>
    <row r="15" spans="1:34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U15" t="s">
        <v>187</v>
      </c>
    </row>
    <row r="16" spans="1:34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Z16" t="s">
        <v>25</v>
      </c>
    </row>
    <row r="17" spans="1:34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U17" t="s">
        <v>188</v>
      </c>
    </row>
    <row r="18" spans="1:34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U18" t="s">
        <v>189</v>
      </c>
    </row>
    <row r="19" spans="1:34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U19" t="s">
        <v>190</v>
      </c>
    </row>
    <row r="20" spans="1:34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4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U21" t="s">
        <v>191</v>
      </c>
      <c r="AD21" t="s">
        <v>65</v>
      </c>
      <c r="AE21" t="s">
        <v>34</v>
      </c>
      <c r="AF21">
        <v>0</v>
      </c>
      <c r="AG21">
        <v>1</v>
      </c>
      <c r="AH21" s="2">
        <v>45567</v>
      </c>
    </row>
    <row r="22" spans="1:34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U22" t="s">
        <v>194</v>
      </c>
      <c r="V22" t="s">
        <v>192</v>
      </c>
    </row>
    <row r="23" spans="1:34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4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U24" t="s">
        <v>195</v>
      </c>
    </row>
    <row r="25" spans="1:34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U25" t="s">
        <v>196</v>
      </c>
    </row>
    <row r="26" spans="1:34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U26" t="s">
        <v>197</v>
      </c>
    </row>
    <row r="27" spans="1:34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4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4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4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U30" t="s">
        <v>197</v>
      </c>
      <c r="Z30" t="s">
        <v>84</v>
      </c>
      <c r="AA30">
        <v>1</v>
      </c>
      <c r="AB30">
        <v>1</v>
      </c>
    </row>
    <row r="31" spans="1:34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U31" t="s">
        <v>198</v>
      </c>
    </row>
    <row r="32" spans="1:34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Z32">
        <v>0</v>
      </c>
      <c r="AA32">
        <v>0</v>
      </c>
    </row>
    <row r="33" spans="1:28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8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U34" t="s">
        <v>199</v>
      </c>
    </row>
    <row r="35" spans="1:28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U35" t="s">
        <v>200</v>
      </c>
    </row>
    <row r="36" spans="1:28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U36" t="s">
        <v>201</v>
      </c>
    </row>
    <row r="37" spans="1:28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U37" t="s">
        <v>202</v>
      </c>
    </row>
    <row r="38" spans="1:28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8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U39" t="s">
        <v>203</v>
      </c>
    </row>
    <row r="40" spans="1:28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U40" t="s">
        <v>204</v>
      </c>
    </row>
    <row r="41" spans="1:28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8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U42" t="s">
        <v>205</v>
      </c>
    </row>
    <row r="43" spans="1:28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Z43">
        <v>0</v>
      </c>
      <c r="AA43">
        <v>0</v>
      </c>
      <c r="AB43">
        <v>1</v>
      </c>
    </row>
    <row r="44" spans="1:28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U44" t="s">
        <v>206</v>
      </c>
    </row>
    <row r="45" spans="1:28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U45" t="s">
        <v>207</v>
      </c>
    </row>
    <row r="46" spans="1:28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U46" t="s">
        <v>208</v>
      </c>
    </row>
    <row r="47" spans="1:28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U47" t="s">
        <v>209</v>
      </c>
      <c r="V47" t="s">
        <v>218</v>
      </c>
      <c r="W47" t="s">
        <v>212</v>
      </c>
    </row>
    <row r="48" spans="1:28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U48" t="s">
        <v>210</v>
      </c>
      <c r="V48" t="s">
        <v>211</v>
      </c>
      <c r="W48" t="s">
        <v>213</v>
      </c>
    </row>
    <row r="49" spans="1:29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U49" t="s">
        <v>214</v>
      </c>
    </row>
    <row r="50" spans="1:29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U50" t="s">
        <v>215</v>
      </c>
    </row>
    <row r="51" spans="1:29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U51" t="s">
        <v>216</v>
      </c>
    </row>
    <row r="52" spans="1:29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U52" t="s">
        <v>217</v>
      </c>
      <c r="Z52">
        <v>0</v>
      </c>
      <c r="AA52">
        <v>0</v>
      </c>
      <c r="AB52">
        <v>1</v>
      </c>
      <c r="AC52" t="s">
        <v>129</v>
      </c>
    </row>
    <row r="53" spans="1:29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U53" t="s">
        <v>219</v>
      </c>
    </row>
    <row r="54" spans="1:29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U54" t="s">
        <v>220</v>
      </c>
    </row>
    <row r="55" spans="1:29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9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  <c r="U56" t="s">
        <v>221</v>
      </c>
    </row>
    <row r="57" spans="1:29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U57" t="s">
        <v>222</v>
      </c>
      <c r="Z57">
        <v>0</v>
      </c>
      <c r="AA57">
        <v>0</v>
      </c>
      <c r="AB57">
        <v>0</v>
      </c>
    </row>
    <row r="58" spans="1:29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  <c r="U58" t="s">
        <v>223</v>
      </c>
    </row>
    <row r="59" spans="1:29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9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  <c r="U60" t="s">
        <v>224</v>
      </c>
    </row>
    <row r="61" spans="1:29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  <c r="U61" t="s">
        <v>225</v>
      </c>
    </row>
    <row r="62" spans="1:29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 s="8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 t="s">
        <v>226</v>
      </c>
      <c r="V62" s="3"/>
      <c r="W62" s="3"/>
      <c r="X62" s="3"/>
      <c r="Y62" s="3"/>
    </row>
    <row r="63" spans="1:29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  <c r="U63" t="s">
        <v>227</v>
      </c>
    </row>
    <row r="64" spans="1:29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U64" t="s">
        <v>228</v>
      </c>
      <c r="Z64">
        <v>0</v>
      </c>
      <c r="AA64">
        <v>0</v>
      </c>
      <c r="AB64">
        <v>1</v>
      </c>
    </row>
    <row r="65" spans="1:28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8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U66" t="s">
        <v>229</v>
      </c>
      <c r="Z66">
        <v>0</v>
      </c>
      <c r="AA66">
        <v>0</v>
      </c>
      <c r="AB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W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U3" r:id="rId1" xr:uid="{5C97046D-313C-4638-BC07-DFED2E8ED95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E7F-A549-4A74-B8CE-A108A508C02A}">
  <dimension ref="A8:N10"/>
  <sheetViews>
    <sheetView workbookViewId="0">
      <selection activeCell="H6" sqref="H6"/>
    </sheetView>
  </sheetViews>
  <sheetFormatPr defaultRowHeight="14.4" x14ac:dyDescent="0.3"/>
  <sheetData>
    <row r="8" spans="1:14" x14ac:dyDescent="0.3">
      <c r="B8" t="s">
        <v>234</v>
      </c>
      <c r="C8" t="s">
        <v>235</v>
      </c>
      <c r="D8" t="s">
        <v>236</v>
      </c>
      <c r="E8" t="s">
        <v>237</v>
      </c>
      <c r="F8" t="s">
        <v>238</v>
      </c>
      <c r="G8" t="s">
        <v>239</v>
      </c>
      <c r="H8" t="s">
        <v>238</v>
      </c>
      <c r="I8" t="s">
        <v>240</v>
      </c>
      <c r="J8" t="s">
        <v>241</v>
      </c>
      <c r="K8" t="s">
        <v>242</v>
      </c>
      <c r="M8" t="s">
        <v>243</v>
      </c>
      <c r="N8" t="s">
        <v>244</v>
      </c>
    </row>
    <row r="9" spans="1:14" x14ac:dyDescent="0.3">
      <c r="A9" t="s">
        <v>232</v>
      </c>
      <c r="B9">
        <v>165</v>
      </c>
      <c r="C9">
        <f>B9/2.2</f>
        <v>75</v>
      </c>
      <c r="D9">
        <v>3.64</v>
      </c>
      <c r="E9">
        <v>243</v>
      </c>
      <c r="F9">
        <v>43</v>
      </c>
      <c r="G9">
        <v>3</v>
      </c>
      <c r="H9">
        <f>F9+G9/60</f>
        <v>43.05</v>
      </c>
      <c r="I9">
        <f>H9/60</f>
        <v>0.71749999999999992</v>
      </c>
      <c r="J9">
        <f>D9/I9</f>
        <v>5.073170731707318</v>
      </c>
      <c r="K9">
        <f>E9/J9/C9</f>
        <v>0.63865384615384602</v>
      </c>
      <c r="M9">
        <f>E9*H9*60</f>
        <v>627669</v>
      </c>
      <c r="N9">
        <f>M9/1000</f>
        <v>627.66899999999998</v>
      </c>
    </row>
    <row r="10" spans="1:14" x14ac:dyDescent="0.3">
      <c r="A10" t="s">
        <v>233</v>
      </c>
      <c r="B10">
        <f>C10*2.2</f>
        <v>174.9</v>
      </c>
      <c r="C10">
        <v>79.5</v>
      </c>
      <c r="D10">
        <v>3.64</v>
      </c>
      <c r="E10" s="9">
        <v>303</v>
      </c>
      <c r="F10">
        <v>36</v>
      </c>
      <c r="G10">
        <v>37</v>
      </c>
      <c r="H10">
        <f>F10+G10/60</f>
        <v>36.616666666666667</v>
      </c>
      <c r="I10">
        <f>H10/60</f>
        <v>0.61027777777777781</v>
      </c>
      <c r="J10">
        <f>D10/I10</f>
        <v>5.9644970414201186</v>
      </c>
      <c r="K10">
        <f>E10/C10/J10</f>
        <v>0.63900119796346211</v>
      </c>
      <c r="M10">
        <f>E10*H10*60</f>
        <v>665691</v>
      </c>
      <c r="N10">
        <f>M10/1000</f>
        <v>665.69100000000003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failed_log2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2025-08-04T05:26:22Z</dcterms:modified>
</cp:coreProperties>
</file>