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autoCompressPictures="0"/>
  <bookViews>
    <workbookView xWindow="0" yWindow="0" windowWidth="25600" windowHeight="28260" firstSheet="1" activeTab="1"/>
  </bookViews>
  <sheets>
    <sheet name="Overview" sheetId="24" r:id="rId1"/>
    <sheet name="Presidential Electors" sheetId="1" r:id="rId2"/>
    <sheet name="United States Senator" sheetId="2" r:id="rId3"/>
    <sheet name="Justice 4th JD" sheetId="3" r:id="rId4"/>
    <sheet name="Representative 19th CD" sheetId="4" r:id="rId5"/>
    <sheet name="Representative 20th CD" sheetId="5" r:id="rId6"/>
    <sheet name="State Senator 46th" sheetId="6" r:id="rId7"/>
    <sheet name="Assemblyman 111th" sheetId="7" r:id="rId8"/>
    <sheet name="District Attorney" sheetId="8" r:id="rId9"/>
    <sheet name="Legislator D1" sheetId="9" r:id="rId10"/>
    <sheet name="Legislator D2" sheetId="10" r:id="rId11"/>
    <sheet name="Legislator D3" sheetId="11" r:id="rId12"/>
    <sheet name="Legislator D4" sheetId="12" r:id="rId13"/>
    <sheet name="Legislator D5" sheetId="13" r:id="rId14"/>
    <sheet name="Legislator D6" sheetId="14" r:id="rId15"/>
    <sheet name="Legislator D7" sheetId="15" r:id="rId16"/>
    <sheet name="Legislator D8" sheetId="16" r:id="rId17"/>
    <sheet name="Legislator D9" sheetId="17" r:id="rId18"/>
    <sheet name="City Court Judge" sheetId="18" r:id="rId19"/>
    <sheet name="Citizens Review Board" sheetId="19" r:id="rId20"/>
    <sheet name="Justice Glen" sheetId="20" r:id="rId21"/>
    <sheet name="Justice Minden" sheetId="21" r:id="rId22"/>
    <sheet name="Justice Mohawk" sheetId="22" r:id="rId23"/>
    <sheet name="Proposition Minden" sheetId="23" r:id="rId24"/>
    <sheet name="Write-in" sheetId="25" r:id="rId25"/>
    <sheet name="Voter Turnout" sheetId="26" r:id="rId26"/>
  </sheets>
  <definedNames>
    <definedName name="_xlnm.Print_Area" localSheetId="7">'Assemblyman 111th'!$A$1:$AI$45</definedName>
    <definedName name="_xlnm.Print_Titles" localSheetId="8">'District Attorney'!$2:$2</definedName>
    <definedName name="_xlnm.Print_Titles" localSheetId="3">'Justice 4th JD'!$3:$3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26" l="1"/>
  <c r="B47" i="26"/>
  <c r="G47" i="26"/>
  <c r="G46" i="26"/>
  <c r="F46" i="26"/>
  <c r="E46" i="26"/>
  <c r="G45" i="26"/>
  <c r="F45" i="26"/>
  <c r="E45" i="26"/>
  <c r="G44" i="26"/>
  <c r="F44" i="26"/>
  <c r="E44" i="26"/>
  <c r="G43" i="26"/>
  <c r="F43" i="26"/>
  <c r="E43" i="26"/>
  <c r="G42" i="26"/>
  <c r="F42" i="26"/>
  <c r="E42" i="26"/>
  <c r="G41" i="26"/>
  <c r="F41" i="26"/>
  <c r="E41" i="26"/>
  <c r="G40" i="26"/>
  <c r="F40" i="26"/>
  <c r="E40" i="26"/>
  <c r="G39" i="26"/>
  <c r="F39" i="26"/>
  <c r="E39" i="26"/>
  <c r="G38" i="26"/>
  <c r="F38" i="26"/>
  <c r="E38" i="26"/>
  <c r="G37" i="26"/>
  <c r="F37" i="26"/>
  <c r="E37" i="26"/>
  <c r="G36" i="26"/>
  <c r="F36" i="26"/>
  <c r="E36" i="26"/>
  <c r="G35" i="26"/>
  <c r="F35" i="26"/>
  <c r="E35" i="26"/>
  <c r="G34" i="26"/>
  <c r="F34" i="26"/>
  <c r="E34" i="26"/>
  <c r="G33" i="26"/>
  <c r="F33" i="26"/>
  <c r="E33" i="26"/>
  <c r="G32" i="26"/>
  <c r="F32" i="26"/>
  <c r="E32" i="26"/>
  <c r="G31" i="26"/>
  <c r="F31" i="26"/>
  <c r="E31" i="26"/>
  <c r="G30" i="26"/>
  <c r="F30" i="26"/>
  <c r="E30" i="26"/>
  <c r="G29" i="26"/>
  <c r="F29" i="26"/>
  <c r="E29" i="26"/>
  <c r="G28" i="26"/>
  <c r="F28" i="26"/>
  <c r="E28" i="26"/>
  <c r="G27" i="26"/>
  <c r="F27" i="26"/>
  <c r="E27" i="26"/>
  <c r="G26" i="26"/>
  <c r="F26" i="26"/>
  <c r="E26" i="26"/>
  <c r="G25" i="26"/>
  <c r="F25" i="26"/>
  <c r="E25" i="26"/>
  <c r="G24" i="26"/>
  <c r="F24" i="26"/>
  <c r="E24" i="26"/>
  <c r="G23" i="26"/>
  <c r="F23" i="26"/>
  <c r="E23" i="26"/>
  <c r="G22" i="26"/>
  <c r="F22" i="26"/>
  <c r="E22" i="26"/>
  <c r="G21" i="26"/>
  <c r="F21" i="26"/>
  <c r="E21" i="26"/>
  <c r="G20" i="26"/>
  <c r="F20" i="26"/>
  <c r="E20" i="26"/>
  <c r="G19" i="26"/>
  <c r="F19" i="26"/>
  <c r="E19" i="26"/>
  <c r="G18" i="26"/>
  <c r="F18" i="26"/>
  <c r="E18" i="26"/>
  <c r="G17" i="26"/>
  <c r="F17" i="26"/>
  <c r="E17" i="26"/>
  <c r="G16" i="26"/>
  <c r="F16" i="26"/>
  <c r="E16" i="26"/>
  <c r="G15" i="26"/>
  <c r="F15" i="26"/>
  <c r="E15" i="26"/>
  <c r="G14" i="26"/>
  <c r="F14" i="26"/>
  <c r="E14" i="26"/>
  <c r="G13" i="26"/>
  <c r="F13" i="26"/>
  <c r="E13" i="26"/>
  <c r="G12" i="26"/>
  <c r="F12" i="26"/>
  <c r="E12" i="26"/>
  <c r="G11" i="26"/>
  <c r="F11" i="26"/>
  <c r="E11" i="26"/>
  <c r="G10" i="26"/>
  <c r="F10" i="26"/>
  <c r="E10" i="26"/>
  <c r="G9" i="26"/>
  <c r="F9" i="26"/>
  <c r="E9" i="26"/>
  <c r="G8" i="26"/>
  <c r="F8" i="26"/>
  <c r="E8" i="26"/>
  <c r="G7" i="26"/>
  <c r="F7" i="26"/>
  <c r="E7" i="26"/>
  <c r="G6" i="26"/>
  <c r="F6" i="26"/>
  <c r="E6" i="26"/>
  <c r="G5" i="26"/>
  <c r="F5" i="26"/>
  <c r="E5" i="26"/>
  <c r="K13" i="19"/>
  <c r="E47" i="26"/>
  <c r="D110" i="25"/>
  <c r="D105" i="25"/>
  <c r="D99" i="25"/>
  <c r="D89" i="25"/>
  <c r="D77" i="25"/>
  <c r="D73" i="25"/>
  <c r="D69" i="25"/>
  <c r="D64" i="25"/>
  <c r="D57" i="25"/>
  <c r="D53" i="25"/>
  <c r="D49" i="25"/>
  <c r="D45" i="25"/>
  <c r="D36" i="25"/>
  <c r="D31" i="25"/>
  <c r="D27" i="25"/>
  <c r="D20" i="25"/>
  <c r="D15" i="25"/>
  <c r="D11" i="25"/>
  <c r="D6" i="25"/>
  <c r="AA45" i="6"/>
  <c r="AJ45" i="2"/>
  <c r="C22" i="19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R46" i="3"/>
  <c r="Q46" i="3"/>
  <c r="P46" i="3"/>
  <c r="O46" i="3"/>
  <c r="N46" i="3"/>
  <c r="M46" i="3"/>
  <c r="L46" i="3"/>
  <c r="J46" i="3"/>
  <c r="I46" i="3"/>
  <c r="H46" i="3"/>
  <c r="G46" i="3"/>
  <c r="F46" i="3"/>
  <c r="E46" i="3"/>
  <c r="D46" i="3"/>
  <c r="C46" i="3"/>
  <c r="B45" i="3"/>
  <c r="S45" i="3"/>
  <c r="B44" i="3"/>
  <c r="S44" i="3"/>
  <c r="B43" i="3"/>
  <c r="S43" i="3"/>
  <c r="B42" i="3"/>
  <c r="B41" i="3"/>
  <c r="S41" i="3"/>
  <c r="B40" i="3"/>
  <c r="S40" i="3"/>
  <c r="B39" i="3"/>
  <c r="S39" i="3"/>
  <c r="B38" i="3"/>
  <c r="S38" i="3"/>
  <c r="B37" i="3"/>
  <c r="S37" i="3"/>
  <c r="B36" i="3"/>
  <c r="S36" i="3"/>
  <c r="B35" i="3"/>
  <c r="S35" i="3"/>
  <c r="B34" i="3"/>
  <c r="S34" i="3"/>
  <c r="B33" i="3"/>
  <c r="S33" i="3"/>
  <c r="B32" i="3"/>
  <c r="S32" i="3"/>
  <c r="B31" i="3"/>
  <c r="S31" i="3"/>
  <c r="B30" i="3"/>
  <c r="S30" i="3"/>
  <c r="B29" i="3"/>
  <c r="S29" i="3"/>
  <c r="B28" i="3"/>
  <c r="S28" i="3"/>
  <c r="B27" i="3"/>
  <c r="S27" i="3"/>
  <c r="B26" i="3"/>
  <c r="S26" i="3"/>
  <c r="B25" i="3"/>
  <c r="S25" i="3"/>
  <c r="B24" i="3"/>
  <c r="S24" i="3"/>
  <c r="B23" i="3"/>
  <c r="S23" i="3"/>
  <c r="B22" i="3"/>
  <c r="S22" i="3"/>
  <c r="B21" i="3"/>
  <c r="S21" i="3"/>
  <c r="B20" i="3"/>
  <c r="S20" i="3"/>
  <c r="B19" i="3"/>
  <c r="S19" i="3"/>
  <c r="B18" i="3"/>
  <c r="S18" i="3"/>
  <c r="B17" i="3"/>
  <c r="B16" i="3"/>
  <c r="S16" i="3"/>
  <c r="B15" i="3"/>
  <c r="S15" i="3"/>
  <c r="B14" i="3"/>
  <c r="S14" i="3"/>
  <c r="B13" i="3"/>
  <c r="S13" i="3"/>
  <c r="B12" i="3"/>
  <c r="S12" i="3"/>
  <c r="B11" i="3"/>
  <c r="S11" i="3"/>
  <c r="B10" i="3"/>
  <c r="S10" i="3"/>
  <c r="B9" i="3"/>
  <c r="S9" i="3"/>
  <c r="B8" i="3"/>
  <c r="S8" i="3"/>
  <c r="B7" i="3"/>
  <c r="S7" i="3"/>
  <c r="B6" i="3"/>
  <c r="S6" i="3"/>
  <c r="B5" i="3"/>
  <c r="S5" i="3"/>
  <c r="B4" i="3"/>
  <c r="S4" i="3"/>
  <c r="AL45" i="6"/>
  <c r="AK45" i="6"/>
  <c r="AJ45" i="6"/>
  <c r="AI45" i="6"/>
  <c r="AH45" i="6"/>
  <c r="AG45" i="6"/>
  <c r="AF45" i="6"/>
  <c r="AE45" i="6"/>
  <c r="AD45" i="6"/>
  <c r="AC45" i="6"/>
  <c r="AB45" i="6"/>
  <c r="Z45" i="6"/>
  <c r="Y45" i="6"/>
  <c r="X45" i="6"/>
  <c r="W45" i="6"/>
  <c r="V45" i="6"/>
  <c r="U45" i="6"/>
  <c r="T45" i="6"/>
  <c r="S45" i="6"/>
  <c r="R45" i="6"/>
  <c r="Q45" i="6"/>
  <c r="P45" i="6"/>
  <c r="N45" i="6"/>
  <c r="M45" i="6"/>
  <c r="L45" i="6"/>
  <c r="K45" i="6"/>
  <c r="J45" i="6"/>
  <c r="I45" i="6"/>
  <c r="H45" i="6"/>
  <c r="G45" i="6"/>
  <c r="F45" i="6"/>
  <c r="E45" i="6"/>
  <c r="D45" i="6"/>
  <c r="C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B44" i="6"/>
  <c r="AM44" i="6"/>
  <c r="B43" i="6"/>
  <c r="AM43" i="6"/>
  <c r="B42" i="6"/>
  <c r="AM42" i="6"/>
  <c r="B41" i="6"/>
  <c r="AM41" i="6"/>
  <c r="B40" i="6"/>
  <c r="AM40" i="6"/>
  <c r="B39" i="6"/>
  <c r="AM39" i="6"/>
  <c r="B38" i="6"/>
  <c r="AM38" i="6"/>
  <c r="B37" i="6"/>
  <c r="AM37" i="6"/>
  <c r="B36" i="6"/>
  <c r="AM36" i="6"/>
  <c r="B35" i="6"/>
  <c r="AM35" i="6"/>
  <c r="B34" i="6"/>
  <c r="AM34" i="6"/>
  <c r="B33" i="6"/>
  <c r="AM33" i="6"/>
  <c r="B32" i="6"/>
  <c r="AM32" i="6"/>
  <c r="B31" i="6"/>
  <c r="AM31" i="6"/>
  <c r="B30" i="6"/>
  <c r="AM30" i="6"/>
  <c r="B29" i="6"/>
  <c r="AM29" i="6"/>
  <c r="B28" i="6"/>
  <c r="AM28" i="6"/>
  <c r="B27" i="6"/>
  <c r="AM27" i="6"/>
  <c r="B26" i="6"/>
  <c r="AM26" i="6"/>
  <c r="B25" i="6"/>
  <c r="AM25" i="6"/>
  <c r="B24" i="6"/>
  <c r="AM24" i="6"/>
  <c r="B23" i="6"/>
  <c r="AM23" i="6"/>
  <c r="B22" i="6"/>
  <c r="AM22" i="6"/>
  <c r="B21" i="6"/>
  <c r="AM21" i="6"/>
  <c r="B20" i="6"/>
  <c r="AM20" i="6"/>
  <c r="B19" i="6"/>
  <c r="AM19" i="6"/>
  <c r="B18" i="6"/>
  <c r="AM18" i="6"/>
  <c r="B17" i="6"/>
  <c r="AM17" i="6"/>
  <c r="B16" i="6"/>
  <c r="AM16" i="6"/>
  <c r="B15" i="6"/>
  <c r="AM15" i="6"/>
  <c r="B14" i="6"/>
  <c r="AM14" i="6"/>
  <c r="B13" i="6"/>
  <c r="AM13" i="6"/>
  <c r="B12" i="6"/>
  <c r="AM12" i="6"/>
  <c r="B11" i="6"/>
  <c r="AM11" i="6"/>
  <c r="B10" i="6"/>
  <c r="AM10" i="6"/>
  <c r="B9" i="6"/>
  <c r="AM9" i="6"/>
  <c r="B8" i="6"/>
  <c r="AM8" i="6"/>
  <c r="B7" i="6"/>
  <c r="AM7" i="6"/>
  <c r="B6" i="6"/>
  <c r="AM6" i="6"/>
  <c r="B5" i="6"/>
  <c r="AM5" i="6"/>
  <c r="B4" i="6"/>
  <c r="AM4" i="6"/>
  <c r="B3" i="6"/>
  <c r="C498" i="24"/>
  <c r="C497" i="24"/>
  <c r="B498" i="24"/>
  <c r="B497" i="24"/>
  <c r="M6" i="23"/>
  <c r="L6" i="23"/>
  <c r="K6" i="23"/>
  <c r="J6" i="23"/>
  <c r="I6" i="23"/>
  <c r="H6" i="23"/>
  <c r="F6" i="23"/>
  <c r="E6" i="23"/>
  <c r="D6" i="23"/>
  <c r="C6" i="23"/>
  <c r="G5" i="23"/>
  <c r="G4" i="23"/>
  <c r="B5" i="23"/>
  <c r="N5" i="23"/>
  <c r="B4" i="23"/>
  <c r="D491" i="24"/>
  <c r="D490" i="24"/>
  <c r="D489" i="24"/>
  <c r="C491" i="24"/>
  <c r="C490" i="24"/>
  <c r="C489" i="24"/>
  <c r="B491" i="24"/>
  <c r="B490" i="24"/>
  <c r="B489" i="24"/>
  <c r="M7" i="22"/>
  <c r="L7" i="22"/>
  <c r="K7" i="22"/>
  <c r="J7" i="22"/>
  <c r="I7" i="22"/>
  <c r="H7" i="22"/>
  <c r="G7" i="22"/>
  <c r="F7" i="22"/>
  <c r="E7" i="22"/>
  <c r="D7" i="22"/>
  <c r="C7" i="22"/>
  <c r="B6" i="22"/>
  <c r="N6" i="22"/>
  <c r="B5" i="22"/>
  <c r="N5" i="22"/>
  <c r="B4" i="22"/>
  <c r="C483" i="24"/>
  <c r="C482" i="24"/>
  <c r="B483" i="24"/>
  <c r="B482" i="24"/>
  <c r="I6" i="21"/>
  <c r="H6" i="21"/>
  <c r="G6" i="21"/>
  <c r="F6" i="21"/>
  <c r="E6" i="21"/>
  <c r="D6" i="21"/>
  <c r="C6" i="21"/>
  <c r="B5" i="21"/>
  <c r="J5" i="21"/>
  <c r="B4" i="21"/>
  <c r="I7" i="20"/>
  <c r="H7" i="20"/>
  <c r="G7" i="20"/>
  <c r="F7" i="20"/>
  <c r="E7" i="20"/>
  <c r="D7" i="20"/>
  <c r="C7" i="20"/>
  <c r="B6" i="20"/>
  <c r="J6" i="20"/>
  <c r="B5" i="20"/>
  <c r="C476" i="24"/>
  <c r="C475" i="24"/>
  <c r="C477" i="24"/>
  <c r="B476" i="24"/>
  <c r="B475" i="24"/>
  <c r="B469" i="24"/>
  <c r="B468" i="24"/>
  <c r="B467" i="24"/>
  <c r="B466" i="24"/>
  <c r="B465" i="24"/>
  <c r="B463" i="24"/>
  <c r="B462" i="24"/>
  <c r="B461" i="24"/>
  <c r="B460" i="24"/>
  <c r="B459" i="24"/>
  <c r="B458" i="24"/>
  <c r="B457" i="24"/>
  <c r="B454" i="24"/>
  <c r="E22" i="19"/>
  <c r="D22" i="19"/>
  <c r="B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D447" i="24"/>
  <c r="D446" i="24"/>
  <c r="D445" i="24"/>
  <c r="D444" i="24"/>
  <c r="D443" i="24"/>
  <c r="D442" i="24"/>
  <c r="D441" i="24"/>
  <c r="D440" i="24"/>
  <c r="D439" i="24"/>
  <c r="D438" i="24"/>
  <c r="D437" i="24"/>
  <c r="D436" i="24"/>
  <c r="D435" i="24"/>
  <c r="D434" i="24"/>
  <c r="D433" i="24"/>
  <c r="D432" i="24"/>
  <c r="D431" i="24"/>
  <c r="C447" i="24"/>
  <c r="C446" i="24"/>
  <c r="C445" i="24"/>
  <c r="C444" i="24"/>
  <c r="C443" i="24"/>
  <c r="C442" i="24"/>
  <c r="C441" i="24"/>
  <c r="C440" i="24"/>
  <c r="C439" i="24"/>
  <c r="C438" i="24"/>
  <c r="C437" i="24"/>
  <c r="C436" i="24"/>
  <c r="C435" i="24"/>
  <c r="C434" i="24"/>
  <c r="C433" i="24"/>
  <c r="C432" i="24"/>
  <c r="C431" i="24"/>
  <c r="B447" i="24"/>
  <c r="B446" i="24"/>
  <c r="B445" i="24"/>
  <c r="B444" i="24"/>
  <c r="B443" i="24"/>
  <c r="B442" i="24"/>
  <c r="B441" i="24"/>
  <c r="B440" i="24"/>
  <c r="B439" i="24"/>
  <c r="B438" i="24"/>
  <c r="B437" i="24"/>
  <c r="B436" i="24"/>
  <c r="B435" i="24"/>
  <c r="B434" i="24"/>
  <c r="B433" i="24"/>
  <c r="B432" i="24"/>
  <c r="B431" i="24"/>
  <c r="M21" i="18"/>
  <c r="L21" i="18"/>
  <c r="K21" i="18"/>
  <c r="J21" i="18"/>
  <c r="I21" i="18"/>
  <c r="H21" i="18"/>
  <c r="G21" i="18"/>
  <c r="F21" i="18"/>
  <c r="E21" i="18"/>
  <c r="D21" i="18"/>
  <c r="C21" i="18"/>
  <c r="B20" i="18"/>
  <c r="N20" i="18"/>
  <c r="B19" i="18"/>
  <c r="N19" i="18"/>
  <c r="B18" i="18"/>
  <c r="N18" i="18"/>
  <c r="B17" i="18"/>
  <c r="N17" i="18"/>
  <c r="B16" i="18"/>
  <c r="N16" i="18"/>
  <c r="B15" i="18"/>
  <c r="N15" i="18"/>
  <c r="B14" i="18"/>
  <c r="N14" i="18"/>
  <c r="B13" i="18"/>
  <c r="N13" i="18"/>
  <c r="B12" i="18"/>
  <c r="N12" i="18"/>
  <c r="B11" i="18"/>
  <c r="N11" i="18"/>
  <c r="B10" i="18"/>
  <c r="N10" i="18"/>
  <c r="B9" i="18"/>
  <c r="N9" i="18"/>
  <c r="B8" i="18"/>
  <c r="N8" i="18"/>
  <c r="B7" i="18"/>
  <c r="N7" i="18"/>
  <c r="B6" i="18"/>
  <c r="N6" i="18"/>
  <c r="B5" i="18"/>
  <c r="N5" i="18"/>
  <c r="B4" i="18"/>
  <c r="F425" i="24"/>
  <c r="F424" i="24"/>
  <c r="F423" i="24"/>
  <c r="F422" i="24"/>
  <c r="F421" i="24"/>
  <c r="F420" i="24"/>
  <c r="F426" i="24"/>
  <c r="E425" i="24"/>
  <c r="E424" i="24"/>
  <c r="E423" i="24"/>
  <c r="E422" i="24"/>
  <c r="E421" i="24"/>
  <c r="E420" i="24"/>
  <c r="D425" i="24"/>
  <c r="D424" i="24"/>
  <c r="D423" i="24"/>
  <c r="D422" i="24"/>
  <c r="D421" i="24"/>
  <c r="D420" i="24"/>
  <c r="C425" i="24"/>
  <c r="C424" i="24"/>
  <c r="C423" i="24"/>
  <c r="C422" i="24"/>
  <c r="C421" i="24"/>
  <c r="C420" i="24"/>
  <c r="B425" i="24"/>
  <c r="B424" i="24"/>
  <c r="B423" i="24"/>
  <c r="B422" i="24"/>
  <c r="B421" i="24"/>
  <c r="B420" i="24"/>
  <c r="V11" i="17"/>
  <c r="U11" i="17"/>
  <c r="T11" i="17"/>
  <c r="S11" i="17"/>
  <c r="R11" i="17"/>
  <c r="Q11" i="17"/>
  <c r="P11" i="17"/>
  <c r="O11" i="17"/>
  <c r="N11" i="17"/>
  <c r="M11" i="17"/>
  <c r="L11" i="17"/>
  <c r="J11" i="17"/>
  <c r="I11" i="17"/>
  <c r="H11" i="17"/>
  <c r="G11" i="17"/>
  <c r="F11" i="17"/>
  <c r="E11" i="17"/>
  <c r="D11" i="17"/>
  <c r="C11" i="17"/>
  <c r="K10" i="17"/>
  <c r="K9" i="17"/>
  <c r="K8" i="17"/>
  <c r="K7" i="17"/>
  <c r="K6" i="17"/>
  <c r="K5" i="17"/>
  <c r="B10" i="17"/>
  <c r="W10" i="17"/>
  <c r="B9" i="17"/>
  <c r="W9" i="17"/>
  <c r="B8" i="17"/>
  <c r="W8" i="17"/>
  <c r="B7" i="17"/>
  <c r="W7" i="17"/>
  <c r="B6" i="17"/>
  <c r="W6" i="17"/>
  <c r="B5" i="17"/>
  <c r="B11" i="17"/>
  <c r="F414" i="24"/>
  <c r="F413" i="24"/>
  <c r="F412" i="24"/>
  <c r="F411" i="24"/>
  <c r="F410" i="24"/>
  <c r="F415" i="24"/>
  <c r="E414" i="24"/>
  <c r="E413" i="24"/>
  <c r="E412" i="24"/>
  <c r="E411" i="24"/>
  <c r="E410" i="24"/>
  <c r="D414" i="24"/>
  <c r="D413" i="24"/>
  <c r="D412" i="24"/>
  <c r="D411" i="24"/>
  <c r="D410" i="24"/>
  <c r="C414" i="24"/>
  <c r="C413" i="24"/>
  <c r="C412" i="24"/>
  <c r="C411" i="24"/>
  <c r="C410" i="24"/>
  <c r="B414" i="24"/>
  <c r="B413" i="24"/>
  <c r="B412" i="24"/>
  <c r="B411" i="24"/>
  <c r="B410" i="24"/>
  <c r="V10" i="16"/>
  <c r="U10" i="16"/>
  <c r="T10" i="16"/>
  <c r="S10" i="16"/>
  <c r="R10" i="16"/>
  <c r="Q10" i="16"/>
  <c r="P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O9" i="16"/>
  <c r="O8" i="16"/>
  <c r="O7" i="16"/>
  <c r="O6" i="16"/>
  <c r="O5" i="16"/>
  <c r="B9" i="16"/>
  <c r="W9" i="16"/>
  <c r="B8" i="16"/>
  <c r="W8" i="16"/>
  <c r="B7" i="16"/>
  <c r="W7" i="16"/>
  <c r="B6" i="16"/>
  <c r="W6" i="16"/>
  <c r="B5" i="16"/>
  <c r="W5" i="16"/>
  <c r="G404" i="24"/>
  <c r="G403" i="24"/>
  <c r="G402" i="24"/>
  <c r="G405" i="24"/>
  <c r="F404" i="24"/>
  <c r="F403" i="24"/>
  <c r="F402" i="24"/>
  <c r="E404" i="24"/>
  <c r="E403" i="24"/>
  <c r="E402" i="24"/>
  <c r="D404" i="24"/>
  <c r="D403" i="24"/>
  <c r="D402" i="24"/>
  <c r="C404" i="24"/>
  <c r="C403" i="24"/>
  <c r="C402" i="24"/>
  <c r="B404" i="24"/>
  <c r="B403" i="24"/>
  <c r="B402" i="24"/>
  <c r="AA8" i="15"/>
  <c r="Z8" i="15"/>
  <c r="Y8" i="15"/>
  <c r="X8" i="15"/>
  <c r="W8" i="15"/>
  <c r="V8" i="15"/>
  <c r="U8" i="15"/>
  <c r="S8" i="15"/>
  <c r="R8" i="15"/>
  <c r="Q8" i="15"/>
  <c r="P8" i="15"/>
  <c r="O8" i="15"/>
  <c r="N8" i="15"/>
  <c r="M8" i="15"/>
  <c r="L8" i="15"/>
  <c r="K8" i="15"/>
  <c r="J8" i="15"/>
  <c r="I8" i="15"/>
  <c r="H8" i="15"/>
  <c r="F8" i="15"/>
  <c r="E8" i="15"/>
  <c r="D8" i="15"/>
  <c r="C8" i="15"/>
  <c r="T7" i="15"/>
  <c r="T6" i="15"/>
  <c r="T5" i="15"/>
  <c r="G7" i="15"/>
  <c r="G6" i="15"/>
  <c r="G5" i="15"/>
  <c r="B7" i="15"/>
  <c r="B6" i="15"/>
  <c r="AB6" i="15"/>
  <c r="B5" i="15"/>
  <c r="C396" i="24"/>
  <c r="C395" i="24"/>
  <c r="C394" i="24"/>
  <c r="C393" i="24"/>
  <c r="C392" i="24"/>
  <c r="C397" i="24"/>
  <c r="B396" i="24"/>
  <c r="B395" i="24"/>
  <c r="B394" i="24"/>
  <c r="B393" i="24"/>
  <c r="B392" i="24"/>
  <c r="I10" i="14"/>
  <c r="H10" i="14"/>
  <c r="G10" i="14"/>
  <c r="F10" i="14"/>
  <c r="E10" i="14"/>
  <c r="D10" i="14"/>
  <c r="C10" i="14"/>
  <c r="B9" i="14"/>
  <c r="J9" i="14"/>
  <c r="B8" i="14"/>
  <c r="J8" i="14"/>
  <c r="B7" i="14"/>
  <c r="J7" i="14"/>
  <c r="B6" i="14"/>
  <c r="J6" i="14"/>
  <c r="B5" i="14"/>
  <c r="J5" i="14"/>
  <c r="E386" i="24"/>
  <c r="E385" i="24"/>
  <c r="E384" i="24"/>
  <c r="E383" i="24"/>
  <c r="E382" i="24"/>
  <c r="E381" i="24"/>
  <c r="D386" i="24"/>
  <c r="D385" i="24"/>
  <c r="D384" i="24"/>
  <c r="D383" i="24"/>
  <c r="D382" i="24"/>
  <c r="D381" i="24"/>
  <c r="C386" i="24"/>
  <c r="C385" i="24"/>
  <c r="C384" i="24"/>
  <c r="C383" i="24"/>
  <c r="C382" i="24"/>
  <c r="C381" i="24"/>
  <c r="B386" i="24"/>
  <c r="B385" i="24"/>
  <c r="B384" i="24"/>
  <c r="B383" i="24"/>
  <c r="B382" i="24"/>
  <c r="B381" i="24"/>
  <c r="S11" i="13"/>
  <c r="R11" i="13"/>
  <c r="Q11" i="13"/>
  <c r="P11" i="13"/>
  <c r="O11" i="13"/>
  <c r="N11" i="13"/>
  <c r="M11" i="13"/>
  <c r="K11" i="13"/>
  <c r="J11" i="13"/>
  <c r="I11" i="13"/>
  <c r="H11" i="13"/>
  <c r="F11" i="13"/>
  <c r="E11" i="13"/>
  <c r="D11" i="13"/>
  <c r="C11" i="13"/>
  <c r="L10" i="13"/>
  <c r="L9" i="13"/>
  <c r="L8" i="13"/>
  <c r="L7" i="13"/>
  <c r="L6" i="13"/>
  <c r="L5" i="13"/>
  <c r="G10" i="13"/>
  <c r="G9" i="13"/>
  <c r="G8" i="13"/>
  <c r="G7" i="13"/>
  <c r="G6" i="13"/>
  <c r="G5" i="13"/>
  <c r="B10" i="13"/>
  <c r="T10" i="13"/>
  <c r="B9" i="13"/>
  <c r="T9" i="13"/>
  <c r="B8" i="13"/>
  <c r="T8" i="13"/>
  <c r="B7" i="13"/>
  <c r="T7" i="13"/>
  <c r="B6" i="13"/>
  <c r="T6" i="13"/>
  <c r="B5" i="13"/>
  <c r="E375" i="24"/>
  <c r="E374" i="24"/>
  <c r="E373" i="24"/>
  <c r="E372" i="24"/>
  <c r="D375" i="24"/>
  <c r="D374" i="24"/>
  <c r="D373" i="24"/>
  <c r="D372" i="24"/>
  <c r="C375" i="24"/>
  <c r="C374" i="24"/>
  <c r="C373" i="24"/>
  <c r="C372" i="24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8" i="12"/>
  <c r="R8" i="12"/>
  <c r="B7" i="12"/>
  <c r="R7" i="12"/>
  <c r="B6" i="12"/>
  <c r="R6" i="12"/>
  <c r="B5" i="12"/>
  <c r="B375" i="24"/>
  <c r="B374" i="24"/>
  <c r="B373" i="24"/>
  <c r="B372" i="24"/>
  <c r="F366" i="24"/>
  <c r="F365" i="24"/>
  <c r="F364" i="24"/>
  <c r="F363" i="24"/>
  <c r="E366" i="24"/>
  <c r="E365" i="24"/>
  <c r="E364" i="24"/>
  <c r="E363" i="24"/>
  <c r="D366" i="24"/>
  <c r="D365" i="24"/>
  <c r="D364" i="24"/>
  <c r="D363" i="24"/>
  <c r="C366" i="24"/>
  <c r="C365" i="24"/>
  <c r="C364" i="24"/>
  <c r="C363" i="24"/>
  <c r="B366" i="24"/>
  <c r="B365" i="24"/>
  <c r="B364" i="24"/>
  <c r="B363" i="24"/>
  <c r="V9" i="11"/>
  <c r="U9" i="11"/>
  <c r="T9" i="11"/>
  <c r="S9" i="11"/>
  <c r="R9" i="11"/>
  <c r="Q9" i="11"/>
  <c r="P9" i="11"/>
  <c r="N9" i="11"/>
  <c r="M9" i="11"/>
  <c r="L9" i="11"/>
  <c r="K9" i="11"/>
  <c r="J9" i="11"/>
  <c r="I9" i="11"/>
  <c r="H9" i="11"/>
  <c r="G9" i="11"/>
  <c r="F9" i="11"/>
  <c r="E9" i="11"/>
  <c r="D9" i="11"/>
  <c r="C9" i="11"/>
  <c r="O8" i="11"/>
  <c r="O7" i="11"/>
  <c r="O6" i="11"/>
  <c r="O5" i="11"/>
  <c r="O9" i="11"/>
  <c r="B8" i="11"/>
  <c r="W8" i="11"/>
  <c r="B7" i="11"/>
  <c r="W7" i="11"/>
  <c r="B6" i="11"/>
  <c r="W6" i="11"/>
  <c r="B5" i="11"/>
  <c r="D357" i="24"/>
  <c r="D356" i="24"/>
  <c r="D355" i="24"/>
  <c r="D354" i="24"/>
  <c r="C357" i="24"/>
  <c r="C356" i="24"/>
  <c r="C355" i="24"/>
  <c r="C354" i="24"/>
  <c r="B357" i="24"/>
  <c r="B356" i="24"/>
  <c r="B355" i="24"/>
  <c r="B354" i="24"/>
  <c r="M9" i="10"/>
  <c r="L9" i="10"/>
  <c r="K9" i="10"/>
  <c r="J9" i="10"/>
  <c r="I9" i="10"/>
  <c r="H9" i="10"/>
  <c r="G9" i="10"/>
  <c r="F9" i="10"/>
  <c r="E9" i="10"/>
  <c r="D9" i="10"/>
  <c r="C9" i="10"/>
  <c r="B8" i="10"/>
  <c r="N8" i="10"/>
  <c r="B7" i="10"/>
  <c r="N7" i="10"/>
  <c r="B6" i="10"/>
  <c r="N6" i="10"/>
  <c r="B5" i="10"/>
  <c r="N5" i="10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F10" i="9"/>
  <c r="E10" i="9"/>
  <c r="D10" i="9"/>
  <c r="C10" i="9"/>
  <c r="G9" i="9"/>
  <c r="G8" i="9"/>
  <c r="G7" i="9"/>
  <c r="G6" i="9"/>
  <c r="G5" i="9"/>
  <c r="B9" i="9"/>
  <c r="W9" i="9"/>
  <c r="B8" i="9"/>
  <c r="B7" i="9"/>
  <c r="W7" i="9"/>
  <c r="B6" i="9"/>
  <c r="B5" i="9"/>
  <c r="B10" i="9"/>
  <c r="F348" i="24"/>
  <c r="F347" i="24"/>
  <c r="F346" i="24"/>
  <c r="F345" i="24"/>
  <c r="F344" i="24"/>
  <c r="F349" i="24"/>
  <c r="E348" i="24"/>
  <c r="E347" i="24"/>
  <c r="E346" i="24"/>
  <c r="E345" i="24"/>
  <c r="E344" i="24"/>
  <c r="D348" i="24"/>
  <c r="D347" i="24"/>
  <c r="D346" i="24"/>
  <c r="D345" i="24"/>
  <c r="D344" i="24"/>
  <c r="C348" i="24"/>
  <c r="C347" i="24"/>
  <c r="C346" i="24"/>
  <c r="C345" i="24"/>
  <c r="C344" i="24"/>
  <c r="B348" i="24"/>
  <c r="B347" i="24"/>
  <c r="B346" i="24"/>
  <c r="B345" i="24"/>
  <c r="B344" i="24"/>
  <c r="G338" i="24"/>
  <c r="G337" i="24"/>
  <c r="G336" i="24"/>
  <c r="G335" i="24"/>
  <c r="G334" i="24"/>
  <c r="G333" i="24"/>
  <c r="G332" i="24"/>
  <c r="G331" i="24"/>
  <c r="G330" i="24"/>
  <c r="G329" i="24"/>
  <c r="G328" i="24"/>
  <c r="G327" i="24"/>
  <c r="G326" i="24"/>
  <c r="G325" i="24"/>
  <c r="G324" i="24"/>
  <c r="G323" i="24"/>
  <c r="G322" i="24"/>
  <c r="G321" i="24"/>
  <c r="G320" i="24"/>
  <c r="G319" i="24"/>
  <c r="G318" i="24"/>
  <c r="G317" i="24"/>
  <c r="G316" i="24"/>
  <c r="G315" i="24"/>
  <c r="G314" i="24"/>
  <c r="G313" i="24"/>
  <c r="G312" i="24"/>
  <c r="G311" i="24"/>
  <c r="G310" i="24"/>
  <c r="G309" i="24"/>
  <c r="G308" i="24"/>
  <c r="G307" i="24"/>
  <c r="G306" i="24"/>
  <c r="G305" i="24"/>
  <c r="G304" i="24"/>
  <c r="G303" i="24"/>
  <c r="G302" i="24"/>
  <c r="G301" i="24"/>
  <c r="G300" i="24"/>
  <c r="G299" i="24"/>
  <c r="G298" i="24"/>
  <c r="G297" i="24"/>
  <c r="G339" i="24"/>
  <c r="F338" i="24"/>
  <c r="F337" i="24"/>
  <c r="F336" i="24"/>
  <c r="F335" i="24"/>
  <c r="F334" i="24"/>
  <c r="F333" i="24"/>
  <c r="F332" i="24"/>
  <c r="F331" i="24"/>
  <c r="F330" i="24"/>
  <c r="F329" i="24"/>
  <c r="F328" i="24"/>
  <c r="F327" i="24"/>
  <c r="F326" i="24"/>
  <c r="F325" i="24"/>
  <c r="F324" i="24"/>
  <c r="F323" i="24"/>
  <c r="F322" i="24"/>
  <c r="F321" i="24"/>
  <c r="F320" i="24"/>
  <c r="F319" i="24"/>
  <c r="F318" i="24"/>
  <c r="F317" i="24"/>
  <c r="F316" i="24"/>
  <c r="F315" i="24"/>
  <c r="F314" i="24"/>
  <c r="F313" i="24"/>
  <c r="F312" i="24"/>
  <c r="F311" i="24"/>
  <c r="F310" i="24"/>
  <c r="F309" i="24"/>
  <c r="F308" i="24"/>
  <c r="F307" i="24"/>
  <c r="F306" i="24"/>
  <c r="F305" i="24"/>
  <c r="F304" i="24"/>
  <c r="F303" i="24"/>
  <c r="F302" i="24"/>
  <c r="F301" i="24"/>
  <c r="F300" i="24"/>
  <c r="F299" i="24"/>
  <c r="F298" i="24"/>
  <c r="F297" i="24"/>
  <c r="E338" i="24"/>
  <c r="E337" i="24"/>
  <c r="E336" i="24"/>
  <c r="E335" i="24"/>
  <c r="E334" i="24"/>
  <c r="E333" i="24"/>
  <c r="E332" i="24"/>
  <c r="E331" i="24"/>
  <c r="E330" i="24"/>
  <c r="E329" i="24"/>
  <c r="E328" i="24"/>
  <c r="E327" i="24"/>
  <c r="E326" i="24"/>
  <c r="E325" i="24"/>
  <c r="E324" i="24"/>
  <c r="E323" i="24"/>
  <c r="E322" i="24"/>
  <c r="E321" i="24"/>
  <c r="E320" i="24"/>
  <c r="E319" i="24"/>
  <c r="E318" i="24"/>
  <c r="E317" i="24"/>
  <c r="E316" i="24"/>
  <c r="E315" i="24"/>
  <c r="E314" i="24"/>
  <c r="E313" i="24"/>
  <c r="E312" i="24"/>
  <c r="E311" i="24"/>
  <c r="E310" i="24"/>
  <c r="E309" i="24"/>
  <c r="E308" i="24"/>
  <c r="E307" i="24"/>
  <c r="E306" i="24"/>
  <c r="E305" i="24"/>
  <c r="E304" i="24"/>
  <c r="E303" i="24"/>
  <c r="E302" i="24"/>
  <c r="E301" i="24"/>
  <c r="E300" i="24"/>
  <c r="E299" i="24"/>
  <c r="E298" i="24"/>
  <c r="E297" i="24"/>
  <c r="D338" i="24"/>
  <c r="D337" i="24"/>
  <c r="D336" i="24"/>
  <c r="D335" i="24"/>
  <c r="D334" i="24"/>
  <c r="D333" i="24"/>
  <c r="D332" i="24"/>
  <c r="D331" i="24"/>
  <c r="D330" i="24"/>
  <c r="D329" i="24"/>
  <c r="D328" i="24"/>
  <c r="D327" i="24"/>
  <c r="D326" i="24"/>
  <c r="D325" i="24"/>
  <c r="D324" i="24"/>
  <c r="D323" i="24"/>
  <c r="D322" i="24"/>
  <c r="D321" i="24"/>
  <c r="D320" i="24"/>
  <c r="D319" i="24"/>
  <c r="D318" i="24"/>
  <c r="D317" i="24"/>
  <c r="D316" i="24"/>
  <c r="D315" i="24"/>
  <c r="D314" i="24"/>
  <c r="D313" i="24"/>
  <c r="D312" i="24"/>
  <c r="D311" i="24"/>
  <c r="D310" i="24"/>
  <c r="D309" i="24"/>
  <c r="D308" i="24"/>
  <c r="D307" i="24"/>
  <c r="D306" i="24"/>
  <c r="D305" i="24"/>
  <c r="D304" i="24"/>
  <c r="D303" i="24"/>
  <c r="D302" i="24"/>
  <c r="D301" i="24"/>
  <c r="D300" i="24"/>
  <c r="D299" i="24"/>
  <c r="D298" i="24"/>
  <c r="D297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B338" i="24"/>
  <c r="B337" i="24"/>
  <c r="B336" i="24"/>
  <c r="B335" i="24"/>
  <c r="B334" i="24"/>
  <c r="B333" i="24"/>
  <c r="B332" i="24"/>
  <c r="B331" i="24"/>
  <c r="B330" i="24"/>
  <c r="B329" i="24"/>
  <c r="B328" i="24"/>
  <c r="B327" i="24"/>
  <c r="B326" i="24"/>
  <c r="B325" i="24"/>
  <c r="B324" i="24"/>
  <c r="B323" i="24"/>
  <c r="B322" i="24"/>
  <c r="B321" i="24"/>
  <c r="B320" i="24"/>
  <c r="B319" i="24"/>
  <c r="B318" i="24"/>
  <c r="B317" i="24"/>
  <c r="B316" i="24"/>
  <c r="B315" i="24"/>
  <c r="B314" i="24"/>
  <c r="B313" i="24"/>
  <c r="B312" i="24"/>
  <c r="B311" i="24"/>
  <c r="B310" i="24"/>
  <c r="B309" i="24"/>
  <c r="B308" i="24"/>
  <c r="B307" i="24"/>
  <c r="B306" i="24"/>
  <c r="B305" i="24"/>
  <c r="B304" i="24"/>
  <c r="B303" i="24"/>
  <c r="B302" i="24"/>
  <c r="B301" i="24"/>
  <c r="B300" i="24"/>
  <c r="B299" i="24"/>
  <c r="B298" i="24"/>
  <c r="B297" i="24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F45" i="8"/>
  <c r="E45" i="8"/>
  <c r="D45" i="8"/>
  <c r="C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B44" i="8"/>
  <c r="AA44" i="8"/>
  <c r="B43" i="8"/>
  <c r="AA43" i="8"/>
  <c r="B42" i="8"/>
  <c r="AA42" i="8"/>
  <c r="B41" i="8"/>
  <c r="AA41" i="8"/>
  <c r="B40" i="8"/>
  <c r="AA40" i="8"/>
  <c r="B39" i="8"/>
  <c r="AA39" i="8"/>
  <c r="B38" i="8"/>
  <c r="AA38" i="8"/>
  <c r="B37" i="8"/>
  <c r="AA37" i="8"/>
  <c r="B36" i="8"/>
  <c r="AA36" i="8"/>
  <c r="B35" i="8"/>
  <c r="AA35" i="8"/>
  <c r="B34" i="8"/>
  <c r="AA34" i="8"/>
  <c r="B33" i="8"/>
  <c r="AA33" i="8"/>
  <c r="B32" i="8"/>
  <c r="AA32" i="8"/>
  <c r="B31" i="8"/>
  <c r="AA31" i="8"/>
  <c r="B30" i="8"/>
  <c r="AA30" i="8"/>
  <c r="B29" i="8"/>
  <c r="AA29" i="8"/>
  <c r="B28" i="8"/>
  <c r="AA28" i="8"/>
  <c r="B27" i="8"/>
  <c r="AA27" i="8"/>
  <c r="B26" i="8"/>
  <c r="AA26" i="8"/>
  <c r="B25" i="8"/>
  <c r="AA25" i="8"/>
  <c r="B24" i="8"/>
  <c r="AA24" i="8"/>
  <c r="B23" i="8"/>
  <c r="AA23" i="8"/>
  <c r="B22" i="8"/>
  <c r="AA22" i="8"/>
  <c r="B21" i="8"/>
  <c r="AA21" i="8"/>
  <c r="B20" i="8"/>
  <c r="AA20" i="8"/>
  <c r="B19" i="8"/>
  <c r="AA19" i="8"/>
  <c r="B18" i="8"/>
  <c r="AA18" i="8"/>
  <c r="B17" i="8"/>
  <c r="AA17" i="8"/>
  <c r="B16" i="8"/>
  <c r="AA16" i="8"/>
  <c r="B15" i="8"/>
  <c r="AA15" i="8"/>
  <c r="B14" i="8"/>
  <c r="AA14" i="8"/>
  <c r="B13" i="8"/>
  <c r="AA13" i="8"/>
  <c r="B12" i="8"/>
  <c r="AA12" i="8"/>
  <c r="B11" i="8"/>
  <c r="AA11" i="8"/>
  <c r="B10" i="8"/>
  <c r="AA10" i="8"/>
  <c r="B9" i="8"/>
  <c r="AA9" i="8"/>
  <c r="B8" i="8"/>
  <c r="AA8" i="8"/>
  <c r="B7" i="8"/>
  <c r="AA7" i="8"/>
  <c r="B6" i="8"/>
  <c r="AA6" i="8"/>
  <c r="B5" i="8"/>
  <c r="AA5" i="8"/>
  <c r="B4" i="8"/>
  <c r="AA4" i="8"/>
  <c r="B3" i="8"/>
  <c r="I291" i="24"/>
  <c r="I290" i="24"/>
  <c r="I289" i="24"/>
  <c r="I288" i="24"/>
  <c r="I287" i="24"/>
  <c r="I286" i="24"/>
  <c r="I285" i="24"/>
  <c r="I284" i="24"/>
  <c r="I283" i="24"/>
  <c r="I282" i="24"/>
  <c r="I281" i="24"/>
  <c r="I280" i="24"/>
  <c r="I279" i="24"/>
  <c r="I278" i="24"/>
  <c r="I277" i="24"/>
  <c r="I276" i="24"/>
  <c r="I275" i="24"/>
  <c r="I274" i="24"/>
  <c r="I273" i="24"/>
  <c r="I272" i="24"/>
  <c r="I271" i="24"/>
  <c r="I270" i="24"/>
  <c r="I269" i="24"/>
  <c r="I268" i="24"/>
  <c r="I267" i="24"/>
  <c r="I266" i="24"/>
  <c r="I265" i="24"/>
  <c r="I264" i="24"/>
  <c r="I263" i="24"/>
  <c r="I262" i="24"/>
  <c r="I261" i="24"/>
  <c r="I260" i="24"/>
  <c r="I259" i="24"/>
  <c r="I258" i="24"/>
  <c r="I257" i="24"/>
  <c r="I256" i="24"/>
  <c r="I255" i="24"/>
  <c r="I254" i="24"/>
  <c r="I253" i="24"/>
  <c r="I252" i="24"/>
  <c r="I251" i="24"/>
  <c r="I250" i="24"/>
  <c r="H291" i="24"/>
  <c r="H290" i="24"/>
  <c r="H289" i="24"/>
  <c r="H288" i="24"/>
  <c r="H287" i="24"/>
  <c r="H286" i="24"/>
  <c r="H285" i="24"/>
  <c r="H284" i="24"/>
  <c r="H283" i="24"/>
  <c r="H282" i="24"/>
  <c r="H281" i="24"/>
  <c r="H280" i="24"/>
  <c r="H279" i="24"/>
  <c r="H278" i="24"/>
  <c r="H277" i="24"/>
  <c r="H276" i="24"/>
  <c r="H275" i="24"/>
  <c r="H274" i="24"/>
  <c r="H273" i="24"/>
  <c r="H272" i="24"/>
  <c r="H271" i="24"/>
  <c r="H270" i="24"/>
  <c r="H269" i="24"/>
  <c r="H268" i="24"/>
  <c r="H267" i="24"/>
  <c r="H266" i="24"/>
  <c r="H265" i="24"/>
  <c r="H264" i="24"/>
  <c r="H263" i="24"/>
  <c r="H262" i="24"/>
  <c r="H261" i="24"/>
  <c r="H260" i="24"/>
  <c r="H259" i="24"/>
  <c r="H258" i="24"/>
  <c r="H257" i="24"/>
  <c r="H256" i="24"/>
  <c r="H255" i="24"/>
  <c r="H254" i="24"/>
  <c r="H253" i="24"/>
  <c r="H252" i="24"/>
  <c r="H251" i="24"/>
  <c r="H250" i="24"/>
  <c r="G291" i="24"/>
  <c r="G290" i="24"/>
  <c r="G289" i="24"/>
  <c r="G288" i="24"/>
  <c r="G287" i="24"/>
  <c r="G286" i="24"/>
  <c r="G285" i="24"/>
  <c r="G284" i="24"/>
  <c r="G283" i="24"/>
  <c r="G282" i="24"/>
  <c r="G281" i="24"/>
  <c r="G280" i="24"/>
  <c r="G279" i="24"/>
  <c r="G278" i="24"/>
  <c r="G277" i="24"/>
  <c r="G276" i="24"/>
  <c r="G275" i="24"/>
  <c r="G274" i="24"/>
  <c r="G273" i="24"/>
  <c r="G272" i="24"/>
  <c r="G271" i="24"/>
  <c r="G270" i="24"/>
  <c r="G269" i="24"/>
  <c r="G268" i="24"/>
  <c r="G267" i="24"/>
  <c r="G266" i="24"/>
  <c r="G265" i="24"/>
  <c r="G264" i="24"/>
  <c r="G263" i="24"/>
  <c r="G262" i="24"/>
  <c r="G261" i="24"/>
  <c r="G260" i="24"/>
  <c r="G259" i="24"/>
  <c r="G258" i="24"/>
  <c r="G257" i="24"/>
  <c r="G256" i="24"/>
  <c r="G255" i="24"/>
  <c r="G254" i="24"/>
  <c r="G253" i="24"/>
  <c r="G252" i="24"/>
  <c r="G251" i="24"/>
  <c r="G250" i="24"/>
  <c r="F291" i="24"/>
  <c r="F290" i="24"/>
  <c r="F289" i="24"/>
  <c r="F288" i="24"/>
  <c r="F287" i="24"/>
  <c r="F286" i="24"/>
  <c r="F285" i="24"/>
  <c r="F284" i="24"/>
  <c r="F283" i="24"/>
  <c r="F282" i="24"/>
  <c r="F281" i="24"/>
  <c r="F280" i="24"/>
  <c r="F279" i="24"/>
  <c r="F278" i="24"/>
  <c r="F277" i="24"/>
  <c r="F276" i="24"/>
  <c r="F275" i="24"/>
  <c r="F274" i="24"/>
  <c r="F273" i="24"/>
  <c r="F272" i="24"/>
  <c r="F271" i="24"/>
  <c r="F270" i="24"/>
  <c r="F269" i="24"/>
  <c r="F268" i="24"/>
  <c r="F267" i="24"/>
  <c r="F266" i="24"/>
  <c r="F265" i="24"/>
  <c r="F264" i="24"/>
  <c r="F263" i="24"/>
  <c r="F262" i="24"/>
  <c r="F261" i="24"/>
  <c r="F260" i="24"/>
  <c r="F259" i="24"/>
  <c r="F258" i="24"/>
  <c r="F257" i="24"/>
  <c r="F256" i="24"/>
  <c r="F255" i="24"/>
  <c r="F254" i="24"/>
  <c r="F253" i="24"/>
  <c r="F252" i="24"/>
  <c r="F251" i="24"/>
  <c r="F250" i="24"/>
  <c r="E291" i="24"/>
  <c r="E290" i="24"/>
  <c r="E289" i="24"/>
  <c r="E288" i="24"/>
  <c r="E287" i="24"/>
  <c r="E286" i="24"/>
  <c r="E285" i="24"/>
  <c r="E284" i="24"/>
  <c r="E283" i="24"/>
  <c r="E282" i="24"/>
  <c r="E281" i="24"/>
  <c r="E280" i="24"/>
  <c r="E279" i="24"/>
  <c r="E278" i="24"/>
  <c r="E277" i="24"/>
  <c r="E276" i="24"/>
  <c r="E275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61" i="24"/>
  <c r="E260" i="24"/>
  <c r="E259" i="24"/>
  <c r="E258" i="24"/>
  <c r="E257" i="24"/>
  <c r="E256" i="24"/>
  <c r="E255" i="24"/>
  <c r="E254" i="24"/>
  <c r="E253" i="24"/>
  <c r="E252" i="24"/>
  <c r="E251" i="24"/>
  <c r="E250" i="24"/>
  <c r="D291" i="24"/>
  <c r="D290" i="24"/>
  <c r="D289" i="24"/>
  <c r="D288" i="24"/>
  <c r="D287" i="24"/>
  <c r="D286" i="24"/>
  <c r="D285" i="24"/>
  <c r="D284" i="24"/>
  <c r="D283" i="24"/>
  <c r="D282" i="24"/>
  <c r="D281" i="24"/>
  <c r="D280" i="24"/>
  <c r="D279" i="24"/>
  <c r="D278" i="24"/>
  <c r="D277" i="24"/>
  <c r="D276" i="24"/>
  <c r="D275" i="24"/>
  <c r="D274" i="24"/>
  <c r="D273" i="24"/>
  <c r="D272" i="24"/>
  <c r="D271" i="24"/>
  <c r="D270" i="24"/>
  <c r="D269" i="24"/>
  <c r="D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4" i="24"/>
  <c r="D253" i="24"/>
  <c r="D252" i="24"/>
  <c r="D251" i="24"/>
  <c r="D250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F367" i="24"/>
  <c r="C484" i="24"/>
  <c r="D358" i="24"/>
  <c r="I292" i="24"/>
  <c r="E376" i="24"/>
  <c r="D492" i="24"/>
  <c r="E387" i="24"/>
  <c r="C492" i="24"/>
  <c r="E146" i="24"/>
  <c r="B470" i="24"/>
  <c r="S17" i="3"/>
  <c r="S42" i="3"/>
  <c r="S46" i="3"/>
  <c r="E349" i="24"/>
  <c r="W8" i="9"/>
  <c r="C358" i="24"/>
  <c r="B358" i="24"/>
  <c r="B7" i="22"/>
  <c r="B492" i="24"/>
  <c r="B484" i="24"/>
  <c r="D349" i="24"/>
  <c r="W6" i="9"/>
  <c r="C349" i="24"/>
  <c r="B349" i="24"/>
  <c r="B477" i="24"/>
  <c r="D376" i="24"/>
  <c r="B9" i="12"/>
  <c r="C376" i="24"/>
  <c r="B376" i="24"/>
  <c r="D387" i="24"/>
  <c r="C387" i="24"/>
  <c r="B11" i="13"/>
  <c r="B387" i="24"/>
  <c r="AB7" i="15"/>
  <c r="D448" i="24"/>
  <c r="T8" i="15"/>
  <c r="F405" i="24"/>
  <c r="E405" i="24"/>
  <c r="D405" i="24"/>
  <c r="C405" i="24"/>
  <c r="B405" i="24"/>
  <c r="J10" i="14"/>
  <c r="B397" i="24"/>
  <c r="AB5" i="15"/>
  <c r="AB8" i="15"/>
  <c r="E426" i="24"/>
  <c r="D426" i="24"/>
  <c r="C426" i="24"/>
  <c r="B426" i="24"/>
  <c r="E415" i="24"/>
  <c r="O10" i="16"/>
  <c r="D415" i="24"/>
  <c r="C415" i="24"/>
  <c r="W10" i="16"/>
  <c r="B415" i="24"/>
  <c r="C448" i="24"/>
  <c r="B21" i="18"/>
  <c r="B448" i="24"/>
  <c r="F339" i="24"/>
  <c r="E339" i="24"/>
  <c r="D339" i="24"/>
  <c r="C339" i="24"/>
  <c r="B339" i="24"/>
  <c r="H292" i="24"/>
  <c r="G292" i="24"/>
  <c r="F292" i="24"/>
  <c r="E292" i="24"/>
  <c r="D292" i="24"/>
  <c r="B6" i="21"/>
  <c r="B7" i="20"/>
  <c r="K11" i="17"/>
  <c r="G8" i="15"/>
  <c r="L11" i="13"/>
  <c r="G11" i="13"/>
  <c r="G45" i="8"/>
  <c r="B45" i="8"/>
  <c r="C292" i="24"/>
  <c r="O45" i="6"/>
  <c r="B45" i="6"/>
  <c r="K46" i="3"/>
  <c r="D146" i="24"/>
  <c r="C146" i="24"/>
  <c r="B146" i="24"/>
  <c r="E367" i="24"/>
  <c r="D367" i="24"/>
  <c r="B9" i="11"/>
  <c r="C367" i="24"/>
  <c r="B367" i="24"/>
  <c r="B6" i="23"/>
  <c r="G6" i="23"/>
  <c r="C499" i="24"/>
  <c r="B499" i="24"/>
  <c r="N4" i="23"/>
  <c r="N6" i="23"/>
  <c r="N4" i="22"/>
  <c r="N7" i="22"/>
  <c r="J4" i="21"/>
  <c r="J6" i="21"/>
  <c r="J5" i="20"/>
  <c r="J7" i="20"/>
  <c r="F22" i="19"/>
  <c r="N4" i="18"/>
  <c r="N21" i="18"/>
  <c r="W5" i="17"/>
  <c r="W11" i="17"/>
  <c r="B10" i="16"/>
  <c r="B8" i="15"/>
  <c r="B10" i="14"/>
  <c r="T5" i="13"/>
  <c r="T11" i="13"/>
  <c r="R5" i="12"/>
  <c r="R9" i="12"/>
  <c r="W5" i="11"/>
  <c r="W9" i="11"/>
  <c r="N9" i="10"/>
  <c r="B9" i="10"/>
  <c r="G10" i="9"/>
  <c r="W5" i="9"/>
  <c r="W10" i="9"/>
  <c r="AA3" i="8"/>
  <c r="AA45" i="8"/>
  <c r="AM3" i="6"/>
  <c r="AM45" i="6"/>
  <c r="B46" i="3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B44" i="7"/>
  <c r="AI44" i="7"/>
  <c r="B43" i="7"/>
  <c r="AI43" i="7"/>
  <c r="B42" i="7"/>
  <c r="AI42" i="7"/>
  <c r="B41" i="7"/>
  <c r="AI41" i="7"/>
  <c r="B40" i="7"/>
  <c r="AI40" i="7"/>
  <c r="B39" i="7"/>
  <c r="AI39" i="7"/>
  <c r="B38" i="7"/>
  <c r="AI38" i="7"/>
  <c r="B37" i="7"/>
  <c r="AI37" i="7"/>
  <c r="B36" i="7"/>
  <c r="AI36" i="7"/>
  <c r="B35" i="7"/>
  <c r="AI35" i="7"/>
  <c r="B34" i="7"/>
  <c r="AI34" i="7"/>
  <c r="B33" i="7"/>
  <c r="AI33" i="7"/>
  <c r="B32" i="7"/>
  <c r="AI32" i="7"/>
  <c r="B31" i="7"/>
  <c r="AI31" i="7"/>
  <c r="B30" i="7"/>
  <c r="AI30" i="7"/>
  <c r="B29" i="7"/>
  <c r="AI29" i="7"/>
  <c r="B28" i="7"/>
  <c r="AI28" i="7"/>
  <c r="B27" i="7"/>
  <c r="AI27" i="7"/>
  <c r="B26" i="7"/>
  <c r="AI26" i="7"/>
  <c r="B25" i="7"/>
  <c r="AI25" i="7"/>
  <c r="B24" i="7"/>
  <c r="AI24" i="7"/>
  <c r="B23" i="7"/>
  <c r="AI23" i="7"/>
  <c r="B22" i="7"/>
  <c r="AI22" i="7"/>
  <c r="B21" i="7"/>
  <c r="AI21" i="7"/>
  <c r="B20" i="7"/>
  <c r="AI20" i="7"/>
  <c r="B19" i="7"/>
  <c r="AI19" i="7"/>
  <c r="B18" i="7"/>
  <c r="AI18" i="7"/>
  <c r="B17" i="7"/>
  <c r="AI17" i="7"/>
  <c r="B16" i="7"/>
  <c r="AI16" i="7"/>
  <c r="B15" i="7"/>
  <c r="AI15" i="7"/>
  <c r="B14" i="7"/>
  <c r="AI14" i="7"/>
  <c r="B13" i="7"/>
  <c r="AI13" i="7"/>
  <c r="B12" i="7"/>
  <c r="AI12" i="7"/>
  <c r="B11" i="7"/>
  <c r="AI11" i="7"/>
  <c r="B10" i="7"/>
  <c r="AI10" i="7"/>
  <c r="B9" i="7"/>
  <c r="AI9" i="7"/>
  <c r="B8" i="7"/>
  <c r="AI8" i="7"/>
  <c r="B7" i="7"/>
  <c r="AI7" i="7"/>
  <c r="B6" i="7"/>
  <c r="AI6" i="7"/>
  <c r="B5" i="7"/>
  <c r="AI5" i="7"/>
  <c r="B4" i="7"/>
  <c r="AI4" i="7"/>
  <c r="B3" i="7"/>
  <c r="B291" i="24"/>
  <c r="B290" i="24"/>
  <c r="B289" i="24"/>
  <c r="B288" i="24"/>
  <c r="B287" i="24"/>
  <c r="B286" i="24"/>
  <c r="B285" i="24"/>
  <c r="B284" i="24"/>
  <c r="B283" i="24"/>
  <c r="B282" i="24"/>
  <c r="B281" i="24"/>
  <c r="B280" i="24"/>
  <c r="B279" i="24"/>
  <c r="B278" i="24"/>
  <c r="B277" i="24"/>
  <c r="B276" i="24"/>
  <c r="B275" i="24"/>
  <c r="B274" i="24"/>
  <c r="B273" i="24"/>
  <c r="B272" i="24"/>
  <c r="B271" i="24"/>
  <c r="B270" i="24"/>
  <c r="B269" i="24"/>
  <c r="B268" i="24"/>
  <c r="B267" i="24"/>
  <c r="B266" i="24"/>
  <c r="B265" i="24"/>
  <c r="B264" i="24"/>
  <c r="B263" i="24"/>
  <c r="B262" i="24"/>
  <c r="B261" i="24"/>
  <c r="B260" i="24"/>
  <c r="B259" i="24"/>
  <c r="B258" i="24"/>
  <c r="B257" i="24"/>
  <c r="B256" i="24"/>
  <c r="B255" i="24"/>
  <c r="B254" i="24"/>
  <c r="B253" i="24"/>
  <c r="B252" i="24"/>
  <c r="B251" i="24"/>
  <c r="B250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I244" i="24"/>
  <c r="I243" i="24"/>
  <c r="I242" i="24"/>
  <c r="I241" i="24"/>
  <c r="I240" i="24"/>
  <c r="I239" i="24"/>
  <c r="I238" i="24"/>
  <c r="I237" i="24"/>
  <c r="I236" i="24"/>
  <c r="I235" i="24"/>
  <c r="I234" i="24"/>
  <c r="I233" i="24"/>
  <c r="I232" i="24"/>
  <c r="I231" i="24"/>
  <c r="I230" i="24"/>
  <c r="I229" i="24"/>
  <c r="I228" i="24"/>
  <c r="I227" i="24"/>
  <c r="I226" i="24"/>
  <c r="I225" i="24"/>
  <c r="I224" i="24"/>
  <c r="I223" i="24"/>
  <c r="I222" i="24"/>
  <c r="I221" i="24"/>
  <c r="I220" i="24"/>
  <c r="I219" i="24"/>
  <c r="I218" i="24"/>
  <c r="I217" i="24"/>
  <c r="I216" i="24"/>
  <c r="I215" i="24"/>
  <c r="I214" i="24"/>
  <c r="I213" i="24"/>
  <c r="I212" i="24"/>
  <c r="I211" i="24"/>
  <c r="I210" i="24"/>
  <c r="I209" i="24"/>
  <c r="I208" i="24"/>
  <c r="I207" i="24"/>
  <c r="I206" i="24"/>
  <c r="I205" i="24"/>
  <c r="I204" i="24"/>
  <c r="I203" i="24"/>
  <c r="H244" i="24"/>
  <c r="H243" i="24"/>
  <c r="H242" i="24"/>
  <c r="H241" i="24"/>
  <c r="H240" i="24"/>
  <c r="H239" i="24"/>
  <c r="H238" i="24"/>
  <c r="H237" i="24"/>
  <c r="H236" i="24"/>
  <c r="H235" i="24"/>
  <c r="H234" i="24"/>
  <c r="H233" i="24"/>
  <c r="H232" i="24"/>
  <c r="H231" i="24"/>
  <c r="H230" i="24"/>
  <c r="H229" i="24"/>
  <c r="H228" i="24"/>
  <c r="H227" i="24"/>
  <c r="H226" i="24"/>
  <c r="H225" i="24"/>
  <c r="H224" i="24"/>
  <c r="H223" i="24"/>
  <c r="H222" i="24"/>
  <c r="H221" i="24"/>
  <c r="H220" i="24"/>
  <c r="H219" i="24"/>
  <c r="H218" i="24"/>
  <c r="H217" i="24"/>
  <c r="H216" i="24"/>
  <c r="H215" i="24"/>
  <c r="H214" i="24"/>
  <c r="H213" i="24"/>
  <c r="H212" i="24"/>
  <c r="H211" i="24"/>
  <c r="H210" i="24"/>
  <c r="H209" i="24"/>
  <c r="H208" i="24"/>
  <c r="H207" i="24"/>
  <c r="H206" i="24"/>
  <c r="H205" i="24"/>
  <c r="H204" i="24"/>
  <c r="H203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F244" i="24"/>
  <c r="F243" i="24"/>
  <c r="F242" i="24"/>
  <c r="F241" i="24"/>
  <c r="F240" i="24"/>
  <c r="F239" i="24"/>
  <c r="F238" i="24"/>
  <c r="F237" i="24"/>
  <c r="F236" i="24"/>
  <c r="F235" i="24"/>
  <c r="F234" i="24"/>
  <c r="F233" i="24"/>
  <c r="F232" i="24"/>
  <c r="F231" i="24"/>
  <c r="F230" i="24"/>
  <c r="F229" i="24"/>
  <c r="F228" i="24"/>
  <c r="F227" i="24"/>
  <c r="F226" i="24"/>
  <c r="F225" i="24"/>
  <c r="F224" i="24"/>
  <c r="F223" i="24"/>
  <c r="F222" i="24"/>
  <c r="F221" i="24"/>
  <c r="F220" i="24"/>
  <c r="F219" i="24"/>
  <c r="F218" i="24"/>
  <c r="F217" i="24"/>
  <c r="F216" i="24"/>
  <c r="F215" i="24"/>
  <c r="F214" i="24"/>
  <c r="F213" i="24"/>
  <c r="F212" i="24"/>
  <c r="F211" i="24"/>
  <c r="F210" i="24"/>
  <c r="F209" i="24"/>
  <c r="F208" i="24"/>
  <c r="F207" i="24"/>
  <c r="F206" i="24"/>
  <c r="F205" i="24"/>
  <c r="F204" i="24"/>
  <c r="F203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D244" i="24"/>
  <c r="D243" i="24"/>
  <c r="D242" i="24"/>
  <c r="D241" i="24"/>
  <c r="D240" i="24"/>
  <c r="D239" i="24"/>
  <c r="D238" i="24"/>
  <c r="D237" i="24"/>
  <c r="D236" i="24"/>
  <c r="D235" i="24"/>
  <c r="D234" i="24"/>
  <c r="D233" i="24"/>
  <c r="D232" i="24"/>
  <c r="D231" i="24"/>
  <c r="D230" i="24"/>
  <c r="D229" i="24"/>
  <c r="D228" i="24"/>
  <c r="D227" i="24"/>
  <c r="D226" i="24"/>
  <c r="D225" i="24"/>
  <c r="D224" i="24"/>
  <c r="D223" i="24"/>
  <c r="D222" i="24"/>
  <c r="D221" i="24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B244" i="24"/>
  <c r="B243" i="24"/>
  <c r="B242" i="24"/>
  <c r="B241" i="24"/>
  <c r="B240" i="24"/>
  <c r="B239" i="24"/>
  <c r="B238" i="24"/>
  <c r="B237" i="24"/>
  <c r="B236" i="24"/>
  <c r="B235" i="24"/>
  <c r="B234" i="24"/>
  <c r="B233" i="24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F162" i="24"/>
  <c r="F161" i="24"/>
  <c r="F160" i="24"/>
  <c r="F159" i="24"/>
  <c r="F158" i="24"/>
  <c r="F157" i="24"/>
  <c r="F156" i="24"/>
  <c r="F155" i="24"/>
  <c r="F154" i="24"/>
  <c r="F153" i="24"/>
  <c r="F152" i="24"/>
  <c r="F151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I197" i="24"/>
  <c r="I196" i="24"/>
  <c r="I195" i="24"/>
  <c r="I194" i="24"/>
  <c r="I193" i="24"/>
  <c r="I192" i="24"/>
  <c r="I191" i="24"/>
  <c r="I190" i="24"/>
  <c r="I189" i="24"/>
  <c r="I188" i="24"/>
  <c r="I187" i="24"/>
  <c r="I186" i="24"/>
  <c r="I185" i="24"/>
  <c r="I184" i="24"/>
  <c r="I183" i="24"/>
  <c r="I182" i="24"/>
  <c r="I181" i="24"/>
  <c r="I180" i="24"/>
  <c r="I179" i="24"/>
  <c r="I178" i="24"/>
  <c r="I177" i="24"/>
  <c r="I176" i="24"/>
  <c r="I175" i="24"/>
  <c r="I174" i="24"/>
  <c r="I173" i="24"/>
  <c r="I172" i="24"/>
  <c r="I171" i="24"/>
  <c r="I170" i="24"/>
  <c r="I169" i="24"/>
  <c r="I16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F197" i="24"/>
  <c r="F196" i="24"/>
  <c r="F195" i="24"/>
  <c r="F194" i="24"/>
  <c r="F193" i="24"/>
  <c r="F192" i="24"/>
  <c r="F191" i="24"/>
  <c r="F190" i="24"/>
  <c r="F189" i="24"/>
  <c r="F188" i="24"/>
  <c r="F187" i="24"/>
  <c r="F186" i="24"/>
  <c r="F185" i="24"/>
  <c r="F184" i="24"/>
  <c r="F183" i="24"/>
  <c r="F182" i="24"/>
  <c r="F181" i="24"/>
  <c r="F180" i="24"/>
  <c r="F179" i="24"/>
  <c r="F178" i="24"/>
  <c r="F177" i="24"/>
  <c r="F176" i="24"/>
  <c r="F175" i="24"/>
  <c r="F174" i="24"/>
  <c r="F173" i="24"/>
  <c r="F172" i="24"/>
  <c r="F171" i="24"/>
  <c r="F170" i="24"/>
  <c r="F169" i="24"/>
  <c r="F16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B32" i="5"/>
  <c r="AI32" i="5"/>
  <c r="B31" i="5"/>
  <c r="AI31" i="5"/>
  <c r="B30" i="5"/>
  <c r="AI30" i="5"/>
  <c r="B29" i="5"/>
  <c r="AI29" i="5"/>
  <c r="B28" i="5"/>
  <c r="AI28" i="5"/>
  <c r="B27" i="5"/>
  <c r="AI27" i="5"/>
  <c r="B26" i="5"/>
  <c r="AI26" i="5"/>
  <c r="B25" i="5"/>
  <c r="AI25" i="5"/>
  <c r="B24" i="5"/>
  <c r="AI24" i="5"/>
  <c r="B23" i="5"/>
  <c r="AI23" i="5"/>
  <c r="B22" i="5"/>
  <c r="AI22" i="5"/>
  <c r="B21" i="5"/>
  <c r="AI21" i="5"/>
  <c r="B20" i="5"/>
  <c r="AI20" i="5"/>
  <c r="B19" i="5"/>
  <c r="AI19" i="5"/>
  <c r="B18" i="5"/>
  <c r="AI18" i="5"/>
  <c r="B17" i="5"/>
  <c r="AI17" i="5"/>
  <c r="B16" i="5"/>
  <c r="AI16" i="5"/>
  <c r="B15" i="5"/>
  <c r="AI15" i="5"/>
  <c r="B14" i="5"/>
  <c r="AI14" i="5"/>
  <c r="B13" i="5"/>
  <c r="AI13" i="5"/>
  <c r="B12" i="5"/>
  <c r="AI12" i="5"/>
  <c r="B11" i="5"/>
  <c r="AI11" i="5"/>
  <c r="B10" i="5"/>
  <c r="AI10" i="5"/>
  <c r="B9" i="5"/>
  <c r="AI9" i="5"/>
  <c r="B8" i="5"/>
  <c r="AI8" i="5"/>
  <c r="B7" i="5"/>
  <c r="AI7" i="5"/>
  <c r="B6" i="5"/>
  <c r="AI6" i="5"/>
  <c r="B5" i="5"/>
  <c r="AI5" i="5"/>
  <c r="B4" i="5"/>
  <c r="AI4" i="5"/>
  <c r="B3" i="5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J16" i="4"/>
  <c r="I16" i="4"/>
  <c r="H16" i="4"/>
  <c r="G16" i="4"/>
  <c r="F16" i="4"/>
  <c r="E16" i="4"/>
  <c r="D16" i="4"/>
  <c r="C16" i="4"/>
  <c r="K15" i="4"/>
  <c r="K14" i="4"/>
  <c r="K13" i="4"/>
  <c r="K12" i="4"/>
  <c r="K11" i="4"/>
  <c r="K10" i="4"/>
  <c r="K9" i="4"/>
  <c r="K8" i="4"/>
  <c r="K7" i="4"/>
  <c r="K6" i="4"/>
  <c r="K5" i="4"/>
  <c r="K4" i="4"/>
  <c r="B15" i="4"/>
  <c r="AE15" i="4"/>
  <c r="B14" i="4"/>
  <c r="AE14" i="4"/>
  <c r="B13" i="4"/>
  <c r="AE13" i="4"/>
  <c r="B12" i="4"/>
  <c r="AE12" i="4"/>
  <c r="B11" i="4"/>
  <c r="AE11" i="4"/>
  <c r="B10" i="4"/>
  <c r="AE10" i="4"/>
  <c r="B9" i="4"/>
  <c r="AE9" i="4"/>
  <c r="B8" i="4"/>
  <c r="AE8" i="4"/>
  <c r="B7" i="4"/>
  <c r="AE7" i="4"/>
  <c r="B6" i="4"/>
  <c r="AE6" i="4"/>
  <c r="B5" i="4"/>
  <c r="AE5" i="4"/>
  <c r="B4" i="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AR45" i="2"/>
  <c r="AQ45" i="2"/>
  <c r="AP45" i="2"/>
  <c r="AO45" i="2"/>
  <c r="AN45" i="2"/>
  <c r="AM45" i="2"/>
  <c r="AL45" i="2"/>
  <c r="AK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4" i="2"/>
  <c r="AS44" i="2"/>
  <c r="B43" i="2"/>
  <c r="AS43" i="2"/>
  <c r="B42" i="2"/>
  <c r="AS42" i="2"/>
  <c r="B41" i="2"/>
  <c r="AS41" i="2"/>
  <c r="B40" i="2"/>
  <c r="AS40" i="2"/>
  <c r="B39" i="2"/>
  <c r="AS39" i="2"/>
  <c r="B38" i="2"/>
  <c r="AS38" i="2"/>
  <c r="B37" i="2"/>
  <c r="AS37" i="2"/>
  <c r="B36" i="2"/>
  <c r="AS36" i="2"/>
  <c r="B35" i="2"/>
  <c r="AS35" i="2"/>
  <c r="B34" i="2"/>
  <c r="AS34" i="2"/>
  <c r="B33" i="2"/>
  <c r="AS33" i="2"/>
  <c r="B32" i="2"/>
  <c r="AS32" i="2"/>
  <c r="B31" i="2"/>
  <c r="AS31" i="2"/>
  <c r="B30" i="2"/>
  <c r="AS30" i="2"/>
  <c r="B29" i="2"/>
  <c r="AS29" i="2"/>
  <c r="B28" i="2"/>
  <c r="AS28" i="2"/>
  <c r="B27" i="2"/>
  <c r="AS27" i="2"/>
  <c r="B26" i="2"/>
  <c r="AS26" i="2"/>
  <c r="B25" i="2"/>
  <c r="AS25" i="2"/>
  <c r="B24" i="2"/>
  <c r="AS24" i="2"/>
  <c r="B23" i="2"/>
  <c r="AS23" i="2"/>
  <c r="B22" i="2"/>
  <c r="AS22" i="2"/>
  <c r="B21" i="2"/>
  <c r="AS21" i="2"/>
  <c r="B20" i="2"/>
  <c r="AS20" i="2"/>
  <c r="B19" i="2"/>
  <c r="AS19" i="2"/>
  <c r="B18" i="2"/>
  <c r="AS18" i="2"/>
  <c r="B17" i="2"/>
  <c r="AS17" i="2"/>
  <c r="B16" i="2"/>
  <c r="AS16" i="2"/>
  <c r="B15" i="2"/>
  <c r="B14" i="2"/>
  <c r="AS14" i="2"/>
  <c r="B13" i="2"/>
  <c r="AS13" i="2"/>
  <c r="B12" i="2"/>
  <c r="AS12" i="2"/>
  <c r="B11" i="2"/>
  <c r="AS11" i="2"/>
  <c r="B10" i="2"/>
  <c r="AS10" i="2"/>
  <c r="B9" i="2"/>
  <c r="AS9" i="2"/>
  <c r="B8" i="2"/>
  <c r="AS8" i="2"/>
  <c r="B7" i="2"/>
  <c r="AS7" i="2"/>
  <c r="B6" i="2"/>
  <c r="AS6" i="2"/>
  <c r="B5" i="2"/>
  <c r="AS5" i="2"/>
  <c r="B4" i="2"/>
  <c r="AS4" i="2"/>
  <c r="B3" i="2"/>
  <c r="AS3" i="2"/>
  <c r="AO45" i="1"/>
  <c r="AN45" i="1"/>
  <c r="AM45" i="1"/>
  <c r="AL45" i="1"/>
  <c r="AK45" i="1"/>
  <c r="AJ45" i="1"/>
  <c r="AI45" i="1"/>
  <c r="AG45" i="1"/>
  <c r="AF45" i="1"/>
  <c r="AE45" i="1"/>
  <c r="AD45" i="1"/>
  <c r="AB45" i="1"/>
  <c r="AA45" i="1"/>
  <c r="Z45" i="1"/>
  <c r="Y45" i="1"/>
  <c r="W45" i="1"/>
  <c r="V45" i="1"/>
  <c r="U45" i="1"/>
  <c r="T45" i="1"/>
  <c r="S45" i="1"/>
  <c r="R45" i="1"/>
  <c r="Q45" i="1"/>
  <c r="P45" i="1"/>
  <c r="N45" i="1"/>
  <c r="M45" i="1"/>
  <c r="L45" i="1"/>
  <c r="K45" i="1"/>
  <c r="J45" i="1"/>
  <c r="I45" i="1"/>
  <c r="H45" i="1"/>
  <c r="G45" i="1"/>
  <c r="F45" i="1"/>
  <c r="E45" i="1"/>
  <c r="D45" i="1"/>
  <c r="C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B44" i="1"/>
  <c r="AP44" i="1"/>
  <c r="B43" i="1"/>
  <c r="B42" i="1"/>
  <c r="AP42" i="1"/>
  <c r="B41" i="1"/>
  <c r="B40" i="1"/>
  <c r="AP40" i="1"/>
  <c r="B39" i="1"/>
  <c r="B38" i="1"/>
  <c r="AP38" i="1"/>
  <c r="B37" i="1"/>
  <c r="B36" i="1"/>
  <c r="AP36" i="1"/>
  <c r="B35" i="1"/>
  <c r="B34" i="1"/>
  <c r="AP34" i="1"/>
  <c r="B33" i="1"/>
  <c r="B32" i="1"/>
  <c r="AP32" i="1"/>
  <c r="B31" i="1"/>
  <c r="B30" i="1"/>
  <c r="AP30" i="1"/>
  <c r="B29" i="1"/>
  <c r="B28" i="1"/>
  <c r="AP28" i="1"/>
  <c r="B27" i="1"/>
  <c r="B26" i="1"/>
  <c r="AP26" i="1"/>
  <c r="B25" i="1"/>
  <c r="B24" i="1"/>
  <c r="AP24" i="1"/>
  <c r="B23" i="1"/>
  <c r="B22" i="1"/>
  <c r="AP22" i="1"/>
  <c r="B21" i="1"/>
  <c r="B20" i="1"/>
  <c r="AP20" i="1"/>
  <c r="B19" i="1"/>
  <c r="B18" i="1"/>
  <c r="AP18" i="1"/>
  <c r="B17" i="1"/>
  <c r="B16" i="1"/>
  <c r="AP16" i="1"/>
  <c r="B15" i="1"/>
  <c r="B14" i="1"/>
  <c r="AP14" i="1"/>
  <c r="B13" i="1"/>
  <c r="B12" i="1"/>
  <c r="AP12" i="1"/>
  <c r="B11" i="1"/>
  <c r="B10" i="1"/>
  <c r="AP10" i="1"/>
  <c r="B9" i="1"/>
  <c r="B8" i="1"/>
  <c r="AP8" i="1"/>
  <c r="B7" i="1"/>
  <c r="B6" i="1"/>
  <c r="AP6" i="1"/>
  <c r="B5" i="1"/>
  <c r="B4" i="1"/>
  <c r="AP4" i="1"/>
  <c r="B3" i="1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K99" i="24"/>
  <c r="I198" i="24"/>
  <c r="H163" i="24"/>
  <c r="J245" i="24"/>
  <c r="C163" i="24"/>
  <c r="G163" i="24"/>
  <c r="F163" i="24"/>
  <c r="E163" i="24"/>
  <c r="B163" i="24"/>
  <c r="D163" i="24"/>
  <c r="AS15" i="2"/>
  <c r="S45" i="2"/>
  <c r="J52" i="24"/>
  <c r="D52" i="24"/>
  <c r="S45" i="7"/>
  <c r="B292" i="24"/>
  <c r="I245" i="24"/>
  <c r="H245" i="24"/>
  <c r="G245" i="24"/>
  <c r="F245" i="24"/>
  <c r="E245" i="24"/>
  <c r="D245" i="24"/>
  <c r="C245" i="24"/>
  <c r="B245" i="24"/>
  <c r="H198" i="24"/>
  <c r="G198" i="24"/>
  <c r="F198" i="24"/>
  <c r="E198" i="24"/>
  <c r="D198" i="24"/>
  <c r="C198" i="24"/>
  <c r="B198" i="24"/>
  <c r="J99" i="24"/>
  <c r="I99" i="24"/>
  <c r="H99" i="24"/>
  <c r="G99" i="24"/>
  <c r="F99" i="24"/>
  <c r="E99" i="24"/>
  <c r="D99" i="24"/>
  <c r="C99" i="24"/>
  <c r="B99" i="24"/>
  <c r="F52" i="24"/>
  <c r="C52" i="24"/>
  <c r="E52" i="24"/>
  <c r="S33" i="5"/>
  <c r="K16" i="4"/>
  <c r="H52" i="24"/>
  <c r="AH45" i="1"/>
  <c r="I52" i="24"/>
  <c r="AC45" i="1"/>
  <c r="G52" i="24"/>
  <c r="X45" i="1"/>
  <c r="B52" i="24"/>
  <c r="B45" i="7"/>
  <c r="AI3" i="7"/>
  <c r="AI45" i="7"/>
  <c r="B33" i="5"/>
  <c r="AI3" i="5"/>
  <c r="AI33" i="5"/>
  <c r="B16" i="4"/>
  <c r="AE4" i="4"/>
  <c r="AE16" i="4"/>
  <c r="AS45" i="2"/>
  <c r="B45" i="2"/>
  <c r="B45" i="1"/>
  <c r="AP3" i="1"/>
  <c r="AP5" i="1"/>
  <c r="AP7" i="1"/>
  <c r="AP9" i="1"/>
  <c r="AP11" i="1"/>
  <c r="AP13" i="1"/>
  <c r="AP15" i="1"/>
  <c r="AP17" i="1"/>
  <c r="AP19" i="1"/>
  <c r="AP21" i="1"/>
  <c r="AP23" i="1"/>
  <c r="AP25" i="1"/>
  <c r="AP27" i="1"/>
  <c r="AP29" i="1"/>
  <c r="AP31" i="1"/>
  <c r="AP33" i="1"/>
  <c r="AP35" i="1"/>
  <c r="AP37" i="1"/>
  <c r="AP39" i="1"/>
  <c r="AP41" i="1"/>
  <c r="AP43" i="1"/>
  <c r="O45" i="1"/>
  <c r="AP45" i="1"/>
</calcChain>
</file>

<file path=xl/sharedStrings.xml><?xml version="1.0" encoding="utf-8"?>
<sst xmlns="http://schemas.openxmlformats.org/spreadsheetml/2006/main" count="1863" uniqueCount="498">
  <si>
    <t>(Vote for 1)</t>
  </si>
  <si>
    <t>ED</t>
  </si>
  <si>
    <t>Hillary Clinton 
DEM</t>
  </si>
  <si>
    <t>Donald J. Trump 
REP</t>
  </si>
  <si>
    <t>Donald J. Trump 
CON</t>
  </si>
  <si>
    <t>Jill Stein 
GRE</t>
  </si>
  <si>
    <t>Hillary Clinton 
WOR</t>
  </si>
  <si>
    <t>Gary Johnson 
IND</t>
  </si>
  <si>
    <t>Hillary Clinton 
WEP</t>
  </si>
  <si>
    <t>Undervotes</t>
  </si>
  <si>
    <t>Overvotes</t>
  </si>
  <si>
    <t>Total Votes</t>
  </si>
  <si>
    <t xml:space="preserve">City of Amsterdam Ward 1 1 </t>
  </si>
  <si>
    <t xml:space="preserve">City of Amsterdam Ward 1 2 </t>
  </si>
  <si>
    <t xml:space="preserve">City of Amsterdam Ward 1 3 </t>
  </si>
  <si>
    <t xml:space="preserve">City of Amsterdam Ward 1 4 </t>
  </si>
  <si>
    <t xml:space="preserve">City of Amsterdam Ward 2 1 </t>
  </si>
  <si>
    <t xml:space="preserve">City of Amsterdam Ward 2 2 </t>
  </si>
  <si>
    <t xml:space="preserve">City of Amsterdam Ward 2 3 </t>
  </si>
  <si>
    <t xml:space="preserve">City of Amsterdam Ward 2 4 </t>
  </si>
  <si>
    <t xml:space="preserve">City of Amsterdam Ward 3 1 </t>
  </si>
  <si>
    <t xml:space="preserve">City of Amsterdam Ward 3 2 </t>
  </si>
  <si>
    <t xml:space="preserve">City of Amsterdam Ward 3 3 </t>
  </si>
  <si>
    <t xml:space="preserve">City of Amsterdam Ward 4 1 </t>
  </si>
  <si>
    <t xml:space="preserve">City of Amsterdam Ward 4 2 </t>
  </si>
  <si>
    <t xml:space="preserve">City of Amsterdam Ward 5 1 </t>
  </si>
  <si>
    <t xml:space="preserve">City of Amsterdam Ward 5 2 </t>
  </si>
  <si>
    <t xml:space="preserve">City of Amsterdam Ward 5 3 </t>
  </si>
  <si>
    <t xml:space="preserve">City of Amsterdam Ward 5 4 </t>
  </si>
  <si>
    <t xml:space="preserve">Amsterdam 1 </t>
  </si>
  <si>
    <t xml:space="preserve">Amsterdam 2 </t>
  </si>
  <si>
    <t xml:space="preserve">Amsterdam 3 </t>
  </si>
  <si>
    <t xml:space="preserve">Amsterdam 4 </t>
  </si>
  <si>
    <t xml:space="preserve">Canajoharie 1 </t>
  </si>
  <si>
    <t xml:space="preserve">Canajoharie 2 </t>
  </si>
  <si>
    <t xml:space="preserve">Canajoharie 3 </t>
  </si>
  <si>
    <t xml:space="preserve">Charleston 1 </t>
  </si>
  <si>
    <t xml:space="preserve">Florida 1 </t>
  </si>
  <si>
    <t xml:space="preserve">Florida 2 </t>
  </si>
  <si>
    <t xml:space="preserve">Florida 3 </t>
  </si>
  <si>
    <t xml:space="preserve">Glen 1 </t>
  </si>
  <si>
    <t xml:space="preserve">Glen 2 </t>
  </si>
  <si>
    <t xml:space="preserve">Minden 1 </t>
  </si>
  <si>
    <t xml:space="preserve">Minden 2 </t>
  </si>
  <si>
    <t xml:space="preserve">Mohawk 1 </t>
  </si>
  <si>
    <t xml:space="preserve">Mohawk 2 </t>
  </si>
  <si>
    <t xml:space="preserve">Mohawk 3 </t>
  </si>
  <si>
    <t xml:space="preserve">Palatine 1 </t>
  </si>
  <si>
    <t xml:space="preserve">Palatine 2 </t>
  </si>
  <si>
    <t xml:space="preserve">Palatine 3 </t>
  </si>
  <si>
    <t xml:space="preserve">Palatine 4 </t>
  </si>
  <si>
    <t xml:space="preserve">Root 1 </t>
  </si>
  <si>
    <t xml:space="preserve">St Johnsville 1 </t>
  </si>
  <si>
    <t xml:space="preserve">St Johnsville 2 </t>
  </si>
  <si>
    <t>TOTAL</t>
  </si>
  <si>
    <t>Charles E. Schumer 
DEM</t>
  </si>
  <si>
    <t>Wendy Long 
REP</t>
  </si>
  <si>
    <t>Wendy Long 
CON</t>
  </si>
  <si>
    <t>Robin Laverne Wilson 
GRE</t>
  </si>
  <si>
    <t>Charles E. Schumer 
WOR</t>
  </si>
  <si>
    <t>Charles E. Schumer 
IND</t>
  </si>
  <si>
    <t>Charles E. Schumer 
WEP</t>
  </si>
  <si>
    <t>Wendy Long 
REF</t>
  </si>
  <si>
    <t>Alex Merced 
LBT</t>
  </si>
  <si>
    <t>Justice of the Supreme Court 4th Judicial District</t>
  </si>
  <si>
    <t>Mark L. Powers 
DEM</t>
  </si>
  <si>
    <t>Timothy J. Lawliss 
REP</t>
  </si>
  <si>
    <t>Mark L. Powers 
CON</t>
  </si>
  <si>
    <t>Zephyr Teachout 
DEM</t>
  </si>
  <si>
    <t>John J. Faso 
REP</t>
  </si>
  <si>
    <t>John J. Faso 
CON</t>
  </si>
  <si>
    <t>Zephyr Teachout 
WOR</t>
  </si>
  <si>
    <t>John J. Faso 
IND</t>
  </si>
  <si>
    <t>John J. Faso 
REF</t>
  </si>
  <si>
    <t>Paul D. Tonko 
DEM</t>
  </si>
  <si>
    <t>Joe Vitollo 
REP</t>
  </si>
  <si>
    <t>Joe Vitollo 
CON</t>
  </si>
  <si>
    <t>Paul D. Tonko 
WOR</t>
  </si>
  <si>
    <t>Paul D. Tonko 
IND</t>
  </si>
  <si>
    <t>Paul D. Tonko 
WEP</t>
  </si>
  <si>
    <t>Joe Vitollo 
REF</t>
  </si>
  <si>
    <t>Sara K. Niccoli 
DEM</t>
  </si>
  <si>
    <t>George A. Amedore, Jr. 
REP</t>
  </si>
  <si>
    <t>George A. Amedore, Jr. 
CON</t>
  </si>
  <si>
    <t>George A. Amedore, Jr. 
GRE</t>
  </si>
  <si>
    <t>Sara K. Niccoli 
WOR</t>
  </si>
  <si>
    <t>George A. Amedore, Jr. 
IND</t>
  </si>
  <si>
    <t>Sara K. Niccoli 
WEP</t>
  </si>
  <si>
    <t>George A. Amedore, Jr. 
REF</t>
  </si>
  <si>
    <t>Angelo L. Santabarbara 
DEM</t>
  </si>
  <si>
    <t>Peter A. Vroman 
REP</t>
  </si>
  <si>
    <t>Peter A. Vroman 
CON</t>
  </si>
  <si>
    <t>Angelo L. Santabarbara 
WOR</t>
  </si>
  <si>
    <t>Angelo L. Santabarbara 
IND</t>
  </si>
  <si>
    <t>Angelo L. Santabarbara 
WEP</t>
  </si>
  <si>
    <t>Peter A. Vroman 
REF</t>
  </si>
  <si>
    <t>District Attorney</t>
  </si>
  <si>
    <t>Howard M. Aison 
DEM</t>
  </si>
  <si>
    <t>Kelli P. McCoski 
REP</t>
  </si>
  <si>
    <t>Kelli P. McCoski 
CON</t>
  </si>
  <si>
    <t>Kelli P. McCoski 
IND</t>
  </si>
  <si>
    <t>Kelli P. McCoski 
REF</t>
  </si>
  <si>
    <t>Dominick Stagliano 
DEM</t>
  </si>
  <si>
    <t>Martin Kelly 
REP</t>
  </si>
  <si>
    <t>Martin Kelly 
CON</t>
  </si>
  <si>
    <t>Martin Kelly 
IND</t>
  </si>
  <si>
    <t>Brian D. Sweet 
REP</t>
  </si>
  <si>
    <t>Brian D. Sweet 
CON</t>
  </si>
  <si>
    <t>Roy S. Dimond 
DEM</t>
  </si>
  <si>
    <t>John Thayer 
REP</t>
  </si>
  <si>
    <t>Roy S. Dimond 
CON</t>
  </si>
  <si>
    <t>Roy S. Dimond 
IND</t>
  </si>
  <si>
    <t>Robert Headwell, Jr. 
REP</t>
  </si>
  <si>
    <t>Robert Headwell, Jr. 
CON</t>
  </si>
  <si>
    <t>Robert Headwell, Jr. 
IND</t>
  </si>
  <si>
    <t>Terry A. Bieniek 
DEM</t>
  </si>
  <si>
    <t>Daniel P. Wilson 
REP</t>
  </si>
  <si>
    <t>Eugene Richards 
CON</t>
  </si>
  <si>
    <t>John M. Duchessi, Jr. 
DEM</t>
  </si>
  <si>
    <t>Jeffrey P. Stark 
DEM</t>
  </si>
  <si>
    <t>Michael J. Pepe 
REP</t>
  </si>
  <si>
    <t>Michael J. Pepe 
CON</t>
  </si>
  <si>
    <t>Michael J. Pepe 
IND</t>
  </si>
  <si>
    <t>Barbara S. Wheeler 
BRW</t>
  </si>
  <si>
    <t>Joseph M. Isabel 
DEM</t>
  </si>
  <si>
    <t>Joseph M. Isabel 
CON</t>
  </si>
  <si>
    <t>Joseph M. Isabel 
IND</t>
  </si>
  <si>
    <t>David Nyle Nelson 
NYL</t>
  </si>
  <si>
    <t>Robert A. Purtell 
DEM</t>
  </si>
  <si>
    <t>Thomas J. Flanagan 
REP</t>
  </si>
  <si>
    <t>Robert A. Purtell 
CON</t>
  </si>
  <si>
    <t>Thomas J. Flanagan 
IND</t>
  </si>
  <si>
    <t>City Court Judge</t>
  </si>
  <si>
    <t>William J. Mycek 
REP</t>
  </si>
  <si>
    <t>William J. Mycek 
CON</t>
  </si>
  <si>
    <t>Citizens Review Board</t>
  </si>
  <si>
    <t>James M. Law 
CON</t>
  </si>
  <si>
    <t>Frank J. Alford 
REP</t>
  </si>
  <si>
    <t>Curt D. Woodcock 
REP</t>
  </si>
  <si>
    <t>Curt D. Woodcock 
CON</t>
  </si>
  <si>
    <t>Results per ED</t>
  </si>
  <si>
    <t>2016 General Election</t>
  </si>
  <si>
    <t xml:space="preserve"> </t>
  </si>
  <si>
    <t>Presidential Electors for President and Vice President (Vote for 1)</t>
  </si>
  <si>
    <t>Hillary Clinton - DEM</t>
  </si>
  <si>
    <t>Hillary Clinton - WOR</t>
  </si>
  <si>
    <t>Hillary Clinton - WEP</t>
  </si>
  <si>
    <t>Donald J. Trump - REP</t>
  </si>
  <si>
    <t>Donald J. Trump - CON</t>
  </si>
  <si>
    <t>Gary Johnson. - LBT</t>
  </si>
  <si>
    <t>Gary Johnson - IND</t>
  </si>
  <si>
    <t>Write-in</t>
  </si>
  <si>
    <t>Total</t>
  </si>
  <si>
    <t>United States Senator (Vote for 1)</t>
  </si>
  <si>
    <t>Charles E. Schumer - DEM</t>
  </si>
  <si>
    <t>Charles E. Schumer - WOR</t>
  </si>
  <si>
    <t>Charles E. Schumer - IND</t>
  </si>
  <si>
    <t>Charles E. Schumer - WEP</t>
  </si>
  <si>
    <t>Wendy Long - REP</t>
  </si>
  <si>
    <t>Wendy Long - CON</t>
  </si>
  <si>
    <t>Wendy Long - REF</t>
  </si>
  <si>
    <t>Robin Laverne Wilson - GRE</t>
  </si>
  <si>
    <t>Alex Merced - LBT</t>
  </si>
  <si>
    <t>Justice of the Supreme Court 4th Judicial District (Vote for 1)</t>
  </si>
  <si>
    <t>Mark L. Powers - DEM</t>
  </si>
  <si>
    <t>Mark L. Powers - CON</t>
  </si>
  <si>
    <t>Timothy J. Lawliss - REP</t>
  </si>
  <si>
    <t>Representative in Congress District 19 (Vote for 1)</t>
  </si>
  <si>
    <t>Zephyr Teachout - DEM</t>
  </si>
  <si>
    <t>Zephyr Teachout - WOR</t>
  </si>
  <si>
    <t>Representative in Congress District 20 (Vote for 1)</t>
  </si>
  <si>
    <t>Paul D. Tonko - DEM</t>
  </si>
  <si>
    <t>Paul D. Tonko - WOR</t>
  </si>
  <si>
    <t>Paul D. Tonko - IND</t>
  </si>
  <si>
    <t>Paul D. Tonko - WEP</t>
  </si>
  <si>
    <t>Joe Vitollo - REP</t>
  </si>
  <si>
    <t>Joe Vitollo - CON</t>
  </si>
  <si>
    <t>Joe Vitollo - REF</t>
  </si>
  <si>
    <t>State Senator 46th District  (Vote for 1)</t>
  </si>
  <si>
    <t>George A. Amedore, Jr. - REP</t>
  </si>
  <si>
    <t>George A. Amedore, Jr. - CON</t>
  </si>
  <si>
    <t>George A. Amedore, Jr. - GRE</t>
  </si>
  <si>
    <t>George A. Amedore, Jr. - IND</t>
  </si>
  <si>
    <t>George A. Amedore, Jr. - REF</t>
  </si>
  <si>
    <t>Sara K. Niccoli - DEM</t>
  </si>
  <si>
    <t>Sara K. Niccoli - WOR</t>
  </si>
  <si>
    <t>Sara K. Niccoli - WEP</t>
  </si>
  <si>
    <t>Member of Assembly 111th District  (Vote for 1)</t>
  </si>
  <si>
    <t>Angelo L. Santabarbara - DEM</t>
  </si>
  <si>
    <t>Angelo L. Santabarbara - WOR</t>
  </si>
  <si>
    <t>Angelo L. Santabarbara - IND</t>
  </si>
  <si>
    <t>Angelo L. Santabarbara - WEP</t>
  </si>
  <si>
    <t>Peter A. Vroman - REP</t>
  </si>
  <si>
    <t>Peter A. Vroman - CON</t>
  </si>
  <si>
    <t>Peter A. Vroman - REF</t>
  </si>
  <si>
    <t>District Attorney (Vote for 1)</t>
  </si>
  <si>
    <t>Kelli P. McCoski - REP</t>
  </si>
  <si>
    <t>Kelli P. McCoski - CON</t>
  </si>
  <si>
    <t>Kelli P. McCoski - IND</t>
  </si>
  <si>
    <t>Kelli P. McCoski - REF</t>
  </si>
  <si>
    <t>County Legislator District 1 (Vote for 1)</t>
  </si>
  <si>
    <t>Martin Kelly - REP</t>
  </si>
  <si>
    <t>Martin Kelly - CON</t>
  </si>
  <si>
    <t>Martin Kelly - IND</t>
  </si>
  <si>
    <t>County Legislator District 2 (Vote for 1)</t>
  </si>
  <si>
    <t>Brian D. Sweet - REP</t>
  </si>
  <si>
    <t>Brian D. Sweet - CON</t>
  </si>
  <si>
    <t>County Legislator District 3 (Vote for 1)</t>
  </si>
  <si>
    <t>Roy S. Dimond - DEM</t>
  </si>
  <si>
    <t>Roy S. Dimond - CON</t>
  </si>
  <si>
    <t>Roy S. Dimond - IND</t>
  </si>
  <si>
    <t>John Thayer - REP</t>
  </si>
  <si>
    <t>County Legislator District 4 (Vote for 1)</t>
  </si>
  <si>
    <t>Robert Headwell, Jr. - REP</t>
  </si>
  <si>
    <t>Robert Headwell, Jr. - CON</t>
  </si>
  <si>
    <t>Robert Headwell, Jr. - IND</t>
  </si>
  <si>
    <t>County Legislator District 5 (Vote for 1)</t>
  </si>
  <si>
    <t>Terry A. Bieniek - DEM</t>
  </si>
  <si>
    <t>County Legislator District 6 (Vote for 1)</t>
  </si>
  <si>
    <t>John M. Duchessi, Jr. - DEM</t>
  </si>
  <si>
    <t>County Legislator District 7 (Vote for 1)</t>
  </si>
  <si>
    <t>Michael J. Pepe - REP</t>
  </si>
  <si>
    <t>Michael J. Pepe - CON</t>
  </si>
  <si>
    <t>Michael J. Pepe - IND</t>
  </si>
  <si>
    <t>Jeffrey P. Stark - DEM</t>
  </si>
  <si>
    <t>County Legislator District 8 (Vote for 1)</t>
  </si>
  <si>
    <t>County Legislator District 9 (Vote for 1)</t>
  </si>
  <si>
    <t>City Court Judge (Vote for 1)</t>
  </si>
  <si>
    <t>Citizens Review Board (Vote for 1)</t>
  </si>
  <si>
    <t>Justice Town of Glen (Vote for 1)</t>
  </si>
  <si>
    <t>James M. Law - CON</t>
  </si>
  <si>
    <t>Justice Town of Minden (Vote for 1)</t>
  </si>
  <si>
    <t>Frank J. Alford - REP</t>
  </si>
  <si>
    <t>Justice Town of Mohawk (Vote for 1)</t>
  </si>
  <si>
    <t>Curt D. Woodcock - CON</t>
  </si>
  <si>
    <t>YES</t>
  </si>
  <si>
    <t>NO</t>
  </si>
  <si>
    <t>Write-ins</t>
  </si>
  <si>
    <t>Hillary Clinton TOTAL</t>
  </si>
  <si>
    <t>Donald J. Trump TOTAL</t>
  </si>
  <si>
    <t>Jill Stein  TOTAL</t>
  </si>
  <si>
    <t>Gary Johnson TOTAL IND</t>
  </si>
  <si>
    <t>UnScanned</t>
  </si>
  <si>
    <t>Affidavit</t>
  </si>
  <si>
    <t>Absentee</t>
  </si>
  <si>
    <t>Charles E. Schumer TOTAL</t>
  </si>
  <si>
    <t>Robin Laverne Wilson TOTAL</t>
  </si>
  <si>
    <t>Alex Merced TOTAL</t>
  </si>
  <si>
    <t>Unscanned</t>
  </si>
  <si>
    <t>Wendy Long TOTAL</t>
  </si>
  <si>
    <t>Mark L. Powers TOTAL</t>
  </si>
  <si>
    <t>Timothy J. Lawliss TOTAL</t>
  </si>
  <si>
    <t>Zephyr Teachout TOTAL</t>
  </si>
  <si>
    <t>John J. Faso      TOTAL</t>
  </si>
  <si>
    <t>Paul D. Tonko TOTAL</t>
  </si>
  <si>
    <t>Joe Vitollo TOTAL</t>
  </si>
  <si>
    <t>Sara K. Niccoli TOTAL</t>
  </si>
  <si>
    <t>George A. Amedore, Jr.         TOTAL</t>
  </si>
  <si>
    <t>Angelo L. Santabarbara TOTAL</t>
  </si>
  <si>
    <t>Peter A. Vroman TOTAL</t>
  </si>
  <si>
    <t>Howard M. Aison TOTAL</t>
  </si>
  <si>
    <t>Kelli P. McCoski TOTAL</t>
  </si>
  <si>
    <t>Dominick Stagliano TOTAL</t>
  </si>
  <si>
    <t>Martin Kelly TOTAL</t>
  </si>
  <si>
    <t>Brian D. Sweet TOTAL</t>
  </si>
  <si>
    <t>Roy S. Dimond TOTAL</t>
  </si>
  <si>
    <t>John Thayer TOTAL</t>
  </si>
  <si>
    <t>Robert Headwell, Jr.          TOTAL</t>
  </si>
  <si>
    <t>Terry A. Bieniek TOTAL</t>
  </si>
  <si>
    <t>Daniel P. Wilson TOTAL</t>
  </si>
  <si>
    <t>Eugene Richards TOTAL</t>
  </si>
  <si>
    <t>unscanned</t>
  </si>
  <si>
    <t>John M. Duchessi, Jr.                TOTAL</t>
  </si>
  <si>
    <t>Michael J. Pepe TOTAL</t>
  </si>
  <si>
    <t>Jeffrey P. Stark TOTAL</t>
  </si>
  <si>
    <t>Barbara S. Wheeler TOTAL</t>
  </si>
  <si>
    <t>Joseph M. Isabel TOTAL</t>
  </si>
  <si>
    <t>David Nyle Nelson TOTAL</t>
  </si>
  <si>
    <t>William J. Mycek TOTAL</t>
  </si>
  <si>
    <t>Write-Ins</t>
  </si>
  <si>
    <t>James M. Law           TOTAL</t>
  </si>
  <si>
    <t>Frank J. Alford TOTAL</t>
  </si>
  <si>
    <t>Curt D. Woodcock TOTAL</t>
  </si>
  <si>
    <t>NO TOTAL</t>
  </si>
  <si>
    <t>YES TOTAL</t>
  </si>
  <si>
    <t>John J. Faso -         REP</t>
  </si>
  <si>
    <t>John J. Faso -          CON</t>
  </si>
  <si>
    <t>John J. Faso -            IND</t>
  </si>
  <si>
    <t>John J. Faso -           REF</t>
  </si>
  <si>
    <t>Howard M. Aison -             DEM</t>
  </si>
  <si>
    <t>Dominick Stagliano -          DEM</t>
  </si>
  <si>
    <t>Daniel P. Wilson -          REP</t>
  </si>
  <si>
    <t>Eugene Richards -                 CON</t>
  </si>
  <si>
    <t>Barbara S. Wheeler -           BRW</t>
  </si>
  <si>
    <t>Joseph M. Isabel -           DEM</t>
  </si>
  <si>
    <t>Joseph M. Isabel -                       IND</t>
  </si>
  <si>
    <t>Joseph M. Isabel -                   CON</t>
  </si>
  <si>
    <t>David Nyle Nelson -                              NYL</t>
  </si>
  <si>
    <t>Thomas J. Flanagan -                REP</t>
  </si>
  <si>
    <t>Thomas J. Flanagan -                    IND</t>
  </si>
  <si>
    <t>Robert A. Purtell -              DEM</t>
  </si>
  <si>
    <t>Robert A. Purtell -              CON</t>
  </si>
  <si>
    <t>William J. Mycek -              REP</t>
  </si>
  <si>
    <t>William J. Mycek -           CON</t>
  </si>
  <si>
    <t>Curt D. Woodcock -         REP</t>
  </si>
  <si>
    <t>Jill Stein -            GRE</t>
  </si>
  <si>
    <t>Robert A. Purtell  TOTAL</t>
  </si>
  <si>
    <t>Thomas J. Flanagan  TOTAL</t>
  </si>
  <si>
    <t>FEDERAL OFFICES</t>
  </si>
  <si>
    <t>President/Vice President</t>
  </si>
  <si>
    <t>Evan McMullin</t>
  </si>
  <si>
    <t>Darrel Castle</t>
  </si>
  <si>
    <t>Jason Mutford</t>
  </si>
  <si>
    <t>Gloria La Riva</t>
  </si>
  <si>
    <t>Tom Hoefling</t>
  </si>
  <si>
    <t>Chris Keniston</t>
  </si>
  <si>
    <t>Mike Maturen</t>
  </si>
  <si>
    <t>Scatterings</t>
  </si>
  <si>
    <t>U.S. Senator</t>
  </si>
  <si>
    <t>Robert Fetterly</t>
  </si>
  <si>
    <t>Eugene R. Hernigle III</t>
  </si>
  <si>
    <t>Karl Baia</t>
  </si>
  <si>
    <t>Representative in Congress 19th CD</t>
  </si>
  <si>
    <t>Ron Bentz</t>
  </si>
  <si>
    <t>Channing Tatom</t>
  </si>
  <si>
    <t>Representative in Congress 20th CD</t>
  </si>
  <si>
    <t>Justin Kelly</t>
  </si>
  <si>
    <t>STATE OFFICES</t>
  </si>
  <si>
    <t>Pedro Albizu Campos</t>
  </si>
  <si>
    <t>James T. Ross</t>
  </si>
  <si>
    <t>Doug Smith</t>
  </si>
  <si>
    <t>Cesar Santiago</t>
  </si>
  <si>
    <t>Ron Paul</t>
  </si>
  <si>
    <t>State Senator 46th District</t>
  </si>
  <si>
    <t>Member Assembly 111th District</t>
  </si>
  <si>
    <t>Eric Garner</t>
  </si>
  <si>
    <t>Timoth Bliss</t>
  </si>
  <si>
    <t>COUNTY OFFICES</t>
  </si>
  <si>
    <t>Timothy Brown</t>
  </si>
  <si>
    <t>Robert J. Krzys</t>
  </si>
  <si>
    <t>Amanda Ciani</t>
  </si>
  <si>
    <t>Megan Manion</t>
  </si>
  <si>
    <t>District 1 Legislator</t>
  </si>
  <si>
    <t>John Thayer</t>
  </si>
  <si>
    <t>District 2 Legistlator</t>
  </si>
  <si>
    <t>Dominick Stagliano</t>
  </si>
  <si>
    <t>Tom Quackenbush</t>
  </si>
  <si>
    <t>District 3 Legislator</t>
  </si>
  <si>
    <t>Michael J. Cole</t>
  </si>
  <si>
    <t>District 4 Legislator</t>
  </si>
  <si>
    <t>JD Downing</t>
  </si>
  <si>
    <t>Timothy Healey</t>
  </si>
  <si>
    <t>Eric Matis</t>
  </si>
  <si>
    <t>Mike Hornbeck Sr</t>
  </si>
  <si>
    <t>Justin Cotter</t>
  </si>
  <si>
    <t>Patrick Clear</t>
  </si>
  <si>
    <t>Tom Roche</t>
  </si>
  <si>
    <t>Linden Denton</t>
  </si>
  <si>
    <t>Ryan Weitz</t>
  </si>
  <si>
    <t>Lawrence Coddington</t>
  </si>
  <si>
    <t>District 6 Legislator</t>
  </si>
  <si>
    <t>Ann Thane</t>
  </si>
  <si>
    <t>John Dziewiero</t>
  </si>
  <si>
    <t>Joseph Isabel</t>
  </si>
  <si>
    <t>Jeffery Stark</t>
  </si>
  <si>
    <t>Ashley Johnson</t>
  </si>
  <si>
    <t>District 8 Legislator</t>
  </si>
  <si>
    <t>Louis A. Dybas Sr</t>
  </si>
  <si>
    <t xml:space="preserve">District 9 Legislator </t>
  </si>
  <si>
    <t>CITY OF AMSTERDAM</t>
  </si>
  <si>
    <t>Jame T. Ross</t>
  </si>
  <si>
    <t>Felix Catena</t>
  </si>
  <si>
    <t>Gerry DeCusacus</t>
  </si>
  <si>
    <t>Bell Nelson</t>
  </si>
  <si>
    <t>John M. Duchessi</t>
  </si>
  <si>
    <t>Jason R. Billington</t>
  </si>
  <si>
    <t>Chuck Schumer</t>
  </si>
  <si>
    <t>Howard M. Aison</t>
  </si>
  <si>
    <t>Michele Jursak</t>
  </si>
  <si>
    <t>Joseph Emanuele III</t>
  </si>
  <si>
    <t>Curtis Penninger</t>
  </si>
  <si>
    <t>Felix Cetena</t>
  </si>
  <si>
    <t>Anthony D. Leggiero</t>
  </si>
  <si>
    <t>David R. Kline</t>
  </si>
  <si>
    <t>Bill Nelson</t>
  </si>
  <si>
    <t>Edward Tomlinson</t>
  </si>
  <si>
    <t>Jeremy Bartman</t>
  </si>
  <si>
    <t>Kathleen Engel</t>
  </si>
  <si>
    <t>Peter Lomanto</t>
  </si>
  <si>
    <t>Kelly Quist Demars</t>
  </si>
  <si>
    <t>John Blatchford</t>
  </si>
  <si>
    <t>TOWN OF GLEN</t>
  </si>
  <si>
    <t>Justice</t>
  </si>
  <si>
    <t>TOWN OF MINDEN</t>
  </si>
  <si>
    <t>Ryan Goseling</t>
  </si>
  <si>
    <t>Richard Bean</t>
  </si>
  <si>
    <t>Certified by</t>
  </si>
  <si>
    <t>Commissioner of Election</t>
  </si>
  <si>
    <t>Jamie Duchessi</t>
  </si>
  <si>
    <t>Terrance J. Smith</t>
  </si>
  <si>
    <t>No Candidate</t>
  </si>
  <si>
    <t>Citizens Review Board Write-in</t>
  </si>
  <si>
    <t>OFFICIAL RESULTS</t>
  </si>
  <si>
    <t>Town of Minden Proposition #1 (Vote for 1)</t>
  </si>
  <si>
    <t>Gary Johnson TOTAL
LBT</t>
  </si>
  <si>
    <t>Gary Johnson 
LBT</t>
  </si>
  <si>
    <t>Official</t>
  </si>
  <si>
    <t xml:space="preserve">Voter Turnout </t>
  </si>
  <si>
    <t>all ballots cast</t>
  </si>
  <si>
    <t>Total Voters</t>
  </si>
  <si>
    <t>Poll site Ballots Cast</t>
  </si>
  <si>
    <t>Eligible Electors</t>
  </si>
  <si>
    <t>Total Turnout (%)</t>
  </si>
  <si>
    <t>Election Day %</t>
  </si>
  <si>
    <t>% all other ballots</t>
  </si>
  <si>
    <t>508</t>
  </si>
  <si>
    <t>684</t>
  </si>
  <si>
    <t>176</t>
  </si>
  <si>
    <t>245</t>
  </si>
  <si>
    <t>523</t>
  </si>
  <si>
    <t>818</t>
  </si>
  <si>
    <t>297</t>
  </si>
  <si>
    <t>446</t>
  </si>
  <si>
    <t>75</t>
  </si>
  <si>
    <t>156</t>
  </si>
  <si>
    <t>181</t>
  </si>
  <si>
    <t>368</t>
  </si>
  <si>
    <t>95</t>
  </si>
  <si>
    <t>123</t>
  </si>
  <si>
    <t>677</t>
  </si>
  <si>
    <t>991</t>
  </si>
  <si>
    <t>488</t>
  </si>
  <si>
    <t>832</t>
  </si>
  <si>
    <t>285</t>
  </si>
  <si>
    <t>404</t>
  </si>
  <si>
    <t>325</t>
  </si>
  <si>
    <t>557</t>
  </si>
  <si>
    <t>349</t>
  </si>
  <si>
    <t>564</t>
  </si>
  <si>
    <t>894</t>
  </si>
  <si>
    <t>237</t>
  </si>
  <si>
    <t>443</t>
  </si>
  <si>
    <t>138</t>
  </si>
  <si>
    <t>193</t>
  </si>
  <si>
    <t>174</t>
  </si>
  <si>
    <t>328</t>
  </si>
  <si>
    <t>473</t>
  </si>
  <si>
    <t>682</t>
  </si>
  <si>
    <t>734</t>
  </si>
  <si>
    <t>998</t>
  </si>
  <si>
    <t>665</t>
  </si>
  <si>
    <t>902</t>
  </si>
  <si>
    <t>545</t>
  </si>
  <si>
    <t>728</t>
  </si>
  <si>
    <t>688</t>
  </si>
  <si>
    <t>1,114</t>
  </si>
  <si>
    <t>722</t>
  </si>
  <si>
    <t>1,098</t>
  </si>
  <si>
    <t>308</t>
  </si>
  <si>
    <t>455</t>
  </si>
  <si>
    <t>425</t>
  </si>
  <si>
    <t>605</t>
  </si>
  <si>
    <t>879</t>
  </si>
  <si>
    <t>419</t>
  </si>
  <si>
    <t>591</t>
  </si>
  <si>
    <t>372</t>
  </si>
  <si>
    <t>502</t>
  </si>
  <si>
    <t>500</t>
  </si>
  <si>
    <t>712</t>
  </si>
  <si>
    <t>431</t>
  </si>
  <si>
    <t>489</t>
  </si>
  <si>
    <t>696</t>
  </si>
  <si>
    <t>602</t>
  </si>
  <si>
    <t>943</t>
  </si>
  <si>
    <t>690</t>
  </si>
  <si>
    <t>1,043</t>
  </si>
  <si>
    <t>634</t>
  </si>
  <si>
    <t>967</t>
  </si>
  <si>
    <t>503</t>
  </si>
  <si>
    <t>679</t>
  </si>
  <si>
    <t>418</t>
  </si>
  <si>
    <t>631</t>
  </si>
  <si>
    <t>510</t>
  </si>
  <si>
    <t>746</t>
  </si>
  <si>
    <t>261</t>
  </si>
  <si>
    <t>384</t>
  </si>
  <si>
    <t>212</t>
  </si>
  <si>
    <t>303</t>
  </si>
  <si>
    <t>64</t>
  </si>
  <si>
    <t>84</t>
  </si>
  <si>
    <t>689</t>
  </si>
  <si>
    <t>1,030</t>
  </si>
  <si>
    <t>389</t>
  </si>
  <si>
    <t>550</t>
  </si>
  <si>
    <t>471</t>
  </si>
  <si>
    <t>693</t>
  </si>
  <si>
    <t>17,811</t>
  </si>
  <si>
    <t>26,678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</si>
</sst>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name val="Calibri"/>
      <family val="2"/>
    </font>
    <font>
      <sz val="11"/>
      <color theme="1"/>
      <name val="Brush Script MT"/>
      <family val="4"/>
    </font>
    <font>
      <sz val="12"/>
      <color theme="1"/>
      <name val="Brush Script MT"/>
      <family val="4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sz val="14"/>
      <color theme="1"/>
      <name val="Arial Rounded MT Bold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9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848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1">
    <xf numFmtId="0" fontId="0" fillId="0" borderId="0" xfId="0"/>
    <xf numFmtId="0" fontId="2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>
      <alignment wrapText="1"/>
    </xf>
    <xf numFmtId="0" fontId="19" fillId="33" borderId="10" xfId="0" applyNumberFormat="1" applyFont="1" applyFill="1" applyBorder="1" applyAlignment="1" applyProtection="1">
      <alignment textRotation="90" wrapText="1"/>
    </xf>
    <xf numFmtId="0" fontId="18" fillId="34" borderId="10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>
      <alignment horizontal="center"/>
    </xf>
    <xf numFmtId="0" fontId="19" fillId="33" borderId="10" xfId="0" applyNumberFormat="1" applyFont="1" applyFill="1" applyBorder="1" applyAlignment="1" applyProtection="1">
      <alignment horizontal="center"/>
    </xf>
    <xf numFmtId="0" fontId="19" fillId="33" borderId="10" xfId="0" applyNumberFormat="1" applyFont="1" applyFill="1" applyBorder="1" applyAlignment="1" applyProtection="1">
      <alignment horizontal="center" textRotation="90" wrapText="1"/>
    </xf>
    <xf numFmtId="0" fontId="0" fillId="0" borderId="0" xfId="0" applyAlignment="1">
      <alignment wrapText="1"/>
    </xf>
    <xf numFmtId="0" fontId="19" fillId="33" borderId="13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 wrapText="1"/>
    </xf>
    <xf numFmtId="15" fontId="0" fillId="0" borderId="0" xfId="0" applyNumberFormat="1" applyAlignment="1">
      <alignment horizontal="left"/>
    </xf>
    <xf numFmtId="0" fontId="19" fillId="33" borderId="10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1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14" xfId="0" applyNumberFormat="1" applyFont="1" applyFill="1" applyBorder="1" applyAlignment="1" applyProtection="1">
      <alignment horizontal="center"/>
    </xf>
    <xf numFmtId="0" fontId="18" fillId="0" borderId="10" xfId="0" applyNumberFormat="1" applyFont="1" applyFill="1" applyBorder="1" applyAlignment="1" applyProtection="1"/>
    <xf numFmtId="0" fontId="19" fillId="0" borderId="14" xfId="0" applyNumberFormat="1" applyFont="1" applyFill="1" applyBorder="1" applyAlignment="1" applyProtection="1">
      <alignment horizontal="center"/>
    </xf>
    <xf numFmtId="0" fontId="0" fillId="0" borderId="0" xfId="0" applyBorder="1"/>
    <xf numFmtId="0" fontId="19" fillId="0" borderId="0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20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4" xfId="0" applyBorder="1" applyAlignment="1"/>
    <xf numFmtId="0" fontId="23" fillId="0" borderId="0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0" fontId="23" fillId="0" borderId="16" xfId="0" applyFont="1" applyBorder="1" applyAlignment="1">
      <alignment horizontal="left"/>
    </xf>
    <xf numFmtId="0" fontId="0" fillId="0" borderId="14" xfId="0" applyFont="1" applyBorder="1" applyAlignment="1"/>
    <xf numFmtId="0" fontId="0" fillId="0" borderId="17" xfId="0" applyBorder="1" applyAlignment="1"/>
    <xf numFmtId="0" fontId="0" fillId="0" borderId="14" xfId="0" applyFill="1" applyBorder="1" applyAlignment="1"/>
    <xf numFmtId="0" fontId="23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23" fillId="0" borderId="16" xfId="0" applyFont="1" applyFill="1" applyBorder="1" applyAlignment="1">
      <alignment horizontal="left"/>
    </xf>
    <xf numFmtId="0" fontId="0" fillId="0" borderId="0" xfId="0" applyBorder="1" applyAlignment="1"/>
    <xf numFmtId="0" fontId="0" fillId="0" borderId="14" xfId="0" applyFill="1" applyBorder="1" applyAlignment="1">
      <alignment horizontal="left"/>
    </xf>
    <xf numFmtId="0" fontId="0" fillId="0" borderId="16" xfId="0" applyBorder="1" applyAlignment="1"/>
    <xf numFmtId="164" fontId="0" fillId="0" borderId="0" xfId="0" applyNumberFormat="1"/>
    <xf numFmtId="0" fontId="24" fillId="0" borderId="11" xfId="0" applyFont="1" applyBorder="1" applyAlignment="1">
      <alignment horizontal="center"/>
    </xf>
    <xf numFmtId="0" fontId="0" fillId="36" borderId="14" xfId="0" applyFill="1" applyBorder="1" applyAlignment="1"/>
    <xf numFmtId="0" fontId="19" fillId="0" borderId="14" xfId="0" applyNumberFormat="1" applyFont="1" applyFill="1" applyBorder="1" applyAlignment="1" applyProtection="1">
      <alignment wrapText="1"/>
    </xf>
    <xf numFmtId="0" fontId="25" fillId="0" borderId="10" xfId="0" applyNumberFormat="1" applyFont="1" applyFill="1" applyBorder="1" applyAlignment="1" applyProtection="1">
      <alignment horizontal="center"/>
    </xf>
    <xf numFmtId="0" fontId="25" fillId="0" borderId="10" xfId="0" applyNumberFormat="1" applyFont="1" applyFill="1" applyBorder="1" applyAlignment="1" applyProtection="1">
      <alignment horizontal="center" vertical="center" wrapText="1"/>
    </xf>
    <xf numFmtId="0" fontId="25" fillId="0" borderId="13" xfId="0" applyNumberFormat="1" applyFont="1" applyFill="1" applyBorder="1" applyAlignment="1" applyProtection="1">
      <alignment horizontal="center" vertical="center" wrapText="1"/>
    </xf>
    <xf numFmtId="0" fontId="0" fillId="0" borderId="13" xfId="0" applyNumberFormat="1" applyFont="1" applyFill="1" applyBorder="1" applyAlignment="1" applyProtection="1">
      <alignment horizontal="center"/>
    </xf>
    <xf numFmtId="0" fontId="25" fillId="0" borderId="13" xfId="0" applyNumberFormat="1" applyFont="1" applyFill="1" applyBorder="1" applyAlignment="1" applyProtection="1">
      <alignment horizontal="center" vertical="center"/>
    </xf>
    <xf numFmtId="0" fontId="19" fillId="33" borderId="24" xfId="0" applyNumberFormat="1" applyFont="1" applyFill="1" applyBorder="1" applyAlignment="1" applyProtection="1">
      <alignment horizontal="center" textRotation="90" wrapText="1"/>
    </xf>
    <xf numFmtId="0" fontId="0" fillId="0" borderId="24" xfId="0" applyNumberFormat="1" applyFont="1" applyFill="1" applyBorder="1" applyAlignment="1" applyProtection="1">
      <alignment horizontal="center"/>
    </xf>
    <xf numFmtId="0" fontId="19" fillId="33" borderId="24" xfId="0" applyNumberFormat="1" applyFont="1" applyFill="1" applyBorder="1" applyAlignment="1" applyProtection="1">
      <alignment horizontal="center"/>
    </xf>
    <xf numFmtId="0" fontId="19" fillId="33" borderId="25" xfId="0" applyNumberFormat="1" applyFont="1" applyFill="1" applyBorder="1" applyAlignment="1" applyProtection="1">
      <alignment wrapText="1"/>
    </xf>
    <xf numFmtId="0" fontId="19" fillId="33" borderId="26" xfId="0" applyNumberFormat="1" applyFont="1" applyFill="1" applyBorder="1" applyAlignment="1" applyProtection="1">
      <alignment horizontal="center" textRotation="90" wrapText="1"/>
    </xf>
    <xf numFmtId="0" fontId="0" fillId="0" borderId="25" xfId="0" applyNumberFormat="1" applyFont="1" applyFill="1" applyBorder="1" applyAlignment="1" applyProtection="1">
      <alignment horizontal="center"/>
    </xf>
    <xf numFmtId="0" fontId="0" fillId="0" borderId="26" xfId="0" applyNumberFormat="1" applyFont="1" applyFill="1" applyBorder="1" applyAlignment="1" applyProtection="1">
      <alignment horizontal="center"/>
    </xf>
    <xf numFmtId="0" fontId="19" fillId="33" borderId="25" xfId="0" applyNumberFormat="1" applyFont="1" applyFill="1" applyBorder="1" applyAlignment="1" applyProtection="1">
      <alignment horizontal="center"/>
    </xf>
    <xf numFmtId="0" fontId="19" fillId="33" borderId="26" xfId="0" applyNumberFormat="1" applyFont="1" applyFill="1" applyBorder="1" applyAlignment="1" applyProtection="1">
      <alignment horizontal="center"/>
    </xf>
    <xf numFmtId="0" fontId="27" fillId="0" borderId="0" xfId="0" applyFont="1" applyAlignment="1">
      <alignment horizontal="center" vertical="center"/>
    </xf>
    <xf numFmtId="0" fontId="25" fillId="0" borderId="13" xfId="0" applyNumberFormat="1" applyFont="1" applyFill="1" applyBorder="1" applyAlignment="1" applyProtection="1">
      <alignment horizontal="center"/>
    </xf>
    <xf numFmtId="0" fontId="19" fillId="33" borderId="13" xfId="0" applyNumberFormat="1" applyFont="1" applyFill="1" applyBorder="1" applyAlignment="1" applyProtection="1">
      <alignment horizontal="center" textRotation="90" wrapText="1"/>
    </xf>
    <xf numFmtId="0" fontId="19" fillId="33" borderId="13" xfId="0" applyNumberFormat="1" applyFont="1" applyFill="1" applyBorder="1" applyAlignment="1" applyProtection="1">
      <alignment horizontal="center"/>
    </xf>
    <xf numFmtId="0" fontId="23" fillId="0" borderId="0" xfId="0" applyFont="1"/>
    <xf numFmtId="0" fontId="19" fillId="33" borderId="27" xfId="0" applyNumberFormat="1" applyFont="1" applyFill="1" applyBorder="1" applyAlignment="1" applyProtection="1">
      <alignment horizontal="center"/>
    </xf>
    <xf numFmtId="0" fontId="0" fillId="0" borderId="27" xfId="0" applyNumberFormat="1" applyFont="1" applyFill="1" applyBorder="1" applyAlignment="1" applyProtection="1">
      <alignment horizontal="center"/>
    </xf>
    <xf numFmtId="0" fontId="19" fillId="33" borderId="23" xfId="0" applyNumberFormat="1" applyFont="1" applyFill="1" applyBorder="1" applyAlignment="1" applyProtection="1">
      <alignment horizontal="center" vertical="center" wrapText="1"/>
    </xf>
    <xf numFmtId="0" fontId="0" fillId="0" borderId="23" xfId="0" applyNumberFormat="1" applyFont="1" applyFill="1" applyBorder="1" applyAlignment="1" applyProtection="1">
      <alignment horizontal="center"/>
    </xf>
    <xf numFmtId="0" fontId="19" fillId="33" borderId="23" xfId="0" applyNumberFormat="1" applyFont="1" applyFill="1" applyBorder="1" applyAlignment="1" applyProtection="1">
      <alignment horizontal="center"/>
    </xf>
    <xf numFmtId="0" fontId="19" fillId="33" borderId="24" xfId="0" applyNumberFormat="1" applyFont="1" applyFill="1" applyBorder="1" applyAlignment="1" applyProtection="1">
      <alignment wrapText="1"/>
    </xf>
    <xf numFmtId="0" fontId="19" fillId="33" borderId="28" xfId="0" applyNumberFormat="1" applyFont="1" applyFill="1" applyBorder="1" applyAlignment="1" applyProtection="1">
      <alignment horizontal="center" textRotation="90" wrapText="1"/>
    </xf>
    <xf numFmtId="0" fontId="0" fillId="0" borderId="28" xfId="0" applyNumberFormat="1" applyFont="1" applyFill="1" applyBorder="1" applyAlignment="1" applyProtection="1">
      <alignment horizontal="center"/>
    </xf>
    <xf numFmtId="0" fontId="19" fillId="33" borderId="28" xfId="0" applyNumberFormat="1" applyFont="1" applyFill="1" applyBorder="1" applyAlignment="1" applyProtection="1">
      <alignment horizontal="center"/>
    </xf>
    <xf numFmtId="0" fontId="19" fillId="33" borderId="27" xfId="0" applyNumberFormat="1" applyFont="1" applyFill="1" applyBorder="1" applyAlignment="1" applyProtection="1">
      <alignment horizontal="center" textRotation="90" wrapText="1"/>
    </xf>
    <xf numFmtId="0" fontId="26" fillId="0" borderId="0" xfId="0" applyFont="1" applyAlignment="1">
      <alignment horizontal="center" vertical="center"/>
    </xf>
    <xf numFmtId="0" fontId="28" fillId="33" borderId="10" xfId="0" applyNumberFormat="1" applyFont="1" applyFill="1" applyBorder="1" applyAlignment="1" applyProtection="1">
      <alignment horizontal="center" textRotation="90" wrapText="1"/>
    </xf>
    <xf numFmtId="0" fontId="29" fillId="0" borderId="10" xfId="0" applyNumberFormat="1" applyFont="1" applyFill="1" applyBorder="1" applyAlignment="1" applyProtection="1">
      <alignment horizontal="center"/>
    </xf>
    <xf numFmtId="0" fontId="28" fillId="33" borderId="10" xfId="0" applyNumberFormat="1" applyFont="1" applyFill="1" applyBorder="1" applyAlignment="1" applyProtection="1">
      <alignment horizontal="center"/>
    </xf>
    <xf numFmtId="0" fontId="25" fillId="35" borderId="10" xfId="0" applyNumberFormat="1" applyFont="1" applyFill="1" applyBorder="1" applyAlignment="1" applyProtection="1"/>
    <xf numFmtId="0" fontId="28" fillId="33" borderId="13" xfId="0" applyNumberFormat="1" applyFont="1" applyFill="1" applyBorder="1" applyAlignment="1" applyProtection="1">
      <alignment horizontal="center" textRotation="90" wrapText="1"/>
    </xf>
    <xf numFmtId="0" fontId="29" fillId="0" borderId="13" xfId="0" applyNumberFormat="1" applyFont="1" applyFill="1" applyBorder="1" applyAlignment="1" applyProtection="1">
      <alignment horizontal="center"/>
    </xf>
    <xf numFmtId="0" fontId="28" fillId="33" borderId="13" xfId="0" applyNumberFormat="1" applyFont="1" applyFill="1" applyBorder="1" applyAlignment="1" applyProtection="1">
      <alignment horizontal="center"/>
    </xf>
    <xf numFmtId="0" fontId="19" fillId="33" borderId="13" xfId="0" applyNumberFormat="1" applyFont="1" applyFill="1" applyBorder="1" applyAlignment="1" applyProtection="1">
      <alignment horizontal="center" vertical="center" wrapText="1"/>
    </xf>
    <xf numFmtId="0" fontId="28" fillId="33" borderId="25" xfId="0" applyNumberFormat="1" applyFont="1" applyFill="1" applyBorder="1" applyAlignment="1" applyProtection="1">
      <alignment wrapText="1"/>
    </xf>
    <xf numFmtId="0" fontId="29" fillId="0" borderId="25" xfId="0" applyNumberFormat="1" applyFont="1" applyFill="1" applyBorder="1" applyAlignment="1" applyProtection="1">
      <alignment horizontal="center"/>
    </xf>
    <xf numFmtId="0" fontId="28" fillId="33" borderId="25" xfId="0" applyNumberFormat="1" applyFont="1" applyFill="1" applyBorder="1" applyAlignment="1" applyProtection="1">
      <alignment horizontal="center"/>
    </xf>
    <xf numFmtId="0" fontId="19" fillId="33" borderId="29" xfId="0" applyNumberFormat="1" applyFont="1" applyFill="1" applyBorder="1" applyAlignment="1" applyProtection="1">
      <alignment horizontal="center" vertical="center" wrapText="1"/>
    </xf>
    <xf numFmtId="0" fontId="0" fillId="0" borderId="29" xfId="0" applyNumberFormat="1" applyFont="1" applyFill="1" applyBorder="1" applyAlignment="1" applyProtection="1">
      <alignment horizontal="center"/>
    </xf>
    <xf numFmtId="0" fontId="19" fillId="33" borderId="29" xfId="0" applyNumberFormat="1" applyFont="1" applyFill="1" applyBorder="1" applyAlignment="1" applyProtection="1">
      <alignment horizontal="center"/>
    </xf>
    <xf numFmtId="0" fontId="0" fillId="0" borderId="11" xfId="0" applyBorder="1"/>
    <xf numFmtId="0" fontId="19" fillId="33" borderId="27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center"/>
    </xf>
    <xf numFmtId="0" fontId="25" fillId="0" borderId="29" xfId="0" applyNumberFormat="1" applyFont="1" applyFill="1" applyBorder="1" applyAlignment="1" applyProtection="1">
      <alignment horizontal="center" vertical="center" wrapText="1"/>
    </xf>
    <xf numFmtId="0" fontId="25" fillId="0" borderId="29" xfId="0" applyNumberFormat="1" applyFont="1" applyFill="1" applyBorder="1" applyAlignment="1" applyProtection="1">
      <alignment horizontal="center"/>
    </xf>
    <xf numFmtId="0" fontId="27" fillId="0" borderId="0" xfId="0" applyFont="1"/>
    <xf numFmtId="0" fontId="19" fillId="33" borderId="29" xfId="0" applyNumberFormat="1" applyFont="1" applyFill="1" applyBorder="1" applyAlignment="1" applyProtection="1">
      <alignment wrapText="1"/>
    </xf>
    <xf numFmtId="0" fontId="30" fillId="0" borderId="0" xfId="0" applyFont="1"/>
    <xf numFmtId="0" fontId="19" fillId="33" borderId="30" xfId="0" applyNumberFormat="1" applyFont="1" applyFill="1" applyBorder="1" applyAlignment="1" applyProtection="1">
      <alignment wrapText="1"/>
    </xf>
    <xf numFmtId="0" fontId="0" fillId="0" borderId="30" xfId="0" applyNumberFormat="1" applyFont="1" applyFill="1" applyBorder="1" applyAlignment="1" applyProtection="1">
      <alignment horizontal="center"/>
    </xf>
    <xf numFmtId="0" fontId="19" fillId="33" borderId="30" xfId="0" applyNumberFormat="1" applyFont="1" applyFill="1" applyBorder="1" applyAlignment="1" applyProtection="1">
      <alignment horizontal="center"/>
    </xf>
    <xf numFmtId="0" fontId="19" fillId="33" borderId="31" xfId="0" applyNumberFormat="1" applyFont="1" applyFill="1" applyBorder="1" applyAlignment="1" applyProtection="1">
      <alignment horizontal="center" textRotation="90" wrapText="1"/>
    </xf>
    <xf numFmtId="0" fontId="0" fillId="0" borderId="31" xfId="0" applyNumberFormat="1" applyFont="1" applyFill="1" applyBorder="1" applyAlignment="1" applyProtection="1">
      <alignment horizontal="center"/>
    </xf>
    <xf numFmtId="0" fontId="19" fillId="33" borderId="31" xfId="0" applyNumberFormat="1" applyFont="1" applyFill="1" applyBorder="1" applyAlignment="1" applyProtection="1">
      <alignment horizontal="center"/>
    </xf>
    <xf numFmtId="0" fontId="25" fillId="0" borderId="30" xfId="0" applyNumberFormat="1" applyFont="1" applyFill="1" applyBorder="1" applyAlignment="1" applyProtection="1">
      <alignment horizontal="center" vertical="center" wrapText="1"/>
    </xf>
    <xf numFmtId="0" fontId="25" fillId="0" borderId="30" xfId="0" applyNumberFormat="1" applyFont="1" applyFill="1" applyBorder="1" applyAlignment="1" applyProtection="1">
      <alignment horizontal="center"/>
    </xf>
    <xf numFmtId="0" fontId="0" fillId="0" borderId="15" xfId="0" applyBorder="1"/>
    <xf numFmtId="0" fontId="31" fillId="34" borderId="10" xfId="0" applyNumberFormat="1" applyFont="1" applyFill="1" applyBorder="1" applyAlignment="1" applyProtection="1"/>
    <xf numFmtId="0" fontId="27" fillId="0" borderId="0" xfId="0" applyFont="1" applyAlignment="1">
      <alignment horizontal="center"/>
    </xf>
    <xf numFmtId="0" fontId="32" fillId="34" borderId="10" xfId="0" applyNumberFormat="1" applyFont="1" applyFill="1" applyBorder="1" applyAlignment="1" applyProtection="1"/>
    <xf numFmtId="0" fontId="32" fillId="35" borderId="10" xfId="0" applyNumberFormat="1" applyFont="1" applyFill="1" applyBorder="1" applyAlignment="1" applyProtection="1"/>
    <xf numFmtId="0" fontId="18" fillId="35" borderId="10" xfId="0" applyNumberFormat="1" applyFont="1" applyFill="1" applyBorder="1" applyAlignment="1" applyProtection="1"/>
    <xf numFmtId="0" fontId="19" fillId="33" borderId="29" xfId="0" applyNumberFormat="1" applyFont="1" applyFill="1" applyBorder="1" applyAlignment="1" applyProtection="1">
      <alignment horizontal="center" wrapText="1"/>
    </xf>
    <xf numFmtId="0" fontId="20" fillId="0" borderId="14" xfId="0" applyNumberFormat="1" applyFont="1" applyFill="1" applyBorder="1" applyAlignment="1" applyProtection="1"/>
    <xf numFmtId="0" fontId="0" fillId="0" borderId="16" xfId="0" applyBorder="1"/>
    <xf numFmtId="0" fontId="28" fillId="33" borderId="10" xfId="0" applyNumberFormat="1" applyFont="1" applyFill="1" applyBorder="1" applyAlignment="1" applyProtection="1">
      <alignment wrapText="1"/>
    </xf>
    <xf numFmtId="0" fontId="19" fillId="33" borderId="13" xfId="0" applyNumberFormat="1" applyFont="1" applyFill="1" applyBorder="1" applyAlignment="1" applyProtection="1">
      <alignment horizontal="center" wrapText="1"/>
    </xf>
    <xf numFmtId="0" fontId="33" fillId="0" borderId="0" xfId="0" applyNumberFormat="1" applyFont="1" applyFill="1" applyBorder="1" applyAlignment="1" applyProtection="1"/>
    <xf numFmtId="0" fontId="34" fillId="33" borderId="10" xfId="0" applyNumberFormat="1" applyFont="1" applyFill="1" applyBorder="1" applyAlignment="1" applyProtection="1">
      <alignment wrapText="1"/>
    </xf>
    <xf numFmtId="0" fontId="33" fillId="34" borderId="10" xfId="0" applyNumberFormat="1" applyFont="1" applyFill="1" applyBorder="1" applyAlignment="1" applyProtection="1"/>
    <xf numFmtId="0" fontId="19" fillId="33" borderId="30" xfId="0" applyNumberFormat="1" applyFont="1" applyFill="1" applyBorder="1" applyAlignment="1" applyProtection="1">
      <alignment horizontal="center" wrapText="1"/>
    </xf>
    <xf numFmtId="0" fontId="19" fillId="33" borderId="31" xfId="0" applyNumberFormat="1" applyFont="1" applyFill="1" applyBorder="1" applyAlignment="1" applyProtection="1">
      <alignment textRotation="90" wrapText="1"/>
    </xf>
    <xf numFmtId="0" fontId="25" fillId="37" borderId="13" xfId="0" applyNumberFormat="1" applyFont="1" applyFill="1" applyBorder="1" applyAlignment="1" applyProtection="1">
      <alignment horizontal="center" wrapText="1"/>
    </xf>
    <xf numFmtId="0" fontId="25" fillId="37" borderId="30" xfId="0" applyNumberFormat="1" applyFont="1" applyFill="1" applyBorder="1" applyAlignment="1" applyProtection="1">
      <alignment horizontal="center" wrapText="1"/>
    </xf>
    <xf numFmtId="0" fontId="29" fillId="0" borderId="32" xfId="0" applyNumberFormat="1" applyFont="1" applyFill="1" applyBorder="1" applyAlignment="1" applyProtection="1">
      <alignment horizontal="center"/>
    </xf>
    <xf numFmtId="0" fontId="28" fillId="33" borderId="32" xfId="0" applyNumberFormat="1" applyFont="1" applyFill="1" applyBorder="1" applyAlignment="1" applyProtection="1">
      <alignment horizontal="center"/>
    </xf>
    <xf numFmtId="0" fontId="35" fillId="37" borderId="32" xfId="0" applyNumberFormat="1" applyFont="1" applyFill="1" applyBorder="1" applyAlignment="1" applyProtection="1">
      <alignment horizontal="center" wrapText="1"/>
    </xf>
    <xf numFmtId="0" fontId="0" fillId="0" borderId="11" xfId="0" applyNumberFormat="1" applyFill="1" applyBorder="1" applyAlignment="1" applyProtection="1"/>
    <xf numFmtId="0" fontId="36" fillId="0" borderId="0" xfId="0" applyNumberFormat="1" applyFont="1" applyFill="1" applyBorder="1" applyAlignment="1" applyProtection="1"/>
    <xf numFmtId="0" fontId="25" fillId="0" borderId="0" xfId="0" applyNumberFormat="1" applyFont="1" applyFill="1" applyBorder="1" applyAlignment="1" applyProtection="1"/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37" fillId="0" borderId="0" xfId="0" applyNumberFormat="1" applyFont="1" applyFill="1" applyBorder="1" applyAlignment="1" applyProtection="1">
      <alignment horizontal="center" vertical="center" wrapText="1"/>
    </xf>
    <xf numFmtId="0" fontId="35" fillId="0" borderId="0" xfId="0" applyNumberFormat="1" applyFont="1" applyFill="1" applyBorder="1" applyAlignment="1" applyProtection="1">
      <alignment horizontal="center" wrapText="1"/>
    </xf>
    <xf numFmtId="0" fontId="29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36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 vertical="center"/>
    </xf>
    <xf numFmtId="0" fontId="25" fillId="0" borderId="11" xfId="0" applyNumberFormat="1" applyFont="1" applyFill="1" applyBorder="1" applyAlignment="1" applyProtection="1"/>
    <xf numFmtId="0" fontId="25" fillId="0" borderId="11" xfId="0" applyNumberFormat="1" applyFont="1" applyFill="1" applyBorder="1" applyAlignment="1" applyProtection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35" borderId="15" xfId="0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topLeftCell="A16" workbookViewId="0">
      <selection activeCell="E28" sqref="E28"/>
    </sheetView>
  </sheetViews>
  <sheetFormatPr baseColWidth="10" defaultColWidth="8.83203125" defaultRowHeight="14" x14ac:dyDescent="0"/>
  <cols>
    <col min="1" max="1" width="26.1640625" customWidth="1"/>
    <col min="2" max="11" width="14.6640625" style="19" customWidth="1"/>
  </cols>
  <sheetData>
    <row r="1" spans="1:11">
      <c r="A1" s="6" t="s">
        <v>140</v>
      </c>
    </row>
    <row r="2" spans="1:11">
      <c r="A2" t="s">
        <v>141</v>
      </c>
    </row>
    <row r="3" spans="1:11">
      <c r="A3" t="s">
        <v>406</v>
      </c>
    </row>
    <row r="4" spans="1:11">
      <c r="A4" s="24">
        <v>42682</v>
      </c>
    </row>
    <row r="5" spans="1:11">
      <c r="A5" t="s">
        <v>142</v>
      </c>
    </row>
    <row r="6" spans="1:11">
      <c r="A6" s="7" t="s">
        <v>142</v>
      </c>
    </row>
    <row r="8" spans="1:11">
      <c r="A8" s="8" t="s">
        <v>143</v>
      </c>
    </row>
    <row r="9" spans="1:11" s="16" customFormat="1" ht="50" customHeight="1">
      <c r="A9" s="18" t="s">
        <v>1</v>
      </c>
      <c r="B9" s="20" t="s">
        <v>144</v>
      </c>
      <c r="C9" s="20" t="s">
        <v>145</v>
      </c>
      <c r="D9" s="20" t="s">
        <v>146</v>
      </c>
      <c r="E9" s="20" t="s">
        <v>147</v>
      </c>
      <c r="F9" s="20" t="s">
        <v>148</v>
      </c>
      <c r="G9" s="23" t="s">
        <v>305</v>
      </c>
      <c r="H9" s="20" t="s">
        <v>149</v>
      </c>
      <c r="I9" s="20" t="s">
        <v>150</v>
      </c>
      <c r="J9" s="20" t="s">
        <v>151</v>
      </c>
      <c r="K9" s="21"/>
    </row>
    <row r="10" spans="1:11">
      <c r="A10" s="9" t="s">
        <v>12</v>
      </c>
      <c r="B10" s="4">
        <f>SUM('Presidential Electors'!C3:F3)</f>
        <v>251</v>
      </c>
      <c r="C10" s="4">
        <f>SUM('Presidential Electors'!G3:J3)</f>
        <v>6</v>
      </c>
      <c r="D10" s="4">
        <f>SUM('Presidential Electors'!K3:N3)</f>
        <v>2</v>
      </c>
      <c r="E10" s="4">
        <f>SUM('Presidential Electors'!P3:S3)</f>
        <v>223</v>
      </c>
      <c r="F10" s="4">
        <f>SUM('Presidential Electors'!T3:W3)</f>
        <v>30</v>
      </c>
      <c r="G10" s="4">
        <f>SUM('Presidential Electors'!Y3:AB3)</f>
        <v>4</v>
      </c>
      <c r="H10" s="4">
        <f>SUM('Presidential Electors'!AI3:AL3)</f>
        <v>5</v>
      </c>
      <c r="I10" s="4">
        <f>SUM('Presidential Electors'!AD3:AG3)</f>
        <v>13</v>
      </c>
      <c r="J10" s="4">
        <f>SUM('Presidential Electors'!AO3)</f>
        <v>7</v>
      </c>
    </row>
    <row r="11" spans="1:11">
      <c r="A11" s="9" t="s">
        <v>13</v>
      </c>
      <c r="B11" s="4">
        <f>SUM('Presidential Electors'!C4:F4)</f>
        <v>60</v>
      </c>
      <c r="C11" s="4">
        <f>SUM('Presidential Electors'!G4:J4)</f>
        <v>6</v>
      </c>
      <c r="D11" s="4">
        <f>SUM('Presidential Electors'!K4:N4)</f>
        <v>1</v>
      </c>
      <c r="E11" s="4">
        <f>SUM('Presidential Electors'!P4:S4)</f>
        <v>98</v>
      </c>
      <c r="F11" s="4">
        <f>SUM('Presidential Electors'!T4:W4)</f>
        <v>6</v>
      </c>
      <c r="G11" s="4">
        <f>SUM('Presidential Electors'!Y4:AB4)</f>
        <v>5</v>
      </c>
      <c r="H11" s="4">
        <f>SUM('Presidential Electors'!AI4:AL4)</f>
        <v>1</v>
      </c>
      <c r="I11" s="4">
        <f>SUM('Presidential Electors'!AD4:AG4)</f>
        <v>3</v>
      </c>
      <c r="J11" s="4">
        <f>SUM('Presidential Electors'!AO4)</f>
        <v>3</v>
      </c>
    </row>
    <row r="12" spans="1:11">
      <c r="A12" s="9" t="s">
        <v>14</v>
      </c>
      <c r="B12" s="4">
        <f>SUM('Presidential Electors'!C5:F5)</f>
        <v>261</v>
      </c>
      <c r="C12" s="4">
        <f>SUM('Presidential Electors'!G5:J5)</f>
        <v>10</v>
      </c>
      <c r="D12" s="4">
        <f>SUM('Presidential Electors'!K5:N5)</f>
        <v>4</v>
      </c>
      <c r="E12" s="4">
        <f>SUM('Presidential Electors'!P5:S5)</f>
        <v>230</v>
      </c>
      <c r="F12" s="4">
        <f>SUM('Presidential Electors'!T5:W5)</f>
        <v>38</v>
      </c>
      <c r="G12" s="4">
        <f>SUM('Presidential Electors'!Y5:AB5)</f>
        <v>12</v>
      </c>
      <c r="H12" s="4">
        <f>SUM('Presidential Electors'!AI5:AL5)</f>
        <v>5</v>
      </c>
      <c r="I12" s="4">
        <f>SUM('Presidential Electors'!AD5:AG5)</f>
        <v>17</v>
      </c>
      <c r="J12" s="4">
        <f>SUM('Presidential Electors'!AO5)</f>
        <v>4</v>
      </c>
    </row>
    <row r="13" spans="1:11">
      <c r="A13" s="9" t="s">
        <v>15</v>
      </c>
      <c r="B13" s="4">
        <f>SUM('Presidential Electors'!C6:F6)</f>
        <v>123</v>
      </c>
      <c r="C13" s="4">
        <f>SUM('Presidential Electors'!G6:J6)</f>
        <v>2</v>
      </c>
      <c r="D13" s="4">
        <f>SUM('Presidential Electors'!K6:N6)</f>
        <v>3</v>
      </c>
      <c r="E13" s="4">
        <f>SUM('Presidential Electors'!P6:S6)</f>
        <v>130</v>
      </c>
      <c r="F13" s="4">
        <f>SUM('Presidential Electors'!T6:W6)</f>
        <v>29</v>
      </c>
      <c r="G13" s="4">
        <f>SUM('Presidential Electors'!Y6:AB6)</f>
        <v>4</v>
      </c>
      <c r="H13" s="4">
        <f>SUM('Presidential Electors'!AI6:AL6)</f>
        <v>7</v>
      </c>
      <c r="I13" s="4">
        <f>SUM('Presidential Electors'!AD6:AG6)</f>
        <v>13</v>
      </c>
      <c r="J13" s="4">
        <f>SUM('Presidential Electors'!AO6)</f>
        <v>4</v>
      </c>
    </row>
    <row r="14" spans="1:11">
      <c r="A14" s="9" t="s">
        <v>16</v>
      </c>
      <c r="B14" s="4">
        <f>SUM('Presidential Electors'!C7:F7)</f>
        <v>57</v>
      </c>
      <c r="C14" s="4">
        <f>SUM('Presidential Electors'!G7:J7)</f>
        <v>1</v>
      </c>
      <c r="D14" s="4">
        <f>SUM('Presidential Electors'!K7:N7)</f>
        <v>1</v>
      </c>
      <c r="E14" s="4">
        <f>SUM('Presidential Electors'!P7:S7)</f>
        <v>24</v>
      </c>
      <c r="F14" s="4">
        <f>SUM('Presidential Electors'!T7:W7)</f>
        <v>4</v>
      </c>
      <c r="G14" s="4">
        <f>SUM('Presidential Electors'!Y7:AB7)</f>
        <v>2</v>
      </c>
      <c r="H14" s="4">
        <f>SUM('Presidential Electors'!AI7:AL7)</f>
        <v>0</v>
      </c>
      <c r="I14" s="4">
        <f>SUM('Presidential Electors'!AD7:AG7)</f>
        <v>3</v>
      </c>
      <c r="J14" s="4">
        <f>SUM('Presidential Electors'!AO7)</f>
        <v>2</v>
      </c>
    </row>
    <row r="15" spans="1:11">
      <c r="A15" s="9" t="s">
        <v>17</v>
      </c>
      <c r="B15" s="4">
        <f>SUM('Presidential Electors'!C8:F8)</f>
        <v>102</v>
      </c>
      <c r="C15" s="4">
        <f>SUM('Presidential Electors'!G8:J8)</f>
        <v>4</v>
      </c>
      <c r="D15" s="4">
        <f>SUM('Presidential Electors'!K8:N8)</f>
        <v>0</v>
      </c>
      <c r="E15" s="4">
        <f>SUM('Presidential Electors'!P8:S8)</f>
        <v>59</v>
      </c>
      <c r="F15" s="4">
        <f>SUM('Presidential Electors'!T8:W8)</f>
        <v>8</v>
      </c>
      <c r="G15" s="4">
        <f>SUM('Presidential Electors'!Y8:AB8)</f>
        <v>6</v>
      </c>
      <c r="H15" s="4">
        <f>SUM('Presidential Electors'!AI8:AL8)</f>
        <v>4</v>
      </c>
      <c r="I15" s="4">
        <f>SUM('Presidential Electors'!AD8:AG8)</f>
        <v>6</v>
      </c>
      <c r="J15" s="4">
        <f>SUM('Presidential Electors'!AO8)</f>
        <v>1</v>
      </c>
    </row>
    <row r="16" spans="1:11">
      <c r="A16" s="9" t="s">
        <v>18</v>
      </c>
      <c r="B16" s="4">
        <f>SUM('Presidential Electors'!C9:F9)</f>
        <v>31</v>
      </c>
      <c r="C16" s="4">
        <f>SUM('Presidential Electors'!G9:J9)</f>
        <v>1</v>
      </c>
      <c r="D16" s="4">
        <f>SUM('Presidential Electors'!K9:N9)</f>
        <v>0</v>
      </c>
      <c r="E16" s="4">
        <f>SUM('Presidential Electors'!P9:S9)</f>
        <v>46</v>
      </c>
      <c r="F16" s="4">
        <f>SUM('Presidential Electors'!T9:W9)</f>
        <v>12</v>
      </c>
      <c r="G16" s="4">
        <f>SUM('Presidential Electors'!Y9:AB9)</f>
        <v>0</v>
      </c>
      <c r="H16" s="4">
        <f>SUM('Presidential Electors'!AI9:AL9)</f>
        <v>2</v>
      </c>
      <c r="I16" s="4">
        <f>SUM('Presidential Electors'!AD9:AG9)</f>
        <v>4</v>
      </c>
      <c r="J16" s="4">
        <f>SUM('Presidential Electors'!AO9)</f>
        <v>1</v>
      </c>
    </row>
    <row r="17" spans="1:10">
      <c r="A17" s="9" t="s">
        <v>19</v>
      </c>
      <c r="B17" s="4">
        <f>SUM('Presidential Electors'!C10:F10)</f>
        <v>270</v>
      </c>
      <c r="C17" s="4">
        <f>SUM('Presidential Electors'!G10:J10)</f>
        <v>8</v>
      </c>
      <c r="D17" s="4">
        <f>SUM('Presidential Electors'!K10:N10)</f>
        <v>7</v>
      </c>
      <c r="E17" s="4">
        <f>SUM('Presidential Electors'!P10:S10)</f>
        <v>338</v>
      </c>
      <c r="F17" s="4">
        <f>SUM('Presidential Electors'!T10:W10)</f>
        <v>43</v>
      </c>
      <c r="G17" s="4">
        <f>SUM('Presidential Electors'!Y10:AB10)</f>
        <v>11</v>
      </c>
      <c r="H17" s="4">
        <f>SUM('Presidential Electors'!AI10:AL10)</f>
        <v>6</v>
      </c>
      <c r="I17" s="4">
        <f>SUM('Presidential Electors'!AD10:AG10)</f>
        <v>18</v>
      </c>
      <c r="J17" s="4">
        <f>SUM('Presidential Electors'!AO10)</f>
        <v>4</v>
      </c>
    </row>
    <row r="18" spans="1:10">
      <c r="A18" s="9" t="s">
        <v>20</v>
      </c>
      <c r="B18" s="4">
        <f>SUM('Presidential Electors'!C11:F11)</f>
        <v>258</v>
      </c>
      <c r="C18" s="4">
        <f>SUM('Presidential Electors'!G11:J11)</f>
        <v>6</v>
      </c>
      <c r="D18" s="4">
        <f>SUM('Presidential Electors'!K11:N11)</f>
        <v>7</v>
      </c>
      <c r="E18" s="4">
        <f>SUM('Presidential Electors'!P11:S11)</f>
        <v>198</v>
      </c>
      <c r="F18" s="4">
        <f>SUM('Presidential Electors'!T11:W11)</f>
        <v>24</v>
      </c>
      <c r="G18" s="4">
        <f>SUM('Presidential Electors'!Y11:AB11)</f>
        <v>6</v>
      </c>
      <c r="H18" s="4">
        <f>SUM('Presidential Electors'!AI11:AL11)</f>
        <v>7</v>
      </c>
      <c r="I18" s="4">
        <f>SUM('Presidential Electors'!AD11:AG11)</f>
        <v>17</v>
      </c>
      <c r="J18" s="4">
        <f>SUM('Presidential Electors'!AO11)</f>
        <v>3</v>
      </c>
    </row>
    <row r="19" spans="1:10">
      <c r="A19" s="9" t="s">
        <v>21</v>
      </c>
      <c r="B19" s="4">
        <f>SUM('Presidential Electors'!C12:F12)</f>
        <v>133</v>
      </c>
      <c r="C19" s="4">
        <f>SUM('Presidential Electors'!G12:J12)</f>
        <v>8</v>
      </c>
      <c r="D19" s="4">
        <f>SUM('Presidential Electors'!K12:N12)</f>
        <v>1</v>
      </c>
      <c r="E19" s="4">
        <f>SUM('Presidential Electors'!P12:S12)</f>
        <v>127</v>
      </c>
      <c r="F19" s="4">
        <f>SUM('Presidential Electors'!T12:W12)</f>
        <v>16</v>
      </c>
      <c r="G19" s="4">
        <f>SUM('Presidential Electors'!Y12:AB12)</f>
        <v>0</v>
      </c>
      <c r="H19" s="4">
        <f>SUM('Presidential Electors'!AI12:AL12)</f>
        <v>8</v>
      </c>
      <c r="I19" s="4">
        <f>SUM('Presidential Electors'!AD12:AG12)</f>
        <v>4</v>
      </c>
      <c r="J19" s="4">
        <f>SUM('Presidential Electors'!AO12)</f>
        <v>3</v>
      </c>
    </row>
    <row r="20" spans="1:10">
      <c r="A20" s="9" t="s">
        <v>22</v>
      </c>
      <c r="B20" s="4">
        <f>SUM('Presidential Electors'!C13:F13)</f>
        <v>168</v>
      </c>
      <c r="C20" s="4">
        <f>SUM('Presidential Electors'!G13:J13)</f>
        <v>3</v>
      </c>
      <c r="D20" s="4">
        <f>SUM('Presidential Electors'!K13:N13)</f>
        <v>3</v>
      </c>
      <c r="E20" s="4">
        <f>SUM('Presidential Electors'!P13:S13)</f>
        <v>130</v>
      </c>
      <c r="F20" s="4">
        <f>SUM('Presidential Electors'!T13:W13)</f>
        <v>21</v>
      </c>
      <c r="G20" s="4">
        <f>SUM('Presidential Electors'!Y13:AB13)</f>
        <v>6</v>
      </c>
      <c r="H20" s="4">
        <f>SUM('Presidential Electors'!AI13:AL13)</f>
        <v>1</v>
      </c>
      <c r="I20" s="4">
        <f>SUM('Presidential Electors'!AD13:AG13)</f>
        <v>12</v>
      </c>
      <c r="J20" s="4">
        <f>SUM('Presidential Electors'!AO13)</f>
        <v>3</v>
      </c>
    </row>
    <row r="21" spans="1:10">
      <c r="A21" s="9" t="s">
        <v>23</v>
      </c>
      <c r="B21" s="4">
        <f>SUM('Presidential Electors'!C14:F14)</f>
        <v>206</v>
      </c>
      <c r="C21" s="4">
        <f>SUM('Presidential Electors'!G14:J14)</f>
        <v>4</v>
      </c>
      <c r="D21" s="4">
        <f>SUM('Presidential Electors'!K14:N14)</f>
        <v>5</v>
      </c>
      <c r="E21" s="4">
        <f>SUM('Presidential Electors'!P14:S14)</f>
        <v>129</v>
      </c>
      <c r="F21" s="4">
        <f>SUM('Presidential Electors'!T14:W14)</f>
        <v>25</v>
      </c>
      <c r="G21" s="4">
        <f>SUM('Presidential Electors'!Y14:AB14)</f>
        <v>9</v>
      </c>
      <c r="H21" s="4">
        <f>SUM('Presidential Electors'!AI14:AL14)</f>
        <v>0</v>
      </c>
      <c r="I21" s="4">
        <f>SUM('Presidential Electors'!AD14:AG14)</f>
        <v>7</v>
      </c>
      <c r="J21" s="4">
        <f>SUM('Presidential Electors'!AO14)</f>
        <v>0</v>
      </c>
    </row>
    <row r="22" spans="1:10">
      <c r="A22" s="9" t="s">
        <v>24</v>
      </c>
      <c r="B22" s="4">
        <f>SUM('Presidential Electors'!C15:F15)</f>
        <v>236</v>
      </c>
      <c r="C22" s="4">
        <f>SUM('Presidential Electors'!G15:J15)</f>
        <v>12</v>
      </c>
      <c r="D22" s="4">
        <f>SUM('Presidential Electors'!K15:N15)</f>
        <v>4</v>
      </c>
      <c r="E22" s="4">
        <f>SUM('Presidential Electors'!P15:S15)</f>
        <v>263</v>
      </c>
      <c r="F22" s="4">
        <f>SUM('Presidential Electors'!T15:W15)</f>
        <v>40</v>
      </c>
      <c r="G22" s="4">
        <f>SUM('Presidential Electors'!Y15:AB15)</f>
        <v>7</v>
      </c>
      <c r="H22" s="4">
        <f>SUM('Presidential Electors'!AI15:AL15)</f>
        <v>4</v>
      </c>
      <c r="I22" s="4">
        <f>SUM('Presidential Electors'!AD15:AG15)</f>
        <v>21</v>
      </c>
      <c r="J22" s="4">
        <f>SUM('Presidential Electors'!AO15)</f>
        <v>6</v>
      </c>
    </row>
    <row r="23" spans="1:10">
      <c r="A23" s="9" t="s">
        <v>25</v>
      </c>
      <c r="B23" s="4">
        <f>SUM('Presidential Electors'!C16:F16)</f>
        <v>140</v>
      </c>
      <c r="C23" s="4">
        <f>SUM('Presidential Electors'!G16:J16)</f>
        <v>2</v>
      </c>
      <c r="D23" s="4">
        <f>SUM('Presidential Electors'!K16:N16)</f>
        <v>2</v>
      </c>
      <c r="E23" s="4">
        <f>SUM('Presidential Electors'!P16:S16)</f>
        <v>87</v>
      </c>
      <c r="F23" s="4">
        <f>SUM('Presidential Electors'!T16:W16)</f>
        <v>13</v>
      </c>
      <c r="G23" s="4">
        <f>SUM('Presidential Electors'!Y16:AB16)</f>
        <v>4</v>
      </c>
      <c r="H23" s="4">
        <f>SUM('Presidential Electors'!AI16:AL16)</f>
        <v>2</v>
      </c>
      <c r="I23" s="4">
        <f>SUM('Presidential Electors'!AD16:AG16)</f>
        <v>5</v>
      </c>
      <c r="J23" s="4">
        <f>SUM('Presidential Electors'!AO16)</f>
        <v>1</v>
      </c>
    </row>
    <row r="24" spans="1:10">
      <c r="A24" s="9" t="s">
        <v>26</v>
      </c>
      <c r="B24" s="4">
        <f>SUM('Presidential Electors'!C17:F17)</f>
        <v>62</v>
      </c>
      <c r="C24" s="4">
        <f>SUM('Presidential Electors'!G17:J17)</f>
        <v>4</v>
      </c>
      <c r="D24" s="4">
        <f>SUM('Presidential Electors'!K17:N17)</f>
        <v>0</v>
      </c>
      <c r="E24" s="4">
        <f>SUM('Presidential Electors'!P17:S17)</f>
        <v>58</v>
      </c>
      <c r="F24" s="4">
        <f>SUM('Presidential Electors'!T17:W17)</f>
        <v>12</v>
      </c>
      <c r="G24" s="4">
        <f>SUM('Presidential Electors'!Y17:AB17)</f>
        <v>1</v>
      </c>
      <c r="H24" s="4">
        <f>SUM('Presidential Electors'!AI17:AL17)</f>
        <v>3</v>
      </c>
      <c r="I24" s="4">
        <f>SUM('Presidential Electors'!AD17:AG17)</f>
        <v>3</v>
      </c>
      <c r="J24" s="4">
        <f>SUM('Presidential Electors'!AO17)</f>
        <v>1</v>
      </c>
    </row>
    <row r="25" spans="1:10">
      <c r="A25" s="9" t="s">
        <v>27</v>
      </c>
      <c r="B25" s="4">
        <f>SUM('Presidential Electors'!C18:F18)</f>
        <v>130</v>
      </c>
      <c r="C25" s="4">
        <f>SUM('Presidential Electors'!G18:J18)</f>
        <v>4</v>
      </c>
      <c r="D25" s="4">
        <f>SUM('Presidential Electors'!K18:N18)</f>
        <v>1</v>
      </c>
      <c r="E25" s="4">
        <f>SUM('Presidential Electors'!P18:S18)</f>
        <v>48</v>
      </c>
      <c r="F25" s="4">
        <f>SUM('Presidential Electors'!T18:W18)</f>
        <v>5</v>
      </c>
      <c r="G25" s="4">
        <f>SUM('Presidential Electors'!Y18:AB18)</f>
        <v>0</v>
      </c>
      <c r="H25" s="4">
        <f>SUM('Presidential Electors'!AI18:AL18)</f>
        <v>1</v>
      </c>
      <c r="I25" s="4">
        <f>SUM('Presidential Electors'!AD18:AG18)</f>
        <v>0</v>
      </c>
      <c r="J25" s="4">
        <f>SUM('Presidential Electors'!AO18)</f>
        <v>2</v>
      </c>
    </row>
    <row r="26" spans="1:10">
      <c r="A26" s="9" t="s">
        <v>28</v>
      </c>
      <c r="B26" s="4">
        <f>SUM('Presidential Electors'!C19:F19)</f>
        <v>179</v>
      </c>
      <c r="C26" s="4">
        <f>SUM('Presidential Electors'!G19:J19)</f>
        <v>6</v>
      </c>
      <c r="D26" s="4">
        <f>SUM('Presidential Electors'!K19:N19)</f>
        <v>3</v>
      </c>
      <c r="E26" s="4">
        <f>SUM('Presidential Electors'!P19:S19)</f>
        <v>255</v>
      </c>
      <c r="F26" s="4">
        <f>SUM('Presidential Electors'!T19:W19)</f>
        <v>37</v>
      </c>
      <c r="G26" s="4">
        <f>SUM('Presidential Electors'!Y19:AB19)</f>
        <v>11</v>
      </c>
      <c r="H26" s="4">
        <f>SUM('Presidential Electors'!AI19:AL19)</f>
        <v>2</v>
      </c>
      <c r="I26" s="4">
        <f>SUM('Presidential Electors'!AD19:AG19)</f>
        <v>12</v>
      </c>
      <c r="J26" s="4">
        <f>SUM('Presidential Electors'!AO19)</f>
        <v>10</v>
      </c>
    </row>
    <row r="27" spans="1:10">
      <c r="A27" s="9" t="s">
        <v>29</v>
      </c>
      <c r="B27" s="4">
        <f>SUM('Presidential Electors'!C20:F20)</f>
        <v>225</v>
      </c>
      <c r="C27" s="4">
        <f>SUM('Presidential Electors'!G20:J20)</f>
        <v>7</v>
      </c>
      <c r="D27" s="4">
        <f>SUM('Presidential Electors'!K20:N20)</f>
        <v>3</v>
      </c>
      <c r="E27" s="4">
        <f>SUM('Presidential Electors'!P20:S20)</f>
        <v>426</v>
      </c>
      <c r="F27" s="4">
        <f>SUM('Presidential Electors'!T20:W20)</f>
        <v>59</v>
      </c>
      <c r="G27" s="4">
        <f>SUM('Presidential Electors'!Y20:AB20)</f>
        <v>13</v>
      </c>
      <c r="H27" s="4">
        <f>SUM('Presidential Electors'!AI20:AL20)</f>
        <v>4</v>
      </c>
      <c r="I27" s="4">
        <f>SUM('Presidential Electors'!AD20:AG20)</f>
        <v>20</v>
      </c>
      <c r="J27" s="4">
        <f>SUM('Presidential Electors'!AO20)</f>
        <v>7</v>
      </c>
    </row>
    <row r="28" spans="1:10">
      <c r="A28" s="9" t="s">
        <v>30</v>
      </c>
      <c r="B28" s="4">
        <f>SUM('Presidential Electors'!C21:F21)</f>
        <v>250</v>
      </c>
      <c r="C28" s="4">
        <f>SUM('Presidential Electors'!G21:J21)</f>
        <v>8</v>
      </c>
      <c r="D28" s="4">
        <f>SUM('Presidential Electors'!K21:N21)</f>
        <v>3</v>
      </c>
      <c r="E28" s="4">
        <f>SUM('Presidential Electors'!P21:S21)</f>
        <v>366</v>
      </c>
      <c r="F28" s="4">
        <f>SUM('Presidential Electors'!T21:W21)</f>
        <v>34</v>
      </c>
      <c r="G28" s="4">
        <f>SUM('Presidential Electors'!Y21:AB21)</f>
        <v>12</v>
      </c>
      <c r="H28" s="4">
        <f>SUM('Presidential Electors'!AI21:AL21)</f>
        <v>12</v>
      </c>
      <c r="I28" s="4">
        <f>SUM('Presidential Electors'!AD21:AG21)</f>
        <v>12</v>
      </c>
      <c r="J28" s="4">
        <f>SUM('Presidential Electors'!AO21)</f>
        <v>9</v>
      </c>
    </row>
    <row r="29" spans="1:10">
      <c r="A29" s="9" t="s">
        <v>31</v>
      </c>
      <c r="B29" s="4">
        <f>SUM('Presidential Electors'!C22:F22)</f>
        <v>135</v>
      </c>
      <c r="C29" s="4">
        <f>SUM('Presidential Electors'!G22:J22)</f>
        <v>6</v>
      </c>
      <c r="D29" s="4">
        <f>SUM('Presidential Electors'!K22:N22)</f>
        <v>2</v>
      </c>
      <c r="E29" s="4">
        <f>SUM('Presidential Electors'!P22:S22)</f>
        <v>329</v>
      </c>
      <c r="F29" s="4">
        <f>SUM('Presidential Electors'!T22:W22)</f>
        <v>62</v>
      </c>
      <c r="G29" s="4">
        <f>SUM('Presidential Electors'!Y22:AB22)</f>
        <v>9</v>
      </c>
      <c r="H29" s="4">
        <f>SUM('Presidential Electors'!AI22:AL22)</f>
        <v>9</v>
      </c>
      <c r="I29" s="4">
        <f>SUM('Presidential Electors'!AD22:AG22)</f>
        <v>10</v>
      </c>
      <c r="J29" s="4">
        <f>SUM('Presidential Electors'!AO22)</f>
        <v>3</v>
      </c>
    </row>
    <row r="30" spans="1:10">
      <c r="A30" s="9" t="s">
        <v>32</v>
      </c>
      <c r="B30" s="4">
        <f>SUM('Presidential Electors'!C23:F23)</f>
        <v>260</v>
      </c>
      <c r="C30" s="4">
        <f>SUM('Presidential Electors'!G23:J23)</f>
        <v>10</v>
      </c>
      <c r="D30" s="4">
        <f>SUM('Presidential Electors'!K23:N23)</f>
        <v>4</v>
      </c>
      <c r="E30" s="4">
        <f>SUM('Presidential Electors'!P23:S23)</f>
        <v>403</v>
      </c>
      <c r="F30" s="4">
        <f>SUM('Presidential Electors'!T23:W23)</f>
        <v>57</v>
      </c>
      <c r="G30" s="4">
        <f>SUM('Presidential Electors'!Y23:AB23)</f>
        <v>8</v>
      </c>
      <c r="H30" s="4">
        <f>SUM('Presidential Electors'!AI23:AL23)</f>
        <v>6</v>
      </c>
      <c r="I30" s="4">
        <f>SUM('Presidential Electors'!AD23:AG23)</f>
        <v>21</v>
      </c>
      <c r="J30" s="4">
        <f>SUM('Presidential Electors'!AO23)</f>
        <v>13</v>
      </c>
    </row>
    <row r="31" spans="1:10">
      <c r="A31" s="9" t="s">
        <v>33</v>
      </c>
      <c r="B31" s="4">
        <f>SUM('Presidential Electors'!C24:F24)</f>
        <v>236</v>
      </c>
      <c r="C31" s="4">
        <f>SUM('Presidential Electors'!G24:J24)</f>
        <v>11</v>
      </c>
      <c r="D31" s="4">
        <f>SUM('Presidential Electors'!K24:N24)</f>
        <v>5</v>
      </c>
      <c r="E31" s="4">
        <f>SUM('Presidential Electors'!P24:S24)</f>
        <v>415</v>
      </c>
      <c r="F31" s="4">
        <f>SUM('Presidential Electors'!T24:W24)</f>
        <v>57</v>
      </c>
      <c r="G31" s="4">
        <f>SUM('Presidential Electors'!Y24:AB24)</f>
        <v>11</v>
      </c>
      <c r="H31" s="4">
        <f>SUM('Presidential Electors'!AI24:AL24)</f>
        <v>12</v>
      </c>
      <c r="I31" s="4">
        <f>SUM('Presidential Electors'!AD24:AG24)</f>
        <v>19</v>
      </c>
      <c r="J31" s="4">
        <f>SUM('Presidential Electors'!AO24)</f>
        <v>14</v>
      </c>
    </row>
    <row r="32" spans="1:10">
      <c r="A32" s="9" t="s">
        <v>34</v>
      </c>
      <c r="B32" s="4">
        <f>SUM('Presidential Electors'!C25:F25)</f>
        <v>91</v>
      </c>
      <c r="C32" s="4">
        <f>SUM('Presidential Electors'!G25:J25)</f>
        <v>2</v>
      </c>
      <c r="D32" s="4">
        <f>SUM('Presidential Electors'!K25:N25)</f>
        <v>1</v>
      </c>
      <c r="E32" s="4">
        <f>SUM('Presidential Electors'!P25:S25)</f>
        <v>203</v>
      </c>
      <c r="F32" s="4">
        <f>SUM('Presidential Electors'!T25:W25)</f>
        <v>17</v>
      </c>
      <c r="G32" s="4">
        <f>SUM('Presidential Electors'!Y25:AB25)</f>
        <v>2</v>
      </c>
      <c r="H32" s="4">
        <f>SUM('Presidential Electors'!AI25:AL25)</f>
        <v>5</v>
      </c>
      <c r="I32" s="4">
        <f>SUM('Presidential Electors'!AD25:AG25)</f>
        <v>6</v>
      </c>
      <c r="J32" s="4">
        <f>SUM('Presidential Electors'!AO25)</f>
        <v>2</v>
      </c>
    </row>
    <row r="33" spans="1:10">
      <c r="A33" s="9" t="s">
        <v>35</v>
      </c>
      <c r="B33" s="4">
        <f>SUM('Presidential Electors'!C26:F26)</f>
        <v>87</v>
      </c>
      <c r="C33" s="4">
        <f>SUM('Presidential Electors'!G26:J26)</f>
        <v>3</v>
      </c>
      <c r="D33" s="4">
        <f>SUM('Presidential Electors'!K26:N26)</f>
        <v>1</v>
      </c>
      <c r="E33" s="4">
        <f>SUM('Presidential Electors'!P26:S26)</f>
        <v>196</v>
      </c>
      <c r="F33" s="4">
        <f>SUM('Presidential Electors'!T26:W26)</f>
        <v>35</v>
      </c>
      <c r="G33" s="4">
        <f>SUM('Presidential Electors'!Y26:AB26)</f>
        <v>7</v>
      </c>
      <c r="H33" s="4">
        <f>SUM('Presidential Electors'!AI26:AL26)</f>
        <v>0</v>
      </c>
      <c r="I33" s="4">
        <f>SUM('Presidential Electors'!AD26:AG26)</f>
        <v>7</v>
      </c>
      <c r="J33" s="4">
        <f>SUM('Presidential Electors'!AO26)</f>
        <v>7</v>
      </c>
    </row>
    <row r="34" spans="1:10">
      <c r="A34" s="9" t="s">
        <v>36</v>
      </c>
      <c r="B34" s="4">
        <f>SUM('Presidential Electors'!C27:F27)</f>
        <v>117</v>
      </c>
      <c r="C34" s="4">
        <f>SUM('Presidential Electors'!G27:J27)</f>
        <v>13</v>
      </c>
      <c r="D34" s="4">
        <f>SUM('Presidential Electors'!K27:N27)</f>
        <v>0</v>
      </c>
      <c r="E34" s="4">
        <f>SUM('Presidential Electors'!P27:S27)</f>
        <v>380</v>
      </c>
      <c r="F34" s="4">
        <f>SUM('Presidential Electors'!T27:W27)</f>
        <v>88</v>
      </c>
      <c r="G34" s="4">
        <f>SUM('Presidential Electors'!Y27:AB27)</f>
        <v>11</v>
      </c>
      <c r="H34" s="4">
        <f>SUM('Presidential Electors'!AI27:AL27)</f>
        <v>13</v>
      </c>
      <c r="I34" s="4">
        <f>SUM('Presidential Electors'!AD27:AG27)</f>
        <v>15</v>
      </c>
      <c r="J34" s="4">
        <f>SUM('Presidential Electors'!AO27)</f>
        <v>4</v>
      </c>
    </row>
    <row r="35" spans="1:10">
      <c r="A35" s="9" t="s">
        <v>37</v>
      </c>
      <c r="B35" s="4">
        <f>SUM('Presidential Electors'!C28:F28)</f>
        <v>130</v>
      </c>
      <c r="C35" s="4">
        <f>SUM('Presidential Electors'!G28:J28)</f>
        <v>9</v>
      </c>
      <c r="D35" s="4">
        <f>SUM('Presidential Electors'!K28:N28)</f>
        <v>3</v>
      </c>
      <c r="E35" s="4">
        <f>SUM('Presidential Electors'!P28:S28)</f>
        <v>240</v>
      </c>
      <c r="F35" s="4">
        <f>SUM('Presidential Electors'!T28:W28)</f>
        <v>32</v>
      </c>
      <c r="G35" s="4">
        <f>SUM('Presidential Electors'!Y28:AB28)</f>
        <v>5</v>
      </c>
      <c r="H35" s="4">
        <f>SUM('Presidential Electors'!AI28:AL28)</f>
        <v>7</v>
      </c>
      <c r="I35" s="4">
        <f>SUM('Presidential Electors'!AD28:AG28)</f>
        <v>7</v>
      </c>
      <c r="J35" s="4">
        <f>SUM('Presidential Electors'!AO28)</f>
        <v>6</v>
      </c>
    </row>
    <row r="36" spans="1:10">
      <c r="A36" s="9" t="s">
        <v>38</v>
      </c>
      <c r="B36" s="4">
        <f>SUM('Presidential Electors'!C29:F29)</f>
        <v>113</v>
      </c>
      <c r="C36" s="4">
        <f>SUM('Presidential Electors'!G29:J29)</f>
        <v>6</v>
      </c>
      <c r="D36" s="4">
        <f>SUM('Presidential Electors'!K29:N29)</f>
        <v>3</v>
      </c>
      <c r="E36" s="4">
        <f>SUM('Presidential Electors'!P29:S29)</f>
        <v>232</v>
      </c>
      <c r="F36" s="4">
        <f>SUM('Presidential Electors'!T29:W29)</f>
        <v>25</v>
      </c>
      <c r="G36" s="4">
        <f>SUM('Presidential Electors'!Y29:AB29)</f>
        <v>3</v>
      </c>
      <c r="H36" s="4">
        <f>SUM('Presidential Electors'!AI29:AL29)</f>
        <v>6</v>
      </c>
      <c r="I36" s="4">
        <f>SUM('Presidential Electors'!AD29:AG29)</f>
        <v>8</v>
      </c>
      <c r="J36" s="4">
        <f>SUM('Presidential Electors'!AO29)</f>
        <v>3</v>
      </c>
    </row>
    <row r="37" spans="1:10">
      <c r="A37" s="9" t="s">
        <v>39</v>
      </c>
      <c r="B37" s="4">
        <f>SUM('Presidential Electors'!C30:F30)</f>
        <v>129</v>
      </c>
      <c r="C37" s="4">
        <f>SUM('Presidential Electors'!G30:J30)</f>
        <v>4</v>
      </c>
      <c r="D37" s="4">
        <f>SUM('Presidential Electors'!K30:N30)</f>
        <v>3</v>
      </c>
      <c r="E37" s="4">
        <f>SUM('Presidential Electors'!P30:S30)</f>
        <v>302</v>
      </c>
      <c r="F37" s="4">
        <f>SUM('Presidential Electors'!T30:W30)</f>
        <v>63</v>
      </c>
      <c r="G37" s="4">
        <f>SUM('Presidential Electors'!Y30:AB30)</f>
        <v>4</v>
      </c>
      <c r="H37" s="4">
        <f>SUM('Presidential Electors'!AI30:AL30)</f>
        <v>3</v>
      </c>
      <c r="I37" s="4">
        <f>SUM('Presidential Electors'!AD30:AG30)</f>
        <v>16</v>
      </c>
      <c r="J37" s="4">
        <f>SUM('Presidential Electors'!AO30)</f>
        <v>6</v>
      </c>
    </row>
    <row r="38" spans="1:10">
      <c r="A38" s="9" t="s">
        <v>40</v>
      </c>
      <c r="B38" s="4">
        <f>SUM('Presidential Electors'!C31:F31)</f>
        <v>143</v>
      </c>
      <c r="C38" s="4">
        <f>SUM('Presidential Electors'!G31:J31)</f>
        <v>6</v>
      </c>
      <c r="D38" s="4">
        <f>SUM('Presidential Electors'!K31:N31)</f>
        <v>3</v>
      </c>
      <c r="E38" s="4">
        <f>SUM('Presidential Electors'!P31:S31)</f>
        <v>251</v>
      </c>
      <c r="F38" s="4">
        <f>SUM('Presidential Electors'!T31:W31)</f>
        <v>29</v>
      </c>
      <c r="G38" s="4">
        <f>SUM('Presidential Electors'!Y31:AB31)</f>
        <v>8</v>
      </c>
      <c r="H38" s="4">
        <f>SUM('Presidential Electors'!AI31:AL31)</f>
        <v>11</v>
      </c>
      <c r="I38" s="4">
        <f>SUM('Presidential Electors'!AD31:AG31)</f>
        <v>11</v>
      </c>
      <c r="J38" s="4">
        <f>SUM('Presidential Electors'!AO31)</f>
        <v>7</v>
      </c>
    </row>
    <row r="39" spans="1:10">
      <c r="A39" s="9" t="s">
        <v>41</v>
      </c>
      <c r="B39" s="4">
        <f>SUM('Presidential Electors'!C32:F32)</f>
        <v>134</v>
      </c>
      <c r="C39" s="4">
        <f>SUM('Presidential Electors'!G32:J32)</f>
        <v>5</v>
      </c>
      <c r="D39" s="4">
        <f>SUM('Presidential Electors'!K32:N32)</f>
        <v>5</v>
      </c>
      <c r="E39" s="4">
        <f>SUM('Presidential Electors'!P32:S32)</f>
        <v>309</v>
      </c>
      <c r="F39" s="4">
        <f>SUM('Presidential Electors'!T32:W32)</f>
        <v>43</v>
      </c>
      <c r="G39" s="4">
        <f>SUM('Presidential Electors'!Y32:AB32)</f>
        <v>11</v>
      </c>
      <c r="H39" s="4">
        <f>SUM('Presidential Electors'!AI32:AL32)</f>
        <v>6</v>
      </c>
      <c r="I39" s="4">
        <f>SUM('Presidential Electors'!AD32:AG32)</f>
        <v>12</v>
      </c>
      <c r="J39" s="4">
        <f>SUM('Presidential Electors'!AO32)</f>
        <v>3</v>
      </c>
    </row>
    <row r="40" spans="1:10">
      <c r="A40" s="9" t="s">
        <v>42</v>
      </c>
      <c r="B40" s="4">
        <f>SUM('Presidential Electors'!C33:F33)</f>
        <v>122</v>
      </c>
      <c r="C40" s="4">
        <f>SUM('Presidential Electors'!G33:J33)</f>
        <v>9</v>
      </c>
      <c r="D40" s="4">
        <f>SUM('Presidential Electors'!K33:N33)</f>
        <v>2</v>
      </c>
      <c r="E40" s="4">
        <f>SUM('Presidential Electors'!P33:S33)</f>
        <v>416</v>
      </c>
      <c r="F40" s="4">
        <f>SUM('Presidential Electors'!T33:W33)</f>
        <v>67</v>
      </c>
      <c r="G40" s="4">
        <f>SUM('Presidential Electors'!Y33:AB33)</f>
        <v>6</v>
      </c>
      <c r="H40" s="4">
        <f>SUM('Presidential Electors'!AI33:AL33)</f>
        <v>13</v>
      </c>
      <c r="I40" s="4">
        <f>SUM('Presidential Electors'!AD33:AG33)</f>
        <v>10</v>
      </c>
      <c r="J40" s="4">
        <f>SUM('Presidential Electors'!AO33)</f>
        <v>5</v>
      </c>
    </row>
    <row r="41" spans="1:10">
      <c r="A41" s="9" t="s">
        <v>43</v>
      </c>
      <c r="B41" s="4">
        <f>SUM('Presidential Electors'!C34:F34)</f>
        <v>220</v>
      </c>
      <c r="C41" s="4">
        <f>SUM('Presidential Electors'!G34:J34)</f>
        <v>12</v>
      </c>
      <c r="D41" s="4">
        <f>SUM('Presidential Electors'!K34:N34)</f>
        <v>3</v>
      </c>
      <c r="E41" s="4">
        <f>SUM('Presidential Electors'!P34:S34)</f>
        <v>385</v>
      </c>
      <c r="F41" s="4">
        <f>SUM('Presidential Electors'!T34:W34)</f>
        <v>49</v>
      </c>
      <c r="G41" s="4">
        <f>SUM('Presidential Electors'!Y34:AB34)</f>
        <v>14</v>
      </c>
      <c r="H41" s="4">
        <f>SUM('Presidential Electors'!AI34:AL34)</f>
        <v>14</v>
      </c>
      <c r="I41" s="4">
        <f>SUM('Presidential Electors'!AD34:AG34)</f>
        <v>27</v>
      </c>
      <c r="J41" s="4">
        <f>SUM('Presidential Electors'!AO34)</f>
        <v>5</v>
      </c>
    </row>
    <row r="42" spans="1:10">
      <c r="A42" s="9" t="s">
        <v>44</v>
      </c>
      <c r="B42" s="4">
        <f>SUM('Presidential Electors'!C35:F35)</f>
        <v>182</v>
      </c>
      <c r="C42" s="4">
        <f>SUM('Presidential Electors'!G35:J35)</f>
        <v>5</v>
      </c>
      <c r="D42" s="4">
        <f>SUM('Presidential Electors'!K35:N35)</f>
        <v>4</v>
      </c>
      <c r="E42" s="4">
        <f>SUM('Presidential Electors'!P35:S35)</f>
        <v>388</v>
      </c>
      <c r="F42" s="4">
        <f>SUM('Presidential Electors'!T35:W35)</f>
        <v>49</v>
      </c>
      <c r="G42" s="4">
        <f>SUM('Presidential Electors'!Y35:AB35)</f>
        <v>11</v>
      </c>
      <c r="H42" s="4">
        <f>SUM('Presidential Electors'!AI35:AL35)</f>
        <v>15</v>
      </c>
      <c r="I42" s="4">
        <f>SUM('Presidential Electors'!AD35:AG35)</f>
        <v>16</v>
      </c>
      <c r="J42" s="4">
        <f>SUM('Presidential Electors'!AO35)</f>
        <v>7</v>
      </c>
    </row>
    <row r="43" spans="1:10">
      <c r="A43" s="9" t="s">
        <v>45</v>
      </c>
      <c r="B43" s="4">
        <f>SUM('Presidential Electors'!C36:F36)</f>
        <v>175</v>
      </c>
      <c r="C43" s="4">
        <f>SUM('Presidential Electors'!G36:J36)</f>
        <v>2</v>
      </c>
      <c r="D43" s="4">
        <f>SUM('Presidential Electors'!K36:N36)</f>
        <v>4</v>
      </c>
      <c r="E43" s="4">
        <f>SUM('Presidential Electors'!P36:S36)</f>
        <v>280</v>
      </c>
      <c r="F43" s="4">
        <f>SUM('Presidential Electors'!T36:W36)</f>
        <v>36</v>
      </c>
      <c r="G43" s="4">
        <f>SUM('Presidential Electors'!Y36:AB36)</f>
        <v>5</v>
      </c>
      <c r="H43" s="4">
        <f>SUM('Presidential Electors'!AI36:AL36)</f>
        <v>6</v>
      </c>
      <c r="I43" s="4">
        <f>SUM('Presidential Electors'!AD36:AG36)</f>
        <v>13</v>
      </c>
      <c r="J43" s="4">
        <f>SUM('Presidential Electors'!AO36)</f>
        <v>9</v>
      </c>
    </row>
    <row r="44" spans="1:10">
      <c r="A44" s="9" t="s">
        <v>46</v>
      </c>
      <c r="B44" s="4">
        <f>SUM('Presidential Electors'!C37:F37)</f>
        <v>98</v>
      </c>
      <c r="C44" s="4">
        <f>SUM('Presidential Electors'!G37:J37)</f>
        <v>2</v>
      </c>
      <c r="D44" s="4">
        <f>SUM('Presidential Electors'!K37:N37)</f>
        <v>2</v>
      </c>
      <c r="E44" s="4">
        <f>SUM('Presidential Electors'!P37:S37)</f>
        <v>275</v>
      </c>
      <c r="F44" s="4">
        <f>SUM('Presidential Electors'!T37:W37)</f>
        <v>41</v>
      </c>
      <c r="G44" s="4">
        <f>SUM('Presidential Electors'!Y37:AB37)</f>
        <v>4</v>
      </c>
      <c r="H44" s="4">
        <f>SUM('Presidential Electors'!AI37:AL37)</f>
        <v>5</v>
      </c>
      <c r="I44" s="4">
        <f>SUM('Presidential Electors'!AD37:AG37)</f>
        <v>10</v>
      </c>
      <c r="J44" s="4">
        <f>SUM('Presidential Electors'!AO37)</f>
        <v>4</v>
      </c>
    </row>
    <row r="45" spans="1:10">
      <c r="A45" s="9" t="s">
        <v>47</v>
      </c>
      <c r="B45" s="4">
        <f>SUM('Presidential Electors'!C38:F38)</f>
        <v>114</v>
      </c>
      <c r="C45" s="4">
        <f>SUM('Presidential Electors'!G38:J38)</f>
        <v>9</v>
      </c>
      <c r="D45" s="4">
        <f>SUM('Presidential Electors'!K38:N38)</f>
        <v>1</v>
      </c>
      <c r="E45" s="4">
        <f>SUM('Presidential Electors'!P38:S38)</f>
        <v>349</v>
      </c>
      <c r="F45" s="4">
        <f>SUM('Presidential Electors'!T38:W38)</f>
        <v>43</v>
      </c>
      <c r="G45" s="4">
        <f>SUM('Presidential Electors'!Y38:AB38)</f>
        <v>4</v>
      </c>
      <c r="H45" s="4">
        <f>SUM('Presidential Electors'!AI38:AL38)</f>
        <v>7</v>
      </c>
      <c r="I45" s="4">
        <f>SUM('Presidential Electors'!AD38:AG38)</f>
        <v>8</v>
      </c>
      <c r="J45" s="4">
        <f>SUM('Presidential Electors'!AO38)</f>
        <v>7</v>
      </c>
    </row>
    <row r="46" spans="1:10">
      <c r="A46" s="9" t="s">
        <v>48</v>
      </c>
      <c r="B46" s="4">
        <f>SUM('Presidential Electors'!C39:F39)</f>
        <v>106</v>
      </c>
      <c r="C46" s="4">
        <f>SUM('Presidential Electors'!G39:J39)</f>
        <v>1</v>
      </c>
      <c r="D46" s="4">
        <f>SUM('Presidential Electors'!K39:N39)</f>
        <v>1</v>
      </c>
      <c r="E46" s="4">
        <f>SUM('Presidential Electors'!P39:S39)</f>
        <v>156</v>
      </c>
      <c r="F46" s="4">
        <f>SUM('Presidential Electors'!T39:W39)</f>
        <v>17</v>
      </c>
      <c r="G46" s="4">
        <f>SUM('Presidential Electors'!Y39:AB39)</f>
        <v>3</v>
      </c>
      <c r="H46" s="4">
        <f>SUM('Presidential Electors'!AI39:AL39)</f>
        <v>1</v>
      </c>
      <c r="I46" s="4">
        <f>SUM('Presidential Electors'!AD39:AG39)</f>
        <v>5</v>
      </c>
      <c r="J46" s="4">
        <f>SUM('Presidential Electors'!AO39)</f>
        <v>3</v>
      </c>
    </row>
    <row r="47" spans="1:10">
      <c r="A47" s="9" t="s">
        <v>49</v>
      </c>
      <c r="B47" s="4">
        <f>SUM('Presidential Electors'!C40:F40)</f>
        <v>58</v>
      </c>
      <c r="C47" s="4">
        <f>SUM('Presidential Electors'!G40:J40)</f>
        <v>0</v>
      </c>
      <c r="D47" s="4">
        <f>SUM('Presidential Electors'!K40:N40)</f>
        <v>1</v>
      </c>
      <c r="E47" s="4">
        <f>SUM('Presidential Electors'!P40:S40)</f>
        <v>137</v>
      </c>
      <c r="F47" s="4">
        <f>SUM('Presidential Electors'!T40:W40)</f>
        <v>15</v>
      </c>
      <c r="G47" s="4">
        <f>SUM('Presidential Electors'!Y40:AB40)</f>
        <v>3</v>
      </c>
      <c r="H47" s="4">
        <f>SUM('Presidential Electors'!AI40:AL40)</f>
        <v>0</v>
      </c>
      <c r="I47" s="4">
        <f>SUM('Presidential Electors'!AD40:AG40)</f>
        <v>6</v>
      </c>
      <c r="J47" s="4">
        <f>SUM('Presidential Electors'!AO40)</f>
        <v>1</v>
      </c>
    </row>
    <row r="48" spans="1:10">
      <c r="A48" s="9" t="s">
        <v>50</v>
      </c>
      <c r="B48" s="4">
        <f>SUM('Presidential Electors'!C41:F41)</f>
        <v>17</v>
      </c>
      <c r="C48" s="4">
        <f>SUM('Presidential Electors'!G41:J41)</f>
        <v>0</v>
      </c>
      <c r="D48" s="4">
        <f>SUM('Presidential Electors'!K41:N41)</f>
        <v>1</v>
      </c>
      <c r="E48" s="4">
        <f>SUM('Presidential Electors'!P41:S41)</f>
        <v>42</v>
      </c>
      <c r="F48" s="4">
        <f>SUM('Presidential Electors'!T41:W41)</f>
        <v>3</v>
      </c>
      <c r="G48" s="4">
        <f>SUM('Presidential Electors'!Y41:AB41)</f>
        <v>0</v>
      </c>
      <c r="H48" s="4">
        <f>SUM('Presidential Electors'!AI41:AL41)</f>
        <v>1</v>
      </c>
      <c r="I48" s="4">
        <f>SUM('Presidential Electors'!AD41:AG41)</f>
        <v>0</v>
      </c>
      <c r="J48" s="4">
        <f>SUM('Presidential Electors'!AO41)</f>
        <v>1</v>
      </c>
    </row>
    <row r="49" spans="1:11">
      <c r="A49" s="9" t="s">
        <v>51</v>
      </c>
      <c r="B49" s="4">
        <f>SUM('Presidential Electors'!C42:F42)</f>
        <v>177</v>
      </c>
      <c r="C49" s="4">
        <f>SUM('Presidential Electors'!G42:J42)</f>
        <v>7</v>
      </c>
      <c r="D49" s="4">
        <f>SUM('Presidential Electors'!K42:N42)</f>
        <v>1</v>
      </c>
      <c r="E49" s="4">
        <f>SUM('Presidential Electors'!P42:S42)</f>
        <v>442</v>
      </c>
      <c r="F49" s="4">
        <f>SUM('Presidential Electors'!T42:W42)</f>
        <v>70</v>
      </c>
      <c r="G49" s="4">
        <f>SUM('Presidential Electors'!Y42:AB42)</f>
        <v>13</v>
      </c>
      <c r="H49" s="4">
        <f>SUM('Presidential Electors'!AI42:AL42)</f>
        <v>11</v>
      </c>
      <c r="I49" s="4">
        <f>SUM('Presidential Electors'!AD42:AG42)</f>
        <v>18</v>
      </c>
      <c r="J49" s="4">
        <f>SUM('Presidential Electors'!AO42)</f>
        <v>10</v>
      </c>
    </row>
    <row r="50" spans="1:11">
      <c r="A50" s="9" t="s">
        <v>52</v>
      </c>
      <c r="B50" s="4">
        <f>SUM('Presidential Electors'!C43:F43)</f>
        <v>130</v>
      </c>
      <c r="C50" s="4">
        <f>SUM('Presidential Electors'!G43:J43)</f>
        <v>4</v>
      </c>
      <c r="D50" s="4">
        <f>SUM('Presidential Electors'!K43:N43)</f>
        <v>1</v>
      </c>
      <c r="E50" s="4">
        <f>SUM('Presidential Electors'!P43:S43)</f>
        <v>226</v>
      </c>
      <c r="F50" s="4">
        <f>SUM('Presidential Electors'!T43:W43)</f>
        <v>22</v>
      </c>
      <c r="G50" s="4">
        <f>SUM('Presidential Electors'!Y43:AB43)</f>
        <v>7</v>
      </c>
      <c r="H50" s="4">
        <f>SUM('Presidential Electors'!AI43:AL43)</f>
        <v>2</v>
      </c>
      <c r="I50" s="4">
        <f>SUM('Presidential Electors'!AD43:AG43)</f>
        <v>13</v>
      </c>
      <c r="J50" s="4">
        <f>SUM('Presidential Electors'!AO43)</f>
        <v>4</v>
      </c>
    </row>
    <row r="51" spans="1:11">
      <c r="A51" s="9" t="s">
        <v>53</v>
      </c>
      <c r="B51" s="4">
        <f>SUM('Presidential Electors'!C44:F44)</f>
        <v>148</v>
      </c>
      <c r="C51" s="4">
        <f>SUM('Presidential Electors'!G44:J44)</f>
        <v>2</v>
      </c>
      <c r="D51" s="4">
        <f>SUM('Presidential Electors'!K44:N44)</f>
        <v>0</v>
      </c>
      <c r="E51" s="4">
        <f>SUM('Presidential Electors'!P44:S44)</f>
        <v>303</v>
      </c>
      <c r="F51" s="4">
        <f>SUM('Presidential Electors'!T44:W44)</f>
        <v>31</v>
      </c>
      <c r="G51" s="4">
        <f>SUM('Presidential Electors'!Y44:AB44)</f>
        <v>6</v>
      </c>
      <c r="H51" s="4">
        <f>SUM('Presidential Electors'!AI44:AL44)</f>
        <v>3</v>
      </c>
      <c r="I51" s="4">
        <f>SUM('Presidential Electors'!AD44:AG44)</f>
        <v>12</v>
      </c>
      <c r="J51" s="4">
        <f>SUM('Presidential Electors'!AO44)</f>
        <v>5</v>
      </c>
    </row>
    <row r="52" spans="1:11">
      <c r="A52" s="9" t="s">
        <v>152</v>
      </c>
      <c r="B52" s="22">
        <f t="shared" ref="B52:J52" si="0">SUM(B10:B51)</f>
        <v>6264</v>
      </c>
      <c r="C52" s="22">
        <f t="shared" si="0"/>
        <v>230</v>
      </c>
      <c r="D52" s="22">
        <f t="shared" si="0"/>
        <v>101</v>
      </c>
      <c r="E52" s="22">
        <f t="shared" si="0"/>
        <v>9894</v>
      </c>
      <c r="F52" s="22">
        <f t="shared" si="0"/>
        <v>1407</v>
      </c>
      <c r="G52" s="22">
        <f t="shared" si="0"/>
        <v>268</v>
      </c>
      <c r="H52" s="22">
        <f t="shared" si="0"/>
        <v>230</v>
      </c>
      <c r="I52" s="22">
        <f t="shared" si="0"/>
        <v>460</v>
      </c>
      <c r="J52" s="22">
        <f t="shared" si="0"/>
        <v>200</v>
      </c>
    </row>
    <row r="55" spans="1:11">
      <c r="A55" s="8" t="s">
        <v>153</v>
      </c>
    </row>
    <row r="56" spans="1:11" s="16" customFormat="1" ht="50" customHeight="1">
      <c r="A56" s="18" t="s">
        <v>1</v>
      </c>
      <c r="B56" s="20" t="s">
        <v>154</v>
      </c>
      <c r="C56" s="20" t="s">
        <v>155</v>
      </c>
      <c r="D56" s="20" t="s">
        <v>156</v>
      </c>
      <c r="E56" s="20" t="s">
        <v>157</v>
      </c>
      <c r="F56" s="20" t="s">
        <v>158</v>
      </c>
      <c r="G56" s="20" t="s">
        <v>159</v>
      </c>
      <c r="H56" s="20" t="s">
        <v>160</v>
      </c>
      <c r="I56" s="20" t="s">
        <v>161</v>
      </c>
      <c r="J56" s="20" t="s">
        <v>162</v>
      </c>
      <c r="K56" s="20" t="s">
        <v>151</v>
      </c>
    </row>
    <row r="57" spans="1:11">
      <c r="A57" s="9" t="s">
        <v>12</v>
      </c>
      <c r="B57" s="4">
        <f>SUM('United States Senator'!C3:F3)</f>
        <v>311</v>
      </c>
      <c r="C57" s="4">
        <f>SUM('United States Senator'!G3:J3)</f>
        <v>19</v>
      </c>
      <c r="D57" s="4">
        <f>SUM('United States Senator'!K3:N3)</f>
        <v>17</v>
      </c>
      <c r="E57" s="4">
        <f>SUM('United States Senator'!O3:R3)</f>
        <v>4</v>
      </c>
      <c r="F57" s="4">
        <f>SUM('United States Senator'!T3:W3)</f>
        <v>133</v>
      </c>
      <c r="G57" s="4">
        <f>SUM('United States Senator'!X3:AA3)</f>
        <v>24</v>
      </c>
      <c r="H57" s="4">
        <f>SUM('United States Senator'!AB3:AE3)</f>
        <v>1</v>
      </c>
      <c r="I57" s="4">
        <f>SUM('United States Senator'!AG3:AJ3)</f>
        <v>4</v>
      </c>
      <c r="J57" s="4">
        <f>SUM('United States Senator'!AL3:AO3)</f>
        <v>3</v>
      </c>
      <c r="K57" s="4">
        <f>SUM('United States Senator'!AR3)</f>
        <v>0</v>
      </c>
    </row>
    <row r="58" spans="1:11">
      <c r="A58" s="9" t="s">
        <v>13</v>
      </c>
      <c r="B58" s="4">
        <f>SUM('United States Senator'!C4:F4)</f>
        <v>91</v>
      </c>
      <c r="C58" s="4">
        <f>SUM('United States Senator'!G4:J4)</f>
        <v>9</v>
      </c>
      <c r="D58" s="4">
        <f>SUM('United States Senator'!K4:N4)</f>
        <v>6</v>
      </c>
      <c r="E58" s="4">
        <f>SUM('United States Senator'!O4:R4)</f>
        <v>2</v>
      </c>
      <c r="F58" s="4">
        <f>SUM('United States Senator'!T4:W4)</f>
        <v>65</v>
      </c>
      <c r="G58" s="4">
        <f>SUM('United States Senator'!X4:AA4)</f>
        <v>7</v>
      </c>
      <c r="H58" s="4">
        <f>SUM('United States Senator'!AB4:AE4)</f>
        <v>0</v>
      </c>
      <c r="I58" s="4">
        <f>SUM('United States Senator'!AG4:AJ4)</f>
        <v>2</v>
      </c>
      <c r="J58" s="4">
        <f>SUM('United States Senator'!AL4:AO4)</f>
        <v>2</v>
      </c>
      <c r="K58" s="4">
        <f>SUM('United States Senator'!AR4)</f>
        <v>1</v>
      </c>
    </row>
    <row r="59" spans="1:11">
      <c r="A59" s="9" t="s">
        <v>14</v>
      </c>
      <c r="B59" s="4">
        <f>SUM('United States Senator'!C5:F5)</f>
        <v>305</v>
      </c>
      <c r="C59" s="4">
        <f>SUM('United States Senator'!G5:J5)</f>
        <v>16</v>
      </c>
      <c r="D59" s="4">
        <f>SUM('United States Senator'!K5:N5)</f>
        <v>22</v>
      </c>
      <c r="E59" s="4">
        <f>SUM('United States Senator'!O5:R5)</f>
        <v>5</v>
      </c>
      <c r="F59" s="4">
        <f>SUM('United States Senator'!T5:W5)</f>
        <v>156</v>
      </c>
      <c r="G59" s="4">
        <f>SUM('United States Senator'!X5:AA5)</f>
        <v>32</v>
      </c>
      <c r="H59" s="4">
        <f>SUM('United States Senator'!AB5:AE5)</f>
        <v>3</v>
      </c>
      <c r="I59" s="4">
        <f>SUM('United States Senator'!AG5:AJ5)</f>
        <v>8</v>
      </c>
      <c r="J59" s="4">
        <f>SUM('United States Senator'!AL5:AO5)</f>
        <v>6</v>
      </c>
      <c r="K59" s="4">
        <f>SUM('United States Senator'!AR5)</f>
        <v>0</v>
      </c>
    </row>
    <row r="60" spans="1:11">
      <c r="A60" s="9" t="s">
        <v>15</v>
      </c>
      <c r="B60" s="4">
        <f>SUM('United States Senator'!C6:F6)</f>
        <v>171</v>
      </c>
      <c r="C60" s="4">
        <f>SUM('United States Senator'!G6:J6)</f>
        <v>12</v>
      </c>
      <c r="D60" s="4">
        <f>SUM('United States Senator'!K6:N6)</f>
        <v>11</v>
      </c>
      <c r="E60" s="4">
        <f>SUM('United States Senator'!O6:R6)</f>
        <v>4</v>
      </c>
      <c r="F60" s="4">
        <f>SUM('United States Senator'!T6:W6)</f>
        <v>80</v>
      </c>
      <c r="G60" s="4">
        <f>SUM('United States Senator'!X6:AA6)</f>
        <v>18</v>
      </c>
      <c r="H60" s="4">
        <f>SUM('United States Senator'!AB6:AE6)</f>
        <v>1</v>
      </c>
      <c r="I60" s="4">
        <f>SUM('United States Senator'!AG6:AJ6)</f>
        <v>2</v>
      </c>
      <c r="J60" s="4">
        <f>SUM('United States Senator'!AL6:AO6)</f>
        <v>6</v>
      </c>
      <c r="K60" s="4">
        <f>SUM('United States Senator'!AR6)</f>
        <v>0</v>
      </c>
    </row>
    <row r="61" spans="1:11">
      <c r="A61" s="9" t="s">
        <v>16</v>
      </c>
      <c r="B61" s="4">
        <f>SUM('United States Senator'!C7:F7)</f>
        <v>48</v>
      </c>
      <c r="C61" s="4">
        <f>SUM('United States Senator'!G7:J7)</f>
        <v>5</v>
      </c>
      <c r="D61" s="4">
        <f>SUM('United States Senator'!K7:N7)</f>
        <v>2</v>
      </c>
      <c r="E61" s="4">
        <f>SUM('United States Senator'!O7:R7)</f>
        <v>1</v>
      </c>
      <c r="F61" s="4">
        <f>SUM('United States Senator'!T7:W7)</f>
        <v>13</v>
      </c>
      <c r="G61" s="4">
        <f>SUM('United States Senator'!X7:AA7)</f>
        <v>4</v>
      </c>
      <c r="H61" s="4">
        <f>SUM('United States Senator'!AB7:AE7)</f>
        <v>2</v>
      </c>
      <c r="I61" s="4">
        <f>SUM('United States Senator'!AG7:AJ7)</f>
        <v>0</v>
      </c>
      <c r="J61" s="4">
        <f>SUM('United States Senator'!AL7:AO7)</f>
        <v>5</v>
      </c>
      <c r="K61" s="4">
        <f>SUM('United States Senator'!AR7)</f>
        <v>1</v>
      </c>
    </row>
    <row r="62" spans="1:11">
      <c r="A62" s="9" t="s">
        <v>17</v>
      </c>
      <c r="B62" s="4">
        <f>SUM('United States Senator'!C8:F8)</f>
        <v>107</v>
      </c>
      <c r="C62" s="4">
        <f>SUM('United States Senator'!G8:J8)</f>
        <v>7</v>
      </c>
      <c r="D62" s="4">
        <f>SUM('United States Senator'!K8:N8)</f>
        <v>8</v>
      </c>
      <c r="E62" s="4">
        <f>SUM('United States Senator'!O8:R8)</f>
        <v>2</v>
      </c>
      <c r="F62" s="4">
        <f>SUM('United States Senator'!T8:W8)</f>
        <v>38</v>
      </c>
      <c r="G62" s="4">
        <f>SUM('United States Senator'!X8:AA8)</f>
        <v>7</v>
      </c>
      <c r="H62" s="4">
        <f>SUM('United States Senator'!AB8:AE8)</f>
        <v>1</v>
      </c>
      <c r="I62" s="4">
        <f>SUM('United States Senator'!AG8:AJ8)</f>
        <v>7</v>
      </c>
      <c r="J62" s="4">
        <f>SUM('United States Senator'!AL8:AO8)</f>
        <v>4</v>
      </c>
      <c r="K62" s="4">
        <f>SUM('United States Senator'!AR8)</f>
        <v>0</v>
      </c>
    </row>
    <row r="63" spans="1:11">
      <c r="A63" s="9" t="s">
        <v>18</v>
      </c>
      <c r="B63" s="4">
        <f>SUM('United States Senator'!C9:F9)</f>
        <v>48</v>
      </c>
      <c r="C63" s="4">
        <f>SUM('United States Senator'!G9:J9)</f>
        <v>4</v>
      </c>
      <c r="D63" s="4">
        <f>SUM('United States Senator'!K9:N9)</f>
        <v>6</v>
      </c>
      <c r="E63" s="4">
        <f>SUM('United States Senator'!O9:R9)</f>
        <v>1</v>
      </c>
      <c r="F63" s="4">
        <f>SUM('United States Senator'!T9:W9)</f>
        <v>23</v>
      </c>
      <c r="G63" s="4">
        <f>SUM('United States Senator'!X9:AA9)</f>
        <v>6</v>
      </c>
      <c r="H63" s="4">
        <f>SUM('United States Senator'!AB9:AE9)</f>
        <v>0</v>
      </c>
      <c r="I63" s="4">
        <f>SUM('United States Senator'!AG9:AJ9)</f>
        <v>0</v>
      </c>
      <c r="J63" s="4">
        <f>SUM('United States Senator'!AL9:AO9)</f>
        <v>2</v>
      </c>
      <c r="K63" s="4">
        <f>SUM('United States Senator'!AR9)</f>
        <v>0</v>
      </c>
    </row>
    <row r="64" spans="1:11">
      <c r="A64" s="9" t="s">
        <v>19</v>
      </c>
      <c r="B64" s="4">
        <f>SUM('United States Senator'!C10:F10)</f>
        <v>383</v>
      </c>
      <c r="C64" s="4">
        <f>SUM('United States Senator'!G10:J10)</f>
        <v>22</v>
      </c>
      <c r="D64" s="4">
        <f>SUM('United States Senator'!K10:N10)</f>
        <v>16</v>
      </c>
      <c r="E64" s="4">
        <f>SUM('United States Senator'!O10:R10)</f>
        <v>6</v>
      </c>
      <c r="F64" s="4">
        <f>SUM('United States Senator'!T10:W10)</f>
        <v>191</v>
      </c>
      <c r="G64" s="4">
        <f>SUM('United States Senator'!X10:AA10)</f>
        <v>31</v>
      </c>
      <c r="H64" s="4">
        <f>SUM('United States Senator'!AB10:AE10)</f>
        <v>4</v>
      </c>
      <c r="I64" s="4">
        <f>SUM('United States Senator'!AG10:AJ10)</f>
        <v>6</v>
      </c>
      <c r="J64" s="4">
        <f>SUM('United States Senator'!AL10:AO10)</f>
        <v>7</v>
      </c>
      <c r="K64" s="4">
        <f>SUM('United States Senator'!AR10)</f>
        <v>0</v>
      </c>
    </row>
    <row r="65" spans="1:11">
      <c r="A65" s="9" t="s">
        <v>20</v>
      </c>
      <c r="B65" s="4">
        <f>SUM('United States Senator'!C11:F11)</f>
        <v>310</v>
      </c>
      <c r="C65" s="4">
        <f>SUM('United States Senator'!G11:J11)</f>
        <v>20</v>
      </c>
      <c r="D65" s="4">
        <f>SUM('United States Senator'!K11:N11)</f>
        <v>17</v>
      </c>
      <c r="E65" s="4">
        <f>SUM('United States Senator'!O11:R11)</f>
        <v>4</v>
      </c>
      <c r="F65" s="4">
        <f>SUM('United States Senator'!T11:W11)</f>
        <v>122</v>
      </c>
      <c r="G65" s="4">
        <f>SUM('United States Senator'!X11:AA11)</f>
        <v>22</v>
      </c>
      <c r="H65" s="4">
        <f>SUM('United States Senator'!AB11:AE11)</f>
        <v>2</v>
      </c>
      <c r="I65" s="4">
        <f>SUM('United States Senator'!AG11:AJ11)</f>
        <v>2</v>
      </c>
      <c r="J65" s="4">
        <f>SUM('United States Senator'!AL11:AO11)</f>
        <v>8</v>
      </c>
      <c r="K65" s="4">
        <f>SUM('United States Senator'!AR11)</f>
        <v>0</v>
      </c>
    </row>
    <row r="66" spans="1:11">
      <c r="A66" s="9" t="s">
        <v>21</v>
      </c>
      <c r="B66" s="4">
        <f>SUM('United States Senator'!C12:F12)</f>
        <v>182</v>
      </c>
      <c r="C66" s="4">
        <f>SUM('United States Senator'!G12:J12)</f>
        <v>10</v>
      </c>
      <c r="D66" s="4">
        <f>SUM('United States Senator'!K12:N12)</f>
        <v>6</v>
      </c>
      <c r="E66" s="4">
        <f>SUM('United States Senator'!O12:R12)</f>
        <v>2</v>
      </c>
      <c r="F66" s="4">
        <f>SUM('United States Senator'!T12:W12)</f>
        <v>73</v>
      </c>
      <c r="G66" s="4">
        <f>SUM('United States Senator'!X12:AA12)</f>
        <v>10</v>
      </c>
      <c r="H66" s="4">
        <f>SUM('United States Senator'!AB12:AE12)</f>
        <v>0</v>
      </c>
      <c r="I66" s="4">
        <f>SUM('United States Senator'!AG12:AJ12)</f>
        <v>3</v>
      </c>
      <c r="J66" s="4">
        <f>SUM('United States Senator'!AL12:AO12)</f>
        <v>1</v>
      </c>
      <c r="K66" s="4">
        <f>SUM('United States Senator'!AR12)</f>
        <v>0</v>
      </c>
    </row>
    <row r="67" spans="1:11">
      <c r="A67" s="9" t="s">
        <v>22</v>
      </c>
      <c r="B67" s="4">
        <f>SUM('United States Senator'!C13:F13)</f>
        <v>200</v>
      </c>
      <c r="C67" s="4">
        <f>SUM('United States Senator'!G13:J13)</f>
        <v>14</v>
      </c>
      <c r="D67" s="4">
        <f>SUM('United States Senator'!K13:N13)</f>
        <v>14</v>
      </c>
      <c r="E67" s="4">
        <f>SUM('United States Senator'!O13:R13)</f>
        <v>4</v>
      </c>
      <c r="F67" s="4">
        <f>SUM('United States Senator'!T13:W13)</f>
        <v>70</v>
      </c>
      <c r="G67" s="4">
        <f>SUM('United States Senator'!X13:AA13)</f>
        <v>16</v>
      </c>
      <c r="H67" s="4">
        <f>SUM('United States Senator'!AB13:AE13)</f>
        <v>1</v>
      </c>
      <c r="I67" s="4">
        <f>SUM('United States Senator'!AG13:AJ13)</f>
        <v>2</v>
      </c>
      <c r="J67" s="4">
        <f>SUM('United States Senator'!AL13:AO13)</f>
        <v>6</v>
      </c>
      <c r="K67" s="4">
        <f>SUM('United States Senator'!AR13)</f>
        <v>0</v>
      </c>
    </row>
    <row r="68" spans="1:11">
      <c r="A68" s="9" t="s">
        <v>23</v>
      </c>
      <c r="B68" s="4">
        <f>SUM('United States Senator'!C14:F14)</f>
        <v>221</v>
      </c>
      <c r="C68" s="4">
        <f>SUM('United States Senator'!G14:J14)</f>
        <v>13</v>
      </c>
      <c r="D68" s="4">
        <f>SUM('United States Senator'!K14:N14)</f>
        <v>7</v>
      </c>
      <c r="E68" s="4">
        <f>SUM('United States Senator'!O14:R14)</f>
        <v>7</v>
      </c>
      <c r="F68" s="4">
        <f>SUM('United States Senator'!T14:W14)</f>
        <v>85</v>
      </c>
      <c r="G68" s="4">
        <f>SUM('United States Senator'!X14:AA14)</f>
        <v>20</v>
      </c>
      <c r="H68" s="4">
        <f>SUM('United States Senator'!AB14:AE14)</f>
        <v>3</v>
      </c>
      <c r="I68" s="4">
        <f>SUM('United States Senator'!AG14:AJ14)</f>
        <v>7</v>
      </c>
      <c r="J68" s="4">
        <f>SUM('United States Senator'!AL14:AO14)</f>
        <v>4</v>
      </c>
      <c r="K68" s="4">
        <f>SUM('United States Senator'!AR14)</f>
        <v>0</v>
      </c>
    </row>
    <row r="69" spans="1:11">
      <c r="A69" s="9" t="s">
        <v>24</v>
      </c>
      <c r="B69" s="4">
        <f>SUM('United States Senator'!C15:F15)</f>
        <v>321</v>
      </c>
      <c r="C69" s="4">
        <f>SUM('United States Senator'!G15:J15)</f>
        <v>28</v>
      </c>
      <c r="D69" s="4">
        <f>SUM('United States Senator'!K15:N15)</f>
        <v>23</v>
      </c>
      <c r="E69" s="4">
        <f>SUM('United States Senator'!O15:R15)</f>
        <v>3</v>
      </c>
      <c r="F69" s="4">
        <f>SUM('United States Senator'!T15:W15)</f>
        <v>145</v>
      </c>
      <c r="G69" s="4">
        <f>SUM('United States Senator'!X15:AA15)</f>
        <v>31</v>
      </c>
      <c r="H69" s="4">
        <f>SUM('United States Senator'!AB15:AE15)</f>
        <v>2</v>
      </c>
      <c r="I69" s="4">
        <f>SUM('United States Senator'!AG15:AJ15)</f>
        <v>2</v>
      </c>
      <c r="J69" s="4">
        <f>SUM('United States Senator'!AL15:AO15)</f>
        <v>6</v>
      </c>
      <c r="K69" s="4">
        <f>SUM('United States Senator'!AR15)</f>
        <v>0</v>
      </c>
    </row>
    <row r="70" spans="1:11">
      <c r="A70" s="9" t="s">
        <v>25</v>
      </c>
      <c r="B70" s="4">
        <f>SUM('United States Senator'!C16:F16)</f>
        <v>149</v>
      </c>
      <c r="C70" s="4">
        <f>SUM('United States Senator'!G16:J16)</f>
        <v>14</v>
      </c>
      <c r="D70" s="4">
        <f>SUM('United States Senator'!K16:N16)</f>
        <v>6</v>
      </c>
      <c r="E70" s="4">
        <f>SUM('United States Senator'!O16:R16)</f>
        <v>1</v>
      </c>
      <c r="F70" s="4">
        <f>SUM('United States Senator'!T16:W16)</f>
        <v>45</v>
      </c>
      <c r="G70" s="4">
        <f>SUM('United States Senator'!X16:AA16)</f>
        <v>8</v>
      </c>
      <c r="H70" s="4">
        <f>SUM('United States Senator'!AB16:AE16)</f>
        <v>0</v>
      </c>
      <c r="I70" s="4">
        <f>SUM('United States Senator'!AG16:AJ16)</f>
        <v>4</v>
      </c>
      <c r="J70" s="4">
        <f>SUM('United States Senator'!AL16:AO16)</f>
        <v>3</v>
      </c>
      <c r="K70" s="4">
        <f>SUM('United States Senator'!AR16)</f>
        <v>0</v>
      </c>
    </row>
    <row r="71" spans="1:11">
      <c r="A71" s="9" t="s">
        <v>26</v>
      </c>
      <c r="B71" s="4">
        <f>SUM('United States Senator'!C17:F17)</f>
        <v>81</v>
      </c>
      <c r="C71" s="4">
        <f>SUM('United States Senator'!G17:J17)</f>
        <v>5</v>
      </c>
      <c r="D71" s="4">
        <f>SUM('United States Senator'!K17:N17)</f>
        <v>6</v>
      </c>
      <c r="E71" s="4">
        <f>SUM('United States Senator'!O17:R17)</f>
        <v>1</v>
      </c>
      <c r="F71" s="4">
        <f>SUM('United States Senator'!T17:W17)</f>
        <v>33</v>
      </c>
      <c r="G71" s="4">
        <f>SUM('United States Senator'!X17:AA17)</f>
        <v>11</v>
      </c>
      <c r="H71" s="4">
        <f>SUM('United States Senator'!AB17:AE17)</f>
        <v>0</v>
      </c>
      <c r="I71" s="4">
        <f>SUM('United States Senator'!AG17:AJ17)</f>
        <v>2</v>
      </c>
      <c r="J71" s="4">
        <f>SUM('United States Senator'!AL17:AO17)</f>
        <v>0</v>
      </c>
      <c r="K71" s="4">
        <f>SUM('United States Senator'!AR17)</f>
        <v>0</v>
      </c>
    </row>
    <row r="72" spans="1:11">
      <c r="A72" s="9" t="s">
        <v>27</v>
      </c>
      <c r="B72" s="4">
        <f>SUM('United States Senator'!C18:F18)</f>
        <v>140</v>
      </c>
      <c r="C72" s="4">
        <f>SUM('United States Senator'!G18:J18)</f>
        <v>10</v>
      </c>
      <c r="D72" s="4">
        <f>SUM('United States Senator'!K18:N18)</f>
        <v>0</v>
      </c>
      <c r="E72" s="4">
        <f>SUM('United States Senator'!O18:R18)</f>
        <v>3</v>
      </c>
      <c r="F72" s="4">
        <f>SUM('United States Senator'!T18:W18)</f>
        <v>22</v>
      </c>
      <c r="G72" s="4">
        <f>SUM('United States Senator'!X18:AA18)</f>
        <v>5</v>
      </c>
      <c r="H72" s="4">
        <f>SUM('United States Senator'!AB18:AE18)</f>
        <v>0</v>
      </c>
      <c r="I72" s="4">
        <f>SUM('United States Senator'!AG18:AJ18)</f>
        <v>1</v>
      </c>
      <c r="J72" s="4">
        <f>SUM('United States Senator'!AL18:AO18)</f>
        <v>2</v>
      </c>
      <c r="K72" s="4">
        <f>SUM('United States Senator'!AR18)</f>
        <v>0</v>
      </c>
    </row>
    <row r="73" spans="1:11">
      <c r="A73" s="9" t="s">
        <v>28</v>
      </c>
      <c r="B73" s="4">
        <f>SUM('United States Senator'!C19:F19)</f>
        <v>251</v>
      </c>
      <c r="C73" s="4">
        <f>SUM('United States Senator'!G19:J19)</f>
        <v>23</v>
      </c>
      <c r="D73" s="4">
        <f>SUM('United States Senator'!K19:N19)</f>
        <v>20</v>
      </c>
      <c r="E73" s="4">
        <f>SUM('United States Senator'!O19:R19)</f>
        <v>4</v>
      </c>
      <c r="F73" s="4">
        <f>SUM('United States Senator'!T19:W19)</f>
        <v>147</v>
      </c>
      <c r="G73" s="4">
        <f>SUM('United States Senator'!X19:AA19)</f>
        <v>23</v>
      </c>
      <c r="H73" s="4">
        <f>SUM('United States Senator'!AB19:AE19)</f>
        <v>1</v>
      </c>
      <c r="I73" s="4">
        <f>SUM('United States Senator'!AG19:AJ19)</f>
        <v>4</v>
      </c>
      <c r="J73" s="4">
        <f>SUM('United States Senator'!AL19:AO19)</f>
        <v>3</v>
      </c>
      <c r="K73" s="4">
        <f>SUM('United States Senator'!AR19)</f>
        <v>1</v>
      </c>
    </row>
    <row r="74" spans="1:11">
      <c r="A74" s="9" t="s">
        <v>29</v>
      </c>
      <c r="B74" s="4">
        <f>SUM('United States Senator'!C20:F20)</f>
        <v>335</v>
      </c>
      <c r="C74" s="4">
        <f>SUM('United States Senator'!G20:J20)</f>
        <v>22</v>
      </c>
      <c r="D74" s="4">
        <f>SUM('United States Senator'!K20:N20)</f>
        <v>23</v>
      </c>
      <c r="E74" s="4">
        <f>SUM('United States Senator'!O20:R20)</f>
        <v>5</v>
      </c>
      <c r="F74" s="4">
        <f>SUM('United States Senator'!T20:W20)</f>
        <v>271</v>
      </c>
      <c r="G74" s="4">
        <f>SUM('United States Senator'!X20:AA20)</f>
        <v>51</v>
      </c>
      <c r="H74" s="4">
        <f>SUM('United States Senator'!AB20:AE20)</f>
        <v>1</v>
      </c>
      <c r="I74" s="4">
        <f>SUM('United States Senator'!AG20:AJ20)</f>
        <v>12</v>
      </c>
      <c r="J74" s="4">
        <f>SUM('United States Senator'!AL20:AO20)</f>
        <v>7</v>
      </c>
      <c r="K74" s="4">
        <f>SUM('United States Senator'!AR20)</f>
        <v>0</v>
      </c>
    </row>
    <row r="75" spans="1:11">
      <c r="A75" s="9" t="s">
        <v>30</v>
      </c>
      <c r="B75" s="4">
        <f>SUM('United States Senator'!C21:F21)</f>
        <v>381</v>
      </c>
      <c r="C75" s="4">
        <f>SUM('United States Senator'!G21:J21)</f>
        <v>23</v>
      </c>
      <c r="D75" s="4">
        <f>SUM('United States Senator'!K21:N21)</f>
        <v>23</v>
      </c>
      <c r="E75" s="4">
        <f>SUM('United States Senator'!O21:R21)</f>
        <v>2</v>
      </c>
      <c r="F75" s="4">
        <f>SUM('United States Senator'!T21:W21)</f>
        <v>204</v>
      </c>
      <c r="G75" s="4">
        <f>SUM('United States Senator'!X21:AA21)</f>
        <v>23</v>
      </c>
      <c r="H75" s="4">
        <f>SUM('United States Senator'!AB21:AE21)</f>
        <v>1</v>
      </c>
      <c r="I75" s="4">
        <f>SUM('United States Senator'!AG21:AJ21)</f>
        <v>6</v>
      </c>
      <c r="J75" s="4">
        <f>SUM('United States Senator'!AL21:AO21)</f>
        <v>10</v>
      </c>
      <c r="K75" s="4">
        <f>SUM('United States Senator'!AR21)</f>
        <v>0</v>
      </c>
    </row>
    <row r="76" spans="1:11">
      <c r="A76" s="9" t="s">
        <v>31</v>
      </c>
      <c r="B76" s="4">
        <f>SUM('United States Senator'!C22:F22)</f>
        <v>235</v>
      </c>
      <c r="C76" s="4">
        <f>SUM('United States Senator'!G22:J22)</f>
        <v>26</v>
      </c>
      <c r="D76" s="4">
        <f>SUM('United States Senator'!K22:N22)</f>
        <v>18</v>
      </c>
      <c r="E76" s="4">
        <f>SUM('United States Senator'!O22:R22)</f>
        <v>6</v>
      </c>
      <c r="F76" s="4">
        <f>SUM('United States Senator'!T22:W22)</f>
        <v>179</v>
      </c>
      <c r="G76" s="4">
        <f>SUM('United States Senator'!X22:AA22)</f>
        <v>52</v>
      </c>
      <c r="H76" s="4">
        <f>SUM('United States Senator'!AB22:AE22)</f>
        <v>1</v>
      </c>
      <c r="I76" s="4">
        <f>SUM('United States Senator'!AG22:AJ22)</f>
        <v>5</v>
      </c>
      <c r="J76" s="4">
        <f>SUM('United States Senator'!AL22:AO22)</f>
        <v>8</v>
      </c>
      <c r="K76" s="4">
        <f>SUM('United States Senator'!AR22)</f>
        <v>0</v>
      </c>
    </row>
    <row r="77" spans="1:11">
      <c r="A77" s="9" t="s">
        <v>32</v>
      </c>
      <c r="B77" s="4">
        <f>SUM('United States Senator'!C23:F23)</f>
        <v>367</v>
      </c>
      <c r="C77" s="4">
        <f>SUM('United States Senator'!G23:J23)</f>
        <v>40</v>
      </c>
      <c r="D77" s="4">
        <f>SUM('United States Senator'!K23:N23)</f>
        <v>25</v>
      </c>
      <c r="E77" s="4">
        <f>SUM('United States Senator'!O23:R23)</f>
        <v>5</v>
      </c>
      <c r="F77" s="4">
        <f>SUM('United States Senator'!T23:W23)</f>
        <v>237</v>
      </c>
      <c r="G77" s="4">
        <f>SUM('United States Senator'!X23:AA23)</f>
        <v>48</v>
      </c>
      <c r="H77" s="4">
        <f>SUM('United States Senator'!AB23:AE23)</f>
        <v>5</v>
      </c>
      <c r="I77" s="4">
        <f>SUM('United States Senator'!AG23:AJ23)</f>
        <v>8</v>
      </c>
      <c r="J77" s="4">
        <f>SUM('United States Senator'!AL23:AO23)</f>
        <v>8</v>
      </c>
      <c r="K77" s="4">
        <f>SUM('United States Senator'!AR23)</f>
        <v>0</v>
      </c>
    </row>
    <row r="78" spans="1:11">
      <c r="A78" s="9" t="s">
        <v>33</v>
      </c>
      <c r="B78" s="4">
        <f>SUM('United States Senator'!C24:F24)</f>
        <v>356</v>
      </c>
      <c r="C78" s="4">
        <f>SUM('United States Senator'!G24:J24)</f>
        <v>33</v>
      </c>
      <c r="D78" s="4">
        <f>SUM('United States Senator'!K24:N24)</f>
        <v>22</v>
      </c>
      <c r="E78" s="4">
        <f>SUM('United States Senator'!O24:R24)</f>
        <v>3</v>
      </c>
      <c r="F78" s="4">
        <f>SUM('United States Senator'!T24:W24)</f>
        <v>259</v>
      </c>
      <c r="G78" s="4">
        <f>SUM('United States Senator'!X24:AA24)</f>
        <v>50</v>
      </c>
      <c r="H78" s="4">
        <f>SUM('United States Senator'!AB24:AE24)</f>
        <v>3</v>
      </c>
      <c r="I78" s="4">
        <f>SUM('United States Senator'!AG24:AJ24)</f>
        <v>12</v>
      </c>
      <c r="J78" s="4">
        <f>SUM('United States Senator'!AL24:AO24)</f>
        <v>8</v>
      </c>
      <c r="K78" s="4">
        <f>SUM('United States Senator'!AR24)</f>
        <v>0</v>
      </c>
    </row>
    <row r="79" spans="1:11">
      <c r="A79" s="9" t="s">
        <v>34</v>
      </c>
      <c r="B79" s="4">
        <f>SUM('United States Senator'!C25:F25)</f>
        <v>131</v>
      </c>
      <c r="C79" s="4">
        <f>SUM('United States Senator'!G25:J25)</f>
        <v>10</v>
      </c>
      <c r="D79" s="4">
        <f>SUM('United States Senator'!K25:N25)</f>
        <v>11</v>
      </c>
      <c r="E79" s="4">
        <f>SUM('United States Senator'!O25:R25)</f>
        <v>2</v>
      </c>
      <c r="F79" s="4">
        <f>SUM('United States Senator'!T25:W25)</f>
        <v>125</v>
      </c>
      <c r="G79" s="4">
        <f>SUM('United States Senator'!X25:AA25)</f>
        <v>16</v>
      </c>
      <c r="H79" s="4">
        <f>SUM('United States Senator'!AB25:AE25)</f>
        <v>0</v>
      </c>
      <c r="I79" s="4">
        <f>SUM('United States Senator'!AG25:AJ25)</f>
        <v>9</v>
      </c>
      <c r="J79" s="4">
        <f>SUM('United States Senator'!AL25:AO25)</f>
        <v>5</v>
      </c>
      <c r="K79" s="4">
        <f>SUM('United States Senator'!AR25)</f>
        <v>0</v>
      </c>
    </row>
    <row r="80" spans="1:11">
      <c r="A80" s="9" t="s">
        <v>35</v>
      </c>
      <c r="B80" s="4">
        <f>SUM('United States Senator'!C26:F26)</f>
        <v>118</v>
      </c>
      <c r="C80" s="4">
        <f>SUM('United States Senator'!G26:J26)</f>
        <v>15</v>
      </c>
      <c r="D80" s="4">
        <f>SUM('United States Senator'!K26:N26)</f>
        <v>7</v>
      </c>
      <c r="E80" s="4">
        <f>SUM('United States Senator'!O26:R26)</f>
        <v>2</v>
      </c>
      <c r="F80" s="4">
        <f>SUM('United States Senator'!T26:W26)</f>
        <v>150</v>
      </c>
      <c r="G80" s="4">
        <f>SUM('United States Senator'!X26:AA26)</f>
        <v>32</v>
      </c>
      <c r="H80" s="4">
        <f>SUM('United States Senator'!AB26:AE26)</f>
        <v>0</v>
      </c>
      <c r="I80" s="4">
        <f>SUM('United States Senator'!AG26:AJ26)</f>
        <v>3</v>
      </c>
      <c r="J80" s="4">
        <f>SUM('United States Senator'!AL26:AO26)</f>
        <v>5</v>
      </c>
      <c r="K80" s="4">
        <f>SUM('United States Senator'!AR26)</f>
        <v>0</v>
      </c>
    </row>
    <row r="81" spans="1:11">
      <c r="A81" s="9" t="s">
        <v>36</v>
      </c>
      <c r="B81" s="4">
        <f>SUM('United States Senator'!C27:F27)</f>
        <v>208</v>
      </c>
      <c r="C81" s="4">
        <f>SUM('United States Senator'!G27:J27)</f>
        <v>28</v>
      </c>
      <c r="D81" s="4">
        <f>SUM('United States Senator'!K27:N27)</f>
        <v>19</v>
      </c>
      <c r="E81" s="4">
        <f>SUM('United States Senator'!O27:R27)</f>
        <v>3</v>
      </c>
      <c r="F81" s="4">
        <f>SUM('United States Senator'!T27:W27)</f>
        <v>257</v>
      </c>
      <c r="G81" s="4">
        <f>SUM('United States Senator'!X27:AA27)</f>
        <v>71</v>
      </c>
      <c r="H81" s="4">
        <f>SUM('United States Senator'!AB27:AE27)</f>
        <v>5</v>
      </c>
      <c r="I81" s="4">
        <f>SUM('United States Senator'!AG27:AJ27)</f>
        <v>8</v>
      </c>
      <c r="J81" s="4">
        <f>SUM('United States Senator'!AL27:AO27)</f>
        <v>6</v>
      </c>
      <c r="K81" s="4">
        <f>SUM('United States Senator'!AR27)</f>
        <v>0</v>
      </c>
    </row>
    <row r="82" spans="1:11">
      <c r="A82" s="9" t="s">
        <v>37</v>
      </c>
      <c r="B82" s="4">
        <f>SUM('United States Senator'!C28:F28)</f>
        <v>211</v>
      </c>
      <c r="C82" s="4">
        <f>SUM('United States Senator'!G28:J28)</f>
        <v>16</v>
      </c>
      <c r="D82" s="4">
        <f>SUM('United States Senator'!K28:N28)</f>
        <v>6</v>
      </c>
      <c r="E82" s="4">
        <f>SUM('United States Senator'!O28:R28)</f>
        <v>4</v>
      </c>
      <c r="F82" s="4">
        <f>SUM('United States Senator'!T28:W28)</f>
        <v>148</v>
      </c>
      <c r="G82" s="4">
        <f>SUM('United States Senator'!X28:AA28)</f>
        <v>33</v>
      </c>
      <c r="H82" s="4">
        <f>SUM('United States Senator'!AB28:AE28)</f>
        <v>0</v>
      </c>
      <c r="I82" s="4">
        <f>SUM('United States Senator'!AG28:AJ28)</f>
        <v>4</v>
      </c>
      <c r="J82" s="4">
        <f>SUM('United States Senator'!AL28:AO28)</f>
        <v>6</v>
      </c>
      <c r="K82" s="4">
        <f>SUM('United States Senator'!AR28)</f>
        <v>0</v>
      </c>
    </row>
    <row r="83" spans="1:11">
      <c r="A83" s="9" t="s">
        <v>38</v>
      </c>
      <c r="B83" s="4">
        <f>SUM('United States Senator'!C29:F29)</f>
        <v>163</v>
      </c>
      <c r="C83" s="4">
        <f>SUM('United States Senator'!G29:J29)</f>
        <v>16</v>
      </c>
      <c r="D83" s="4">
        <f>SUM('United States Senator'!K29:N29)</f>
        <v>18</v>
      </c>
      <c r="E83" s="4">
        <f>SUM('United States Senator'!O29:R29)</f>
        <v>4</v>
      </c>
      <c r="F83" s="4">
        <f>SUM('United States Senator'!T29:W29)</f>
        <v>137</v>
      </c>
      <c r="G83" s="4">
        <f>SUM('United States Senator'!X29:AA29)</f>
        <v>23</v>
      </c>
      <c r="H83" s="4">
        <f>SUM('United States Senator'!AB29:AE29)</f>
        <v>0</v>
      </c>
      <c r="I83" s="4">
        <f>SUM('United States Senator'!AG29:AJ29)</f>
        <v>5</v>
      </c>
      <c r="J83" s="4">
        <f>SUM('United States Senator'!AL29:AO29)</f>
        <v>3</v>
      </c>
      <c r="K83" s="4">
        <f>SUM('United States Senator'!AR29)</f>
        <v>1</v>
      </c>
    </row>
    <row r="84" spans="1:11">
      <c r="A84" s="9" t="s">
        <v>39</v>
      </c>
      <c r="B84" s="4">
        <f>SUM('United States Senator'!C30:F30)</f>
        <v>206</v>
      </c>
      <c r="C84" s="4">
        <f>SUM('United States Senator'!G30:J30)</f>
        <v>20</v>
      </c>
      <c r="D84" s="4">
        <f>SUM('United States Senator'!K30:N30)</f>
        <v>19</v>
      </c>
      <c r="E84" s="4">
        <f>SUM('United States Senator'!O30:R30)</f>
        <v>3</v>
      </c>
      <c r="F84" s="4">
        <f>SUM('United States Senator'!T30:W30)</f>
        <v>194</v>
      </c>
      <c r="G84" s="4">
        <f>SUM('United States Senator'!X30:AA30)</f>
        <v>55</v>
      </c>
      <c r="H84" s="4">
        <f>SUM('United States Senator'!AB30:AE30)</f>
        <v>2</v>
      </c>
      <c r="I84" s="4">
        <f>SUM('United States Senator'!AG30:AJ30)</f>
        <v>5</v>
      </c>
      <c r="J84" s="4">
        <f>SUM('United States Senator'!AL30:AO30)</f>
        <v>2</v>
      </c>
      <c r="K84" s="4">
        <f>SUM('United States Senator'!AR30)</f>
        <v>0</v>
      </c>
    </row>
    <row r="85" spans="1:11">
      <c r="A85" s="9" t="s">
        <v>40</v>
      </c>
      <c r="B85" s="4">
        <f>SUM('United States Senator'!C31:F31)</f>
        <v>204</v>
      </c>
      <c r="C85" s="4">
        <f>SUM('United States Senator'!G31:J31)</f>
        <v>27</v>
      </c>
      <c r="D85" s="4">
        <f>SUM('United States Senator'!K31:N31)</f>
        <v>18</v>
      </c>
      <c r="E85" s="4">
        <f>SUM('United States Senator'!O31:R31)</f>
        <v>5</v>
      </c>
      <c r="F85" s="4">
        <f>SUM('United States Senator'!T31:W31)</f>
        <v>158</v>
      </c>
      <c r="G85" s="4">
        <f>SUM('United States Senator'!X31:AA31)</f>
        <v>25</v>
      </c>
      <c r="H85" s="4">
        <f>SUM('United States Senator'!AB31:AE31)</f>
        <v>1</v>
      </c>
      <c r="I85" s="4">
        <f>SUM('United States Senator'!AG31:AJ31)</f>
        <v>10</v>
      </c>
      <c r="J85" s="4">
        <f>SUM('United States Senator'!AL31:AO31)</f>
        <v>5</v>
      </c>
      <c r="K85" s="4">
        <f>SUM('United States Senator'!AR31)</f>
        <v>1</v>
      </c>
    </row>
    <row r="86" spans="1:11">
      <c r="A86" s="9" t="s">
        <v>41</v>
      </c>
      <c r="B86" s="4">
        <f>SUM('United States Senator'!C32:F32)</f>
        <v>181</v>
      </c>
      <c r="C86" s="4">
        <f>SUM('United States Senator'!G32:J32)</f>
        <v>22</v>
      </c>
      <c r="D86" s="4">
        <f>SUM('United States Senator'!K32:N32)</f>
        <v>16</v>
      </c>
      <c r="E86" s="4">
        <f>SUM('United States Senator'!O32:R32)</f>
        <v>3</v>
      </c>
      <c r="F86" s="4">
        <f>SUM('United States Senator'!T32:W32)</f>
        <v>222</v>
      </c>
      <c r="G86" s="4">
        <f>SUM('United States Senator'!X32:AA32)</f>
        <v>34</v>
      </c>
      <c r="H86" s="4">
        <f>SUM('United States Senator'!AB32:AE32)</f>
        <v>3</v>
      </c>
      <c r="I86" s="4">
        <f>SUM('United States Senator'!AG32:AJ32)</f>
        <v>6</v>
      </c>
      <c r="J86" s="4">
        <f>SUM('United States Senator'!AL32:AO32)</f>
        <v>2</v>
      </c>
      <c r="K86" s="4">
        <f>SUM('United States Senator'!AR32)</f>
        <v>0</v>
      </c>
    </row>
    <row r="87" spans="1:11">
      <c r="A87" s="9" t="s">
        <v>42</v>
      </c>
      <c r="B87" s="4">
        <f>SUM('United States Senator'!C33:F33)</f>
        <v>218</v>
      </c>
      <c r="C87" s="4">
        <f>SUM('United States Senator'!G33:J33)</f>
        <v>46</v>
      </c>
      <c r="D87" s="4">
        <f>SUM('United States Senator'!K33:N33)</f>
        <v>23</v>
      </c>
      <c r="E87" s="4">
        <f>SUM('United States Senator'!O33:R33)</f>
        <v>2</v>
      </c>
      <c r="F87" s="4">
        <f>SUM('United States Senator'!T33:W33)</f>
        <v>267</v>
      </c>
      <c r="G87" s="4">
        <f>SUM('United States Senator'!X33:AA33)</f>
        <v>56</v>
      </c>
      <c r="H87" s="4">
        <f>SUM('United States Senator'!AB33:AE33)</f>
        <v>2</v>
      </c>
      <c r="I87" s="4">
        <f>SUM('United States Senator'!AG33:AJ33)</f>
        <v>7</v>
      </c>
      <c r="J87" s="4">
        <f>SUM('United States Senator'!AL33:AO33)</f>
        <v>7</v>
      </c>
      <c r="K87" s="4">
        <f>SUM('United States Senator'!AR33)</f>
        <v>0</v>
      </c>
    </row>
    <row r="88" spans="1:11">
      <c r="A88" s="9" t="s">
        <v>43</v>
      </c>
      <c r="B88" s="4">
        <f>SUM('United States Senator'!C34:F34)</f>
        <v>346</v>
      </c>
      <c r="C88" s="4">
        <f>SUM('United States Senator'!G34:J34)</f>
        <v>29</v>
      </c>
      <c r="D88" s="4">
        <f>SUM('United States Senator'!K34:N34)</f>
        <v>26</v>
      </c>
      <c r="E88" s="4">
        <f>SUM('United States Senator'!O34:R34)</f>
        <v>8</v>
      </c>
      <c r="F88" s="4">
        <f>SUM('United States Senator'!T34:W34)</f>
        <v>235</v>
      </c>
      <c r="G88" s="4">
        <f>SUM('United States Senator'!X34:AA34)</f>
        <v>41</v>
      </c>
      <c r="H88" s="4">
        <f>SUM('United States Senator'!AB34:AE34)</f>
        <v>2</v>
      </c>
      <c r="I88" s="4">
        <f>SUM('United States Senator'!AG34:AJ34)</f>
        <v>14</v>
      </c>
      <c r="J88" s="4">
        <f>SUM('United States Senator'!AL34:AO34)</f>
        <v>9</v>
      </c>
      <c r="K88" s="4">
        <f>SUM('United States Senator'!AR34)</f>
        <v>0</v>
      </c>
    </row>
    <row r="89" spans="1:11">
      <c r="A89" s="9" t="s">
        <v>44</v>
      </c>
      <c r="B89" s="4">
        <f>SUM('United States Senator'!C35:F35)</f>
        <v>267</v>
      </c>
      <c r="C89" s="4">
        <f>SUM('United States Senator'!G35:J35)</f>
        <v>27</v>
      </c>
      <c r="D89" s="4">
        <f>SUM('United States Senator'!K35:N35)</f>
        <v>18</v>
      </c>
      <c r="E89" s="4">
        <f>SUM('United States Senator'!O35:R35)</f>
        <v>6</v>
      </c>
      <c r="F89" s="4">
        <f>SUM('United States Senator'!T35:W35)</f>
        <v>270</v>
      </c>
      <c r="G89" s="4">
        <f>SUM('United States Senator'!X35:AA35)</f>
        <v>43</v>
      </c>
      <c r="H89" s="4">
        <f>SUM('United States Senator'!AB35:AE35)</f>
        <v>2</v>
      </c>
      <c r="I89" s="4">
        <f>SUM('United States Senator'!AG35:AJ35)</f>
        <v>4</v>
      </c>
      <c r="J89" s="4">
        <f>SUM('United States Senator'!AL35:AO35)</f>
        <v>5</v>
      </c>
      <c r="K89" s="4">
        <f>SUM('United States Senator'!AR35)</f>
        <v>1</v>
      </c>
    </row>
    <row r="90" spans="1:11">
      <c r="A90" s="9" t="s">
        <v>45</v>
      </c>
      <c r="B90" s="4">
        <f>SUM('United States Senator'!C36:F36)</f>
        <v>255</v>
      </c>
      <c r="C90" s="4">
        <f>SUM('United States Senator'!G36:J36)</f>
        <v>14</v>
      </c>
      <c r="D90" s="4">
        <f>SUM('United States Senator'!K36:N36)</f>
        <v>18</v>
      </c>
      <c r="E90" s="4">
        <f>SUM('United States Senator'!O36:R36)</f>
        <v>3</v>
      </c>
      <c r="F90" s="4">
        <f>SUM('United States Senator'!T36:W36)</f>
        <v>173</v>
      </c>
      <c r="G90" s="4">
        <f>SUM('United States Senator'!X36:AA36)</f>
        <v>28</v>
      </c>
      <c r="H90" s="4">
        <f>SUM('United States Senator'!AB36:AE36)</f>
        <v>1</v>
      </c>
      <c r="I90" s="4">
        <f>SUM('United States Senator'!AG36:AJ36)</f>
        <v>11</v>
      </c>
      <c r="J90" s="4">
        <f>SUM('United States Senator'!AL36:AO36)</f>
        <v>2</v>
      </c>
      <c r="K90" s="4">
        <f>SUM('United States Senator'!AR36)</f>
        <v>0</v>
      </c>
    </row>
    <row r="91" spans="1:11">
      <c r="A91" s="9" t="s">
        <v>46</v>
      </c>
      <c r="B91" s="4">
        <f>SUM('United States Senator'!C37:F37)</f>
        <v>163</v>
      </c>
      <c r="C91" s="4">
        <f>SUM('United States Senator'!G37:J37)</f>
        <v>22</v>
      </c>
      <c r="D91" s="4">
        <f>SUM('United States Senator'!K37:N37)</f>
        <v>16</v>
      </c>
      <c r="E91" s="4">
        <f>SUM('United States Senator'!O37:R37)</f>
        <v>2</v>
      </c>
      <c r="F91" s="4">
        <f>SUM('United States Senator'!T37:W37)</f>
        <v>166</v>
      </c>
      <c r="G91" s="4">
        <f>SUM('United States Senator'!X37:AA37)</f>
        <v>39</v>
      </c>
      <c r="H91" s="4">
        <f>SUM('United States Senator'!AB37:AE37)</f>
        <v>1</v>
      </c>
      <c r="I91" s="4">
        <f>SUM('United States Senator'!AG37:AJ37)</f>
        <v>1</v>
      </c>
      <c r="J91" s="4">
        <f>SUM('United States Senator'!AL37:AO37)</f>
        <v>4</v>
      </c>
      <c r="K91" s="4">
        <f>SUM('United States Senator'!AR37)</f>
        <v>0</v>
      </c>
    </row>
    <row r="92" spans="1:11">
      <c r="A92" s="9" t="s">
        <v>47</v>
      </c>
      <c r="B92" s="4">
        <f>SUM('United States Senator'!C38:F38)</f>
        <v>197</v>
      </c>
      <c r="C92" s="4">
        <f>SUM('United States Senator'!G38:J38)</f>
        <v>35</v>
      </c>
      <c r="D92" s="4">
        <f>SUM('United States Senator'!K38:N38)</f>
        <v>17</v>
      </c>
      <c r="E92" s="4">
        <f>SUM('United States Senator'!O38:R38)</f>
        <v>1</v>
      </c>
      <c r="F92" s="4">
        <f>SUM('United States Senator'!T38:W38)</f>
        <v>215</v>
      </c>
      <c r="G92" s="4">
        <f>SUM('United States Senator'!X38:AA38)</f>
        <v>33</v>
      </c>
      <c r="H92" s="4">
        <f>SUM('United States Senator'!AB38:AE38)</f>
        <v>3</v>
      </c>
      <c r="I92" s="4">
        <f>SUM('United States Senator'!AG38:AJ38)</f>
        <v>8</v>
      </c>
      <c r="J92" s="4">
        <f>SUM('United States Senator'!AL38:AO38)</f>
        <v>6</v>
      </c>
      <c r="K92" s="4">
        <f>SUM('United States Senator'!AR38)</f>
        <v>0</v>
      </c>
    </row>
    <row r="93" spans="1:11">
      <c r="A93" s="9" t="s">
        <v>48</v>
      </c>
      <c r="B93" s="4">
        <f>SUM('United States Senator'!C39:F39)</f>
        <v>148</v>
      </c>
      <c r="C93" s="4">
        <f>SUM('United States Senator'!G39:J39)</f>
        <v>9</v>
      </c>
      <c r="D93" s="4">
        <f>SUM('United States Senator'!K39:N39)</f>
        <v>6</v>
      </c>
      <c r="E93" s="4">
        <f>SUM('United States Senator'!O39:R39)</f>
        <v>1</v>
      </c>
      <c r="F93" s="4">
        <f>SUM('United States Senator'!T39:W39)</f>
        <v>96</v>
      </c>
      <c r="G93" s="4">
        <f>SUM('United States Senator'!X39:AA39)</f>
        <v>14</v>
      </c>
      <c r="H93" s="4">
        <f>SUM('United States Senator'!AB39:AE39)</f>
        <v>1</v>
      </c>
      <c r="I93" s="4">
        <f>SUM('United States Senator'!AG39:AJ39)</f>
        <v>3</v>
      </c>
      <c r="J93" s="4">
        <f>SUM('United States Senator'!AL39:AO39)</f>
        <v>1</v>
      </c>
      <c r="K93" s="4">
        <f>SUM('United States Senator'!AR39)</f>
        <v>0</v>
      </c>
    </row>
    <row r="94" spans="1:11">
      <c r="A94" s="9" t="s">
        <v>49</v>
      </c>
      <c r="B94" s="4">
        <f>SUM('United States Senator'!C40:F40)</f>
        <v>87</v>
      </c>
      <c r="C94" s="4">
        <f>SUM('United States Senator'!G40:J40)</f>
        <v>8</v>
      </c>
      <c r="D94" s="4">
        <f>SUM('United States Senator'!K40:N40)</f>
        <v>8</v>
      </c>
      <c r="E94" s="4">
        <f>SUM('United States Senator'!O40:R40)</f>
        <v>2</v>
      </c>
      <c r="F94" s="4">
        <f>SUM('United States Senator'!T40:W40)</f>
        <v>86</v>
      </c>
      <c r="G94" s="4">
        <f>SUM('United States Senator'!X40:AA40)</f>
        <v>9</v>
      </c>
      <c r="H94" s="4">
        <f>SUM('United States Senator'!AB40:AE40)</f>
        <v>0</v>
      </c>
      <c r="I94" s="4">
        <f>SUM('United States Senator'!AG40:AJ40)</f>
        <v>7</v>
      </c>
      <c r="J94" s="4">
        <f>SUM('United States Senator'!AL40:AO40)</f>
        <v>2</v>
      </c>
      <c r="K94" s="4">
        <f>SUM('United States Senator'!AR40)</f>
        <v>0</v>
      </c>
    </row>
    <row r="95" spans="1:11">
      <c r="A95" s="9" t="s">
        <v>50</v>
      </c>
      <c r="B95" s="4">
        <f>SUM('United States Senator'!C41:F41)</f>
        <v>26</v>
      </c>
      <c r="C95" s="4">
        <f>SUM('United States Senator'!G41:J41)</f>
        <v>1</v>
      </c>
      <c r="D95" s="4">
        <f>SUM('United States Senator'!K41:N41)</f>
        <v>4</v>
      </c>
      <c r="E95" s="4">
        <f>SUM('United States Senator'!O41:R41)</f>
        <v>0</v>
      </c>
      <c r="F95" s="4">
        <f>SUM('United States Senator'!T41:W41)</f>
        <v>29</v>
      </c>
      <c r="G95" s="4">
        <f>SUM('United States Senator'!X41:AA41)</f>
        <v>0</v>
      </c>
      <c r="H95" s="4">
        <f>SUM('United States Senator'!AB41:AE41)</f>
        <v>0</v>
      </c>
      <c r="I95" s="4">
        <f>SUM('United States Senator'!AG41:AJ41)</f>
        <v>0</v>
      </c>
      <c r="J95" s="4">
        <f>SUM('United States Senator'!AL41:AO41)</f>
        <v>0</v>
      </c>
      <c r="K95" s="4">
        <f>SUM('United States Senator'!AR41)</f>
        <v>0</v>
      </c>
    </row>
    <row r="96" spans="1:11">
      <c r="A96" s="9" t="s">
        <v>51</v>
      </c>
      <c r="B96" s="4">
        <f>SUM('United States Senator'!C42:F42)</f>
        <v>275</v>
      </c>
      <c r="C96" s="4">
        <f>SUM('United States Senator'!G42:J42)</f>
        <v>36</v>
      </c>
      <c r="D96" s="4">
        <f>SUM('United States Senator'!K42:N42)</f>
        <v>22</v>
      </c>
      <c r="E96" s="4">
        <f>SUM('United States Senator'!O42:R42)</f>
        <v>4</v>
      </c>
      <c r="F96" s="4">
        <f>SUM('United States Senator'!T42:W42)</f>
        <v>304</v>
      </c>
      <c r="G96" s="4">
        <f>SUM('United States Senator'!X42:AA42)</f>
        <v>64</v>
      </c>
      <c r="H96" s="4">
        <f>SUM('United States Senator'!AB42:AE42)</f>
        <v>0</v>
      </c>
      <c r="I96" s="4">
        <f>SUM('United States Senator'!AG42:AJ42)</f>
        <v>11</v>
      </c>
      <c r="J96" s="4">
        <f>SUM('United States Senator'!AL42:AO42)</f>
        <v>10</v>
      </c>
      <c r="K96" s="4">
        <f>SUM('United States Senator'!AR42)</f>
        <v>0</v>
      </c>
    </row>
    <row r="97" spans="1:11">
      <c r="A97" s="9" t="s">
        <v>52</v>
      </c>
      <c r="B97" s="4">
        <f>SUM('United States Senator'!C43:F43)</f>
        <v>195</v>
      </c>
      <c r="C97" s="4">
        <f>SUM('United States Senator'!G43:J43)</f>
        <v>22</v>
      </c>
      <c r="D97" s="4">
        <f>SUM('United States Senator'!K43:N43)</f>
        <v>15</v>
      </c>
      <c r="E97" s="4">
        <f>SUM('United States Senator'!O43:R43)</f>
        <v>0</v>
      </c>
      <c r="F97" s="4">
        <f>SUM('United States Senator'!T43:W43)</f>
        <v>128</v>
      </c>
      <c r="G97" s="4">
        <f>SUM('United States Senator'!X43:AA43)</f>
        <v>18</v>
      </c>
      <c r="H97" s="4">
        <f>SUM('United States Senator'!AB43:AE43)</f>
        <v>1</v>
      </c>
      <c r="I97" s="4">
        <f>SUM('United States Senator'!AG43:AJ43)</f>
        <v>8</v>
      </c>
      <c r="J97" s="4">
        <f>SUM('United States Senator'!AL43:AO43)</f>
        <v>5</v>
      </c>
      <c r="K97" s="4">
        <f>SUM('United States Senator'!AR43)</f>
        <v>0</v>
      </c>
    </row>
    <row r="98" spans="1:11">
      <c r="A98" s="9" t="s">
        <v>53</v>
      </c>
      <c r="B98" s="4">
        <f>SUM('United States Senator'!C44:F44)</f>
        <v>224</v>
      </c>
      <c r="C98" s="4">
        <f>SUM('United States Senator'!G44:J44)</f>
        <v>25</v>
      </c>
      <c r="D98" s="4">
        <f>SUM('United States Senator'!K44:N44)</f>
        <v>19</v>
      </c>
      <c r="E98" s="4">
        <f>SUM('United States Senator'!O44:R44)</f>
        <v>4</v>
      </c>
      <c r="F98" s="4">
        <f>SUM('United States Senator'!T44:W44)</f>
        <v>165</v>
      </c>
      <c r="G98" s="4">
        <f>SUM('United States Senator'!X44:AA44)</f>
        <v>23</v>
      </c>
      <c r="H98" s="4">
        <f>SUM('United States Senator'!AB44:AE44)</f>
        <v>4</v>
      </c>
      <c r="I98" s="4">
        <f>SUM('United States Senator'!AG44:AJ44)</f>
        <v>5</v>
      </c>
      <c r="J98" s="4">
        <f>SUM('United States Senator'!AL44:AO44)</f>
        <v>4</v>
      </c>
      <c r="K98" s="4">
        <f>SUM('United States Senator'!AR44)</f>
        <v>0</v>
      </c>
    </row>
    <row r="99" spans="1:11">
      <c r="A99" s="9" t="s">
        <v>152</v>
      </c>
      <c r="B99" s="22">
        <f t="shared" ref="B99:K99" si="1">SUM(B57:B98)</f>
        <v>8816</v>
      </c>
      <c r="C99" s="22">
        <f t="shared" si="1"/>
        <v>803</v>
      </c>
      <c r="D99" s="22">
        <f t="shared" si="1"/>
        <v>604</v>
      </c>
      <c r="E99" s="22">
        <f t="shared" si="1"/>
        <v>134</v>
      </c>
      <c r="F99" s="22">
        <f t="shared" si="1"/>
        <v>6116</v>
      </c>
      <c r="G99" s="22">
        <f t="shared" si="1"/>
        <v>1156</v>
      </c>
      <c r="H99" s="22">
        <f t="shared" si="1"/>
        <v>60</v>
      </c>
      <c r="I99" s="22">
        <f t="shared" si="1"/>
        <v>228</v>
      </c>
      <c r="J99" s="22">
        <f t="shared" si="1"/>
        <v>198</v>
      </c>
      <c r="K99" s="22">
        <f t="shared" si="1"/>
        <v>6</v>
      </c>
    </row>
    <row r="102" spans="1:11">
      <c r="A102" s="8" t="s">
        <v>163</v>
      </c>
    </row>
    <row r="103" spans="1:11" s="16" customFormat="1" ht="50" customHeight="1">
      <c r="A103" s="18" t="s">
        <v>1</v>
      </c>
      <c r="B103" s="20" t="s">
        <v>164</v>
      </c>
      <c r="C103" s="20" t="s">
        <v>165</v>
      </c>
      <c r="D103" s="20" t="s">
        <v>166</v>
      </c>
      <c r="E103" s="20" t="s">
        <v>151</v>
      </c>
      <c r="F103" s="21"/>
      <c r="G103" s="21"/>
      <c r="H103" s="21"/>
      <c r="I103" s="21"/>
      <c r="J103" s="21"/>
      <c r="K103" s="21"/>
    </row>
    <row r="104" spans="1:11">
      <c r="A104" s="9" t="s">
        <v>12</v>
      </c>
      <c r="B104" s="4">
        <f>SUM('Justice 4th JD'!C4:F4)</f>
        <v>218</v>
      </c>
      <c r="C104" s="4">
        <f>SUM('Justice 4th JD'!G4:J4)</f>
        <v>33</v>
      </c>
      <c r="D104" s="4">
        <f>SUM('Justice 4th JD'!L4:O4)</f>
        <v>192</v>
      </c>
      <c r="E104" s="4">
        <f>SUM('Justice 4th JD'!R4)</f>
        <v>1</v>
      </c>
    </row>
    <row r="105" spans="1:11">
      <c r="A105" s="9" t="s">
        <v>13</v>
      </c>
      <c r="B105" s="4">
        <f>SUM('Justice 4th JD'!C5:F5)</f>
        <v>72</v>
      </c>
      <c r="C105" s="4">
        <f>SUM('Justice 4th JD'!G5:J5)</f>
        <v>12</v>
      </c>
      <c r="D105" s="4">
        <f>SUM('Justice 4th JD'!L5:O5)</f>
        <v>81</v>
      </c>
      <c r="E105" s="4">
        <f>SUM('Justice 4th JD'!R5)</f>
        <v>1</v>
      </c>
    </row>
    <row r="106" spans="1:11">
      <c r="A106" s="9" t="s">
        <v>14</v>
      </c>
      <c r="B106" s="4">
        <f>SUM('Justice 4th JD'!C6:F6)</f>
        <v>241</v>
      </c>
      <c r="C106" s="4">
        <f>SUM('Justice 4th JD'!G6:J6)</f>
        <v>57</v>
      </c>
      <c r="D106" s="4">
        <f>SUM('Justice 4th JD'!L6:O6)</f>
        <v>203</v>
      </c>
      <c r="E106" s="4">
        <f>SUM('Justice 4th JD'!R6)</f>
        <v>1</v>
      </c>
    </row>
    <row r="107" spans="1:11">
      <c r="A107" s="9" t="s">
        <v>15</v>
      </c>
      <c r="B107" s="4">
        <f>SUM('Justice 4th JD'!C7:F7)</f>
        <v>123</v>
      </c>
      <c r="C107" s="4">
        <f>SUM('Justice 4th JD'!G7:J7)</f>
        <v>30</v>
      </c>
      <c r="D107" s="4">
        <f>SUM('Justice 4th JD'!L7:O7)</f>
        <v>123</v>
      </c>
      <c r="E107" s="4">
        <f>SUM('Justice 4th JD'!R7)</f>
        <v>0</v>
      </c>
    </row>
    <row r="108" spans="1:11">
      <c r="A108" s="9" t="s">
        <v>16</v>
      </c>
      <c r="B108" s="4">
        <f>SUM('Justice 4th JD'!C8:F8)</f>
        <v>40</v>
      </c>
      <c r="C108" s="4">
        <f>SUM('Justice 4th JD'!G8:J8)</f>
        <v>6</v>
      </c>
      <c r="D108" s="4">
        <f>SUM('Justice 4th JD'!L8:O8)</f>
        <v>24</v>
      </c>
      <c r="E108" s="4">
        <f>SUM('Justice 4th JD'!R8)</f>
        <v>1</v>
      </c>
    </row>
    <row r="109" spans="1:11">
      <c r="A109" s="9" t="s">
        <v>17</v>
      </c>
      <c r="B109" s="4">
        <f>SUM('Justice 4th JD'!C9:F9)</f>
        <v>102</v>
      </c>
      <c r="C109" s="4">
        <f>SUM('Justice 4th JD'!G9:J9)</f>
        <v>18</v>
      </c>
      <c r="D109" s="4">
        <f>SUM('Justice 4th JD'!L9:O9)</f>
        <v>51</v>
      </c>
      <c r="E109" s="4">
        <f>SUM('Justice 4th JD'!R9)</f>
        <v>0</v>
      </c>
    </row>
    <row r="110" spans="1:11">
      <c r="A110" s="9" t="s">
        <v>18</v>
      </c>
      <c r="B110" s="4">
        <f>SUM('Justice 4th JD'!C10:F10)</f>
        <v>36</v>
      </c>
      <c r="C110" s="4">
        <f>SUM('Justice 4th JD'!G10:J10)</f>
        <v>9</v>
      </c>
      <c r="D110" s="4">
        <f>SUM('Justice 4th JD'!L10:O10)</f>
        <v>36</v>
      </c>
      <c r="E110" s="4">
        <f>SUM('Justice 4th JD'!R10)</f>
        <v>0</v>
      </c>
    </row>
    <row r="111" spans="1:11">
      <c r="A111" s="9" t="s">
        <v>19</v>
      </c>
      <c r="B111" s="4">
        <f>SUM('Justice 4th JD'!C11:F11)</f>
        <v>275</v>
      </c>
      <c r="C111" s="4">
        <f>SUM('Justice 4th JD'!G11:J11)</f>
        <v>53</v>
      </c>
      <c r="D111" s="4">
        <f>SUM('Justice 4th JD'!L11:O11)</f>
        <v>262</v>
      </c>
      <c r="E111" s="4">
        <f>SUM('Justice 4th JD'!R11)</f>
        <v>1</v>
      </c>
    </row>
    <row r="112" spans="1:11">
      <c r="A112" s="9" t="s">
        <v>20</v>
      </c>
      <c r="B112" s="4">
        <f>SUM('Justice 4th JD'!C12:F12)</f>
        <v>251</v>
      </c>
      <c r="C112" s="4">
        <f>SUM('Justice 4th JD'!G12:J12)</f>
        <v>45</v>
      </c>
      <c r="D112" s="4">
        <f>SUM('Justice 4th JD'!L12:O12)</f>
        <v>154</v>
      </c>
      <c r="E112" s="4">
        <f>SUM('Justice 4th JD'!R12)</f>
        <v>1</v>
      </c>
    </row>
    <row r="113" spans="1:5">
      <c r="A113" s="9" t="s">
        <v>21</v>
      </c>
      <c r="B113" s="4">
        <f>SUM('Justice 4th JD'!C13:F13)</f>
        <v>139</v>
      </c>
      <c r="C113" s="4">
        <f>SUM('Justice 4th JD'!G13:J13)</f>
        <v>22</v>
      </c>
      <c r="D113" s="4">
        <f>SUM('Justice 4th JD'!L13:O13)</f>
        <v>106</v>
      </c>
      <c r="E113" s="4">
        <f>SUM('Justice 4th JD'!R13)</f>
        <v>0</v>
      </c>
    </row>
    <row r="114" spans="1:5">
      <c r="A114" s="9" t="s">
        <v>22</v>
      </c>
      <c r="B114" s="4">
        <f>SUM('Justice 4th JD'!C14:F14)</f>
        <v>172</v>
      </c>
      <c r="C114" s="4">
        <f>SUM('Justice 4th JD'!G14:J14)</f>
        <v>27</v>
      </c>
      <c r="D114" s="4">
        <f>SUM('Justice 4th JD'!L14:O14)</f>
        <v>97</v>
      </c>
      <c r="E114" s="4">
        <f>SUM('Justice 4th JD'!R14)</f>
        <v>0</v>
      </c>
    </row>
    <row r="115" spans="1:5">
      <c r="A115" s="9" t="s">
        <v>23</v>
      </c>
      <c r="B115" s="4">
        <f>SUM('Justice 4th JD'!C15:F15)</f>
        <v>178</v>
      </c>
      <c r="C115" s="4">
        <f>SUM('Justice 4th JD'!G15:J15)</f>
        <v>26</v>
      </c>
      <c r="D115" s="4">
        <f>SUM('Justice 4th JD'!L15:O15)</f>
        <v>115</v>
      </c>
      <c r="E115" s="4">
        <f>SUM('Justice 4th JD'!R15)</f>
        <v>0</v>
      </c>
    </row>
    <row r="116" spans="1:5">
      <c r="A116" s="9" t="s">
        <v>24</v>
      </c>
      <c r="B116" s="4">
        <f>SUM('Justice 4th JD'!C16:F16)</f>
        <v>231</v>
      </c>
      <c r="C116" s="4">
        <f>SUM('Justice 4th JD'!G16:J16)</f>
        <v>62</v>
      </c>
      <c r="D116" s="4">
        <f>SUM('Justice 4th JD'!L16:O16)</f>
        <v>208</v>
      </c>
      <c r="E116" s="4">
        <f>SUM('Justice 4th JD'!R16)</f>
        <v>0</v>
      </c>
    </row>
    <row r="117" spans="1:5">
      <c r="A117" s="9" t="s">
        <v>25</v>
      </c>
      <c r="B117" s="4">
        <f>SUM('Justice 4th JD'!C17:F17)</f>
        <v>131</v>
      </c>
      <c r="C117" s="4">
        <f>SUM('Justice 4th JD'!G17:J17)</f>
        <v>17</v>
      </c>
      <c r="D117" s="4">
        <f>SUM('Justice 4th JD'!L17:O17)</f>
        <v>61</v>
      </c>
      <c r="E117" s="4">
        <f>SUM('Justice 4th JD'!R17)</f>
        <v>0</v>
      </c>
    </row>
    <row r="118" spans="1:5">
      <c r="A118" s="9" t="s">
        <v>26</v>
      </c>
      <c r="B118" s="4">
        <f>SUM('Justice 4th JD'!C18:F18)</f>
        <v>61</v>
      </c>
      <c r="C118" s="4">
        <f>SUM('Justice 4th JD'!G18:J18)</f>
        <v>18</v>
      </c>
      <c r="D118" s="4">
        <f>SUM('Justice 4th JD'!L18:O18)</f>
        <v>45</v>
      </c>
      <c r="E118" s="4">
        <f>SUM('Justice 4th JD'!R18)</f>
        <v>0</v>
      </c>
    </row>
    <row r="119" spans="1:5">
      <c r="A119" s="9" t="s">
        <v>27</v>
      </c>
      <c r="B119" s="4">
        <f>SUM('Justice 4th JD'!C19:F19)</f>
        <v>123</v>
      </c>
      <c r="C119" s="4">
        <f>SUM('Justice 4th JD'!G19:J19)</f>
        <v>9</v>
      </c>
      <c r="D119" s="4">
        <f>SUM('Justice 4th JD'!L19:O19)</f>
        <v>33</v>
      </c>
      <c r="E119" s="4">
        <f>SUM('Justice 4th JD'!R19)</f>
        <v>0</v>
      </c>
    </row>
    <row r="120" spans="1:5">
      <c r="A120" s="9" t="s">
        <v>28</v>
      </c>
      <c r="B120" s="4">
        <f>SUM('Justice 4th JD'!C20:F20)</f>
        <v>194</v>
      </c>
      <c r="C120" s="4">
        <f>SUM('Justice 4th JD'!G20:J20)</f>
        <v>36</v>
      </c>
      <c r="D120" s="4">
        <f>SUM('Justice 4th JD'!L20:O20)</f>
        <v>192</v>
      </c>
      <c r="E120" s="4">
        <f>SUM('Justice 4th JD'!R20)</f>
        <v>1</v>
      </c>
    </row>
    <row r="121" spans="1:5">
      <c r="A121" s="9" t="s">
        <v>29</v>
      </c>
      <c r="B121" s="4">
        <f>SUM('Justice 4th JD'!C21:F21)</f>
        <v>233</v>
      </c>
      <c r="C121" s="4">
        <f>SUM('Justice 4th JD'!G21:J21)</f>
        <v>65</v>
      </c>
      <c r="D121" s="4">
        <f>SUM('Justice 4th JD'!L21:O21)</f>
        <v>353</v>
      </c>
      <c r="E121" s="4">
        <f>SUM('Justice 4th JD'!R21)</f>
        <v>0</v>
      </c>
    </row>
    <row r="122" spans="1:5">
      <c r="A122" s="9" t="s">
        <v>30</v>
      </c>
      <c r="B122" s="4">
        <f>SUM('Justice 4th JD'!C22:F22)</f>
        <v>277</v>
      </c>
      <c r="C122" s="4">
        <f>SUM('Justice 4th JD'!G22:J22)</f>
        <v>47</v>
      </c>
      <c r="D122" s="4">
        <f>SUM('Justice 4th JD'!L22:O22)</f>
        <v>283</v>
      </c>
      <c r="E122" s="4">
        <f>SUM('Justice 4th JD'!R22)</f>
        <v>0</v>
      </c>
    </row>
    <row r="123" spans="1:5">
      <c r="A123" s="9" t="s">
        <v>31</v>
      </c>
      <c r="B123" s="4">
        <f>SUM('Justice 4th JD'!C23:F23)</f>
        <v>172</v>
      </c>
      <c r="C123" s="4">
        <f>SUM('Justice 4th JD'!G23:J23)</f>
        <v>66</v>
      </c>
      <c r="D123" s="4">
        <f>SUM('Justice 4th JD'!L23:O23)</f>
        <v>244</v>
      </c>
      <c r="E123" s="4">
        <f>SUM('Justice 4th JD'!R23)</f>
        <v>0</v>
      </c>
    </row>
    <row r="124" spans="1:5">
      <c r="A124" s="9" t="s">
        <v>32</v>
      </c>
      <c r="B124" s="4">
        <f>SUM('Justice 4th JD'!C24:F24)</f>
        <v>283</v>
      </c>
      <c r="C124" s="4">
        <f>SUM('Justice 4th JD'!G24:J24)</f>
        <v>67</v>
      </c>
      <c r="D124" s="4">
        <f>SUM('Justice 4th JD'!L24:O24)</f>
        <v>328</v>
      </c>
      <c r="E124" s="4">
        <f>SUM('Justice 4th JD'!R24)</f>
        <v>0</v>
      </c>
    </row>
    <row r="125" spans="1:5">
      <c r="A125" s="9" t="s">
        <v>33</v>
      </c>
      <c r="B125" s="4">
        <f>SUM('Justice 4th JD'!C25:F25)</f>
        <v>247</v>
      </c>
      <c r="C125" s="4">
        <f>SUM('Justice 4th JD'!G25:J25)</f>
        <v>72</v>
      </c>
      <c r="D125" s="4">
        <f>SUM('Justice 4th JD'!L25:O25)</f>
        <v>362</v>
      </c>
      <c r="E125" s="4">
        <f>SUM('Justice 4th JD'!R25)</f>
        <v>0</v>
      </c>
    </row>
    <row r="126" spans="1:5">
      <c r="A126" s="9" t="s">
        <v>34</v>
      </c>
      <c r="B126" s="4">
        <f>SUM('Justice 4th JD'!C26:F26)</f>
        <v>92</v>
      </c>
      <c r="C126" s="4">
        <f>SUM('Justice 4th JD'!G26:J26)</f>
        <v>22</v>
      </c>
      <c r="D126" s="4">
        <f>SUM('Justice 4th JD'!L26:O26)</f>
        <v>160</v>
      </c>
      <c r="E126" s="4">
        <f>SUM('Justice 4th JD'!R26)</f>
        <v>0</v>
      </c>
    </row>
    <row r="127" spans="1:5">
      <c r="A127" s="9" t="s">
        <v>35</v>
      </c>
      <c r="B127" s="4">
        <f>SUM('Justice 4th JD'!C27:F27)</f>
        <v>78</v>
      </c>
      <c r="C127" s="4">
        <f>SUM('Justice 4th JD'!G27:J27)</f>
        <v>39</v>
      </c>
      <c r="D127" s="4">
        <f>SUM('Justice 4th JD'!L27:O27)</f>
        <v>186</v>
      </c>
      <c r="E127" s="4">
        <f>SUM('Justice 4th JD'!R27)</f>
        <v>0</v>
      </c>
    </row>
    <row r="128" spans="1:5">
      <c r="A128" s="9" t="s">
        <v>36</v>
      </c>
      <c r="B128" s="4">
        <f>SUM('Justice 4th JD'!C28:F28)</f>
        <v>140</v>
      </c>
      <c r="C128" s="4">
        <f>SUM('Justice 4th JD'!G28:J28)</f>
        <v>76</v>
      </c>
      <c r="D128" s="4">
        <f>SUM('Justice 4th JD'!L28:O28)</f>
        <v>347</v>
      </c>
      <c r="E128" s="4">
        <f>SUM('Justice 4th JD'!R28)</f>
        <v>0</v>
      </c>
    </row>
    <row r="129" spans="1:5">
      <c r="A129" s="9" t="s">
        <v>37</v>
      </c>
      <c r="B129" s="4">
        <f>SUM('Justice 4th JD'!C29:F29)</f>
        <v>157</v>
      </c>
      <c r="C129" s="4">
        <f>SUM('Justice 4th JD'!G29:J29)</f>
        <v>37</v>
      </c>
      <c r="D129" s="4">
        <f>SUM('Justice 4th JD'!L29:O29)</f>
        <v>204</v>
      </c>
      <c r="E129" s="4">
        <f>SUM('Justice 4th JD'!R29)</f>
        <v>1</v>
      </c>
    </row>
    <row r="130" spans="1:5">
      <c r="A130" s="9" t="s">
        <v>38</v>
      </c>
      <c r="B130" s="4">
        <f>SUM('Justice 4th JD'!C30:F30)</f>
        <v>104</v>
      </c>
      <c r="C130" s="4">
        <f>SUM('Justice 4th JD'!G30:J30)</f>
        <v>32</v>
      </c>
      <c r="D130" s="4">
        <f>SUM('Justice 4th JD'!L30:O30)</f>
        <v>206</v>
      </c>
      <c r="E130" s="4">
        <f>SUM('Justice 4th JD'!R30)</f>
        <v>1</v>
      </c>
    </row>
    <row r="131" spans="1:5">
      <c r="A131" s="9" t="s">
        <v>39</v>
      </c>
      <c r="B131" s="4">
        <f>SUM('Justice 4th JD'!C31:F31)</f>
        <v>147</v>
      </c>
      <c r="C131" s="4">
        <f>SUM('Justice 4th JD'!G31:J31)</f>
        <v>62</v>
      </c>
      <c r="D131" s="4">
        <f>SUM('Justice 4th JD'!L31:O31)</f>
        <v>245</v>
      </c>
      <c r="E131" s="4">
        <f>SUM('Justice 4th JD'!R31)</f>
        <v>0</v>
      </c>
    </row>
    <row r="132" spans="1:5">
      <c r="A132" s="9" t="s">
        <v>40</v>
      </c>
      <c r="B132" s="4">
        <f>SUM('Justice 4th JD'!C32:F32)</f>
        <v>140</v>
      </c>
      <c r="C132" s="4">
        <f>SUM('Justice 4th JD'!G32:J32)</f>
        <v>42</v>
      </c>
      <c r="D132" s="4">
        <f>SUM('Justice 4th JD'!L32:O32)</f>
        <v>229</v>
      </c>
      <c r="E132" s="4">
        <f>SUM('Justice 4th JD'!R32)</f>
        <v>1</v>
      </c>
    </row>
    <row r="133" spans="1:5">
      <c r="A133" s="9" t="s">
        <v>41</v>
      </c>
      <c r="B133" s="4">
        <f>SUM('Justice 4th JD'!C33:F33)</f>
        <v>135</v>
      </c>
      <c r="C133" s="4">
        <f>SUM('Justice 4th JD'!G33:J33)</f>
        <v>59</v>
      </c>
      <c r="D133" s="4">
        <f>SUM('Justice 4th JD'!L33:O33)</f>
        <v>261</v>
      </c>
      <c r="E133" s="4">
        <f>SUM('Justice 4th JD'!R33)</f>
        <v>0</v>
      </c>
    </row>
    <row r="134" spans="1:5">
      <c r="A134" s="9" t="s">
        <v>42</v>
      </c>
      <c r="B134" s="4">
        <f>SUM('Justice 4th JD'!C34:F34)</f>
        <v>151</v>
      </c>
      <c r="C134" s="4">
        <f>SUM('Justice 4th JD'!G34:J34)</f>
        <v>88</v>
      </c>
      <c r="D134" s="4">
        <f>SUM('Justice 4th JD'!L34:O34)</f>
        <v>324</v>
      </c>
      <c r="E134" s="4">
        <f>SUM('Justice 4th JD'!R34)</f>
        <v>1</v>
      </c>
    </row>
    <row r="135" spans="1:5">
      <c r="A135" s="9" t="s">
        <v>43</v>
      </c>
      <c r="B135" s="4">
        <f>SUM('Justice 4th JD'!C35:F35)</f>
        <v>246</v>
      </c>
      <c r="C135" s="4">
        <f>SUM('Justice 4th JD'!G35:J35)</f>
        <v>65</v>
      </c>
      <c r="D135" s="4">
        <f>SUM('Justice 4th JD'!L35:O35)</f>
        <v>344</v>
      </c>
      <c r="E135" s="4">
        <f>SUM('Justice 4th JD'!R35)</f>
        <v>0</v>
      </c>
    </row>
    <row r="136" spans="1:5">
      <c r="A136" s="9" t="s">
        <v>44</v>
      </c>
      <c r="B136" s="4">
        <f>SUM('Justice 4th JD'!C36:F36)</f>
        <v>181</v>
      </c>
      <c r="C136" s="4">
        <f>SUM('Justice 4th JD'!G36:J36)</f>
        <v>70</v>
      </c>
      <c r="D136" s="4">
        <f>SUM('Justice 4th JD'!L36:O36)</f>
        <v>324</v>
      </c>
      <c r="E136" s="4">
        <f>SUM('Justice 4th JD'!R36)</f>
        <v>0</v>
      </c>
    </row>
    <row r="137" spans="1:5">
      <c r="A137" s="9" t="s">
        <v>45</v>
      </c>
      <c r="B137" s="4">
        <f>SUM('Justice 4th JD'!C37:F37)</f>
        <v>182</v>
      </c>
      <c r="C137" s="4">
        <f>SUM('Justice 4th JD'!G37:J37)</f>
        <v>40</v>
      </c>
      <c r="D137" s="4">
        <f>SUM('Justice 4th JD'!L37:O37)</f>
        <v>238</v>
      </c>
      <c r="E137" s="4">
        <f>SUM('Justice 4th JD'!R37)</f>
        <v>0</v>
      </c>
    </row>
    <row r="138" spans="1:5">
      <c r="A138" s="9" t="s">
        <v>46</v>
      </c>
      <c r="B138" s="4">
        <f>SUM('Justice 4th JD'!C38:F38)</f>
        <v>103</v>
      </c>
      <c r="C138" s="4">
        <f>SUM('Justice 4th JD'!G38:J38)</f>
        <v>51</v>
      </c>
      <c r="D138" s="4">
        <f>SUM('Justice 4th JD'!L38:O38)</f>
        <v>207</v>
      </c>
      <c r="E138" s="4">
        <f>SUM('Justice 4th JD'!R38)</f>
        <v>0</v>
      </c>
    </row>
    <row r="139" spans="1:5">
      <c r="A139" s="9" t="s">
        <v>47</v>
      </c>
      <c r="B139" s="4">
        <f>SUM('Justice 4th JD'!C39:F39)</f>
        <v>129</v>
      </c>
      <c r="C139" s="4">
        <f>SUM('Justice 4th JD'!G39:J39)</f>
        <v>50</v>
      </c>
      <c r="D139" s="4">
        <f>SUM('Justice 4th JD'!L39:O39)</f>
        <v>281</v>
      </c>
      <c r="E139" s="4">
        <f>SUM('Justice 4th JD'!R39)</f>
        <v>0</v>
      </c>
    </row>
    <row r="140" spans="1:5">
      <c r="A140" s="9" t="s">
        <v>48</v>
      </c>
      <c r="B140" s="4">
        <f>SUM('Justice 4th JD'!C40:F40)</f>
        <v>93</v>
      </c>
      <c r="C140" s="4">
        <f>SUM('Justice 4th JD'!G40:J40)</f>
        <v>22</v>
      </c>
      <c r="D140" s="4">
        <f>SUM('Justice 4th JD'!L40:O40)</f>
        <v>134</v>
      </c>
      <c r="E140" s="4">
        <f>SUM('Justice 4th JD'!R40)</f>
        <v>0</v>
      </c>
    </row>
    <row r="141" spans="1:5">
      <c r="A141" s="9" t="s">
        <v>49</v>
      </c>
      <c r="B141" s="4">
        <f>SUM('Justice 4th JD'!C41:F41)</f>
        <v>65</v>
      </c>
      <c r="C141" s="4">
        <f>SUM('Justice 4th JD'!G41:J41)</f>
        <v>14</v>
      </c>
      <c r="D141" s="4">
        <f>SUM('Justice 4th JD'!L41:O41)</f>
        <v>113</v>
      </c>
      <c r="E141" s="4">
        <f>SUM('Justice 4th JD'!R41)</f>
        <v>0</v>
      </c>
    </row>
    <row r="142" spans="1:5">
      <c r="A142" s="9" t="s">
        <v>50</v>
      </c>
      <c r="B142" s="4">
        <f>SUM('Justice 4th JD'!C42:F42)</f>
        <v>18</v>
      </c>
      <c r="C142" s="4">
        <f>SUM('Justice 4th JD'!G42:J42)</f>
        <v>4</v>
      </c>
      <c r="D142" s="4">
        <f>SUM('Justice 4th JD'!L42:O42)</f>
        <v>33</v>
      </c>
      <c r="E142" s="4">
        <f>SUM('Justice 4th JD'!R42)</f>
        <v>0</v>
      </c>
    </row>
    <row r="143" spans="1:5">
      <c r="A143" s="9" t="s">
        <v>51</v>
      </c>
      <c r="B143" s="4">
        <f>SUM('Justice 4th JD'!C43:F43)</f>
        <v>178</v>
      </c>
      <c r="C143" s="4">
        <f>SUM('Justice 4th JD'!G43:J43)</f>
        <v>97</v>
      </c>
      <c r="D143" s="4">
        <f>SUM('Justice 4th JD'!L43:O43)</f>
        <v>394</v>
      </c>
      <c r="E143" s="4">
        <f>SUM('Justice 4th JD'!R43)</f>
        <v>0</v>
      </c>
    </row>
    <row r="144" spans="1:5">
      <c r="A144" s="9" t="s">
        <v>52</v>
      </c>
      <c r="B144" s="4">
        <f>SUM('Justice 4th JD'!C44:F44)</f>
        <v>130</v>
      </c>
      <c r="C144" s="4">
        <f>SUM('Justice 4th JD'!G44:J44)</f>
        <v>37</v>
      </c>
      <c r="D144" s="4">
        <f>SUM('Justice 4th JD'!L44:O44)</f>
        <v>177</v>
      </c>
      <c r="E144" s="4">
        <f>SUM('Justice 4th JD'!R44)</f>
        <v>0</v>
      </c>
    </row>
    <row r="145" spans="1:14">
      <c r="A145" s="9" t="s">
        <v>53</v>
      </c>
      <c r="B145" s="4">
        <f>SUM('Justice 4th JD'!C45:F45)</f>
        <v>132</v>
      </c>
      <c r="C145" s="4">
        <f>SUM('Justice 4th JD'!G45:J45)</f>
        <v>42</v>
      </c>
      <c r="D145" s="4">
        <f>SUM('Justice 4th JD'!L45:O45)</f>
        <v>238</v>
      </c>
      <c r="E145" s="4">
        <f>SUM('Justice 4th JD'!R45)</f>
        <v>0</v>
      </c>
    </row>
    <row r="146" spans="1:14">
      <c r="A146" s="9" t="s">
        <v>152</v>
      </c>
      <c r="B146" s="22">
        <f>SUM(B104:B145)</f>
        <v>6400</v>
      </c>
      <c r="C146" s="22">
        <f>SUM(C104:C145)</f>
        <v>1746</v>
      </c>
      <c r="D146" s="22">
        <f>SUM(D104:D145)</f>
        <v>8198</v>
      </c>
      <c r="E146" s="22">
        <f>SUM(E104:E145)</f>
        <v>11</v>
      </c>
    </row>
    <row r="149" spans="1:14">
      <c r="A149" s="8" t="s">
        <v>167</v>
      </c>
    </row>
    <row r="150" spans="1:14" s="16" customFormat="1" ht="50" customHeight="1">
      <c r="A150" s="18" t="s">
        <v>1</v>
      </c>
      <c r="B150" s="20" t="s">
        <v>168</v>
      </c>
      <c r="C150" s="20" t="s">
        <v>169</v>
      </c>
      <c r="D150" s="23" t="s">
        <v>285</v>
      </c>
      <c r="E150" s="23" t="s">
        <v>286</v>
      </c>
      <c r="F150" s="23" t="s">
        <v>287</v>
      </c>
      <c r="G150" s="23" t="s">
        <v>288</v>
      </c>
      <c r="H150" s="20" t="s">
        <v>151</v>
      </c>
      <c r="M150" s="20"/>
      <c r="N150" s="20"/>
    </row>
    <row r="151" spans="1:14">
      <c r="A151" s="9" t="s">
        <v>33</v>
      </c>
      <c r="B151" s="4">
        <f>SUM('Representative 19th CD'!C4:F4)</f>
        <v>226</v>
      </c>
      <c r="C151" s="4">
        <f>SUM('Representative 19th CD'!G4:J4)</f>
        <v>24</v>
      </c>
      <c r="D151" s="4">
        <f>SUM('Representative 19th CD'!L4:O4)</f>
        <v>397</v>
      </c>
      <c r="E151" s="4">
        <f>SUM('Representative 19th CD'!P4:S4)</f>
        <v>55</v>
      </c>
      <c r="F151" s="4">
        <f>SUM('Representative 19th CD'!T4:W4)</f>
        <v>13</v>
      </c>
      <c r="G151" s="4">
        <f>SUM('Representative 19th CD'!X4:AA4)</f>
        <v>2</v>
      </c>
      <c r="H151" s="4">
        <f>SUM('Representative 19th CD'!AD4)</f>
        <v>0</v>
      </c>
    </row>
    <row r="152" spans="1:14">
      <c r="A152" s="9" t="s">
        <v>34</v>
      </c>
      <c r="B152" s="4">
        <f>SUM('Representative 19th CD'!C5:F5)</f>
        <v>88</v>
      </c>
      <c r="C152" s="4">
        <f>SUM('Representative 19th CD'!G5:J5)</f>
        <v>8</v>
      </c>
      <c r="D152" s="4">
        <f>SUM('Representative 19th CD'!L5:O5)</f>
        <v>186</v>
      </c>
      <c r="E152" s="4">
        <f>SUM('Representative 19th CD'!P5:S5)</f>
        <v>23</v>
      </c>
      <c r="F152" s="4">
        <f>SUM('Representative 19th CD'!T5:W5)</f>
        <v>5</v>
      </c>
      <c r="G152" s="4">
        <f>SUM('Representative 19th CD'!X5:AA5)</f>
        <v>0</v>
      </c>
      <c r="H152" s="4">
        <f>SUM('Representative 19th CD'!AD5)</f>
        <v>0</v>
      </c>
    </row>
    <row r="153" spans="1:14">
      <c r="A153" s="9" t="s">
        <v>35</v>
      </c>
      <c r="B153" s="4">
        <f>SUM('Representative 19th CD'!C6:F6)</f>
        <v>71</v>
      </c>
      <c r="C153" s="4">
        <f>SUM('Representative 19th CD'!G6:J6)</f>
        <v>18</v>
      </c>
      <c r="D153" s="4">
        <f>SUM('Representative 19th CD'!L6:O6)</f>
        <v>198</v>
      </c>
      <c r="E153" s="4">
        <f>SUM('Representative 19th CD'!P6:S6)</f>
        <v>37</v>
      </c>
      <c r="F153" s="4">
        <f>SUM('Representative 19th CD'!T6:W6)</f>
        <v>2</v>
      </c>
      <c r="G153" s="4">
        <f>SUM('Representative 19th CD'!X6:AA6)</f>
        <v>1</v>
      </c>
      <c r="H153" s="4">
        <f>SUM('Representative 19th CD'!AD6)</f>
        <v>0</v>
      </c>
    </row>
    <row r="154" spans="1:14">
      <c r="A154" s="9" t="s">
        <v>42</v>
      </c>
      <c r="B154" s="4">
        <f>SUM('Representative 19th CD'!C7:F7)</f>
        <v>129</v>
      </c>
      <c r="C154" s="4">
        <f>SUM('Representative 19th CD'!G7:J7)</f>
        <v>20</v>
      </c>
      <c r="D154" s="4">
        <f>SUM('Representative 19th CD'!L7:O7)</f>
        <v>379</v>
      </c>
      <c r="E154" s="4">
        <f>SUM('Representative 19th CD'!P7:S7)</f>
        <v>71</v>
      </c>
      <c r="F154" s="4">
        <f>SUM('Representative 19th CD'!T7:W7)</f>
        <v>16</v>
      </c>
      <c r="G154" s="4">
        <f>SUM('Representative 19th CD'!X7:AA7)</f>
        <v>1</v>
      </c>
      <c r="H154" s="4">
        <f>SUM('Representative 19th CD'!AD7)</f>
        <v>2</v>
      </c>
    </row>
    <row r="155" spans="1:14">
      <c r="A155" s="9" t="s">
        <v>43</v>
      </c>
      <c r="B155" s="4">
        <f>SUM('Representative 19th CD'!C8:F8)</f>
        <v>199</v>
      </c>
      <c r="C155" s="4">
        <f>SUM('Representative 19th CD'!G8:J8)</f>
        <v>31</v>
      </c>
      <c r="D155" s="4">
        <f>SUM('Representative 19th CD'!L8:O8)</f>
        <v>396</v>
      </c>
      <c r="E155" s="4">
        <f>SUM('Representative 19th CD'!P8:S8)</f>
        <v>54</v>
      </c>
      <c r="F155" s="4">
        <f>SUM('Representative 19th CD'!T8:W8)</f>
        <v>18</v>
      </c>
      <c r="G155" s="4">
        <f>SUM('Representative 19th CD'!X8:AA8)</f>
        <v>2</v>
      </c>
      <c r="H155" s="4">
        <f>SUM('Representative 19th CD'!AD8)</f>
        <v>0</v>
      </c>
    </row>
    <row r="156" spans="1:14">
      <c r="A156" s="9" t="s">
        <v>47</v>
      </c>
      <c r="B156" s="4">
        <f>SUM('Representative 19th CD'!C9:F9)</f>
        <v>129</v>
      </c>
      <c r="C156" s="4">
        <f>SUM('Representative 19th CD'!G9:J9)</f>
        <v>15</v>
      </c>
      <c r="D156" s="4">
        <f>SUM('Representative 19th CD'!L9:O9)</f>
        <v>305</v>
      </c>
      <c r="E156" s="4">
        <f>SUM('Representative 19th CD'!P9:S9)</f>
        <v>43</v>
      </c>
      <c r="F156" s="4">
        <f>SUM('Representative 19th CD'!T9:W9)</f>
        <v>8</v>
      </c>
      <c r="G156" s="4">
        <f>SUM('Representative 19th CD'!X9:AA9)</f>
        <v>0</v>
      </c>
      <c r="H156" s="4">
        <f>SUM('Representative 19th CD'!AD9)</f>
        <v>0</v>
      </c>
    </row>
    <row r="157" spans="1:14">
      <c r="A157" s="9" t="s">
        <v>48</v>
      </c>
      <c r="B157" s="4">
        <f>SUM('Representative 19th CD'!C10:F10)</f>
        <v>80</v>
      </c>
      <c r="C157" s="4">
        <f>SUM('Representative 19th CD'!G10:J10)</f>
        <v>7</v>
      </c>
      <c r="D157" s="4">
        <f>SUM('Representative 19th CD'!L10:O10)</f>
        <v>162</v>
      </c>
      <c r="E157" s="4">
        <f>SUM('Representative 19th CD'!P10:S10)</f>
        <v>17</v>
      </c>
      <c r="F157" s="4">
        <f>SUM('Representative 19th CD'!T10:W10)</f>
        <v>3</v>
      </c>
      <c r="G157" s="4">
        <f>SUM('Representative 19th CD'!X10:AA10)</f>
        <v>1</v>
      </c>
      <c r="H157" s="4">
        <f>SUM('Representative 19th CD'!AD10)</f>
        <v>0</v>
      </c>
    </row>
    <row r="158" spans="1:14">
      <c r="A158" s="9" t="s">
        <v>49</v>
      </c>
      <c r="B158" s="4">
        <f>SUM('Representative 19th CD'!C11:F11)</f>
        <v>43</v>
      </c>
      <c r="C158" s="4">
        <f>SUM('Representative 19th CD'!G11:J11)</f>
        <v>12</v>
      </c>
      <c r="D158" s="4">
        <f>SUM('Representative 19th CD'!L11:O11)</f>
        <v>130</v>
      </c>
      <c r="E158" s="4">
        <f>SUM('Representative 19th CD'!P11:S11)</f>
        <v>12</v>
      </c>
      <c r="F158" s="4">
        <f>SUM('Representative 19th CD'!T11:W11)</f>
        <v>4</v>
      </c>
      <c r="G158" s="4">
        <f>SUM('Representative 19th CD'!X11:AA11)</f>
        <v>3</v>
      </c>
      <c r="H158" s="4">
        <f>SUM('Representative 19th CD'!AD11)</f>
        <v>1</v>
      </c>
    </row>
    <row r="159" spans="1:14">
      <c r="A159" s="9" t="s">
        <v>50</v>
      </c>
      <c r="B159" s="4">
        <f>SUM('Representative 19th CD'!C12:F12)</f>
        <v>11</v>
      </c>
      <c r="C159" s="4">
        <f>SUM('Representative 19th CD'!G12:J12)</f>
        <v>2</v>
      </c>
      <c r="D159" s="4">
        <f>SUM('Representative 19th CD'!L12:O12)</f>
        <v>41</v>
      </c>
      <c r="E159" s="4">
        <f>SUM('Representative 19th CD'!P12:S12)</f>
        <v>4</v>
      </c>
      <c r="F159" s="4">
        <f>SUM('Representative 19th CD'!T12:W12)</f>
        <v>2</v>
      </c>
      <c r="G159" s="4">
        <f>SUM('Representative 19th CD'!X12:AA12)</f>
        <v>0</v>
      </c>
      <c r="H159" s="4">
        <f>SUM('Representative 19th CD'!AD12)</f>
        <v>0</v>
      </c>
    </row>
    <row r="160" spans="1:14">
      <c r="A160" s="9" t="s">
        <v>51</v>
      </c>
      <c r="B160" s="4">
        <f>SUM('Representative 19th CD'!C13:F13)</f>
        <v>179</v>
      </c>
      <c r="C160" s="4">
        <f>SUM('Representative 19th CD'!G13:J13)</f>
        <v>25</v>
      </c>
      <c r="D160" s="4">
        <f>SUM('Representative 19th CD'!L13:O13)</f>
        <v>417</v>
      </c>
      <c r="E160" s="4">
        <f>SUM('Representative 19th CD'!P13:S13)</f>
        <v>82</v>
      </c>
      <c r="F160" s="4">
        <f>SUM('Representative 19th CD'!T13:W13)</f>
        <v>16</v>
      </c>
      <c r="G160" s="4">
        <f>SUM('Representative 19th CD'!X13:AA13)</f>
        <v>3</v>
      </c>
      <c r="H160" s="4">
        <f>SUM('Representative 19th CD'!AD13)</f>
        <v>0</v>
      </c>
    </row>
    <row r="161" spans="1:11">
      <c r="A161" s="9" t="s">
        <v>52</v>
      </c>
      <c r="B161" s="4">
        <f>SUM('Representative 19th CD'!C14:F14)</f>
        <v>117</v>
      </c>
      <c r="C161" s="4">
        <f>SUM('Representative 19th CD'!G14:J14)</f>
        <v>10</v>
      </c>
      <c r="D161" s="4">
        <f>SUM('Representative 19th CD'!L14:O14)</f>
        <v>196</v>
      </c>
      <c r="E161" s="4">
        <f>SUM('Representative 19th CD'!P14:S14)</f>
        <v>29</v>
      </c>
      <c r="F161" s="4">
        <f>SUM('Representative 19th CD'!T14:W14)</f>
        <v>17</v>
      </c>
      <c r="G161" s="4">
        <f>SUM('Representative 19th CD'!X14:AA14)</f>
        <v>0</v>
      </c>
      <c r="H161" s="4">
        <f>SUM('Representative 19th CD'!AD14)</f>
        <v>0</v>
      </c>
    </row>
    <row r="162" spans="1:11">
      <c r="A162" s="9" t="s">
        <v>53</v>
      </c>
      <c r="B162" s="4">
        <f>SUM('Representative 19th CD'!C15:F15)</f>
        <v>126</v>
      </c>
      <c r="C162" s="4">
        <f>SUM('Representative 19th CD'!G15:J15)</f>
        <v>11</v>
      </c>
      <c r="D162" s="4">
        <f>SUM('Representative 19th CD'!L15:O15)</f>
        <v>267</v>
      </c>
      <c r="E162" s="4">
        <f>SUM('Representative 19th CD'!P15:S15)</f>
        <v>41</v>
      </c>
      <c r="F162" s="4">
        <f>SUM('Representative 19th CD'!T15:W15)</f>
        <v>7</v>
      </c>
      <c r="G162" s="4">
        <f>SUM('Representative 19th CD'!X15:AA15)</f>
        <v>6</v>
      </c>
      <c r="H162" s="4">
        <f>SUM('Representative 19th CD'!AD15)</f>
        <v>0</v>
      </c>
    </row>
    <row r="163" spans="1:11">
      <c r="A163" s="9" t="s">
        <v>152</v>
      </c>
      <c r="B163" s="22">
        <f t="shared" ref="B163:H163" si="2">SUM(B151:B162)</f>
        <v>1398</v>
      </c>
      <c r="C163" s="22">
        <f t="shared" si="2"/>
        <v>183</v>
      </c>
      <c r="D163" s="22">
        <f t="shared" si="2"/>
        <v>3074</v>
      </c>
      <c r="E163" s="22">
        <f t="shared" si="2"/>
        <v>468</v>
      </c>
      <c r="F163" s="22">
        <f t="shared" si="2"/>
        <v>111</v>
      </c>
      <c r="G163" s="22">
        <f t="shared" si="2"/>
        <v>19</v>
      </c>
      <c r="H163" s="22">
        <f t="shared" si="2"/>
        <v>3</v>
      </c>
    </row>
    <row r="166" spans="1:11">
      <c r="A166" s="8" t="s">
        <v>170</v>
      </c>
    </row>
    <row r="167" spans="1:11" s="16" customFormat="1" ht="50" customHeight="1">
      <c r="A167" s="18" t="s">
        <v>1</v>
      </c>
      <c r="B167" s="20" t="s">
        <v>171</v>
      </c>
      <c r="C167" s="20" t="s">
        <v>172</v>
      </c>
      <c r="D167" s="20" t="s">
        <v>173</v>
      </c>
      <c r="E167" s="20" t="s">
        <v>174</v>
      </c>
      <c r="F167" s="20" t="s">
        <v>175</v>
      </c>
      <c r="G167" s="20" t="s">
        <v>176</v>
      </c>
      <c r="H167" s="20" t="s">
        <v>177</v>
      </c>
      <c r="I167" s="20" t="s">
        <v>151</v>
      </c>
      <c r="J167" s="21"/>
      <c r="K167" s="21"/>
    </row>
    <row r="168" spans="1:11">
      <c r="A168" s="9" t="s">
        <v>12</v>
      </c>
      <c r="B168" s="4">
        <f>SUM('Representative 20th CD'!C3:F3)</f>
        <v>328</v>
      </c>
      <c r="C168" s="4">
        <f>SUM('Representative 20th CD'!G3:J3)</f>
        <v>16</v>
      </c>
      <c r="D168" s="4">
        <f>SUM('Representative 20th CD'!K3:N3)</f>
        <v>17</v>
      </c>
      <c r="E168" s="4">
        <f>SUM('Representative 20th CD'!O3:R3)</f>
        <v>4</v>
      </c>
      <c r="F168" s="4">
        <f>SUM('Representative 20th CD'!T3:W3)</f>
        <v>144</v>
      </c>
      <c r="G168" s="4">
        <f>SUM('Representative 20th CD'!X3:AA3)</f>
        <v>22</v>
      </c>
      <c r="H168" s="4">
        <f>SUM('Representative 20th CD'!AB3:AE3)</f>
        <v>1</v>
      </c>
      <c r="I168" s="4">
        <f>SUM('Representative 20th CD'!AH3)</f>
        <v>1</v>
      </c>
    </row>
    <row r="169" spans="1:11">
      <c r="A169" s="9" t="s">
        <v>13</v>
      </c>
      <c r="B169" s="4">
        <f>SUM('Representative 20th CD'!C4:F4)</f>
        <v>84</v>
      </c>
      <c r="C169" s="4">
        <f>SUM('Representative 20th CD'!G4:J4)</f>
        <v>6</v>
      </c>
      <c r="D169" s="4">
        <f>SUM('Representative 20th CD'!K4:N4)</f>
        <v>5</v>
      </c>
      <c r="E169" s="4">
        <f>SUM('Representative 20th CD'!O4:R4)</f>
        <v>2</v>
      </c>
      <c r="F169" s="4">
        <f>SUM('Representative 20th CD'!T4:W4)</f>
        <v>80</v>
      </c>
      <c r="G169" s="4">
        <f>SUM('Representative 20th CD'!X4:AA4)</f>
        <v>7</v>
      </c>
      <c r="H169" s="4">
        <f>SUM('Representative 20th CD'!AB4:AE4)</f>
        <v>0</v>
      </c>
      <c r="I169" s="4">
        <f>SUM('Representative 20th CD'!AH4)</f>
        <v>1</v>
      </c>
    </row>
    <row r="170" spans="1:11">
      <c r="A170" s="9" t="s">
        <v>14</v>
      </c>
      <c r="B170" s="4">
        <f>SUM('Representative 20th CD'!C5:F5)</f>
        <v>325</v>
      </c>
      <c r="C170" s="4">
        <f>SUM('Representative 20th CD'!G5:J5)</f>
        <v>25</v>
      </c>
      <c r="D170" s="4">
        <f>SUM('Representative 20th CD'!K5:N5)</f>
        <v>24</v>
      </c>
      <c r="E170" s="4">
        <f>SUM('Representative 20th CD'!O5:R5)</f>
        <v>6</v>
      </c>
      <c r="F170" s="4">
        <f>SUM('Representative 20th CD'!T5:W5)</f>
        <v>147</v>
      </c>
      <c r="G170" s="4">
        <f>SUM('Representative 20th CD'!X5:AA5)</f>
        <v>32</v>
      </c>
      <c r="H170" s="4">
        <f>SUM('Representative 20th CD'!AB5:AE5)</f>
        <v>1</v>
      </c>
      <c r="I170" s="4">
        <f>SUM('Representative 20th CD'!AH5)</f>
        <v>0</v>
      </c>
    </row>
    <row r="171" spans="1:11">
      <c r="A171" s="9" t="s">
        <v>15</v>
      </c>
      <c r="B171" s="4">
        <f>SUM('Representative 20th CD'!C6:F6)</f>
        <v>184</v>
      </c>
      <c r="C171" s="4">
        <f>SUM('Representative 20th CD'!G6:J6)</f>
        <v>13</v>
      </c>
      <c r="D171" s="4">
        <f>SUM('Representative 20th CD'!K6:N6)</f>
        <v>8</v>
      </c>
      <c r="E171" s="4">
        <f>SUM('Representative 20th CD'!O6:R6)</f>
        <v>4</v>
      </c>
      <c r="F171" s="4">
        <f>SUM('Representative 20th CD'!T6:W6)</f>
        <v>80</v>
      </c>
      <c r="G171" s="4">
        <f>SUM('Representative 20th CD'!X6:AA6)</f>
        <v>20</v>
      </c>
      <c r="H171" s="4">
        <f>SUM('Representative 20th CD'!AB6:AE6)</f>
        <v>1</v>
      </c>
      <c r="I171" s="4">
        <f>SUM('Representative 20th CD'!AH6)</f>
        <v>0</v>
      </c>
    </row>
    <row r="172" spans="1:11">
      <c r="A172" s="9" t="s">
        <v>16</v>
      </c>
      <c r="B172" s="4">
        <f>SUM('Representative 20th CD'!C7:F7)</f>
        <v>56</v>
      </c>
      <c r="C172" s="4">
        <f>SUM('Representative 20th CD'!G7:J7)</f>
        <v>4</v>
      </c>
      <c r="D172" s="4">
        <f>SUM('Representative 20th CD'!K7:N7)</f>
        <v>2</v>
      </c>
      <c r="E172" s="4">
        <f>SUM('Representative 20th CD'!O7:R7)</f>
        <v>0</v>
      </c>
      <c r="F172" s="4">
        <f>SUM('Representative 20th CD'!T7:W7)</f>
        <v>13</v>
      </c>
      <c r="G172" s="4">
        <f>SUM('Representative 20th CD'!X7:AA7)</f>
        <v>4</v>
      </c>
      <c r="H172" s="4">
        <f>SUM('Representative 20th CD'!AB7:AE7)</f>
        <v>0</v>
      </c>
      <c r="I172" s="4">
        <f>SUM('Representative 20th CD'!AH7)</f>
        <v>0</v>
      </c>
    </row>
    <row r="173" spans="1:11">
      <c r="A173" s="9" t="s">
        <v>17</v>
      </c>
      <c r="B173" s="4">
        <f>SUM('Representative 20th CD'!C8:F8)</f>
        <v>113</v>
      </c>
      <c r="C173" s="4">
        <f>SUM('Representative 20th CD'!G8:J8)</f>
        <v>5</v>
      </c>
      <c r="D173" s="4">
        <f>SUM('Representative 20th CD'!K8:N8)</f>
        <v>8</v>
      </c>
      <c r="E173" s="4">
        <f>SUM('Representative 20th CD'!O8:R8)</f>
        <v>4</v>
      </c>
      <c r="F173" s="4">
        <f>SUM('Representative 20th CD'!T8:W8)</f>
        <v>38</v>
      </c>
      <c r="G173" s="4">
        <f>SUM('Representative 20th CD'!X8:AA8)</f>
        <v>10</v>
      </c>
      <c r="H173" s="4">
        <f>SUM('Representative 20th CD'!AB8:AE8)</f>
        <v>2</v>
      </c>
      <c r="I173" s="4">
        <f>SUM('Representative 20th CD'!AH8)</f>
        <v>0</v>
      </c>
    </row>
    <row r="174" spans="1:11">
      <c r="A174" s="9" t="s">
        <v>18</v>
      </c>
      <c r="B174" s="4">
        <f>SUM('Representative 20th CD'!C9:F9)</f>
        <v>50</v>
      </c>
      <c r="C174" s="4">
        <f>SUM('Representative 20th CD'!G9:J9)</f>
        <v>5</v>
      </c>
      <c r="D174" s="4">
        <f>SUM('Representative 20th CD'!K9:N9)</f>
        <v>2</v>
      </c>
      <c r="E174" s="4">
        <f>SUM('Representative 20th CD'!O9:R9)</f>
        <v>0</v>
      </c>
      <c r="F174" s="4">
        <f>SUM('Representative 20th CD'!T9:W9)</f>
        <v>28</v>
      </c>
      <c r="G174" s="4">
        <f>SUM('Representative 20th CD'!X9:AA9)</f>
        <v>5</v>
      </c>
      <c r="H174" s="4">
        <f>SUM('Representative 20th CD'!AB9:AE9)</f>
        <v>1</v>
      </c>
      <c r="I174" s="4">
        <f>SUM('Representative 20th CD'!AH9)</f>
        <v>0</v>
      </c>
    </row>
    <row r="175" spans="1:11">
      <c r="A175" s="9" t="s">
        <v>19</v>
      </c>
      <c r="B175" s="4">
        <f>SUM('Representative 20th CD'!C10:F10)</f>
        <v>361</v>
      </c>
      <c r="C175" s="4">
        <f>SUM('Representative 20th CD'!G10:J10)</f>
        <v>23</v>
      </c>
      <c r="D175" s="4">
        <f>SUM('Representative 20th CD'!K10:N10)</f>
        <v>14</v>
      </c>
      <c r="E175" s="4">
        <f>SUM('Representative 20th CD'!O10:R10)</f>
        <v>10</v>
      </c>
      <c r="F175" s="4">
        <f>SUM('Representative 20th CD'!T10:W10)</f>
        <v>218</v>
      </c>
      <c r="G175" s="4">
        <f>SUM('Representative 20th CD'!X10:AA10)</f>
        <v>35</v>
      </c>
      <c r="H175" s="4">
        <f>SUM('Representative 20th CD'!AB10:AE10)</f>
        <v>4</v>
      </c>
      <c r="I175" s="4">
        <f>SUM('Representative 20th CD'!AH10)</f>
        <v>0</v>
      </c>
    </row>
    <row r="176" spans="1:11">
      <c r="A176" s="9" t="s">
        <v>20</v>
      </c>
      <c r="B176" s="4">
        <f>SUM('Representative 20th CD'!C11:F11)</f>
        <v>312</v>
      </c>
      <c r="C176" s="4">
        <f>SUM('Representative 20th CD'!G11:J11)</f>
        <v>31</v>
      </c>
      <c r="D176" s="4">
        <f>SUM('Representative 20th CD'!K11:N11)</f>
        <v>27</v>
      </c>
      <c r="E176" s="4">
        <f>SUM('Representative 20th CD'!O11:R11)</f>
        <v>10</v>
      </c>
      <c r="F176" s="4">
        <f>SUM('Representative 20th CD'!T11:W11)</f>
        <v>115</v>
      </c>
      <c r="G176" s="4">
        <f>SUM('Representative 20th CD'!X11:AA11)</f>
        <v>23</v>
      </c>
      <c r="H176" s="4">
        <f>SUM('Representative 20th CD'!AB11:AE11)</f>
        <v>0</v>
      </c>
      <c r="I176" s="4">
        <f>SUM('Representative 20th CD'!AH11)</f>
        <v>0</v>
      </c>
    </row>
    <row r="177" spans="1:9">
      <c r="A177" s="9" t="s">
        <v>21</v>
      </c>
      <c r="B177" s="4">
        <f>SUM('Representative 20th CD'!C12:F12)</f>
        <v>179</v>
      </c>
      <c r="C177" s="4">
        <f>SUM('Representative 20th CD'!G12:J12)</f>
        <v>12</v>
      </c>
      <c r="D177" s="4">
        <f>SUM('Representative 20th CD'!K12:N12)</f>
        <v>11</v>
      </c>
      <c r="E177" s="4">
        <f>SUM('Representative 20th CD'!O12:R12)</f>
        <v>2</v>
      </c>
      <c r="F177" s="4">
        <f>SUM('Representative 20th CD'!T12:W12)</f>
        <v>78</v>
      </c>
      <c r="G177" s="4">
        <f>SUM('Representative 20th CD'!X12:AA12)</f>
        <v>12</v>
      </c>
      <c r="H177" s="4">
        <f>SUM('Representative 20th CD'!AB12:AE12)</f>
        <v>0</v>
      </c>
      <c r="I177" s="4">
        <f>SUM('Representative 20th CD'!AH12)</f>
        <v>0</v>
      </c>
    </row>
    <row r="178" spans="1:9">
      <c r="A178" s="9" t="s">
        <v>22</v>
      </c>
      <c r="B178" s="4">
        <f>SUM('Representative 20th CD'!C13:F13)</f>
        <v>205</v>
      </c>
      <c r="C178" s="4">
        <f>SUM('Representative 20th CD'!G13:J13)</f>
        <v>9</v>
      </c>
      <c r="D178" s="4">
        <f>SUM('Representative 20th CD'!K13:N13)</f>
        <v>11</v>
      </c>
      <c r="E178" s="4">
        <f>SUM('Representative 20th CD'!O13:R13)</f>
        <v>4</v>
      </c>
      <c r="F178" s="4">
        <f>SUM('Representative 20th CD'!T13:W13)</f>
        <v>89</v>
      </c>
      <c r="G178" s="4">
        <f>SUM('Representative 20th CD'!X13:AA13)</f>
        <v>15</v>
      </c>
      <c r="H178" s="4">
        <f>SUM('Representative 20th CD'!AB13:AE13)</f>
        <v>1</v>
      </c>
      <c r="I178" s="4">
        <f>SUM('Representative 20th CD'!AH13)</f>
        <v>0</v>
      </c>
    </row>
    <row r="179" spans="1:9">
      <c r="A179" s="9" t="s">
        <v>23</v>
      </c>
      <c r="B179" s="4">
        <f>SUM('Representative 20th CD'!C14:F14)</f>
        <v>229</v>
      </c>
      <c r="C179" s="4">
        <f>SUM('Representative 20th CD'!G14:J14)</f>
        <v>18</v>
      </c>
      <c r="D179" s="4">
        <f>SUM('Representative 20th CD'!K14:N14)</f>
        <v>8</v>
      </c>
      <c r="E179" s="4">
        <f>SUM('Representative 20th CD'!O14:R14)</f>
        <v>4</v>
      </c>
      <c r="F179" s="4">
        <f>SUM('Representative 20th CD'!T14:W14)</f>
        <v>86</v>
      </c>
      <c r="G179" s="4">
        <f>SUM('Representative 20th CD'!X14:AA14)</f>
        <v>21</v>
      </c>
      <c r="H179" s="4">
        <f>SUM('Representative 20th CD'!AB14:AE14)</f>
        <v>0</v>
      </c>
      <c r="I179" s="4">
        <f>SUM('Representative 20th CD'!AH14)</f>
        <v>0</v>
      </c>
    </row>
    <row r="180" spans="1:9">
      <c r="A180" s="9" t="s">
        <v>24</v>
      </c>
      <c r="B180" s="4">
        <f>SUM('Representative 20th CD'!C15:F15)</f>
        <v>324</v>
      </c>
      <c r="C180" s="4">
        <f>SUM('Representative 20th CD'!G15:J15)</f>
        <v>31</v>
      </c>
      <c r="D180" s="4">
        <f>SUM('Representative 20th CD'!K15:N15)</f>
        <v>16</v>
      </c>
      <c r="E180" s="4">
        <f>SUM('Representative 20th CD'!O15:R15)</f>
        <v>6</v>
      </c>
      <c r="F180" s="4">
        <f>SUM('Representative 20th CD'!T15:W15)</f>
        <v>151</v>
      </c>
      <c r="G180" s="4">
        <f>SUM('Representative 20th CD'!X15:AA15)</f>
        <v>36</v>
      </c>
      <c r="H180" s="4">
        <f>SUM('Representative 20th CD'!AB15:AE15)</f>
        <v>0</v>
      </c>
      <c r="I180" s="4">
        <f>SUM('Representative 20th CD'!AH15)</f>
        <v>0</v>
      </c>
    </row>
    <row r="181" spans="1:9">
      <c r="A181" s="9" t="s">
        <v>25</v>
      </c>
      <c r="B181" s="4">
        <f>SUM('Representative 20th CD'!C16:F16)</f>
        <v>165</v>
      </c>
      <c r="C181" s="4">
        <f>SUM('Representative 20th CD'!G16:J16)</f>
        <v>7</v>
      </c>
      <c r="D181" s="4">
        <f>SUM('Representative 20th CD'!K16:N16)</f>
        <v>6</v>
      </c>
      <c r="E181" s="4">
        <f>SUM('Representative 20th CD'!O16:R16)</f>
        <v>4</v>
      </c>
      <c r="F181" s="4">
        <f>SUM('Representative 20th CD'!T16:W16)</f>
        <v>50</v>
      </c>
      <c r="G181" s="4">
        <f>SUM('Representative 20th CD'!X16:AA16)</f>
        <v>6</v>
      </c>
      <c r="H181" s="4">
        <f>SUM('Representative 20th CD'!AB16:AE16)</f>
        <v>3</v>
      </c>
      <c r="I181" s="4">
        <f>SUM('Representative 20th CD'!AH16)</f>
        <v>0</v>
      </c>
    </row>
    <row r="182" spans="1:9">
      <c r="A182" s="9" t="s">
        <v>26</v>
      </c>
      <c r="B182" s="4">
        <f>SUM('Representative 20th CD'!C17:F17)</f>
        <v>78</v>
      </c>
      <c r="C182" s="4">
        <f>SUM('Representative 20th CD'!G17:J17)</f>
        <v>5</v>
      </c>
      <c r="D182" s="4">
        <f>SUM('Representative 20th CD'!K17:N17)</f>
        <v>4</v>
      </c>
      <c r="E182" s="4">
        <f>SUM('Representative 20th CD'!O17:R17)</f>
        <v>1</v>
      </c>
      <c r="F182" s="4">
        <f>SUM('Representative 20th CD'!T17:W17)</f>
        <v>41</v>
      </c>
      <c r="G182" s="4">
        <f>SUM('Representative 20th CD'!X17:AA17)</f>
        <v>12</v>
      </c>
      <c r="H182" s="4">
        <f>SUM('Representative 20th CD'!AB17:AE17)</f>
        <v>0</v>
      </c>
      <c r="I182" s="4">
        <f>SUM('Representative 20th CD'!AH17)</f>
        <v>0</v>
      </c>
    </row>
    <row r="183" spans="1:9">
      <c r="A183" s="9" t="s">
        <v>27</v>
      </c>
      <c r="B183" s="4">
        <f>SUM('Representative 20th CD'!C18:F18)</f>
        <v>143</v>
      </c>
      <c r="C183" s="4">
        <f>SUM('Representative 20th CD'!G18:J18)</f>
        <v>4</v>
      </c>
      <c r="D183" s="4">
        <f>SUM('Representative 20th CD'!K18:N18)</f>
        <v>0</v>
      </c>
      <c r="E183" s="4">
        <f>SUM('Representative 20th CD'!O18:R18)</f>
        <v>4</v>
      </c>
      <c r="F183" s="4">
        <f>SUM('Representative 20th CD'!T18:W18)</f>
        <v>22</v>
      </c>
      <c r="G183" s="4">
        <f>SUM('Representative 20th CD'!X18:AA18)</f>
        <v>6</v>
      </c>
      <c r="H183" s="4">
        <f>SUM('Representative 20th CD'!AB18:AE18)</f>
        <v>0</v>
      </c>
      <c r="I183" s="4">
        <f>SUM('Representative 20th CD'!AH18)</f>
        <v>0</v>
      </c>
    </row>
    <row r="184" spans="1:9">
      <c r="A184" s="9" t="s">
        <v>28</v>
      </c>
      <c r="B184" s="4">
        <f>SUM('Representative 20th CD'!C19:F19)</f>
        <v>247</v>
      </c>
      <c r="C184" s="4">
        <f>SUM('Representative 20th CD'!G19:J19)</f>
        <v>23</v>
      </c>
      <c r="D184" s="4">
        <f>SUM('Representative 20th CD'!K19:N19)</f>
        <v>20</v>
      </c>
      <c r="E184" s="4">
        <f>SUM('Representative 20th CD'!O19:R19)</f>
        <v>2</v>
      </c>
      <c r="F184" s="4">
        <f>SUM('Representative 20th CD'!T19:W19)</f>
        <v>173</v>
      </c>
      <c r="G184" s="4">
        <f>SUM('Representative 20th CD'!X19:AA19)</f>
        <v>27</v>
      </c>
      <c r="H184" s="4">
        <f>SUM('Representative 20th CD'!AB19:AE19)</f>
        <v>0</v>
      </c>
      <c r="I184" s="4">
        <f>SUM('Representative 20th CD'!AH19)</f>
        <v>0</v>
      </c>
    </row>
    <row r="185" spans="1:9">
      <c r="A185" s="9" t="s">
        <v>29</v>
      </c>
      <c r="B185" s="4">
        <f>SUM('Representative 20th CD'!C20:F20)</f>
        <v>372</v>
      </c>
      <c r="C185" s="4">
        <f>SUM('Representative 20th CD'!G20:J20)</f>
        <v>23</v>
      </c>
      <c r="D185" s="4">
        <f>SUM('Representative 20th CD'!K20:N20)</f>
        <v>25</v>
      </c>
      <c r="E185" s="4">
        <f>SUM('Representative 20th CD'!O20:R20)</f>
        <v>3</v>
      </c>
      <c r="F185" s="4">
        <f>SUM('Representative 20th CD'!T20:W20)</f>
        <v>248</v>
      </c>
      <c r="G185" s="4">
        <f>SUM('Representative 20th CD'!X20:AA20)</f>
        <v>62</v>
      </c>
      <c r="H185" s="4">
        <f>SUM('Representative 20th CD'!AB20:AE20)</f>
        <v>2</v>
      </c>
      <c r="I185" s="4">
        <f>SUM('Representative 20th CD'!AH20)</f>
        <v>0</v>
      </c>
    </row>
    <row r="186" spans="1:9">
      <c r="A186" s="9" t="s">
        <v>30</v>
      </c>
      <c r="B186" s="4">
        <f>SUM('Representative 20th CD'!C21:F21)</f>
        <v>390</v>
      </c>
      <c r="C186" s="4">
        <f>SUM('Representative 20th CD'!G21:J21)</f>
        <v>22</v>
      </c>
      <c r="D186" s="4">
        <f>SUM('Representative 20th CD'!K21:N21)</f>
        <v>26</v>
      </c>
      <c r="E186" s="4">
        <f>SUM('Representative 20th CD'!O21:R21)</f>
        <v>1</v>
      </c>
      <c r="F186" s="4">
        <f>SUM('Representative 20th CD'!T21:W21)</f>
        <v>210</v>
      </c>
      <c r="G186" s="4">
        <f>SUM('Representative 20th CD'!X21:AA21)</f>
        <v>28</v>
      </c>
      <c r="H186" s="4">
        <f>SUM('Representative 20th CD'!AB21:AE21)</f>
        <v>2</v>
      </c>
      <c r="I186" s="4">
        <f>SUM('Representative 20th CD'!AH21)</f>
        <v>0</v>
      </c>
    </row>
    <row r="187" spans="1:9">
      <c r="A187" s="9" t="s">
        <v>31</v>
      </c>
      <c r="B187" s="4">
        <f>SUM('Representative 20th CD'!C22:F22)</f>
        <v>244</v>
      </c>
      <c r="C187" s="4">
        <f>SUM('Representative 20th CD'!G22:J22)</f>
        <v>22</v>
      </c>
      <c r="D187" s="4">
        <f>SUM('Representative 20th CD'!K22:N22)</f>
        <v>14</v>
      </c>
      <c r="E187" s="4">
        <f>SUM('Representative 20th CD'!O22:R22)</f>
        <v>5</v>
      </c>
      <c r="F187" s="4">
        <f>SUM('Representative 20th CD'!T22:W22)</f>
        <v>198</v>
      </c>
      <c r="G187" s="4">
        <f>SUM('Representative 20th CD'!X22:AA22)</f>
        <v>56</v>
      </c>
      <c r="H187" s="4">
        <f>SUM('Representative 20th CD'!AB22:AE22)</f>
        <v>0</v>
      </c>
      <c r="I187" s="4">
        <f>SUM('Representative 20th CD'!AH22)</f>
        <v>0</v>
      </c>
    </row>
    <row r="188" spans="1:9">
      <c r="A188" s="9" t="s">
        <v>32</v>
      </c>
      <c r="B188" s="4">
        <f>SUM('Representative 20th CD'!C23:F23)</f>
        <v>399</v>
      </c>
      <c r="C188" s="4">
        <f>SUM('Representative 20th CD'!G23:J23)</f>
        <v>22</v>
      </c>
      <c r="D188" s="4">
        <f>SUM('Representative 20th CD'!K23:N23)</f>
        <v>23</v>
      </c>
      <c r="E188" s="4">
        <f>SUM('Representative 20th CD'!O23:R23)</f>
        <v>2</v>
      </c>
      <c r="F188" s="4">
        <f>SUM('Representative 20th CD'!T23:W23)</f>
        <v>256</v>
      </c>
      <c r="G188" s="4">
        <f>SUM('Representative 20th CD'!X23:AA23)</f>
        <v>48</v>
      </c>
      <c r="H188" s="4">
        <f>SUM('Representative 20th CD'!AB23:AE23)</f>
        <v>8</v>
      </c>
      <c r="I188" s="4">
        <f>SUM('Representative 20th CD'!AH23)</f>
        <v>0</v>
      </c>
    </row>
    <row r="189" spans="1:9">
      <c r="A189" s="9" t="s">
        <v>36</v>
      </c>
      <c r="B189" s="4">
        <f>SUM('Representative 20th CD'!C24:F24)</f>
        <v>227</v>
      </c>
      <c r="C189" s="4">
        <f>SUM('Representative 20th CD'!G24:J24)</f>
        <v>46</v>
      </c>
      <c r="D189" s="4">
        <f>SUM('Representative 20th CD'!K24:N24)</f>
        <v>27</v>
      </c>
      <c r="E189" s="4">
        <f>SUM('Representative 20th CD'!O24:R24)</f>
        <v>3</v>
      </c>
      <c r="F189" s="4">
        <f>SUM('Representative 20th CD'!T24:W24)</f>
        <v>237</v>
      </c>
      <c r="G189" s="4">
        <f>SUM('Representative 20th CD'!X24:AA24)</f>
        <v>66</v>
      </c>
      <c r="H189" s="4">
        <f>SUM('Representative 20th CD'!AB24:AE24)</f>
        <v>1</v>
      </c>
      <c r="I189" s="4">
        <f>SUM('Representative 20th CD'!AH24)</f>
        <v>0</v>
      </c>
    </row>
    <row r="190" spans="1:9">
      <c r="A190" s="9" t="s">
        <v>37</v>
      </c>
      <c r="B190" s="4">
        <f>SUM('Representative 20th CD'!C25:F25)</f>
        <v>215</v>
      </c>
      <c r="C190" s="4">
        <f>SUM('Representative 20th CD'!G25:J25)</f>
        <v>16</v>
      </c>
      <c r="D190" s="4">
        <f>SUM('Representative 20th CD'!K25:N25)</f>
        <v>6</v>
      </c>
      <c r="E190" s="4">
        <f>SUM('Representative 20th CD'!O25:R25)</f>
        <v>5</v>
      </c>
      <c r="F190" s="4">
        <f>SUM('Representative 20th CD'!T25:W25)</f>
        <v>147</v>
      </c>
      <c r="G190" s="4">
        <f>SUM('Representative 20th CD'!X25:AA25)</f>
        <v>40</v>
      </c>
      <c r="H190" s="4">
        <f>SUM('Representative 20th CD'!AB25:AE25)</f>
        <v>0</v>
      </c>
      <c r="I190" s="4">
        <f>SUM('Representative 20th CD'!AH25)</f>
        <v>0</v>
      </c>
    </row>
    <row r="191" spans="1:9">
      <c r="A191" s="9" t="s">
        <v>38</v>
      </c>
      <c r="B191" s="4">
        <f>SUM('Representative 20th CD'!C26:F26)</f>
        <v>190</v>
      </c>
      <c r="C191" s="4">
        <f>SUM('Representative 20th CD'!G26:J26)</f>
        <v>14</v>
      </c>
      <c r="D191" s="4">
        <f>SUM('Representative 20th CD'!K26:N26)</f>
        <v>23</v>
      </c>
      <c r="E191" s="4">
        <f>SUM('Representative 20th CD'!O26:R26)</f>
        <v>4</v>
      </c>
      <c r="F191" s="4">
        <f>SUM('Representative 20th CD'!T26:W26)</f>
        <v>128</v>
      </c>
      <c r="G191" s="4">
        <f>SUM('Representative 20th CD'!X26:AA26)</f>
        <v>21</v>
      </c>
      <c r="H191" s="4">
        <f>SUM('Representative 20th CD'!AB26:AE26)</f>
        <v>0</v>
      </c>
      <c r="I191" s="4">
        <f>SUM('Representative 20th CD'!AH26)</f>
        <v>0</v>
      </c>
    </row>
    <row r="192" spans="1:9">
      <c r="A192" s="9" t="s">
        <v>39</v>
      </c>
      <c r="B192" s="4">
        <f>SUM('Representative 20th CD'!C27:F27)</f>
        <v>209</v>
      </c>
      <c r="C192" s="4">
        <f>SUM('Representative 20th CD'!G27:J27)</f>
        <v>21</v>
      </c>
      <c r="D192" s="4">
        <f>SUM('Representative 20th CD'!K27:N27)</f>
        <v>19</v>
      </c>
      <c r="E192" s="4">
        <f>SUM('Representative 20th CD'!O27:R27)</f>
        <v>2</v>
      </c>
      <c r="F192" s="4">
        <f>SUM('Representative 20th CD'!T27:W27)</f>
        <v>198</v>
      </c>
      <c r="G192" s="4">
        <f>SUM('Representative 20th CD'!X27:AA27)</f>
        <v>55</v>
      </c>
      <c r="H192" s="4">
        <f>SUM('Representative 20th CD'!AB27:AE27)</f>
        <v>5</v>
      </c>
      <c r="I192" s="4">
        <f>SUM('Representative 20th CD'!AH27)</f>
        <v>0</v>
      </c>
    </row>
    <row r="193" spans="1:10">
      <c r="A193" s="9" t="s">
        <v>40</v>
      </c>
      <c r="B193" s="4">
        <f>SUM('Representative 20th CD'!C28:F28)</f>
        <v>231</v>
      </c>
      <c r="C193" s="4">
        <f>SUM('Representative 20th CD'!G28:J28)</f>
        <v>20</v>
      </c>
      <c r="D193" s="4">
        <f>SUM('Representative 20th CD'!K28:N28)</f>
        <v>23</v>
      </c>
      <c r="E193" s="4">
        <f>SUM('Representative 20th CD'!O28:R28)</f>
        <v>5</v>
      </c>
      <c r="F193" s="4">
        <f>SUM('Representative 20th CD'!T28:W28)</f>
        <v>146</v>
      </c>
      <c r="G193" s="4">
        <f>SUM('Representative 20th CD'!X28:AA28)</f>
        <v>25</v>
      </c>
      <c r="H193" s="4">
        <f>SUM('Representative 20th CD'!AB28:AE28)</f>
        <v>2</v>
      </c>
      <c r="I193" s="4">
        <f>SUM('Representative 20th CD'!AH28)</f>
        <v>2</v>
      </c>
    </row>
    <row r="194" spans="1:10">
      <c r="A194" s="9" t="s">
        <v>41</v>
      </c>
      <c r="B194" s="4">
        <f>SUM('Representative 20th CD'!C29:F29)</f>
        <v>219</v>
      </c>
      <c r="C194" s="4">
        <f>SUM('Representative 20th CD'!G29:J29)</f>
        <v>24</v>
      </c>
      <c r="D194" s="4">
        <f>SUM('Representative 20th CD'!K29:N29)</f>
        <v>15</v>
      </c>
      <c r="E194" s="4">
        <f>SUM('Representative 20th CD'!O29:R29)</f>
        <v>5</v>
      </c>
      <c r="F194" s="4">
        <f>SUM('Representative 20th CD'!T29:W29)</f>
        <v>203</v>
      </c>
      <c r="G194" s="4">
        <f>SUM('Representative 20th CD'!X29:AA29)</f>
        <v>36</v>
      </c>
      <c r="H194" s="4">
        <f>SUM('Representative 20th CD'!AB29:AE29)</f>
        <v>2</v>
      </c>
      <c r="I194" s="4">
        <f>SUM('Representative 20th CD'!AH29)</f>
        <v>0</v>
      </c>
    </row>
    <row r="195" spans="1:10">
      <c r="A195" s="9" t="s">
        <v>44</v>
      </c>
      <c r="B195" s="4">
        <f>SUM('Representative 20th CD'!C30:F30)</f>
        <v>304</v>
      </c>
      <c r="C195" s="4">
        <f>SUM('Representative 20th CD'!G30:J30)</f>
        <v>31</v>
      </c>
      <c r="D195" s="4">
        <f>SUM('Representative 20th CD'!K30:N30)</f>
        <v>21</v>
      </c>
      <c r="E195" s="4">
        <f>SUM('Representative 20th CD'!O30:R30)</f>
        <v>4</v>
      </c>
      <c r="F195" s="4">
        <f>SUM('Representative 20th CD'!T30:W30)</f>
        <v>235</v>
      </c>
      <c r="G195" s="4">
        <f>SUM('Representative 20th CD'!X30:AA30)</f>
        <v>40</v>
      </c>
      <c r="H195" s="4">
        <f>SUM('Representative 20th CD'!AB30:AE30)</f>
        <v>3</v>
      </c>
      <c r="I195" s="4">
        <f>SUM('Representative 20th CD'!AH30)</f>
        <v>0</v>
      </c>
    </row>
    <row r="196" spans="1:10">
      <c r="A196" s="9" t="s">
        <v>45</v>
      </c>
      <c r="B196" s="4">
        <f>SUM('Representative 20th CD'!C31:F31)</f>
        <v>271</v>
      </c>
      <c r="C196" s="4">
        <f>SUM('Representative 20th CD'!G31:J31)</f>
        <v>19</v>
      </c>
      <c r="D196" s="4">
        <f>SUM('Representative 20th CD'!K31:N31)</f>
        <v>13</v>
      </c>
      <c r="E196" s="4">
        <f>SUM('Representative 20th CD'!O31:R31)</f>
        <v>6</v>
      </c>
      <c r="F196" s="4">
        <f>SUM('Representative 20th CD'!T31:W31)</f>
        <v>179</v>
      </c>
      <c r="G196" s="4">
        <f>SUM('Representative 20th CD'!X31:AA31)</f>
        <v>26</v>
      </c>
      <c r="H196" s="4">
        <f>SUM('Representative 20th CD'!AB31:AE31)</f>
        <v>1</v>
      </c>
      <c r="I196" s="4">
        <f>SUM('Representative 20th CD'!AH31)</f>
        <v>0</v>
      </c>
    </row>
    <row r="197" spans="1:10">
      <c r="A197" s="9" t="s">
        <v>46</v>
      </c>
      <c r="B197" s="4">
        <f>SUM('Representative 20th CD'!C32:F32)</f>
        <v>186</v>
      </c>
      <c r="C197" s="4">
        <f>SUM('Representative 20th CD'!G32:J32)</f>
        <v>16</v>
      </c>
      <c r="D197" s="4">
        <f>SUM('Representative 20th CD'!K32:N32)</f>
        <v>13</v>
      </c>
      <c r="E197" s="4">
        <f>SUM('Representative 20th CD'!O32:R32)</f>
        <v>2</v>
      </c>
      <c r="F197" s="4">
        <f>SUM('Representative 20th CD'!T32:W32)</f>
        <v>149</v>
      </c>
      <c r="G197" s="4">
        <f>SUM('Representative 20th CD'!X32:AA32)</f>
        <v>37</v>
      </c>
      <c r="H197" s="4">
        <f>SUM('Representative 20th CD'!AB32:AE32)</f>
        <v>2</v>
      </c>
      <c r="I197" s="4">
        <f>SUM('Representative 20th CD'!AH32)</f>
        <v>0</v>
      </c>
    </row>
    <row r="198" spans="1:10">
      <c r="A198" s="9" t="s">
        <v>152</v>
      </c>
      <c r="B198" s="22">
        <f t="shared" ref="B198:I198" si="3">SUM(B168:B197)</f>
        <v>6840</v>
      </c>
      <c r="C198" s="22">
        <f t="shared" si="3"/>
        <v>533</v>
      </c>
      <c r="D198" s="22">
        <f t="shared" si="3"/>
        <v>431</v>
      </c>
      <c r="E198" s="22">
        <f t="shared" si="3"/>
        <v>114</v>
      </c>
      <c r="F198" s="22">
        <f t="shared" si="3"/>
        <v>4087</v>
      </c>
      <c r="G198" s="22">
        <f t="shared" si="3"/>
        <v>833</v>
      </c>
      <c r="H198" s="22">
        <f t="shared" si="3"/>
        <v>42</v>
      </c>
      <c r="I198" s="22">
        <f t="shared" si="3"/>
        <v>4</v>
      </c>
    </row>
    <row r="201" spans="1:10">
      <c r="A201" s="8" t="s">
        <v>178</v>
      </c>
    </row>
    <row r="202" spans="1:10" s="16" customFormat="1" ht="50" customHeight="1">
      <c r="A202" s="18" t="s">
        <v>1</v>
      </c>
      <c r="B202" s="20" t="s">
        <v>184</v>
      </c>
      <c r="C202" s="20" t="s">
        <v>185</v>
      </c>
      <c r="D202" s="20" t="s">
        <v>186</v>
      </c>
      <c r="E202" s="20" t="s">
        <v>179</v>
      </c>
      <c r="F202" s="20" t="s">
        <v>180</v>
      </c>
      <c r="G202" s="20" t="s">
        <v>181</v>
      </c>
      <c r="H202" s="20" t="s">
        <v>182</v>
      </c>
      <c r="I202" s="20" t="s">
        <v>183</v>
      </c>
      <c r="J202" s="20" t="s">
        <v>151</v>
      </c>
    </row>
    <row r="203" spans="1:10">
      <c r="A203" s="9" t="s">
        <v>12</v>
      </c>
      <c r="B203" s="4">
        <f>SUM('State Senator 46th'!C3:F3)</f>
        <v>151</v>
      </c>
      <c r="C203" s="4">
        <f>SUM('State Senator 46th'!G3:J3)</f>
        <v>4</v>
      </c>
      <c r="D203" s="4">
        <f>SUM('State Senator 46th'!K3:N3)</f>
        <v>4</v>
      </c>
      <c r="E203" s="4">
        <f>SUM('State Senator 46th'!P3:S3)</f>
        <v>302</v>
      </c>
      <c r="F203" s="4">
        <f>SUM('State Senator 46th'!T3:W3)</f>
        <v>30</v>
      </c>
      <c r="G203" s="4">
        <f>SUM('State Senator 46th'!X3:AA3)</f>
        <v>7</v>
      </c>
      <c r="H203" s="4">
        <f>SUM('State Senator 46th'!AB3:AE3)</f>
        <v>14</v>
      </c>
      <c r="I203" s="4">
        <f>SUM('State Senator 46th'!AF3:AI3)</f>
        <v>2</v>
      </c>
      <c r="J203" s="4">
        <f>SUM('State Senator 46th'!AL3)</f>
        <v>1</v>
      </c>
    </row>
    <row r="204" spans="1:10">
      <c r="A204" s="9" t="s">
        <v>13</v>
      </c>
      <c r="B204" s="4">
        <f>SUM('State Senator 46th'!C4:F4)</f>
        <v>41</v>
      </c>
      <c r="C204" s="4">
        <f>SUM('State Senator 46th'!G4:J4)</f>
        <v>4</v>
      </c>
      <c r="D204" s="4">
        <f>SUM('State Senator 46th'!K4:N4)</f>
        <v>2</v>
      </c>
      <c r="E204" s="4">
        <f>SUM('State Senator 46th'!P4:S4)</f>
        <v>118</v>
      </c>
      <c r="F204" s="4">
        <f>SUM('State Senator 46th'!T4:W4)</f>
        <v>6</v>
      </c>
      <c r="G204" s="4">
        <f>SUM('State Senator 46th'!X4:AA4)</f>
        <v>0</v>
      </c>
      <c r="H204" s="4">
        <f>SUM('State Senator 46th'!AB4:AE4)</f>
        <v>10</v>
      </c>
      <c r="I204" s="4">
        <f>SUM('State Senator 46th'!AF4:AI4)</f>
        <v>1</v>
      </c>
      <c r="J204" s="4">
        <f>SUM('State Senator 46th'!AL4)</f>
        <v>1</v>
      </c>
    </row>
    <row r="205" spans="1:10">
      <c r="A205" s="9" t="s">
        <v>14</v>
      </c>
      <c r="B205" s="4">
        <f>SUM('State Senator 46th'!C5:F5)</f>
        <v>186</v>
      </c>
      <c r="C205" s="4">
        <f>SUM('State Senator 46th'!G5:J5)</f>
        <v>13</v>
      </c>
      <c r="D205" s="4">
        <f>SUM('State Senator 46th'!K5:N5)</f>
        <v>4</v>
      </c>
      <c r="E205" s="4">
        <f>SUM('State Senator 46th'!P5:S5)</f>
        <v>277</v>
      </c>
      <c r="F205" s="4">
        <f>SUM('State Senator 46th'!T5:W5)</f>
        <v>45</v>
      </c>
      <c r="G205" s="4">
        <f>SUM('State Senator 46th'!X5:AA5)</f>
        <v>9</v>
      </c>
      <c r="H205" s="4">
        <f>SUM('State Senator 46th'!AB5:AE5)</f>
        <v>20</v>
      </c>
      <c r="I205" s="4">
        <f>SUM('State Senator 46th'!AF5:AI5)</f>
        <v>3</v>
      </c>
      <c r="J205" s="4">
        <f>SUM('State Senator 46th'!AL5)</f>
        <v>0</v>
      </c>
    </row>
    <row r="206" spans="1:10">
      <c r="A206" s="9" t="s">
        <v>15</v>
      </c>
      <c r="B206" s="4">
        <f>SUM('State Senator 46th'!C6:F6)</f>
        <v>80</v>
      </c>
      <c r="C206" s="4">
        <f>SUM('State Senator 46th'!G6:J6)</f>
        <v>3</v>
      </c>
      <c r="D206" s="4">
        <f>SUM('State Senator 46th'!K6:N6)</f>
        <v>6</v>
      </c>
      <c r="E206" s="4">
        <f>SUM('State Senator 46th'!P6:S6)</f>
        <v>175</v>
      </c>
      <c r="F206" s="4">
        <f>SUM('State Senator 46th'!T6:W6)</f>
        <v>29</v>
      </c>
      <c r="G206" s="4">
        <f>SUM('State Senator 46th'!X6:AA6)</f>
        <v>3</v>
      </c>
      <c r="H206" s="4">
        <f>SUM('State Senator 46th'!AB6:AE6)</f>
        <v>10</v>
      </c>
      <c r="I206" s="4">
        <f>SUM('State Senator 46th'!AF6:AI6)</f>
        <v>2</v>
      </c>
      <c r="J206" s="4">
        <f>SUM('State Senator 46th'!AL6)</f>
        <v>0</v>
      </c>
    </row>
    <row r="207" spans="1:10">
      <c r="A207" s="9" t="s">
        <v>16</v>
      </c>
      <c r="B207" s="4">
        <f>SUM('State Senator 46th'!C7:F7)</f>
        <v>30</v>
      </c>
      <c r="C207" s="4">
        <f>SUM('State Senator 46th'!G7:J7)</f>
        <v>2</v>
      </c>
      <c r="D207" s="4">
        <f>SUM('State Senator 46th'!K7:N7)</f>
        <v>1</v>
      </c>
      <c r="E207" s="4">
        <f>SUM('State Senator 46th'!P7:S7)</f>
        <v>37</v>
      </c>
      <c r="F207" s="4">
        <f>SUM('State Senator 46th'!T7:W7)</f>
        <v>5</v>
      </c>
      <c r="G207" s="4">
        <f>SUM('State Senator 46th'!X7:AA7)</f>
        <v>1</v>
      </c>
      <c r="H207" s="4">
        <f>SUM('State Senator 46th'!AB7:AE7)</f>
        <v>4</v>
      </c>
      <c r="I207" s="4">
        <f>SUM('State Senator 46th'!AF7:AI7)</f>
        <v>0</v>
      </c>
      <c r="J207" s="4">
        <f>SUM('State Senator 46th'!AL7)</f>
        <v>0</v>
      </c>
    </row>
    <row r="208" spans="1:10">
      <c r="A208" s="9" t="s">
        <v>17</v>
      </c>
      <c r="B208" s="4">
        <f>SUM('State Senator 46th'!C8:F8)</f>
        <v>77</v>
      </c>
      <c r="C208" s="4">
        <f>SUM('State Senator 46th'!G8:J8)</f>
        <v>4</v>
      </c>
      <c r="D208" s="4">
        <f>SUM('State Senator 46th'!K8:N8)</f>
        <v>3</v>
      </c>
      <c r="E208" s="4">
        <f>SUM('State Senator 46th'!P8:S8)</f>
        <v>77</v>
      </c>
      <c r="F208" s="4">
        <f>SUM('State Senator 46th'!T8:W8)</f>
        <v>9</v>
      </c>
      <c r="G208" s="4">
        <f>SUM('State Senator 46th'!X8:AA8)</f>
        <v>5</v>
      </c>
      <c r="H208" s="4">
        <f>SUM('State Senator 46th'!AB8:AE8)</f>
        <v>7</v>
      </c>
      <c r="I208" s="4">
        <f>SUM('State Senator 46th'!AF8:AI8)</f>
        <v>3</v>
      </c>
      <c r="J208" s="4">
        <f>SUM('State Senator 46th'!AL8)</f>
        <v>0</v>
      </c>
    </row>
    <row r="209" spans="1:10">
      <c r="A209" s="9" t="s">
        <v>18</v>
      </c>
      <c r="B209" s="4">
        <f>SUM('State Senator 46th'!C9:F9)</f>
        <v>19</v>
      </c>
      <c r="C209" s="4">
        <f>SUM('State Senator 46th'!G9:J9)</f>
        <v>3</v>
      </c>
      <c r="D209" s="4">
        <f>SUM('State Senator 46th'!K9:N9)</f>
        <v>0</v>
      </c>
      <c r="E209" s="4">
        <f>SUM('State Senator 46th'!P9:S9)</f>
        <v>57</v>
      </c>
      <c r="F209" s="4">
        <f>SUM('State Senator 46th'!T9:W9)</f>
        <v>10</v>
      </c>
      <c r="G209" s="4">
        <f>SUM('State Senator 46th'!X9:AA9)</f>
        <v>0</v>
      </c>
      <c r="H209" s="4">
        <f>SUM('State Senator 46th'!AB9:AE9)</f>
        <v>3</v>
      </c>
      <c r="I209" s="4">
        <f>SUM('State Senator 46th'!AF9:AI9)</f>
        <v>0</v>
      </c>
      <c r="J209" s="4">
        <f>SUM('State Senator 46th'!AL9)</f>
        <v>0</v>
      </c>
    </row>
    <row r="210" spans="1:10">
      <c r="A210" s="9" t="s">
        <v>19</v>
      </c>
      <c r="B210" s="4">
        <f>SUM('State Senator 46th'!C10:F10)</f>
        <v>161</v>
      </c>
      <c r="C210" s="4">
        <f>SUM('State Senator 46th'!G10:J10)</f>
        <v>7</v>
      </c>
      <c r="D210" s="4">
        <f>SUM('State Senator 46th'!K10:N10)</f>
        <v>5</v>
      </c>
      <c r="E210" s="4">
        <f>SUM('State Senator 46th'!P10:S10)</f>
        <v>417</v>
      </c>
      <c r="F210" s="4">
        <f>SUM('State Senator 46th'!T10:W10)</f>
        <v>50</v>
      </c>
      <c r="G210" s="4">
        <f>SUM('State Senator 46th'!X10:AA10)</f>
        <v>5</v>
      </c>
      <c r="H210" s="4">
        <f>SUM('State Senator 46th'!AB10:AE10)</f>
        <v>20</v>
      </c>
      <c r="I210" s="4">
        <f>SUM('State Senator 46th'!AF10:AI10)</f>
        <v>4</v>
      </c>
      <c r="J210" s="4">
        <f>SUM('State Senator 46th'!AL10)</f>
        <v>0</v>
      </c>
    </row>
    <row r="211" spans="1:10">
      <c r="A211" s="9" t="s">
        <v>20</v>
      </c>
      <c r="B211" s="4">
        <f>SUM('State Senator 46th'!C11:F11)</f>
        <v>161</v>
      </c>
      <c r="C211" s="4">
        <f>SUM('State Senator 46th'!G11:J11)</f>
        <v>13</v>
      </c>
      <c r="D211" s="4">
        <f>SUM('State Senator 46th'!K11:N11)</f>
        <v>8</v>
      </c>
      <c r="E211" s="4">
        <f>SUM('State Senator 46th'!P11:S11)</f>
        <v>269</v>
      </c>
      <c r="F211" s="4">
        <f>SUM('State Senator 46th'!T11:W11)</f>
        <v>39</v>
      </c>
      <c r="G211" s="4">
        <f>SUM('State Senator 46th'!X11:AA11)</f>
        <v>4</v>
      </c>
      <c r="H211" s="4">
        <f>SUM('State Senator 46th'!AB11:AE11)</f>
        <v>19</v>
      </c>
      <c r="I211" s="4">
        <f>SUM('State Senator 46th'!AF11:AI11)</f>
        <v>4</v>
      </c>
      <c r="J211" s="4">
        <f>SUM('State Senator 46th'!AL11)</f>
        <v>0</v>
      </c>
    </row>
    <row r="212" spans="1:10">
      <c r="A212" s="9" t="s">
        <v>21</v>
      </c>
      <c r="B212" s="4">
        <f>SUM('State Senator 46th'!C12:F12)</f>
        <v>82</v>
      </c>
      <c r="C212" s="4">
        <f>SUM('State Senator 46th'!G12:J12)</f>
        <v>10</v>
      </c>
      <c r="D212" s="4">
        <f>SUM('State Senator 46th'!K12:N12)</f>
        <v>3</v>
      </c>
      <c r="E212" s="4">
        <f>SUM('State Senator 46th'!P12:S12)</f>
        <v>168</v>
      </c>
      <c r="F212" s="4">
        <f>SUM('State Senator 46th'!T12:W12)</f>
        <v>22</v>
      </c>
      <c r="G212" s="4">
        <f>SUM('State Senator 46th'!X12:AA12)</f>
        <v>1</v>
      </c>
      <c r="H212" s="4">
        <f>SUM('State Senator 46th'!AB12:AE12)</f>
        <v>7</v>
      </c>
      <c r="I212" s="4">
        <f>SUM('State Senator 46th'!AF12:AI12)</f>
        <v>0</v>
      </c>
      <c r="J212" s="4">
        <f>SUM('State Senator 46th'!AL12)</f>
        <v>0</v>
      </c>
    </row>
    <row r="213" spans="1:10">
      <c r="A213" s="9" t="s">
        <v>22</v>
      </c>
      <c r="B213" s="4">
        <f>SUM('State Senator 46th'!C13:F13)</f>
        <v>118</v>
      </c>
      <c r="C213" s="4">
        <f>SUM('State Senator 46th'!G13:J13)</f>
        <v>4</v>
      </c>
      <c r="D213" s="4">
        <f>SUM('State Senator 46th'!K13:N13)</f>
        <v>0</v>
      </c>
      <c r="E213" s="4">
        <f>SUM('State Senator 46th'!P13:S13)</f>
        <v>166</v>
      </c>
      <c r="F213" s="4">
        <f>SUM('State Senator 46th'!T13:W13)</f>
        <v>23</v>
      </c>
      <c r="G213" s="4">
        <f>SUM('State Senator 46th'!X13:AA13)</f>
        <v>5</v>
      </c>
      <c r="H213" s="4">
        <f>SUM('State Senator 46th'!AB13:AE13)</f>
        <v>17</v>
      </c>
      <c r="I213" s="4">
        <f>SUM('State Senator 46th'!AF13:AI13)</f>
        <v>3</v>
      </c>
      <c r="J213" s="4">
        <f>SUM('State Senator 46th'!AL13)</f>
        <v>0</v>
      </c>
    </row>
    <row r="214" spans="1:10">
      <c r="A214" s="9" t="s">
        <v>23</v>
      </c>
      <c r="B214" s="4">
        <f>SUM('State Senator 46th'!C14:F14)</f>
        <v>119</v>
      </c>
      <c r="C214" s="4">
        <f>SUM('State Senator 46th'!G14:J14)</f>
        <v>5</v>
      </c>
      <c r="D214" s="4">
        <f>SUM('State Senator 46th'!K14:N14)</f>
        <v>5</v>
      </c>
      <c r="E214" s="4">
        <f>SUM('State Senator 46th'!P14:S14)</f>
        <v>176</v>
      </c>
      <c r="F214" s="4">
        <f>SUM('State Senator 46th'!T14:W14)</f>
        <v>32</v>
      </c>
      <c r="G214" s="4">
        <f>SUM('State Senator 46th'!X14:AA14)</f>
        <v>4</v>
      </c>
      <c r="H214" s="4">
        <f>SUM('State Senator 46th'!AB14:AE14)</f>
        <v>10</v>
      </c>
      <c r="I214" s="4">
        <f>SUM('State Senator 46th'!AF14:AI14)</f>
        <v>4</v>
      </c>
      <c r="J214" s="4">
        <f>SUM('State Senator 46th'!AL14)</f>
        <v>0</v>
      </c>
    </row>
    <row r="215" spans="1:10">
      <c r="A215" s="9" t="s">
        <v>24</v>
      </c>
      <c r="B215" s="4">
        <f>SUM('State Senator 46th'!C15:F15)</f>
        <v>144</v>
      </c>
      <c r="C215" s="4">
        <f>SUM('State Senator 46th'!G15:J15)</f>
        <v>11</v>
      </c>
      <c r="D215" s="4">
        <f>SUM('State Senator 46th'!K15:N15)</f>
        <v>4</v>
      </c>
      <c r="E215" s="4">
        <f>SUM('State Senator 46th'!P15:S15)</f>
        <v>330</v>
      </c>
      <c r="F215" s="4">
        <f>SUM('State Senator 46th'!T15:W15)</f>
        <v>41</v>
      </c>
      <c r="G215" s="4">
        <f>SUM('State Senator 46th'!X15:AA15)</f>
        <v>4</v>
      </c>
      <c r="H215" s="4">
        <f>SUM('State Senator 46th'!AB15:AE15)</f>
        <v>23</v>
      </c>
      <c r="I215" s="4">
        <f>SUM('State Senator 46th'!AF15:AI15)</f>
        <v>3</v>
      </c>
      <c r="J215" s="4">
        <f>SUM('State Senator 46th'!AL15)</f>
        <v>0</v>
      </c>
    </row>
    <row r="216" spans="1:10">
      <c r="A216" s="9" t="s">
        <v>25</v>
      </c>
      <c r="B216" s="4">
        <f>SUM('State Senator 46th'!C16:F16)</f>
        <v>92</v>
      </c>
      <c r="C216" s="4">
        <f>SUM('State Senator 46th'!G16:J16)</f>
        <v>8</v>
      </c>
      <c r="D216" s="4">
        <f>SUM('State Senator 46th'!K16:N16)</f>
        <v>2</v>
      </c>
      <c r="E216" s="4">
        <f>SUM('State Senator 46th'!P16:S16)</f>
        <v>100</v>
      </c>
      <c r="F216" s="4">
        <f>SUM('State Senator 46th'!T16:W16)</f>
        <v>14</v>
      </c>
      <c r="G216" s="4">
        <f>SUM('State Senator 46th'!X16:AA16)</f>
        <v>6</v>
      </c>
      <c r="H216" s="4">
        <f>SUM('State Senator 46th'!AB16:AE16)</f>
        <v>10</v>
      </c>
      <c r="I216" s="4">
        <f>SUM('State Senator 46th'!AF16:AI16)</f>
        <v>1</v>
      </c>
      <c r="J216" s="4">
        <f>SUM('State Senator 46th'!AL16)</f>
        <v>0</v>
      </c>
    </row>
    <row r="217" spans="1:10">
      <c r="A217" s="9" t="s">
        <v>26</v>
      </c>
      <c r="B217" s="4">
        <f>SUM('State Senator 46th'!C17:F17)</f>
        <v>42</v>
      </c>
      <c r="C217" s="4">
        <f>SUM('State Senator 46th'!G17:J17)</f>
        <v>5</v>
      </c>
      <c r="D217" s="4">
        <f>SUM('State Senator 46th'!K17:N17)</f>
        <v>0</v>
      </c>
      <c r="E217" s="4">
        <f>SUM('State Senator 46th'!P17:S17)</f>
        <v>72</v>
      </c>
      <c r="F217" s="4">
        <f>SUM('State Senator 46th'!T17:W17)</f>
        <v>14</v>
      </c>
      <c r="G217" s="4">
        <f>SUM('State Senator 46th'!X17:AA17)</f>
        <v>1</v>
      </c>
      <c r="H217" s="4">
        <f>SUM('State Senator 46th'!AB17:AE17)</f>
        <v>4</v>
      </c>
      <c r="I217" s="4">
        <f>SUM('State Senator 46th'!AF17:AI17)</f>
        <v>0</v>
      </c>
      <c r="J217" s="4">
        <f>SUM('State Senator 46th'!AL17)</f>
        <v>0</v>
      </c>
    </row>
    <row r="218" spans="1:10">
      <c r="A218" s="9" t="s">
        <v>27</v>
      </c>
      <c r="B218" s="4">
        <f>SUM('State Senator 46th'!C18:F18)</f>
        <v>94</v>
      </c>
      <c r="C218" s="4">
        <f>SUM('State Senator 46th'!G18:J18)</f>
        <v>3</v>
      </c>
      <c r="D218" s="4">
        <f>SUM('State Senator 46th'!K18:N18)</f>
        <v>0</v>
      </c>
      <c r="E218" s="4">
        <f>SUM('State Senator 46th'!P18:S18)</f>
        <v>66</v>
      </c>
      <c r="F218" s="4">
        <f>SUM('State Senator 46th'!T18:W18)</f>
        <v>15</v>
      </c>
      <c r="G218" s="4">
        <f>SUM('State Senator 46th'!X18:AA18)</f>
        <v>0</v>
      </c>
      <c r="H218" s="4">
        <f>SUM('State Senator 46th'!AB18:AE18)</f>
        <v>2</v>
      </c>
      <c r="I218" s="4">
        <f>SUM('State Senator 46th'!AF18:AI18)</f>
        <v>1</v>
      </c>
      <c r="J218" s="4">
        <f>SUM('State Senator 46th'!AL18)</f>
        <v>0</v>
      </c>
    </row>
    <row r="219" spans="1:10">
      <c r="A219" s="9" t="s">
        <v>28</v>
      </c>
      <c r="B219" s="4">
        <f>SUM('State Senator 46th'!C19:F19)</f>
        <v>126</v>
      </c>
      <c r="C219" s="4">
        <f>SUM('State Senator 46th'!G19:J19)</f>
        <v>10</v>
      </c>
      <c r="D219" s="4">
        <f>SUM('State Senator 46th'!K19:N19)</f>
        <v>6</v>
      </c>
      <c r="E219" s="4">
        <f>SUM('State Senator 46th'!P19:S19)</f>
        <v>285</v>
      </c>
      <c r="F219" s="4">
        <f>SUM('State Senator 46th'!T19:W19)</f>
        <v>30</v>
      </c>
      <c r="G219" s="4">
        <f>SUM('State Senator 46th'!X19:AA19)</f>
        <v>6</v>
      </c>
      <c r="H219" s="4">
        <f>SUM('State Senator 46th'!AB19:AE19)</f>
        <v>26</v>
      </c>
      <c r="I219" s="4">
        <f>SUM('State Senator 46th'!AF19:AI19)</f>
        <v>3</v>
      </c>
      <c r="J219" s="4">
        <f>SUM('State Senator 46th'!AL19)</f>
        <v>0</v>
      </c>
    </row>
    <row r="220" spans="1:10">
      <c r="A220" s="9" t="s">
        <v>29</v>
      </c>
      <c r="B220" s="4">
        <f>SUM('State Senator 46th'!C20:F20)</f>
        <v>150</v>
      </c>
      <c r="C220" s="4">
        <f>SUM('State Senator 46th'!G20:J20)</f>
        <v>9</v>
      </c>
      <c r="D220" s="4">
        <f>SUM('State Senator 46th'!K20:N20)</f>
        <v>1</v>
      </c>
      <c r="E220" s="4">
        <f>SUM('State Senator 46th'!P20:S20)</f>
        <v>476</v>
      </c>
      <c r="F220" s="4">
        <f>SUM('State Senator 46th'!T20:W20)</f>
        <v>73</v>
      </c>
      <c r="G220" s="4">
        <f>SUM('State Senator 46th'!X20:AA20)</f>
        <v>8</v>
      </c>
      <c r="H220" s="4">
        <f>SUM('State Senator 46th'!AB20:AE20)</f>
        <v>25</v>
      </c>
      <c r="I220" s="4">
        <f>SUM('State Senator 46th'!AF20:AI20)</f>
        <v>1</v>
      </c>
      <c r="J220" s="4">
        <f>SUM('State Senator 46th'!AL20)</f>
        <v>0</v>
      </c>
    </row>
    <row r="221" spans="1:10">
      <c r="A221" s="9" t="s">
        <v>30</v>
      </c>
      <c r="B221" s="4">
        <f>SUM('State Senator 46th'!C21:F21)</f>
        <v>158</v>
      </c>
      <c r="C221" s="4">
        <f>SUM('State Senator 46th'!G21:J21)</f>
        <v>10</v>
      </c>
      <c r="D221" s="4">
        <f>SUM('State Senator 46th'!K21:N21)</f>
        <v>0</v>
      </c>
      <c r="E221" s="4">
        <f>SUM('State Senator 46th'!P21:S21)</f>
        <v>439</v>
      </c>
      <c r="F221" s="4">
        <f>SUM('State Senator 46th'!T21:W21)</f>
        <v>44</v>
      </c>
      <c r="G221" s="4">
        <f>SUM('State Senator 46th'!X21:AA21)</f>
        <v>11</v>
      </c>
      <c r="H221" s="4">
        <f>SUM('State Senator 46th'!AB21:AE21)</f>
        <v>19</v>
      </c>
      <c r="I221" s="4">
        <f>SUM('State Senator 46th'!AF21:AI21)</f>
        <v>2</v>
      </c>
      <c r="J221" s="4">
        <f>SUM('State Senator 46th'!AL21)</f>
        <v>0</v>
      </c>
    </row>
    <row r="222" spans="1:10">
      <c r="A222" s="9" t="s">
        <v>31</v>
      </c>
      <c r="B222" s="4">
        <f>SUM('State Senator 46th'!C22:F22)</f>
        <v>95</v>
      </c>
      <c r="C222" s="4">
        <f>SUM('State Senator 46th'!G22:J22)</f>
        <v>11</v>
      </c>
      <c r="D222" s="4">
        <f>SUM('State Senator 46th'!K22:N22)</f>
        <v>3</v>
      </c>
      <c r="E222" s="4">
        <f>SUM('State Senator 46th'!P22:S22)</f>
        <v>340</v>
      </c>
      <c r="F222" s="4">
        <f>SUM('State Senator 46th'!T22:W22)</f>
        <v>67</v>
      </c>
      <c r="G222" s="4">
        <f>SUM('State Senator 46th'!X22:AA22)</f>
        <v>9</v>
      </c>
      <c r="H222" s="4">
        <f>SUM('State Senator 46th'!AB22:AE22)</f>
        <v>20</v>
      </c>
      <c r="I222" s="4">
        <f>SUM('State Senator 46th'!AF22:AI22)</f>
        <v>2</v>
      </c>
      <c r="J222" s="4">
        <f>SUM('State Senator 46th'!AL22)</f>
        <v>0</v>
      </c>
    </row>
    <row r="223" spans="1:10">
      <c r="A223" s="9" t="s">
        <v>32</v>
      </c>
      <c r="B223" s="4">
        <f>SUM('State Senator 46th'!C23:F23)</f>
        <v>162</v>
      </c>
      <c r="C223" s="4">
        <f>SUM('State Senator 46th'!G23:J23)</f>
        <v>10</v>
      </c>
      <c r="D223" s="4">
        <f>SUM('State Senator 46th'!K23:N23)</f>
        <v>6</v>
      </c>
      <c r="E223" s="4">
        <f>SUM('State Senator 46th'!P23:S23)</f>
        <v>479</v>
      </c>
      <c r="F223" s="4">
        <f>SUM('State Senator 46th'!T23:W23)</f>
        <v>66</v>
      </c>
      <c r="G223" s="4">
        <f>SUM('State Senator 46th'!X23:AA23)</f>
        <v>5</v>
      </c>
      <c r="H223" s="4">
        <f>SUM('State Senator 46th'!AB23:AE23)</f>
        <v>27</v>
      </c>
      <c r="I223" s="4">
        <f>SUM('State Senator 46th'!AF23:AI23)</f>
        <v>3</v>
      </c>
      <c r="J223" s="4">
        <f>SUM('State Senator 46th'!AL23)</f>
        <v>0</v>
      </c>
    </row>
    <row r="224" spans="1:10">
      <c r="A224" s="9" t="s">
        <v>33</v>
      </c>
      <c r="B224" s="4">
        <f>SUM('State Senator 46th'!C24:F24)</f>
        <v>162</v>
      </c>
      <c r="C224" s="4">
        <f>SUM('State Senator 46th'!G24:J24)</f>
        <v>17</v>
      </c>
      <c r="D224" s="4">
        <f>SUM('State Senator 46th'!K24:N24)</f>
        <v>3</v>
      </c>
      <c r="E224" s="4">
        <f>SUM('State Senator 46th'!P24:S24)</f>
        <v>484</v>
      </c>
      <c r="F224" s="4">
        <f>SUM('State Senator 46th'!T24:W24)</f>
        <v>74</v>
      </c>
      <c r="G224" s="4">
        <f>SUM('State Senator 46th'!X24:AA24)</f>
        <v>3</v>
      </c>
      <c r="H224" s="4">
        <f>SUM('State Senator 46th'!AB24:AE24)</f>
        <v>16</v>
      </c>
      <c r="I224" s="4">
        <f>SUM('State Senator 46th'!AF24:AI24)</f>
        <v>3</v>
      </c>
      <c r="J224" s="4">
        <f>SUM('State Senator 46th'!AL24)</f>
        <v>0</v>
      </c>
    </row>
    <row r="225" spans="1:10">
      <c r="A225" s="9" t="s">
        <v>34</v>
      </c>
      <c r="B225" s="4">
        <f>SUM('State Senator 46th'!C25:F25)</f>
        <v>54</v>
      </c>
      <c r="C225" s="4">
        <f>SUM('State Senator 46th'!G25:J25)</f>
        <v>5</v>
      </c>
      <c r="D225" s="4">
        <f>SUM('State Senator 46th'!K25:N25)</f>
        <v>1</v>
      </c>
      <c r="E225" s="4">
        <f>SUM('State Senator 46th'!P25:S25)</f>
        <v>225</v>
      </c>
      <c r="F225" s="4">
        <f>SUM('State Senator 46th'!T25:W25)</f>
        <v>23</v>
      </c>
      <c r="G225" s="4">
        <f>SUM('State Senator 46th'!X25:AA25)</f>
        <v>3</v>
      </c>
      <c r="H225" s="4">
        <f>SUM('State Senator 46th'!AB25:AE25)</f>
        <v>11</v>
      </c>
      <c r="I225" s="4">
        <f>SUM('State Senator 46th'!AF25:AI25)</f>
        <v>1</v>
      </c>
      <c r="J225" s="4">
        <f>SUM('State Senator 46th'!AL25)</f>
        <v>0</v>
      </c>
    </row>
    <row r="226" spans="1:10">
      <c r="A226" s="9" t="s">
        <v>35</v>
      </c>
      <c r="B226" s="4">
        <f>SUM('State Senator 46th'!C26:F26)</f>
        <v>52</v>
      </c>
      <c r="C226" s="4">
        <f>SUM('State Senator 46th'!G26:J26)</f>
        <v>7</v>
      </c>
      <c r="D226" s="4">
        <f>SUM('State Senator 46th'!K26:N26)</f>
        <v>2</v>
      </c>
      <c r="E226" s="4">
        <f>SUM('State Senator 46th'!P26:S26)</f>
        <v>227</v>
      </c>
      <c r="F226" s="4">
        <f>SUM('State Senator 46th'!T26:W26)</f>
        <v>42</v>
      </c>
      <c r="G226" s="4">
        <f>SUM('State Senator 46th'!X26:AA26)</f>
        <v>4</v>
      </c>
      <c r="H226" s="4">
        <f>SUM('State Senator 46th'!AB26:AE26)</f>
        <v>2</v>
      </c>
      <c r="I226" s="4">
        <f>SUM('State Senator 46th'!AF26:AI26)</f>
        <v>1</v>
      </c>
      <c r="J226" s="4">
        <f>SUM('State Senator 46th'!AL26)</f>
        <v>0</v>
      </c>
    </row>
    <row r="227" spans="1:10">
      <c r="A227" s="9" t="s">
        <v>36</v>
      </c>
      <c r="B227" s="4">
        <f>SUM('State Senator 46th'!C27:F27)</f>
        <v>83</v>
      </c>
      <c r="C227" s="4">
        <f>SUM('State Senator 46th'!G27:J27)</f>
        <v>18</v>
      </c>
      <c r="D227" s="4">
        <f>SUM('State Senator 46th'!K27:N27)</f>
        <v>0</v>
      </c>
      <c r="E227" s="4">
        <f>SUM('State Senator 46th'!P27:S27)</f>
        <v>399</v>
      </c>
      <c r="F227" s="4">
        <f>SUM('State Senator 46th'!T27:W27)</f>
        <v>84</v>
      </c>
      <c r="G227" s="4">
        <f>SUM('State Senator 46th'!X27:AA27)</f>
        <v>7</v>
      </c>
      <c r="H227" s="4">
        <f>SUM('State Senator 46th'!AB27:AE27)</f>
        <v>25</v>
      </c>
      <c r="I227" s="4">
        <f>SUM('State Senator 46th'!AF27:AI27)</f>
        <v>4</v>
      </c>
      <c r="J227" s="4">
        <f>SUM('State Senator 46th'!AL27)</f>
        <v>0</v>
      </c>
    </row>
    <row r="228" spans="1:10">
      <c r="A228" s="9" t="s">
        <v>37</v>
      </c>
      <c r="B228" s="4">
        <f>SUM('State Senator 46th'!C28:F28)</f>
        <v>88</v>
      </c>
      <c r="C228" s="4">
        <f>SUM('State Senator 46th'!G28:J28)</f>
        <v>14</v>
      </c>
      <c r="D228" s="4">
        <f>SUM('State Senator 46th'!K28:N28)</f>
        <v>4</v>
      </c>
      <c r="E228" s="4">
        <f>SUM('State Senator 46th'!P28:S28)</f>
        <v>272</v>
      </c>
      <c r="F228" s="4">
        <f>SUM('State Senator 46th'!T28:W28)</f>
        <v>40</v>
      </c>
      <c r="G228" s="4">
        <f>SUM('State Senator 46th'!X28:AA28)</f>
        <v>3</v>
      </c>
      <c r="H228" s="4">
        <f>SUM('State Senator 46th'!AB28:AE28)</f>
        <v>8</v>
      </c>
      <c r="I228" s="4">
        <f>SUM('State Senator 46th'!AF28:AI28)</f>
        <v>3</v>
      </c>
      <c r="J228" s="4">
        <f>SUM('State Senator 46th'!AL28)</f>
        <v>0</v>
      </c>
    </row>
    <row r="229" spans="1:10">
      <c r="A229" s="9" t="s">
        <v>38</v>
      </c>
      <c r="B229" s="4">
        <f>SUM('State Senator 46th'!C29:F29)</f>
        <v>62</v>
      </c>
      <c r="C229" s="4">
        <f>SUM('State Senator 46th'!G29:J29)</f>
        <v>9</v>
      </c>
      <c r="D229" s="4">
        <f>SUM('State Senator 46th'!K29:N29)</f>
        <v>4</v>
      </c>
      <c r="E229" s="4">
        <f>SUM('State Senator 46th'!P29:S29)</f>
        <v>264</v>
      </c>
      <c r="F229" s="4">
        <f>SUM('State Senator 46th'!T29:W29)</f>
        <v>25</v>
      </c>
      <c r="G229" s="4">
        <f>SUM('State Senator 46th'!X29:AA29)</f>
        <v>2</v>
      </c>
      <c r="H229" s="4">
        <f>SUM('State Senator 46th'!AB29:AE29)</f>
        <v>22</v>
      </c>
      <c r="I229" s="4">
        <f>SUM('State Senator 46th'!AF29:AI29)</f>
        <v>1</v>
      </c>
      <c r="J229" s="4">
        <f>SUM('State Senator 46th'!AL29)</f>
        <v>0</v>
      </c>
    </row>
    <row r="230" spans="1:10">
      <c r="A230" s="9" t="s">
        <v>39</v>
      </c>
      <c r="B230" s="4">
        <f>SUM('State Senator 46th'!C30:F30)</f>
        <v>86</v>
      </c>
      <c r="C230" s="4">
        <f>SUM('State Senator 46th'!G30:J30)</f>
        <v>8</v>
      </c>
      <c r="D230" s="4">
        <f>SUM('State Senator 46th'!K30:N30)</f>
        <v>2</v>
      </c>
      <c r="E230" s="4">
        <f>SUM('State Senator 46th'!P30:S30)</f>
        <v>328</v>
      </c>
      <c r="F230" s="4">
        <f>SUM('State Senator 46th'!T30:W30)</f>
        <v>70</v>
      </c>
      <c r="G230" s="4">
        <f>SUM('State Senator 46th'!X30:AA30)</f>
        <v>3</v>
      </c>
      <c r="H230" s="4">
        <f>SUM('State Senator 46th'!AB30:AE30)</f>
        <v>18</v>
      </c>
      <c r="I230" s="4">
        <f>SUM('State Senator 46th'!AF30:AI30)</f>
        <v>3</v>
      </c>
      <c r="J230" s="4">
        <f>SUM('State Senator 46th'!AL30)</f>
        <v>0</v>
      </c>
    </row>
    <row r="231" spans="1:10">
      <c r="A231" s="9" t="s">
        <v>40</v>
      </c>
      <c r="B231" s="4">
        <f>SUM('State Senator 46th'!C31:F31)</f>
        <v>73</v>
      </c>
      <c r="C231" s="4">
        <f>SUM('State Senator 46th'!G31:J31)</f>
        <v>10</v>
      </c>
      <c r="D231" s="4">
        <f>SUM('State Senator 46th'!K31:N31)</f>
        <v>2</v>
      </c>
      <c r="E231" s="4">
        <f>SUM('State Senator 46th'!P31:S31)</f>
        <v>297</v>
      </c>
      <c r="F231" s="4">
        <f>SUM('State Senator 46th'!T31:W31)</f>
        <v>37</v>
      </c>
      <c r="G231" s="4">
        <f>SUM('State Senator 46th'!X31:AA31)</f>
        <v>10</v>
      </c>
      <c r="H231" s="4">
        <f>SUM('State Senator 46th'!AB31:AE31)</f>
        <v>20</v>
      </c>
      <c r="I231" s="4">
        <f>SUM('State Senator 46th'!AF31:AI31)</f>
        <v>3</v>
      </c>
      <c r="J231" s="4">
        <f>SUM('State Senator 46th'!AL31)</f>
        <v>1</v>
      </c>
    </row>
    <row r="232" spans="1:10">
      <c r="A232" s="9" t="s">
        <v>41</v>
      </c>
      <c r="B232" s="4">
        <f>SUM('State Senator 46th'!C32:F32)</f>
        <v>99</v>
      </c>
      <c r="C232" s="4">
        <f>SUM('State Senator 46th'!G32:J32)</f>
        <v>9</v>
      </c>
      <c r="D232" s="4">
        <f>SUM('State Senator 46th'!K32:N32)</f>
        <v>6</v>
      </c>
      <c r="E232" s="4">
        <f>SUM('State Senator 46th'!P32:S32)</f>
        <v>325</v>
      </c>
      <c r="F232" s="4">
        <f>SUM('State Senator 46th'!T32:W32)</f>
        <v>51</v>
      </c>
      <c r="G232" s="4">
        <f>SUM('State Senator 46th'!X32:AA32)</f>
        <v>5</v>
      </c>
      <c r="H232" s="4">
        <f>SUM('State Senator 46th'!AB32:AE32)</f>
        <v>16</v>
      </c>
      <c r="I232" s="4">
        <f>SUM('State Senator 46th'!AF32:AI32)</f>
        <v>1</v>
      </c>
      <c r="J232" s="4">
        <f>SUM('State Senator 46th'!AL32)</f>
        <v>0</v>
      </c>
    </row>
    <row r="233" spans="1:10">
      <c r="A233" s="9" t="s">
        <v>42</v>
      </c>
      <c r="B233" s="4">
        <f>SUM('State Senator 46th'!C33:F33)</f>
        <v>85</v>
      </c>
      <c r="C233" s="4">
        <f>SUM('State Senator 46th'!G33:J33)</f>
        <v>13</v>
      </c>
      <c r="D233" s="4">
        <f>SUM('State Senator 46th'!K33:N33)</f>
        <v>2</v>
      </c>
      <c r="E233" s="4">
        <f>SUM('State Senator 46th'!P33:S33)</f>
        <v>431</v>
      </c>
      <c r="F233" s="4">
        <f>SUM('State Senator 46th'!T33:W33)</f>
        <v>76</v>
      </c>
      <c r="G233" s="4">
        <f>SUM('State Senator 46th'!X33:AA33)</f>
        <v>7</v>
      </c>
      <c r="H233" s="4">
        <f>SUM('State Senator 46th'!AB33:AE33)</f>
        <v>17</v>
      </c>
      <c r="I233" s="4">
        <f>SUM('State Senator 46th'!AF33:AI33)</f>
        <v>2</v>
      </c>
      <c r="J233" s="4">
        <f>SUM('State Senator 46th'!AL33)</f>
        <v>0</v>
      </c>
    </row>
    <row r="234" spans="1:10">
      <c r="A234" s="9" t="s">
        <v>43</v>
      </c>
      <c r="B234" s="4">
        <f>SUM('State Senator 46th'!C34:F34)</f>
        <v>132</v>
      </c>
      <c r="C234" s="4">
        <f>SUM('State Senator 46th'!G34:J34)</f>
        <v>25</v>
      </c>
      <c r="D234" s="4">
        <f>SUM('State Senator 46th'!K34:N34)</f>
        <v>7</v>
      </c>
      <c r="E234" s="4">
        <f>SUM('State Senator 46th'!P34:S34)</f>
        <v>467</v>
      </c>
      <c r="F234" s="4">
        <f>SUM('State Senator 46th'!T34:W34)</f>
        <v>47</v>
      </c>
      <c r="G234" s="4">
        <f>SUM('State Senator 46th'!X34:AA34)</f>
        <v>8</v>
      </c>
      <c r="H234" s="4">
        <f>SUM('State Senator 46th'!AB34:AE34)</f>
        <v>22</v>
      </c>
      <c r="I234" s="4">
        <f>SUM('State Senator 46th'!AF34:AI34)</f>
        <v>2</v>
      </c>
      <c r="J234" s="4">
        <f>SUM('State Senator 46th'!AL34)</f>
        <v>0</v>
      </c>
    </row>
    <row r="235" spans="1:10">
      <c r="A235" s="9" t="s">
        <v>44</v>
      </c>
      <c r="B235" s="4">
        <f>SUM('State Senator 46th'!C35:F35)</f>
        <v>121</v>
      </c>
      <c r="C235" s="4">
        <f>SUM('State Senator 46th'!G35:J35)</f>
        <v>16</v>
      </c>
      <c r="D235" s="4">
        <f>SUM('State Senator 46th'!K35:N35)</f>
        <v>4</v>
      </c>
      <c r="E235" s="4">
        <f>SUM('State Senator 46th'!P35:S35)</f>
        <v>433</v>
      </c>
      <c r="F235" s="4">
        <f>SUM('State Senator 46th'!T35:W35)</f>
        <v>52</v>
      </c>
      <c r="G235" s="4">
        <f>SUM('State Senator 46th'!X35:AA35)</f>
        <v>8</v>
      </c>
      <c r="H235" s="4">
        <f>SUM('State Senator 46th'!AB35:AE35)</f>
        <v>15</v>
      </c>
      <c r="I235" s="4">
        <f>SUM('State Senator 46th'!AF35:AI35)</f>
        <v>5</v>
      </c>
      <c r="J235" s="4">
        <f>SUM('State Senator 46th'!AL35)</f>
        <v>0</v>
      </c>
    </row>
    <row r="236" spans="1:10">
      <c r="A236" s="9" t="s">
        <v>45</v>
      </c>
      <c r="B236" s="4">
        <f>SUM('State Senator 46th'!C36:F36)</f>
        <v>94</v>
      </c>
      <c r="C236" s="4">
        <f>SUM('State Senator 46th'!G36:J36)</f>
        <v>8</v>
      </c>
      <c r="D236" s="4">
        <f>SUM('State Senator 46th'!K36:N36)</f>
        <v>0</v>
      </c>
      <c r="E236" s="4">
        <f>SUM('State Senator 46th'!P36:S36)</f>
        <v>350</v>
      </c>
      <c r="F236" s="4">
        <f>SUM('State Senator 46th'!T36:W36)</f>
        <v>41</v>
      </c>
      <c r="G236" s="4">
        <f>SUM('State Senator 46th'!X36:AA36)</f>
        <v>4</v>
      </c>
      <c r="H236" s="4">
        <f>SUM('State Senator 46th'!AB36:AE36)</f>
        <v>13</v>
      </c>
      <c r="I236" s="4">
        <f>SUM('State Senator 46th'!AF36:AI36)</f>
        <v>2</v>
      </c>
      <c r="J236" s="4">
        <f>SUM('State Senator 46th'!AL36)</f>
        <v>0</v>
      </c>
    </row>
    <row r="237" spans="1:10">
      <c r="A237" s="9" t="s">
        <v>46</v>
      </c>
      <c r="B237" s="4">
        <f>SUM('State Senator 46th'!C37:F37)</f>
        <v>60</v>
      </c>
      <c r="C237" s="4">
        <f>SUM('State Senator 46th'!G37:J37)</f>
        <v>6</v>
      </c>
      <c r="D237" s="4">
        <f>SUM('State Senator 46th'!K37:N37)</f>
        <v>4</v>
      </c>
      <c r="E237" s="4">
        <f>SUM('State Senator 46th'!P37:S37)</f>
        <v>285</v>
      </c>
      <c r="F237" s="4">
        <f>SUM('State Senator 46th'!T37:W37)</f>
        <v>49</v>
      </c>
      <c r="G237" s="4">
        <f>SUM('State Senator 46th'!X37:AA37)</f>
        <v>3</v>
      </c>
      <c r="H237" s="4">
        <f>SUM('State Senator 46th'!AB37:AE37)</f>
        <v>14</v>
      </c>
      <c r="I237" s="4">
        <f>SUM('State Senator 46th'!AF37:AI37)</f>
        <v>2</v>
      </c>
      <c r="J237" s="4">
        <f>SUM('State Senator 46th'!AL37)</f>
        <v>0</v>
      </c>
    </row>
    <row r="238" spans="1:10">
      <c r="A238" s="9" t="s">
        <v>47</v>
      </c>
      <c r="B238" s="4">
        <f>SUM('State Senator 46th'!C38:F38)</f>
        <v>86</v>
      </c>
      <c r="C238" s="4">
        <f>SUM('State Senator 46th'!G38:J38)</f>
        <v>14</v>
      </c>
      <c r="D238" s="4">
        <f>SUM('State Senator 46th'!K38:N38)</f>
        <v>1</v>
      </c>
      <c r="E238" s="4">
        <f>SUM('State Senator 46th'!P38:S38)</f>
        <v>353</v>
      </c>
      <c r="F238" s="4">
        <f>SUM('State Senator 46th'!T38:W38)</f>
        <v>51</v>
      </c>
      <c r="G238" s="4">
        <f>SUM('State Senator 46th'!X38:AA38)</f>
        <v>2</v>
      </c>
      <c r="H238" s="4">
        <f>SUM('State Senator 46th'!AB38:AE38)</f>
        <v>12</v>
      </c>
      <c r="I238" s="4">
        <f>SUM('State Senator 46th'!AF38:AI38)</f>
        <v>3</v>
      </c>
      <c r="J238" s="4">
        <f>SUM('State Senator 46th'!AL38)</f>
        <v>0</v>
      </c>
    </row>
    <row r="239" spans="1:10">
      <c r="A239" s="9" t="s">
        <v>48</v>
      </c>
      <c r="B239" s="4">
        <f>SUM('State Senator 46th'!C39:F39)</f>
        <v>60</v>
      </c>
      <c r="C239" s="4">
        <f>SUM('State Senator 46th'!G39:J39)</f>
        <v>4</v>
      </c>
      <c r="D239" s="4">
        <f>SUM('State Senator 46th'!K39:N39)</f>
        <v>0</v>
      </c>
      <c r="E239" s="4">
        <f>SUM('State Senator 46th'!P39:S39)</f>
        <v>189</v>
      </c>
      <c r="F239" s="4">
        <f>SUM('State Senator 46th'!T39:W39)</f>
        <v>19</v>
      </c>
      <c r="G239" s="4">
        <f>SUM('State Senator 46th'!X39:AA39)</f>
        <v>2</v>
      </c>
      <c r="H239" s="4">
        <f>SUM('State Senator 46th'!AB39:AE39)</f>
        <v>6</v>
      </c>
      <c r="I239" s="4">
        <f>SUM('State Senator 46th'!AF39:AI39)</f>
        <v>2</v>
      </c>
      <c r="J239" s="4">
        <f>SUM('State Senator 46th'!AL39)</f>
        <v>0</v>
      </c>
    </row>
    <row r="240" spans="1:10">
      <c r="A240" s="9" t="s">
        <v>49</v>
      </c>
      <c r="B240" s="4">
        <f>SUM('State Senator 46th'!C40:F40)</f>
        <v>31</v>
      </c>
      <c r="C240" s="4">
        <f>SUM('State Senator 46th'!G40:J40)</f>
        <v>5</v>
      </c>
      <c r="D240" s="4">
        <f>SUM('State Senator 46th'!K40:N40)</f>
        <v>2</v>
      </c>
      <c r="E240" s="4">
        <f>SUM('State Senator 46th'!P40:S40)</f>
        <v>151</v>
      </c>
      <c r="F240" s="4">
        <f>SUM('State Senator 46th'!T40:W40)</f>
        <v>11</v>
      </c>
      <c r="G240" s="4">
        <f>SUM('State Senator 46th'!X40:AA40)</f>
        <v>6</v>
      </c>
      <c r="H240" s="4">
        <f>SUM('State Senator 46th'!AB40:AE40)</f>
        <v>6</v>
      </c>
      <c r="I240" s="4">
        <f>SUM('State Senator 46th'!AF40:AI40)</f>
        <v>0</v>
      </c>
      <c r="J240" s="4">
        <f>SUM('State Senator 46th'!AL40)</f>
        <v>0</v>
      </c>
    </row>
    <row r="241" spans="1:11">
      <c r="A241" s="9" t="s">
        <v>50</v>
      </c>
      <c r="B241" s="4">
        <f>SUM('State Senator 46th'!C41:F41)</f>
        <v>11</v>
      </c>
      <c r="C241" s="4">
        <f>SUM('State Senator 46th'!G41:J41)</f>
        <v>1</v>
      </c>
      <c r="D241" s="4">
        <f>SUM('State Senator 46th'!K41:N41)</f>
        <v>0</v>
      </c>
      <c r="E241" s="4">
        <f>SUM('State Senator 46th'!P41:S41)</f>
        <v>47</v>
      </c>
      <c r="F241" s="4">
        <f>SUM('State Senator 46th'!T41:W41)</f>
        <v>1</v>
      </c>
      <c r="G241" s="4">
        <f>SUM('State Senator 46th'!X41:AA41)</f>
        <v>0</v>
      </c>
      <c r="H241" s="4">
        <f>SUM('State Senator 46th'!AB41:AE41)</f>
        <v>4</v>
      </c>
      <c r="I241" s="4">
        <f>SUM('State Senator 46th'!AF41:AI41)</f>
        <v>0</v>
      </c>
      <c r="J241" s="4">
        <f>SUM('State Senator 46th'!AL41)</f>
        <v>0</v>
      </c>
    </row>
    <row r="242" spans="1:11">
      <c r="A242" s="9" t="s">
        <v>51</v>
      </c>
      <c r="B242" s="4">
        <f>SUM('State Senator 46th'!C42:F42)</f>
        <v>122</v>
      </c>
      <c r="C242" s="4">
        <f>SUM('State Senator 46th'!G42:J42)</f>
        <v>13</v>
      </c>
      <c r="D242" s="4">
        <f>SUM('State Senator 46th'!K42:N42)</f>
        <v>1</v>
      </c>
      <c r="E242" s="4">
        <f>SUM('State Senator 46th'!P42:S42)</f>
        <v>485</v>
      </c>
      <c r="F242" s="4">
        <f>SUM('State Senator 46th'!T42:W42)</f>
        <v>82</v>
      </c>
      <c r="G242" s="4">
        <f>SUM('State Senator 46th'!X42:AA42)</f>
        <v>5</v>
      </c>
      <c r="H242" s="4">
        <f>SUM('State Senator 46th'!AB42:AE42)</f>
        <v>22</v>
      </c>
      <c r="I242" s="4">
        <f>SUM('State Senator 46th'!AF42:AI42)</f>
        <v>1</v>
      </c>
      <c r="J242" s="4">
        <f>SUM('State Senator 46th'!AL42)</f>
        <v>0</v>
      </c>
    </row>
    <row r="243" spans="1:11">
      <c r="A243" s="9" t="s">
        <v>52</v>
      </c>
      <c r="B243" s="4">
        <f>SUM('State Senator 46th'!C43:F43)</f>
        <v>63</v>
      </c>
      <c r="C243" s="4">
        <f>SUM('State Senator 46th'!G43:J43)</f>
        <v>8</v>
      </c>
      <c r="D243" s="4">
        <f>SUM('State Senator 46th'!K43:N43)</f>
        <v>2</v>
      </c>
      <c r="E243" s="4">
        <f>SUM('State Senator 46th'!P43:S43)</f>
        <v>266</v>
      </c>
      <c r="F243" s="4">
        <f>SUM('State Senator 46th'!T43:W43)</f>
        <v>29</v>
      </c>
      <c r="G243" s="4">
        <f>SUM('State Senator 46th'!X43:AA43)</f>
        <v>2</v>
      </c>
      <c r="H243" s="4">
        <f>SUM('State Senator 46th'!AB43:AE43)</f>
        <v>17</v>
      </c>
      <c r="I243" s="4">
        <f>SUM('State Senator 46th'!AF43:AI43)</f>
        <v>2</v>
      </c>
      <c r="J243" s="4">
        <f>SUM('State Senator 46th'!AL43)</f>
        <v>0</v>
      </c>
    </row>
    <row r="244" spans="1:11">
      <c r="A244" s="9" t="s">
        <v>53</v>
      </c>
      <c r="B244" s="4">
        <f>SUM('State Senator 46th'!C44:F44)</f>
        <v>78</v>
      </c>
      <c r="C244" s="4">
        <f>SUM('State Senator 46th'!G44:J44)</f>
        <v>8</v>
      </c>
      <c r="D244" s="4">
        <f>SUM('State Senator 46th'!K44:N44)</f>
        <v>2</v>
      </c>
      <c r="E244" s="4">
        <f>SUM('State Senator 46th'!P44:S44)</f>
        <v>323</v>
      </c>
      <c r="F244" s="4">
        <f>SUM('State Senator 46th'!T44:W44)</f>
        <v>46</v>
      </c>
      <c r="G244" s="4">
        <f>SUM('State Senator 46th'!X44:AA44)</f>
        <v>10</v>
      </c>
      <c r="H244" s="4">
        <f>SUM('State Senator 46th'!AB44:AE44)</f>
        <v>11</v>
      </c>
      <c r="I244" s="4">
        <f>SUM('State Senator 46th'!AF44:AI44)</f>
        <v>6</v>
      </c>
      <c r="J244" s="4">
        <f>SUM('State Senator 46th'!AL44)</f>
        <v>0</v>
      </c>
    </row>
    <row r="245" spans="1:11">
      <c r="A245" s="9" t="s">
        <v>152</v>
      </c>
      <c r="B245" s="22">
        <f t="shared" ref="B245:J245" si="4">SUM(B203:B244)</f>
        <v>3990</v>
      </c>
      <c r="C245" s="22">
        <f t="shared" si="4"/>
        <v>367</v>
      </c>
      <c r="D245" s="22">
        <f t="shared" si="4"/>
        <v>112</v>
      </c>
      <c r="E245" s="22">
        <f t="shared" si="4"/>
        <v>11427</v>
      </c>
      <c r="F245" s="22">
        <f t="shared" si="4"/>
        <v>1614</v>
      </c>
      <c r="G245" s="22">
        <f t="shared" si="4"/>
        <v>191</v>
      </c>
      <c r="H245" s="22">
        <f t="shared" si="4"/>
        <v>594</v>
      </c>
      <c r="I245" s="22">
        <f t="shared" si="4"/>
        <v>89</v>
      </c>
      <c r="J245" s="22">
        <f t="shared" si="4"/>
        <v>3</v>
      </c>
    </row>
    <row r="248" spans="1:11">
      <c r="A248" s="8" t="s">
        <v>187</v>
      </c>
    </row>
    <row r="249" spans="1:11" s="16" customFormat="1" ht="50" customHeight="1">
      <c r="A249" s="18" t="s">
        <v>1</v>
      </c>
      <c r="B249" s="20" t="s">
        <v>188</v>
      </c>
      <c r="C249" s="20" t="s">
        <v>189</v>
      </c>
      <c r="D249" s="20" t="s">
        <v>190</v>
      </c>
      <c r="E249" s="20" t="s">
        <v>191</v>
      </c>
      <c r="F249" s="20" t="s">
        <v>192</v>
      </c>
      <c r="G249" s="20" t="s">
        <v>193</v>
      </c>
      <c r="H249" s="20" t="s">
        <v>194</v>
      </c>
      <c r="I249" s="20" t="s">
        <v>151</v>
      </c>
      <c r="J249" s="21"/>
      <c r="K249" s="21"/>
    </row>
    <row r="250" spans="1:11">
      <c r="A250" s="9" t="s">
        <v>12</v>
      </c>
      <c r="B250" s="4">
        <f>SUM('Assemblyman 111th'!C3:F3)</f>
        <v>322</v>
      </c>
      <c r="C250" s="4">
        <f>SUM('Assemblyman 111th'!G3:J3)</f>
        <v>13</v>
      </c>
      <c r="D250" s="4">
        <f>SUM('Assemblyman 111th'!K3:N3)</f>
        <v>17</v>
      </c>
      <c r="E250" s="4">
        <f>SUM('Assemblyman 111th'!O3:R3)</f>
        <v>4</v>
      </c>
      <c r="F250" s="4">
        <f>SUM('Assemblyman 111th'!T3:W3)</f>
        <v>138</v>
      </c>
      <c r="G250" s="4">
        <f>SUM('Assemblyman 111th'!X3:AA3)</f>
        <v>22</v>
      </c>
      <c r="H250" s="4">
        <f>SUM('Assemblyman 111th'!AB3:AE3)</f>
        <v>2</v>
      </c>
      <c r="I250" s="4">
        <f>SUM('Assemblyman 111th'!AH3)</f>
        <v>1</v>
      </c>
    </row>
    <row r="251" spans="1:11">
      <c r="A251" s="9" t="s">
        <v>13</v>
      </c>
      <c r="B251" s="4">
        <f>SUM('Assemblyman 111th'!C4:F4)</f>
        <v>101</v>
      </c>
      <c r="C251" s="4">
        <f>SUM('Assemblyman 111th'!G4:J4)</f>
        <v>5</v>
      </c>
      <c r="D251" s="4">
        <f>SUM('Assemblyman 111th'!K4:N4)</f>
        <v>6</v>
      </c>
      <c r="E251" s="4">
        <f>SUM('Assemblyman 111th'!O4:R4)</f>
        <v>1</v>
      </c>
      <c r="F251" s="4">
        <f>SUM('Assemblyman 111th'!T4:W4)</f>
        <v>58</v>
      </c>
      <c r="G251" s="4">
        <f>SUM('Assemblyman 111th'!X4:AA4)</f>
        <v>6</v>
      </c>
      <c r="H251" s="4">
        <f>SUM('Assemblyman 111th'!AB4:AE4)</f>
        <v>1</v>
      </c>
      <c r="I251" s="4">
        <f>SUM('Assemblyman 111th'!AH4)</f>
        <v>1</v>
      </c>
    </row>
    <row r="252" spans="1:11">
      <c r="A252" s="9" t="s">
        <v>14</v>
      </c>
      <c r="B252" s="4">
        <f>SUM('Assemblyman 111th'!C5:F5)</f>
        <v>337</v>
      </c>
      <c r="C252" s="4">
        <f>SUM('Assemblyman 111th'!G5:J5)</f>
        <v>25</v>
      </c>
      <c r="D252" s="4">
        <f>SUM('Assemblyman 111th'!K5:N5)</f>
        <v>24</v>
      </c>
      <c r="E252" s="4">
        <f>SUM('Assemblyman 111th'!O5:R5)</f>
        <v>6</v>
      </c>
      <c r="F252" s="4">
        <f>SUM('Assemblyman 111th'!T5:W5)</f>
        <v>135</v>
      </c>
      <c r="G252" s="4">
        <f>SUM('Assemblyman 111th'!X5:AA5)</f>
        <v>31</v>
      </c>
      <c r="H252" s="4">
        <f>SUM('Assemblyman 111th'!AB5:AE5)</f>
        <v>1</v>
      </c>
      <c r="I252" s="4">
        <f>SUM('Assemblyman 111th'!AH5)</f>
        <v>0</v>
      </c>
    </row>
    <row r="253" spans="1:11">
      <c r="A253" s="9" t="s">
        <v>15</v>
      </c>
      <c r="B253" s="4">
        <f>SUM('Assemblyman 111th'!C6:F6)</f>
        <v>173</v>
      </c>
      <c r="C253" s="4">
        <f>SUM('Assemblyman 111th'!G6:J6)</f>
        <v>12</v>
      </c>
      <c r="D253" s="4">
        <f>SUM('Assemblyman 111th'!K6:N6)</f>
        <v>15</v>
      </c>
      <c r="E253" s="4">
        <f>SUM('Assemblyman 111th'!O6:R6)</f>
        <v>4</v>
      </c>
      <c r="F253" s="4">
        <f>SUM('Assemblyman 111th'!T6:W6)</f>
        <v>77</v>
      </c>
      <c r="G253" s="4">
        <f>SUM('Assemblyman 111th'!X6:AA6)</f>
        <v>19</v>
      </c>
      <c r="H253" s="4">
        <f>SUM('Assemblyman 111th'!AB6:AE6)</f>
        <v>1</v>
      </c>
      <c r="I253" s="4">
        <f>SUM('Assemblyman 111th'!AH6)</f>
        <v>0</v>
      </c>
    </row>
    <row r="254" spans="1:11">
      <c r="A254" s="9" t="s">
        <v>16</v>
      </c>
      <c r="B254" s="4">
        <f>SUM('Assemblyman 111th'!C7:F7)</f>
        <v>48</v>
      </c>
      <c r="C254" s="4">
        <f>SUM('Assemblyman 111th'!G7:J7)</f>
        <v>7</v>
      </c>
      <c r="D254" s="4">
        <f>SUM('Assemblyman 111th'!K7:N7)</f>
        <v>3</v>
      </c>
      <c r="E254" s="4">
        <f>SUM('Assemblyman 111th'!O7:R7)</f>
        <v>4</v>
      </c>
      <c r="F254" s="4">
        <f>SUM('Assemblyman 111th'!T7:W7)</f>
        <v>18</v>
      </c>
      <c r="G254" s="4">
        <f>SUM('Assemblyman 111th'!X7:AA7)</f>
        <v>2</v>
      </c>
      <c r="H254" s="4">
        <f>SUM('Assemblyman 111th'!AB7:AE7)</f>
        <v>0</v>
      </c>
      <c r="I254" s="4">
        <f>SUM('Assemblyman 111th'!AH7)</f>
        <v>0</v>
      </c>
    </row>
    <row r="255" spans="1:11">
      <c r="A255" s="9" t="s">
        <v>17</v>
      </c>
      <c r="B255" s="4">
        <f>SUM('Assemblyman 111th'!C8:F8)</f>
        <v>120</v>
      </c>
      <c r="C255" s="4">
        <f>SUM('Assemblyman 111th'!G8:J8)</f>
        <v>10</v>
      </c>
      <c r="D255" s="4">
        <f>SUM('Assemblyman 111th'!K8:N8)</f>
        <v>6</v>
      </c>
      <c r="E255" s="4">
        <f>SUM('Assemblyman 111th'!O8:R8)</f>
        <v>3</v>
      </c>
      <c r="F255" s="4">
        <f>SUM('Assemblyman 111th'!T8:W8)</f>
        <v>34</v>
      </c>
      <c r="G255" s="4">
        <f>SUM('Assemblyman 111th'!X8:AA8)</f>
        <v>6</v>
      </c>
      <c r="H255" s="4">
        <f>SUM('Assemblyman 111th'!AB8:AE8)</f>
        <v>2</v>
      </c>
      <c r="I255" s="4">
        <f>SUM('Assemblyman 111th'!AH8)</f>
        <v>0</v>
      </c>
    </row>
    <row r="256" spans="1:11">
      <c r="A256" s="9" t="s">
        <v>18</v>
      </c>
      <c r="B256" s="4">
        <f>SUM('Assemblyman 111th'!C9:F9)</f>
        <v>61</v>
      </c>
      <c r="C256" s="4">
        <f>SUM('Assemblyman 111th'!G9:J9)</f>
        <v>4</v>
      </c>
      <c r="D256" s="4">
        <f>SUM('Assemblyman 111th'!K9:N9)</f>
        <v>5</v>
      </c>
      <c r="E256" s="4">
        <f>SUM('Assemblyman 111th'!O9:R9)</f>
        <v>0</v>
      </c>
      <c r="F256" s="4">
        <f>SUM('Assemblyman 111th'!T9:W9)</f>
        <v>19</v>
      </c>
      <c r="G256" s="4">
        <f>SUM('Assemblyman 111th'!X9:AA9)</f>
        <v>2</v>
      </c>
      <c r="H256" s="4">
        <f>SUM('Assemblyman 111th'!AB9:AE9)</f>
        <v>0</v>
      </c>
      <c r="I256" s="4">
        <f>SUM('Assemblyman 111th'!AH9)</f>
        <v>0</v>
      </c>
    </row>
    <row r="257" spans="1:9">
      <c r="A257" s="9" t="s">
        <v>19</v>
      </c>
      <c r="B257" s="4">
        <f>SUM('Assemblyman 111th'!C10:F10)</f>
        <v>406</v>
      </c>
      <c r="C257" s="4">
        <f>SUM('Assemblyman 111th'!G10:J10)</f>
        <v>27</v>
      </c>
      <c r="D257" s="4">
        <f>SUM('Assemblyman 111th'!K10:N10)</f>
        <v>20</v>
      </c>
      <c r="E257" s="4">
        <f>SUM('Assemblyman 111th'!O10:R10)</f>
        <v>11</v>
      </c>
      <c r="F257" s="4">
        <f>SUM('Assemblyman 111th'!T10:W10)</f>
        <v>167</v>
      </c>
      <c r="G257" s="4">
        <f>SUM('Assemblyman 111th'!X10:AA10)</f>
        <v>32</v>
      </c>
      <c r="H257" s="4">
        <f>SUM('Assemblyman 111th'!AB10:AE10)</f>
        <v>5</v>
      </c>
      <c r="I257" s="4">
        <f>SUM('Assemblyman 111th'!AH10)</f>
        <v>0</v>
      </c>
    </row>
    <row r="258" spans="1:9">
      <c r="A258" s="9" t="s">
        <v>20</v>
      </c>
      <c r="B258" s="4">
        <f>SUM('Assemblyman 111th'!C11:F11)</f>
        <v>326</v>
      </c>
      <c r="C258" s="4">
        <f>SUM('Assemblyman 111th'!G11:J11)</f>
        <v>23</v>
      </c>
      <c r="D258" s="4">
        <f>SUM('Assemblyman 111th'!K11:N11)</f>
        <v>22</v>
      </c>
      <c r="E258" s="4">
        <f>SUM('Assemblyman 111th'!O11:R11)</f>
        <v>9</v>
      </c>
      <c r="F258" s="4">
        <f>SUM('Assemblyman 111th'!T11:W11)</f>
        <v>107</v>
      </c>
      <c r="G258" s="4">
        <f>SUM('Assemblyman 111th'!X11:AA11)</f>
        <v>22</v>
      </c>
      <c r="H258" s="4">
        <f>SUM('Assemblyman 111th'!AB11:AE11)</f>
        <v>3</v>
      </c>
      <c r="I258" s="4">
        <f>SUM('Assemblyman 111th'!AH11)</f>
        <v>0</v>
      </c>
    </row>
    <row r="259" spans="1:9">
      <c r="A259" s="9" t="s">
        <v>21</v>
      </c>
      <c r="B259" s="4">
        <f>SUM('Assemblyman 111th'!C12:F12)</f>
        <v>181</v>
      </c>
      <c r="C259" s="4">
        <f>SUM('Assemblyman 111th'!G12:J12)</f>
        <v>11</v>
      </c>
      <c r="D259" s="4">
        <f>SUM('Assemblyman 111th'!K12:N12)</f>
        <v>10</v>
      </c>
      <c r="E259" s="4">
        <f>SUM('Assemblyman 111th'!O12:R12)</f>
        <v>2</v>
      </c>
      <c r="F259" s="4">
        <f>SUM('Assemblyman 111th'!T12:W12)</f>
        <v>70</v>
      </c>
      <c r="G259" s="4">
        <f>SUM('Assemblyman 111th'!X12:AA12)</f>
        <v>12</v>
      </c>
      <c r="H259" s="4">
        <f>SUM('Assemblyman 111th'!AB12:AE12)</f>
        <v>1</v>
      </c>
      <c r="I259" s="4">
        <f>SUM('Assemblyman 111th'!AH12)</f>
        <v>0</v>
      </c>
    </row>
    <row r="260" spans="1:9">
      <c r="A260" s="9" t="s">
        <v>22</v>
      </c>
      <c r="B260" s="4">
        <f>SUM('Assemblyman 111th'!C13:F13)</f>
        <v>211</v>
      </c>
      <c r="C260" s="4">
        <f>SUM('Assemblyman 111th'!G13:J13)</f>
        <v>11</v>
      </c>
      <c r="D260" s="4">
        <f>SUM('Assemblyman 111th'!K13:N13)</f>
        <v>17</v>
      </c>
      <c r="E260" s="4">
        <f>SUM('Assemblyman 111th'!O13:R13)</f>
        <v>5</v>
      </c>
      <c r="F260" s="4">
        <f>SUM('Assemblyman 111th'!T13:W13)</f>
        <v>77</v>
      </c>
      <c r="G260" s="4">
        <f>SUM('Assemblyman 111th'!X13:AA13)</f>
        <v>10</v>
      </c>
      <c r="H260" s="4">
        <f>SUM('Assemblyman 111th'!AB13:AE13)</f>
        <v>1</v>
      </c>
      <c r="I260" s="4">
        <f>SUM('Assemblyman 111th'!AH13)</f>
        <v>0</v>
      </c>
    </row>
    <row r="261" spans="1:9">
      <c r="A261" s="9" t="s">
        <v>23</v>
      </c>
      <c r="B261" s="4">
        <f>SUM('Assemblyman 111th'!C14:F14)</f>
        <v>243</v>
      </c>
      <c r="C261" s="4">
        <f>SUM('Assemblyman 111th'!G14:J14)</f>
        <v>16</v>
      </c>
      <c r="D261" s="4">
        <f>SUM('Assemblyman 111th'!K14:N14)</f>
        <v>11</v>
      </c>
      <c r="E261" s="4">
        <f>SUM('Assemblyman 111th'!O14:R14)</f>
        <v>5</v>
      </c>
      <c r="F261" s="4">
        <f>SUM('Assemblyman 111th'!T14:W14)</f>
        <v>69</v>
      </c>
      <c r="G261" s="4">
        <f>SUM('Assemblyman 111th'!X14:AA14)</f>
        <v>19</v>
      </c>
      <c r="H261" s="4">
        <f>SUM('Assemblyman 111th'!AB14:AE14)</f>
        <v>0</v>
      </c>
      <c r="I261" s="4">
        <f>SUM('Assemblyman 111th'!AH14)</f>
        <v>0</v>
      </c>
    </row>
    <row r="262" spans="1:9">
      <c r="A262" s="9" t="s">
        <v>24</v>
      </c>
      <c r="B262" s="4">
        <f>SUM('Assemblyman 111th'!C15:F15)</f>
        <v>326</v>
      </c>
      <c r="C262" s="4">
        <f>SUM('Assemblyman 111th'!G15:J15)</f>
        <v>30</v>
      </c>
      <c r="D262" s="4">
        <f>SUM('Assemblyman 111th'!K15:N15)</f>
        <v>22</v>
      </c>
      <c r="E262" s="4">
        <f>SUM('Assemblyman 111th'!O15:R15)</f>
        <v>4</v>
      </c>
      <c r="F262" s="4">
        <f>SUM('Assemblyman 111th'!T15:W15)</f>
        <v>137</v>
      </c>
      <c r="G262" s="4">
        <f>SUM('Assemblyman 111th'!X15:AA15)</f>
        <v>30</v>
      </c>
      <c r="H262" s="4">
        <f>SUM('Assemblyman 111th'!AB15:AE15)</f>
        <v>6</v>
      </c>
      <c r="I262" s="4">
        <f>SUM('Assemblyman 111th'!AH15)</f>
        <v>0</v>
      </c>
    </row>
    <row r="263" spans="1:9">
      <c r="A263" s="9" t="s">
        <v>25</v>
      </c>
      <c r="B263" s="4">
        <f>SUM('Assemblyman 111th'!C16:F16)</f>
        <v>170</v>
      </c>
      <c r="C263" s="4">
        <f>SUM('Assemblyman 111th'!G16:J16)</f>
        <v>5</v>
      </c>
      <c r="D263" s="4">
        <f>SUM('Assemblyman 111th'!K16:N16)</f>
        <v>7</v>
      </c>
      <c r="E263" s="4">
        <f>SUM('Assemblyman 111th'!O16:R16)</f>
        <v>2</v>
      </c>
      <c r="F263" s="4">
        <f>SUM('Assemblyman 111th'!T16:W16)</f>
        <v>41</v>
      </c>
      <c r="G263" s="4">
        <f>SUM('Assemblyman 111th'!X16:AA16)</f>
        <v>9</v>
      </c>
      <c r="H263" s="4">
        <f>SUM('Assemblyman 111th'!AB16:AE16)</f>
        <v>1</v>
      </c>
      <c r="I263" s="4">
        <f>SUM('Assemblyman 111th'!AH16)</f>
        <v>0</v>
      </c>
    </row>
    <row r="264" spans="1:9">
      <c r="A264" s="9" t="s">
        <v>26</v>
      </c>
      <c r="B264" s="4">
        <f>SUM('Assemblyman 111th'!C17:F17)</f>
        <v>88</v>
      </c>
      <c r="C264" s="4">
        <f>SUM('Assemblyman 111th'!G17:J17)</f>
        <v>7</v>
      </c>
      <c r="D264" s="4">
        <f>SUM('Assemblyman 111th'!K17:N17)</f>
        <v>8</v>
      </c>
      <c r="E264" s="4">
        <f>SUM('Assemblyman 111th'!O17:R17)</f>
        <v>0</v>
      </c>
      <c r="F264" s="4">
        <f>SUM('Assemblyman 111th'!T17:W17)</f>
        <v>29</v>
      </c>
      <c r="G264" s="4">
        <f>SUM('Assemblyman 111th'!X17:AA17)</f>
        <v>9</v>
      </c>
      <c r="H264" s="4">
        <f>SUM('Assemblyman 111th'!AB17:AE17)</f>
        <v>0</v>
      </c>
      <c r="I264" s="4">
        <f>SUM('Assemblyman 111th'!AH17)</f>
        <v>0</v>
      </c>
    </row>
    <row r="265" spans="1:9">
      <c r="A265" s="9" t="s">
        <v>27</v>
      </c>
      <c r="B265" s="4">
        <f>SUM('Assemblyman 111th'!C18:F18)</f>
        <v>147</v>
      </c>
      <c r="C265" s="4">
        <f>SUM('Assemblyman 111th'!G18:J18)</f>
        <v>6</v>
      </c>
      <c r="D265" s="4">
        <f>SUM('Assemblyman 111th'!K18:N18)</f>
        <v>3</v>
      </c>
      <c r="E265" s="4">
        <f>SUM('Assemblyman 111th'!O18:R18)</f>
        <v>1</v>
      </c>
      <c r="F265" s="4">
        <f>SUM('Assemblyman 111th'!T18:W18)</f>
        <v>17</v>
      </c>
      <c r="G265" s="4">
        <f>SUM('Assemblyman 111th'!X18:AA18)</f>
        <v>7</v>
      </c>
      <c r="H265" s="4">
        <f>SUM('Assemblyman 111th'!AB18:AE18)</f>
        <v>0</v>
      </c>
      <c r="I265" s="4">
        <f>SUM('Assemblyman 111th'!AH18)</f>
        <v>0</v>
      </c>
    </row>
    <row r="266" spans="1:9">
      <c r="A266" s="9" t="s">
        <v>28</v>
      </c>
      <c r="B266" s="4">
        <f>SUM('Assemblyman 111th'!C19:F19)</f>
        <v>302</v>
      </c>
      <c r="C266" s="4">
        <f>SUM('Assemblyman 111th'!G19:J19)</f>
        <v>24</v>
      </c>
      <c r="D266" s="4">
        <f>SUM('Assemblyman 111th'!K19:N19)</f>
        <v>31</v>
      </c>
      <c r="E266" s="4">
        <f>SUM('Assemblyman 111th'!O19:R19)</f>
        <v>6</v>
      </c>
      <c r="F266" s="4">
        <f>SUM('Assemblyman 111th'!T19:W19)</f>
        <v>107</v>
      </c>
      <c r="G266" s="4">
        <f>SUM('Assemblyman 111th'!X19:AA19)</f>
        <v>20</v>
      </c>
      <c r="H266" s="4">
        <f>SUM('Assemblyman 111th'!AB19:AE19)</f>
        <v>1</v>
      </c>
      <c r="I266" s="4">
        <f>SUM('Assemblyman 111th'!AH19)</f>
        <v>0</v>
      </c>
    </row>
    <row r="267" spans="1:9">
      <c r="A267" s="9" t="s">
        <v>29</v>
      </c>
      <c r="B267" s="4">
        <f>SUM('Assemblyman 111th'!C20:F20)</f>
        <v>361</v>
      </c>
      <c r="C267" s="4">
        <f>SUM('Assemblyman 111th'!G20:J20)</f>
        <v>33</v>
      </c>
      <c r="D267" s="4">
        <f>SUM('Assemblyman 111th'!K20:N20)</f>
        <v>29</v>
      </c>
      <c r="E267" s="4">
        <f>SUM('Assemblyman 111th'!O20:R20)</f>
        <v>2</v>
      </c>
      <c r="F267" s="4">
        <f>SUM('Assemblyman 111th'!T20:W20)</f>
        <v>249</v>
      </c>
      <c r="G267" s="4">
        <f>SUM('Assemblyman 111th'!X20:AA20)</f>
        <v>44</v>
      </c>
      <c r="H267" s="4">
        <f>SUM('Assemblyman 111th'!AB20:AE20)</f>
        <v>5</v>
      </c>
      <c r="I267" s="4">
        <f>SUM('Assemblyman 111th'!AH20)</f>
        <v>0</v>
      </c>
    </row>
    <row r="268" spans="1:9">
      <c r="A268" s="9" t="s">
        <v>30</v>
      </c>
      <c r="B268" s="4">
        <f>SUM('Assemblyman 111th'!C21:F21)</f>
        <v>392</v>
      </c>
      <c r="C268" s="4">
        <f>SUM('Assemblyman 111th'!G21:J21)</f>
        <v>15</v>
      </c>
      <c r="D268" s="4">
        <f>SUM('Assemblyman 111th'!K21:N21)</f>
        <v>29</v>
      </c>
      <c r="E268" s="4">
        <f>SUM('Assemblyman 111th'!O21:R21)</f>
        <v>4</v>
      </c>
      <c r="F268" s="4">
        <f>SUM('Assemblyman 111th'!T21:W21)</f>
        <v>199</v>
      </c>
      <c r="G268" s="4">
        <f>SUM('Assemblyman 111th'!X21:AA21)</f>
        <v>26</v>
      </c>
      <c r="H268" s="4">
        <f>SUM('Assemblyman 111th'!AB21:AE21)</f>
        <v>2</v>
      </c>
      <c r="I268" s="4">
        <f>SUM('Assemblyman 111th'!AH21)</f>
        <v>0</v>
      </c>
    </row>
    <row r="269" spans="1:9">
      <c r="A269" s="9" t="s">
        <v>31</v>
      </c>
      <c r="B269" s="4">
        <f>SUM('Assemblyman 111th'!C22:F22)</f>
        <v>223</v>
      </c>
      <c r="C269" s="4">
        <f>SUM('Assemblyman 111th'!G22:J22)</f>
        <v>25</v>
      </c>
      <c r="D269" s="4">
        <f>SUM('Assemblyman 111th'!K22:N22)</f>
        <v>14</v>
      </c>
      <c r="E269" s="4">
        <f>SUM('Assemblyman 111th'!O22:R22)</f>
        <v>5</v>
      </c>
      <c r="F269" s="4">
        <f>SUM('Assemblyman 111th'!T22:W22)</f>
        <v>198</v>
      </c>
      <c r="G269" s="4">
        <f>SUM('Assemblyman 111th'!X22:AA22)</f>
        <v>50</v>
      </c>
      <c r="H269" s="4">
        <f>SUM('Assemblyman 111th'!AB22:AE22)</f>
        <v>2</v>
      </c>
      <c r="I269" s="4">
        <f>SUM('Assemblyman 111th'!AH22)</f>
        <v>0</v>
      </c>
    </row>
    <row r="270" spans="1:9">
      <c r="A270" s="9" t="s">
        <v>32</v>
      </c>
      <c r="B270" s="4">
        <f>SUM('Assemblyman 111th'!C23:F23)</f>
        <v>389</v>
      </c>
      <c r="C270" s="4">
        <f>SUM('Assemblyman 111th'!G23:J23)</f>
        <v>33</v>
      </c>
      <c r="D270" s="4">
        <f>SUM('Assemblyman 111th'!K23:N23)</f>
        <v>30</v>
      </c>
      <c r="E270" s="4">
        <f>SUM('Assemblyman 111th'!O23:R23)</f>
        <v>6</v>
      </c>
      <c r="F270" s="4">
        <f>SUM('Assemblyman 111th'!T23:W23)</f>
        <v>227</v>
      </c>
      <c r="G270" s="4">
        <f>SUM('Assemblyman 111th'!X23:AA23)</f>
        <v>50</v>
      </c>
      <c r="H270" s="4">
        <f>SUM('Assemblyman 111th'!AB23:AE23)</f>
        <v>6</v>
      </c>
      <c r="I270" s="4">
        <f>SUM('Assemblyman 111th'!AH23)</f>
        <v>0</v>
      </c>
    </row>
    <row r="271" spans="1:9">
      <c r="A271" s="9" t="s">
        <v>33</v>
      </c>
      <c r="B271" s="4">
        <f>SUM('Assemblyman 111th'!C24:F24)</f>
        <v>248</v>
      </c>
      <c r="C271" s="4">
        <f>SUM('Assemblyman 111th'!G24:J24)</f>
        <v>24</v>
      </c>
      <c r="D271" s="4">
        <f>SUM('Assemblyman 111th'!K24:N24)</f>
        <v>11</v>
      </c>
      <c r="E271" s="4">
        <f>SUM('Assemblyman 111th'!O24:R24)</f>
        <v>4</v>
      </c>
      <c r="F271" s="4">
        <f>SUM('Assemblyman 111th'!T24:W24)</f>
        <v>376</v>
      </c>
      <c r="G271" s="4">
        <f>SUM('Assemblyman 111th'!X24:AA24)</f>
        <v>70</v>
      </c>
      <c r="H271" s="4">
        <f>SUM('Assemblyman 111th'!AB24:AE24)</f>
        <v>12</v>
      </c>
      <c r="I271" s="4">
        <f>SUM('Assemblyman 111th'!AH24)</f>
        <v>0</v>
      </c>
    </row>
    <row r="272" spans="1:9">
      <c r="A272" s="9" t="s">
        <v>34</v>
      </c>
      <c r="B272" s="4">
        <f>SUM('Assemblyman 111th'!C25:F25)</f>
        <v>100</v>
      </c>
      <c r="C272" s="4">
        <f>SUM('Assemblyman 111th'!G25:J25)</f>
        <v>9</v>
      </c>
      <c r="D272" s="4">
        <f>SUM('Assemblyman 111th'!K25:N25)</f>
        <v>8</v>
      </c>
      <c r="E272" s="4">
        <f>SUM('Assemblyman 111th'!O25:R25)</f>
        <v>1</v>
      </c>
      <c r="F272" s="4">
        <f>SUM('Assemblyman 111th'!T25:W25)</f>
        <v>173</v>
      </c>
      <c r="G272" s="4">
        <f>SUM('Assemblyman 111th'!X25:AA25)</f>
        <v>20</v>
      </c>
      <c r="H272" s="4">
        <f>SUM('Assemblyman 111th'!AB25:AE25)</f>
        <v>1</v>
      </c>
      <c r="I272" s="4">
        <f>SUM('Assemblyman 111th'!AH25)</f>
        <v>0</v>
      </c>
    </row>
    <row r="273" spans="1:9">
      <c r="A273" s="9" t="s">
        <v>35</v>
      </c>
      <c r="B273" s="4">
        <f>SUM('Assemblyman 111th'!C26:F26)</f>
        <v>80</v>
      </c>
      <c r="C273" s="4">
        <f>SUM('Assemblyman 111th'!G26:J26)</f>
        <v>14</v>
      </c>
      <c r="D273" s="4">
        <f>SUM('Assemblyman 111th'!K26:N26)</f>
        <v>0</v>
      </c>
      <c r="E273" s="4">
        <f>SUM('Assemblyman 111th'!O26:R26)</f>
        <v>0</v>
      </c>
      <c r="F273" s="4">
        <f>SUM('Assemblyman 111th'!T26:W26)</f>
        <v>189</v>
      </c>
      <c r="G273" s="4">
        <f>SUM('Assemblyman 111th'!X26:AA26)</f>
        <v>40</v>
      </c>
      <c r="H273" s="4">
        <f>SUM('Assemblyman 111th'!AB26:AE26)</f>
        <v>5</v>
      </c>
      <c r="I273" s="4">
        <f>SUM('Assemblyman 111th'!AH26)</f>
        <v>0</v>
      </c>
    </row>
    <row r="274" spans="1:9">
      <c r="A274" s="9" t="s">
        <v>36</v>
      </c>
      <c r="B274" s="4">
        <f>SUM('Assemblyman 111th'!C27:F27)</f>
        <v>198</v>
      </c>
      <c r="C274" s="4">
        <f>SUM('Assemblyman 111th'!G27:J27)</f>
        <v>29</v>
      </c>
      <c r="D274" s="4">
        <f>SUM('Assemblyman 111th'!K27:N27)</f>
        <v>17</v>
      </c>
      <c r="E274" s="4">
        <f>SUM('Assemblyman 111th'!O27:R27)</f>
        <v>3</v>
      </c>
      <c r="F274" s="4">
        <f>SUM('Assemblyman 111th'!T27:W27)</f>
        <v>270</v>
      </c>
      <c r="G274" s="4">
        <f>SUM('Assemblyman 111th'!X27:AA27)</f>
        <v>75</v>
      </c>
      <c r="H274" s="4">
        <f>SUM('Assemblyman 111th'!AB27:AE27)</f>
        <v>3</v>
      </c>
      <c r="I274" s="4">
        <f>SUM('Assemblyman 111th'!AH27)</f>
        <v>1</v>
      </c>
    </row>
    <row r="275" spans="1:9">
      <c r="A275" s="9" t="s">
        <v>37</v>
      </c>
      <c r="B275" s="4">
        <f>SUM('Assemblyman 111th'!C28:F28)</f>
        <v>195</v>
      </c>
      <c r="C275" s="4">
        <f>SUM('Assemblyman 111th'!G28:J28)</f>
        <v>17</v>
      </c>
      <c r="D275" s="4">
        <f>SUM('Assemblyman 111th'!K28:N28)</f>
        <v>13</v>
      </c>
      <c r="E275" s="4">
        <f>SUM('Assemblyman 111th'!O28:R28)</f>
        <v>5</v>
      </c>
      <c r="F275" s="4">
        <f>SUM('Assemblyman 111th'!T28:W28)</f>
        <v>154</v>
      </c>
      <c r="G275" s="4">
        <f>SUM('Assemblyman 111th'!X28:AA28)</f>
        <v>36</v>
      </c>
      <c r="H275" s="4">
        <f>SUM('Assemblyman 111th'!AB28:AE28)</f>
        <v>2</v>
      </c>
      <c r="I275" s="4">
        <f>SUM('Assemblyman 111th'!AH28)</f>
        <v>0</v>
      </c>
    </row>
    <row r="276" spans="1:9">
      <c r="A276" s="9" t="s">
        <v>38</v>
      </c>
      <c r="B276" s="4">
        <f>SUM('Assemblyman 111th'!C29:F29)</f>
        <v>161</v>
      </c>
      <c r="C276" s="4">
        <f>SUM('Assemblyman 111th'!G29:J29)</f>
        <v>15</v>
      </c>
      <c r="D276" s="4">
        <f>SUM('Assemblyman 111th'!K29:N29)</f>
        <v>17</v>
      </c>
      <c r="E276" s="4">
        <f>SUM('Assemblyman 111th'!O29:R29)</f>
        <v>6</v>
      </c>
      <c r="F276" s="4">
        <f>SUM('Assemblyman 111th'!T29:W29)</f>
        <v>150</v>
      </c>
      <c r="G276" s="4">
        <f>SUM('Assemblyman 111th'!X29:AA29)</f>
        <v>23</v>
      </c>
      <c r="H276" s="4">
        <f>SUM('Assemblyman 111th'!AB29:AE29)</f>
        <v>3</v>
      </c>
      <c r="I276" s="4">
        <f>SUM('Assemblyman 111th'!AH29)</f>
        <v>0</v>
      </c>
    </row>
    <row r="277" spans="1:9">
      <c r="A277" s="9" t="s">
        <v>39</v>
      </c>
      <c r="B277" s="4">
        <f>SUM('Assemblyman 111th'!C30:F30)</f>
        <v>203</v>
      </c>
      <c r="C277" s="4">
        <f>SUM('Assemblyman 111th'!G30:J30)</f>
        <v>22</v>
      </c>
      <c r="D277" s="4">
        <f>SUM('Assemblyman 111th'!K30:N30)</f>
        <v>13</v>
      </c>
      <c r="E277" s="4">
        <f>SUM('Assemblyman 111th'!O30:R30)</f>
        <v>5</v>
      </c>
      <c r="F277" s="4">
        <f>SUM('Assemblyman 111th'!T30:W30)</f>
        <v>205</v>
      </c>
      <c r="G277" s="4">
        <f>SUM('Assemblyman 111th'!X30:AA30)</f>
        <v>55</v>
      </c>
      <c r="H277" s="4">
        <f>SUM('Assemblyman 111th'!AB30:AE30)</f>
        <v>3</v>
      </c>
      <c r="I277" s="4">
        <f>SUM('Assemblyman 111th'!AH30)</f>
        <v>0</v>
      </c>
    </row>
    <row r="278" spans="1:9">
      <c r="A278" s="9" t="s">
        <v>40</v>
      </c>
      <c r="B278" s="4">
        <f>SUM('Assemblyman 111th'!C31:F31)</f>
        <v>182</v>
      </c>
      <c r="C278" s="4">
        <f>SUM('Assemblyman 111th'!G31:J31)</f>
        <v>19</v>
      </c>
      <c r="D278" s="4">
        <f>SUM('Assemblyman 111th'!K31:N31)</f>
        <v>16</v>
      </c>
      <c r="E278" s="4">
        <f>SUM('Assemblyman 111th'!O31:R31)</f>
        <v>4</v>
      </c>
      <c r="F278" s="4">
        <f>SUM('Assemblyman 111th'!T31:W31)</f>
        <v>183</v>
      </c>
      <c r="G278" s="4">
        <f>SUM('Assemblyman 111th'!X31:AA31)</f>
        <v>35</v>
      </c>
      <c r="H278" s="4">
        <f>SUM('Assemblyman 111th'!AB31:AE31)</f>
        <v>4</v>
      </c>
      <c r="I278" s="4">
        <f>SUM('Assemblyman 111th'!AH31)</f>
        <v>1</v>
      </c>
    </row>
    <row r="279" spans="1:9">
      <c r="A279" s="9" t="s">
        <v>41</v>
      </c>
      <c r="B279" s="4">
        <f>SUM('Assemblyman 111th'!C32:F32)</f>
        <v>190</v>
      </c>
      <c r="C279" s="4">
        <f>SUM('Assemblyman 111th'!G32:J32)</f>
        <v>16</v>
      </c>
      <c r="D279" s="4">
        <f>SUM('Assemblyman 111th'!K32:N32)</f>
        <v>14</v>
      </c>
      <c r="E279" s="4">
        <f>SUM('Assemblyman 111th'!O32:R32)</f>
        <v>6</v>
      </c>
      <c r="F279" s="4">
        <f>SUM('Assemblyman 111th'!T32:W32)</f>
        <v>217</v>
      </c>
      <c r="G279" s="4">
        <f>SUM('Assemblyman 111th'!X32:AA32)</f>
        <v>48</v>
      </c>
      <c r="H279" s="4">
        <f>SUM('Assemblyman 111th'!AB32:AE32)</f>
        <v>1</v>
      </c>
      <c r="I279" s="4">
        <f>SUM('Assemblyman 111th'!AH32)</f>
        <v>0</v>
      </c>
    </row>
    <row r="280" spans="1:9">
      <c r="A280" s="9" t="s">
        <v>42</v>
      </c>
      <c r="B280" s="4">
        <f>SUM('Assemblyman 111th'!C33:F33)</f>
        <v>186</v>
      </c>
      <c r="C280" s="4">
        <f>SUM('Assemblyman 111th'!G33:J33)</f>
        <v>31</v>
      </c>
      <c r="D280" s="4">
        <f>SUM('Assemblyman 111th'!K33:N33)</f>
        <v>15</v>
      </c>
      <c r="E280" s="4">
        <f>SUM('Assemblyman 111th'!O33:R33)</f>
        <v>4</v>
      </c>
      <c r="F280" s="4">
        <f>SUM('Assemblyman 111th'!T33:W33)</f>
        <v>293</v>
      </c>
      <c r="G280" s="4">
        <f>SUM('Assemblyman 111th'!X33:AA33)</f>
        <v>66</v>
      </c>
      <c r="H280" s="4">
        <f>SUM('Assemblyman 111th'!AB33:AE33)</f>
        <v>3</v>
      </c>
      <c r="I280" s="4">
        <f>SUM('Assemblyman 111th'!AH33)</f>
        <v>2</v>
      </c>
    </row>
    <row r="281" spans="1:9">
      <c r="A281" s="9" t="s">
        <v>43</v>
      </c>
      <c r="B281" s="4">
        <f>SUM('Assemblyman 111th'!C34:F34)</f>
        <v>285</v>
      </c>
      <c r="C281" s="4">
        <f>SUM('Assemblyman 111th'!G34:J34)</f>
        <v>32</v>
      </c>
      <c r="D281" s="4">
        <f>SUM('Assemblyman 111th'!K34:N34)</f>
        <v>16</v>
      </c>
      <c r="E281" s="4">
        <f>SUM('Assemblyman 111th'!O34:R34)</f>
        <v>8</v>
      </c>
      <c r="F281" s="4">
        <f>SUM('Assemblyman 111th'!T34:W34)</f>
        <v>300</v>
      </c>
      <c r="G281" s="4">
        <f>SUM('Assemblyman 111th'!X34:AA34)</f>
        <v>52</v>
      </c>
      <c r="H281" s="4">
        <f>SUM('Assemblyman 111th'!AB34:AE34)</f>
        <v>7</v>
      </c>
      <c r="I281" s="4">
        <f>SUM('Assemblyman 111th'!AH34)</f>
        <v>0</v>
      </c>
    </row>
    <row r="282" spans="1:9">
      <c r="A282" s="9" t="s">
        <v>44</v>
      </c>
      <c r="B282" s="4">
        <f>SUM('Assemblyman 111th'!C35:F35)</f>
        <v>269</v>
      </c>
      <c r="C282" s="4">
        <f>SUM('Assemblyman 111th'!G35:J35)</f>
        <v>33</v>
      </c>
      <c r="D282" s="4">
        <f>SUM('Assemblyman 111th'!K35:N35)</f>
        <v>18</v>
      </c>
      <c r="E282" s="4">
        <f>SUM('Assemblyman 111th'!O35:R35)</f>
        <v>6</v>
      </c>
      <c r="F282" s="4">
        <f>SUM('Assemblyman 111th'!T35:W35)</f>
        <v>254</v>
      </c>
      <c r="G282" s="4">
        <f>SUM('Assemblyman 111th'!X35:AA35)</f>
        <v>39</v>
      </c>
      <c r="H282" s="4">
        <f>SUM('Assemblyman 111th'!AB35:AE35)</f>
        <v>3</v>
      </c>
      <c r="I282" s="4">
        <f>SUM('Assemblyman 111th'!AH35)</f>
        <v>0</v>
      </c>
    </row>
    <row r="283" spans="1:9">
      <c r="A283" s="9" t="s">
        <v>45</v>
      </c>
      <c r="B283" s="4">
        <f>SUM('Assemblyman 111th'!C36:F36)</f>
        <v>250</v>
      </c>
      <c r="C283" s="4">
        <f>SUM('Assemblyman 111th'!G36:J36)</f>
        <v>16</v>
      </c>
      <c r="D283" s="4">
        <f>SUM('Assemblyman 111th'!K36:N36)</f>
        <v>13</v>
      </c>
      <c r="E283" s="4">
        <f>SUM('Assemblyman 111th'!O36:R36)</f>
        <v>2</v>
      </c>
      <c r="F283" s="4">
        <f>SUM('Assemblyman 111th'!T36:W36)</f>
        <v>192</v>
      </c>
      <c r="G283" s="4">
        <f>SUM('Assemblyman 111th'!X36:AA36)</f>
        <v>23</v>
      </c>
      <c r="H283" s="4">
        <f>SUM('Assemblyman 111th'!AB36:AE36)</f>
        <v>3</v>
      </c>
      <c r="I283" s="4">
        <f>SUM('Assemblyman 111th'!AH36)</f>
        <v>0</v>
      </c>
    </row>
    <row r="284" spans="1:9">
      <c r="A284" s="9" t="s">
        <v>46</v>
      </c>
      <c r="B284" s="4">
        <f>SUM('Assemblyman 111th'!C37:F37)</f>
        <v>144</v>
      </c>
      <c r="C284" s="4">
        <f>SUM('Assemblyman 111th'!G37:J37)</f>
        <v>16</v>
      </c>
      <c r="D284" s="4">
        <f>SUM('Assemblyman 111th'!K37:N37)</f>
        <v>12</v>
      </c>
      <c r="E284" s="4">
        <f>SUM('Assemblyman 111th'!O37:R37)</f>
        <v>4</v>
      </c>
      <c r="F284" s="4">
        <f>SUM('Assemblyman 111th'!T37:W37)</f>
        <v>190</v>
      </c>
      <c r="G284" s="4">
        <f>SUM('Assemblyman 111th'!X37:AA37)</f>
        <v>39</v>
      </c>
      <c r="H284" s="4">
        <f>SUM('Assemblyman 111th'!AB37:AE37)</f>
        <v>1</v>
      </c>
      <c r="I284" s="4">
        <f>SUM('Assemblyman 111th'!AH37)</f>
        <v>0</v>
      </c>
    </row>
    <row r="285" spans="1:9">
      <c r="A285" s="9" t="s">
        <v>47</v>
      </c>
      <c r="B285" s="4">
        <f>SUM('Assemblyman 111th'!C38:F38)</f>
        <v>139</v>
      </c>
      <c r="C285" s="4">
        <f>SUM('Assemblyman 111th'!G38:J38)</f>
        <v>20</v>
      </c>
      <c r="D285" s="4">
        <f>SUM('Assemblyman 111th'!K38:N38)</f>
        <v>10</v>
      </c>
      <c r="E285" s="4">
        <f>SUM('Assemblyman 111th'!O38:R38)</f>
        <v>1</v>
      </c>
      <c r="F285" s="4">
        <f>SUM('Assemblyman 111th'!T38:W38)</f>
        <v>280</v>
      </c>
      <c r="G285" s="4">
        <f>SUM('Assemblyman 111th'!X38:AA38)</f>
        <v>40</v>
      </c>
      <c r="H285" s="4">
        <f>SUM('Assemblyman 111th'!AB38:AE38)</f>
        <v>3</v>
      </c>
      <c r="I285" s="4">
        <f>SUM('Assemblyman 111th'!AH38)</f>
        <v>0</v>
      </c>
    </row>
    <row r="286" spans="1:9">
      <c r="A286" s="9" t="s">
        <v>48</v>
      </c>
      <c r="B286" s="4">
        <f>SUM('Assemblyman 111th'!C39:F39)</f>
        <v>102</v>
      </c>
      <c r="C286" s="4">
        <f>SUM('Assemblyman 111th'!G39:J39)</f>
        <v>7</v>
      </c>
      <c r="D286" s="4">
        <f>SUM('Assemblyman 111th'!K39:N39)</f>
        <v>2</v>
      </c>
      <c r="E286" s="4">
        <f>SUM('Assemblyman 111th'!O39:R39)</f>
        <v>1</v>
      </c>
      <c r="F286" s="4">
        <f>SUM('Assemblyman 111th'!T39:W39)</f>
        <v>144</v>
      </c>
      <c r="G286" s="4">
        <f>SUM('Assemblyman 111th'!X39:AA39)</f>
        <v>18</v>
      </c>
      <c r="H286" s="4">
        <f>SUM('Assemblyman 111th'!AB39:AE39)</f>
        <v>4</v>
      </c>
      <c r="I286" s="4">
        <f>SUM('Assemblyman 111th'!AH39)</f>
        <v>0</v>
      </c>
    </row>
    <row r="287" spans="1:9">
      <c r="A287" s="9" t="s">
        <v>49</v>
      </c>
      <c r="B287" s="4">
        <f>SUM('Assemblyman 111th'!C40:F40)</f>
        <v>63</v>
      </c>
      <c r="C287" s="4">
        <f>SUM('Assemblyman 111th'!G40:J40)</f>
        <v>5</v>
      </c>
      <c r="D287" s="4">
        <f>SUM('Assemblyman 111th'!K40:N40)</f>
        <v>5</v>
      </c>
      <c r="E287" s="4">
        <f>SUM('Assemblyman 111th'!O40:R40)</f>
        <v>0</v>
      </c>
      <c r="F287" s="4">
        <f>SUM('Assemblyman 111th'!T40:W40)</f>
        <v>114</v>
      </c>
      <c r="G287" s="4">
        <f>SUM('Assemblyman 111th'!X40:AA40)</f>
        <v>8</v>
      </c>
      <c r="H287" s="4">
        <f>SUM('Assemblyman 111th'!AB40:AE40)</f>
        <v>4</v>
      </c>
      <c r="I287" s="4">
        <f>SUM('Assemblyman 111th'!AH40)</f>
        <v>0</v>
      </c>
    </row>
    <row r="288" spans="1:9">
      <c r="A288" s="9" t="s">
        <v>50</v>
      </c>
      <c r="B288" s="4">
        <f>SUM('Assemblyman 111th'!C41:F41)</f>
        <v>22</v>
      </c>
      <c r="C288" s="4">
        <f>SUM('Assemblyman 111th'!G41:J41)</f>
        <v>0</v>
      </c>
      <c r="D288" s="4">
        <f>SUM('Assemblyman 111th'!K41:N41)</f>
        <v>1</v>
      </c>
      <c r="E288" s="4">
        <f>SUM('Assemblyman 111th'!O41:R41)</f>
        <v>0</v>
      </c>
      <c r="F288" s="4">
        <f>SUM('Assemblyman 111th'!T41:W41)</f>
        <v>32</v>
      </c>
      <c r="G288" s="4">
        <f>SUM('Assemblyman 111th'!X41:AA41)</f>
        <v>2</v>
      </c>
      <c r="H288" s="4">
        <f>SUM('Assemblyman 111th'!AB41:AE41)</f>
        <v>0</v>
      </c>
      <c r="I288" s="4">
        <f>SUM('Assemblyman 111th'!AH41)</f>
        <v>0</v>
      </c>
    </row>
    <row r="289" spans="1:9">
      <c r="A289" s="9" t="s">
        <v>51</v>
      </c>
      <c r="B289" s="4">
        <f>SUM('Assemblyman 111th'!C42:F42)</f>
        <v>223</v>
      </c>
      <c r="C289" s="4">
        <f>SUM('Assemblyman 111th'!G42:J42)</f>
        <v>21</v>
      </c>
      <c r="D289" s="4">
        <f>SUM('Assemblyman 111th'!K42:N42)</f>
        <v>16</v>
      </c>
      <c r="E289" s="4">
        <f>SUM('Assemblyman 111th'!O42:R42)</f>
        <v>2</v>
      </c>
      <c r="F289" s="4">
        <f>SUM('Assemblyman 111th'!T42:W42)</f>
        <v>380</v>
      </c>
      <c r="G289" s="4">
        <f>SUM('Assemblyman 111th'!X42:AA42)</f>
        <v>72</v>
      </c>
      <c r="H289" s="4">
        <f>SUM('Assemblyman 111th'!AB42:AE42)</f>
        <v>4</v>
      </c>
      <c r="I289" s="4">
        <f>SUM('Assemblyman 111th'!AH42)</f>
        <v>0</v>
      </c>
    </row>
    <row r="290" spans="1:9">
      <c r="A290" s="9" t="s">
        <v>52</v>
      </c>
      <c r="B290" s="4">
        <f>SUM('Assemblyman 111th'!C43:F43)</f>
        <v>172</v>
      </c>
      <c r="C290" s="4">
        <f>SUM('Assemblyman 111th'!G43:J43)</f>
        <v>18</v>
      </c>
      <c r="D290" s="4">
        <f>SUM('Assemblyman 111th'!K43:N43)</f>
        <v>17</v>
      </c>
      <c r="E290" s="4">
        <f>SUM('Assemblyman 111th'!O43:R43)</f>
        <v>0</v>
      </c>
      <c r="F290" s="4">
        <f>SUM('Assemblyman 111th'!T43:W43)</f>
        <v>147</v>
      </c>
      <c r="G290" s="4">
        <f>SUM('Assemblyman 111th'!X43:AA43)</f>
        <v>26</v>
      </c>
      <c r="H290" s="4">
        <f>SUM('Assemblyman 111th'!AB43:AE43)</f>
        <v>0</v>
      </c>
      <c r="I290" s="4">
        <f>SUM('Assemblyman 111th'!AH43)</f>
        <v>0</v>
      </c>
    </row>
    <row r="291" spans="1:9">
      <c r="A291" s="9" t="s">
        <v>53</v>
      </c>
      <c r="B291" s="4">
        <f>SUM('Assemblyman 111th'!C44:F44)</f>
        <v>200</v>
      </c>
      <c r="C291" s="4">
        <f>SUM('Assemblyman 111th'!G44:J44)</f>
        <v>18</v>
      </c>
      <c r="D291" s="4">
        <f>SUM('Assemblyman 111th'!K44:N44)</f>
        <v>18</v>
      </c>
      <c r="E291" s="4">
        <f>SUM('Assemblyman 111th'!O44:R44)</f>
        <v>4</v>
      </c>
      <c r="F291" s="4">
        <f>SUM('Assemblyman 111th'!T44:W44)</f>
        <v>191</v>
      </c>
      <c r="G291" s="4">
        <f>SUM('Assemblyman 111th'!X44:AA44)</f>
        <v>27</v>
      </c>
      <c r="H291" s="4">
        <f>SUM('Assemblyman 111th'!AB44:AE44)</f>
        <v>4</v>
      </c>
      <c r="I291" s="4">
        <f>SUM('Assemblyman 111th'!AH44)</f>
        <v>0</v>
      </c>
    </row>
    <row r="292" spans="1:9">
      <c r="A292" s="9" t="s">
        <v>152</v>
      </c>
      <c r="B292" s="22">
        <f t="shared" ref="B292:I292" si="5">SUM(B250:B291)</f>
        <v>8539</v>
      </c>
      <c r="C292" s="22">
        <f t="shared" si="5"/>
        <v>724</v>
      </c>
      <c r="D292" s="22">
        <f t="shared" si="5"/>
        <v>581</v>
      </c>
      <c r="E292" s="22">
        <f t="shared" si="5"/>
        <v>150</v>
      </c>
      <c r="F292" s="22">
        <f t="shared" si="5"/>
        <v>6607</v>
      </c>
      <c r="G292" s="22">
        <f t="shared" si="5"/>
        <v>1242</v>
      </c>
      <c r="H292" s="22">
        <f t="shared" si="5"/>
        <v>110</v>
      </c>
      <c r="I292" s="22">
        <f t="shared" si="5"/>
        <v>6</v>
      </c>
    </row>
    <row r="295" spans="1:9">
      <c r="A295" s="8" t="s">
        <v>195</v>
      </c>
    </row>
    <row r="296" spans="1:9" s="16" customFormat="1" ht="50" customHeight="1">
      <c r="A296" s="18" t="s">
        <v>1</v>
      </c>
      <c r="B296" s="23" t="s">
        <v>289</v>
      </c>
      <c r="C296" s="20" t="s">
        <v>196</v>
      </c>
      <c r="D296" s="20" t="s">
        <v>197</v>
      </c>
      <c r="E296" s="20" t="s">
        <v>198</v>
      </c>
      <c r="F296" s="20" t="s">
        <v>199</v>
      </c>
      <c r="G296" s="20" t="s">
        <v>151</v>
      </c>
    </row>
    <row r="297" spans="1:9">
      <c r="A297" s="9" t="s">
        <v>12</v>
      </c>
      <c r="B297" s="4">
        <f>SUM('District Attorney'!C3:F3)</f>
        <v>214</v>
      </c>
      <c r="C297" s="4">
        <f>SUM('District Attorney'!H3:K3)</f>
        <v>251</v>
      </c>
      <c r="D297" s="4">
        <f>SUM('District Attorney'!L3:O3)</f>
        <v>25</v>
      </c>
      <c r="E297" s="4">
        <f>SUM('District Attorney'!P3:S3)</f>
        <v>21</v>
      </c>
      <c r="F297" s="4">
        <f>SUM('District Attorney'!T3:W3)</f>
        <v>1</v>
      </c>
      <c r="G297" s="4">
        <f>SUM('District Attorney'!Z3)</f>
        <v>1</v>
      </c>
    </row>
    <row r="298" spans="1:9">
      <c r="A298" s="9" t="s">
        <v>13</v>
      </c>
      <c r="B298" s="4">
        <f>SUM('District Attorney'!C4:F4)</f>
        <v>76</v>
      </c>
      <c r="C298" s="4">
        <f>SUM('District Attorney'!H4:K4)</f>
        <v>91</v>
      </c>
      <c r="D298" s="4">
        <f>SUM('District Attorney'!L4:O4)</f>
        <v>8</v>
      </c>
      <c r="E298" s="4">
        <f>SUM('District Attorney'!P4:S4)</f>
        <v>5</v>
      </c>
      <c r="F298" s="4">
        <f>SUM('District Attorney'!T4:W4)</f>
        <v>2</v>
      </c>
      <c r="G298" s="4">
        <f>SUM('District Attorney'!Z4)</f>
        <v>1</v>
      </c>
    </row>
    <row r="299" spans="1:9">
      <c r="A299" s="9" t="s">
        <v>14</v>
      </c>
      <c r="B299" s="4">
        <f>SUM('District Attorney'!C5:F5)</f>
        <v>222</v>
      </c>
      <c r="C299" s="4">
        <f>SUM('District Attorney'!H5:K5)</f>
        <v>261</v>
      </c>
      <c r="D299" s="4">
        <f>SUM('District Attorney'!L5:O5)</f>
        <v>37</v>
      </c>
      <c r="E299" s="4">
        <f>SUM('District Attorney'!P5:S5)</f>
        <v>23</v>
      </c>
      <c r="F299" s="4">
        <f>SUM('District Attorney'!T5:W5)</f>
        <v>2</v>
      </c>
      <c r="G299" s="4">
        <f>SUM('District Attorney'!Z5)</f>
        <v>0</v>
      </c>
    </row>
    <row r="300" spans="1:9">
      <c r="A300" s="9" t="s">
        <v>15</v>
      </c>
      <c r="B300" s="4">
        <f>SUM('District Attorney'!C6:F6)</f>
        <v>124</v>
      </c>
      <c r="C300" s="4">
        <f>SUM('District Attorney'!H6:K6)</f>
        <v>137</v>
      </c>
      <c r="D300" s="4">
        <f>SUM('District Attorney'!L6:O6)</f>
        <v>27</v>
      </c>
      <c r="E300" s="4">
        <f>SUM('District Attorney'!P6:S6)</f>
        <v>9</v>
      </c>
      <c r="F300" s="4">
        <f>SUM('District Attorney'!T6:W6)</f>
        <v>4</v>
      </c>
      <c r="G300" s="4">
        <f>SUM('District Attorney'!Z6)</f>
        <v>0</v>
      </c>
    </row>
    <row r="301" spans="1:9">
      <c r="A301" s="9" t="s">
        <v>16</v>
      </c>
      <c r="B301" s="4">
        <f>SUM('District Attorney'!C7:F7)</f>
        <v>46</v>
      </c>
      <c r="C301" s="4">
        <f>SUM('District Attorney'!H7:K7)</f>
        <v>27</v>
      </c>
      <c r="D301" s="4">
        <f>SUM('District Attorney'!L7:O7)</f>
        <v>3</v>
      </c>
      <c r="E301" s="4">
        <f>SUM('District Attorney'!P7:S7)</f>
        <v>3</v>
      </c>
      <c r="F301" s="4">
        <f>SUM('District Attorney'!T7:W7)</f>
        <v>0</v>
      </c>
      <c r="G301" s="4">
        <f>SUM('District Attorney'!Z7)</f>
        <v>1</v>
      </c>
    </row>
    <row r="302" spans="1:9">
      <c r="A302" s="9" t="s">
        <v>17</v>
      </c>
      <c r="B302" s="4">
        <f>SUM('District Attorney'!C8:F8)</f>
        <v>100</v>
      </c>
      <c r="C302" s="4">
        <f>SUM('District Attorney'!H8:K8)</f>
        <v>58</v>
      </c>
      <c r="D302" s="4">
        <f>SUM('District Attorney'!L8:O8)</f>
        <v>12</v>
      </c>
      <c r="E302" s="4">
        <f>SUM('District Attorney'!P8:S8)</f>
        <v>8</v>
      </c>
      <c r="F302" s="4">
        <f>SUM('District Attorney'!T8:W8)</f>
        <v>2</v>
      </c>
      <c r="G302" s="4">
        <f>SUM('District Attorney'!Z8)</f>
        <v>0</v>
      </c>
    </row>
    <row r="303" spans="1:9">
      <c r="A303" s="9" t="s">
        <v>18</v>
      </c>
      <c r="B303" s="4">
        <f>SUM('District Attorney'!C9:F9)</f>
        <v>43</v>
      </c>
      <c r="C303" s="4">
        <f>SUM('District Attorney'!H9:K9)</f>
        <v>37</v>
      </c>
      <c r="D303" s="4">
        <f>SUM('District Attorney'!L9:O9)</f>
        <v>3</v>
      </c>
      <c r="E303" s="4">
        <f>SUM('District Attorney'!P9:S9)</f>
        <v>6</v>
      </c>
      <c r="F303" s="4">
        <f>SUM('District Attorney'!T9:W9)</f>
        <v>0</v>
      </c>
      <c r="G303" s="4">
        <f>SUM('District Attorney'!Z9)</f>
        <v>0</v>
      </c>
    </row>
    <row r="304" spans="1:9">
      <c r="A304" s="9" t="s">
        <v>19</v>
      </c>
      <c r="B304" s="4">
        <f>SUM('District Attorney'!C10:F10)</f>
        <v>276</v>
      </c>
      <c r="C304" s="4">
        <f>SUM('District Attorney'!H10:K10)</f>
        <v>310</v>
      </c>
      <c r="D304" s="4">
        <f>SUM('District Attorney'!L10:O10)</f>
        <v>43</v>
      </c>
      <c r="E304" s="4">
        <f>SUM('District Attorney'!P10:S10)</f>
        <v>23</v>
      </c>
      <c r="F304" s="4">
        <f>SUM('District Attorney'!T10:W10)</f>
        <v>3</v>
      </c>
      <c r="G304" s="4">
        <f>SUM('District Attorney'!Z10)</f>
        <v>0</v>
      </c>
    </row>
    <row r="305" spans="1:7">
      <c r="A305" s="9" t="s">
        <v>20</v>
      </c>
      <c r="B305" s="4">
        <f>SUM('District Attorney'!C11:F11)</f>
        <v>226</v>
      </c>
      <c r="C305" s="4">
        <f>SUM('District Attorney'!H11:K11)</f>
        <v>217</v>
      </c>
      <c r="D305" s="4">
        <f>SUM('District Attorney'!L11:O11)</f>
        <v>39</v>
      </c>
      <c r="E305" s="4">
        <f>SUM('District Attorney'!P11:S11)</f>
        <v>19</v>
      </c>
      <c r="F305" s="4">
        <f>SUM('District Attorney'!T11:W11)</f>
        <v>6</v>
      </c>
      <c r="G305" s="4">
        <f>SUM('District Attorney'!Z11)</f>
        <v>3</v>
      </c>
    </row>
    <row r="306" spans="1:7">
      <c r="A306" s="9" t="s">
        <v>21</v>
      </c>
      <c r="B306" s="4">
        <f>SUM('District Attorney'!C12:F12)</f>
        <v>140</v>
      </c>
      <c r="C306" s="4">
        <f>SUM('District Attorney'!H12:K12)</f>
        <v>123</v>
      </c>
      <c r="D306" s="4">
        <f>SUM('District Attorney'!L12:O12)</f>
        <v>15</v>
      </c>
      <c r="E306" s="4">
        <f>SUM('District Attorney'!P12:S12)</f>
        <v>5</v>
      </c>
      <c r="F306" s="4">
        <f>SUM('District Attorney'!T12:W12)</f>
        <v>0</v>
      </c>
      <c r="G306" s="4">
        <f>SUM('District Attorney'!Z12)</f>
        <v>0</v>
      </c>
    </row>
    <row r="307" spans="1:7">
      <c r="A307" s="9" t="s">
        <v>22</v>
      </c>
      <c r="B307" s="4">
        <f>SUM('District Attorney'!C13:F13)</f>
        <v>139</v>
      </c>
      <c r="C307" s="4">
        <f>SUM('District Attorney'!H13:K13)</f>
        <v>148</v>
      </c>
      <c r="D307" s="4">
        <f>SUM('District Attorney'!L13:O13)</f>
        <v>18</v>
      </c>
      <c r="E307" s="4">
        <f>SUM('District Attorney'!P13:S13)</f>
        <v>19</v>
      </c>
      <c r="F307" s="4">
        <f>SUM('District Attorney'!T13:W13)</f>
        <v>2</v>
      </c>
      <c r="G307" s="4">
        <f>SUM('District Attorney'!Z13)</f>
        <v>0</v>
      </c>
    </row>
    <row r="308" spans="1:7">
      <c r="A308" s="9" t="s">
        <v>23</v>
      </c>
      <c r="B308" s="4">
        <f>SUM('District Attorney'!C14:F14)</f>
        <v>176</v>
      </c>
      <c r="C308" s="4">
        <f>SUM('District Attorney'!H14:K14)</f>
        <v>134</v>
      </c>
      <c r="D308" s="4">
        <f>SUM('District Attorney'!L14:O14)</f>
        <v>28</v>
      </c>
      <c r="E308" s="4">
        <f>SUM('District Attorney'!P14:S14)</f>
        <v>16</v>
      </c>
      <c r="F308" s="4">
        <f>SUM('District Attorney'!T14:W14)</f>
        <v>0</v>
      </c>
      <c r="G308" s="4">
        <f>SUM('District Attorney'!Z14)</f>
        <v>0</v>
      </c>
    </row>
    <row r="309" spans="1:7">
      <c r="A309" s="9" t="s">
        <v>24</v>
      </c>
      <c r="B309" s="4">
        <f>SUM('District Attorney'!C15:F15)</f>
        <v>257</v>
      </c>
      <c r="C309" s="4">
        <f>SUM('District Attorney'!H15:K15)</f>
        <v>230</v>
      </c>
      <c r="D309" s="4">
        <f>SUM('District Attorney'!L15:O15)</f>
        <v>38</v>
      </c>
      <c r="E309" s="4">
        <f>SUM('District Attorney'!P15:S15)</f>
        <v>26</v>
      </c>
      <c r="F309" s="4">
        <f>SUM('District Attorney'!T15:W15)</f>
        <v>0</v>
      </c>
      <c r="G309" s="4">
        <f>SUM('District Attorney'!Z15)</f>
        <v>1</v>
      </c>
    </row>
    <row r="310" spans="1:7">
      <c r="A310" s="9" t="s">
        <v>25</v>
      </c>
      <c r="B310" s="4">
        <f>SUM('District Attorney'!C16:F16)</f>
        <v>121</v>
      </c>
      <c r="C310" s="4">
        <f>SUM('District Attorney'!H16:K16)</f>
        <v>80</v>
      </c>
      <c r="D310" s="4">
        <f>SUM('District Attorney'!L16:O16)</f>
        <v>13</v>
      </c>
      <c r="E310" s="4">
        <f>SUM('District Attorney'!P16:S16)</f>
        <v>10</v>
      </c>
      <c r="F310" s="4">
        <f>SUM('District Attorney'!T16:W16)</f>
        <v>0</v>
      </c>
      <c r="G310" s="4">
        <f>SUM('District Attorney'!Z16)</f>
        <v>0</v>
      </c>
    </row>
    <row r="311" spans="1:7">
      <c r="A311" s="9" t="s">
        <v>26</v>
      </c>
      <c r="B311" s="4">
        <f>SUM('District Attorney'!C17:F17)</f>
        <v>88</v>
      </c>
      <c r="C311" s="4">
        <f>SUM('District Attorney'!H17:K17)</f>
        <v>39</v>
      </c>
      <c r="D311" s="4">
        <f>SUM('District Attorney'!L17:O17)</f>
        <v>8</v>
      </c>
      <c r="E311" s="4">
        <f>SUM('District Attorney'!P17:S17)</f>
        <v>4</v>
      </c>
      <c r="F311" s="4">
        <f>SUM('District Attorney'!T17:W17)</f>
        <v>0</v>
      </c>
      <c r="G311" s="4">
        <f>SUM('District Attorney'!Z17)</f>
        <v>0</v>
      </c>
    </row>
    <row r="312" spans="1:7">
      <c r="A312" s="9" t="s">
        <v>27</v>
      </c>
      <c r="B312" s="4">
        <f>SUM('District Attorney'!C18:F18)</f>
        <v>124</v>
      </c>
      <c r="C312" s="4">
        <f>SUM('District Attorney'!H18:K18)</f>
        <v>39</v>
      </c>
      <c r="D312" s="4">
        <f>SUM('District Attorney'!L18:O18)</f>
        <v>9</v>
      </c>
      <c r="E312" s="4">
        <f>SUM('District Attorney'!P18:S18)</f>
        <v>3</v>
      </c>
      <c r="F312" s="4">
        <f>SUM('District Attorney'!T18:W18)</f>
        <v>1</v>
      </c>
      <c r="G312" s="4">
        <f>SUM('District Attorney'!Z18)</f>
        <v>0</v>
      </c>
    </row>
    <row r="313" spans="1:7">
      <c r="A313" s="9" t="s">
        <v>28</v>
      </c>
      <c r="B313" s="4">
        <f>SUM('District Attorney'!C19:F19)</f>
        <v>254</v>
      </c>
      <c r="C313" s="4">
        <f>SUM('District Attorney'!H19:K19)</f>
        <v>201</v>
      </c>
      <c r="D313" s="4">
        <f>SUM('District Attorney'!L19:O19)</f>
        <v>22</v>
      </c>
      <c r="E313" s="4">
        <f>SUM('District Attorney'!P19:S19)</f>
        <v>17</v>
      </c>
      <c r="F313" s="4">
        <f>SUM('District Attorney'!T19:W19)</f>
        <v>0</v>
      </c>
      <c r="G313" s="4">
        <f>SUM('District Attorney'!Z19)</f>
        <v>0</v>
      </c>
    </row>
    <row r="314" spans="1:7">
      <c r="A314" s="9" t="s">
        <v>29</v>
      </c>
      <c r="B314" s="4">
        <f>SUM('District Attorney'!C20:F20)</f>
        <v>284</v>
      </c>
      <c r="C314" s="4">
        <f>SUM('District Attorney'!H20:K20)</f>
        <v>364</v>
      </c>
      <c r="D314" s="4">
        <f>SUM('District Attorney'!L20:O20)</f>
        <v>54</v>
      </c>
      <c r="E314" s="4">
        <f>SUM('District Attorney'!P20:S20)</f>
        <v>24</v>
      </c>
      <c r="F314" s="4">
        <f>SUM('District Attorney'!T20:W20)</f>
        <v>4</v>
      </c>
      <c r="G314" s="4">
        <f>SUM('District Attorney'!Z20)</f>
        <v>0</v>
      </c>
    </row>
    <row r="315" spans="1:7">
      <c r="A315" s="9" t="s">
        <v>30</v>
      </c>
      <c r="B315" s="4">
        <f>SUM('District Attorney'!C21:F21)</f>
        <v>299</v>
      </c>
      <c r="C315" s="4">
        <f>SUM('District Attorney'!H21:K21)</f>
        <v>303</v>
      </c>
      <c r="D315" s="4">
        <f>SUM('District Attorney'!L21:O21)</f>
        <v>39</v>
      </c>
      <c r="E315" s="4">
        <f>SUM('District Attorney'!P21:S21)</f>
        <v>22</v>
      </c>
      <c r="F315" s="4">
        <f>SUM('District Attorney'!T21:W21)</f>
        <v>3</v>
      </c>
      <c r="G315" s="4">
        <f>SUM('District Attorney'!Z21)</f>
        <v>0</v>
      </c>
    </row>
    <row r="316" spans="1:7">
      <c r="A316" s="9" t="s">
        <v>31</v>
      </c>
      <c r="B316" s="4">
        <f>SUM('District Attorney'!C22:F22)</f>
        <v>201</v>
      </c>
      <c r="C316" s="4">
        <f>SUM('District Attorney'!H22:K22)</f>
        <v>263</v>
      </c>
      <c r="D316" s="4">
        <f>SUM('District Attorney'!L22:O22)</f>
        <v>50</v>
      </c>
      <c r="E316" s="4">
        <f>SUM('District Attorney'!P22:S22)</f>
        <v>17</v>
      </c>
      <c r="F316" s="4">
        <f>SUM('District Attorney'!T22:W22)</f>
        <v>1</v>
      </c>
      <c r="G316" s="4">
        <f>SUM('District Attorney'!Z22)</f>
        <v>0</v>
      </c>
    </row>
    <row r="317" spans="1:7">
      <c r="A317" s="9" t="s">
        <v>32</v>
      </c>
      <c r="B317" s="4">
        <f>SUM('District Attorney'!C23:F23)</f>
        <v>311</v>
      </c>
      <c r="C317" s="4">
        <f>SUM('District Attorney'!H23:K23)</f>
        <v>337</v>
      </c>
      <c r="D317" s="4">
        <f>SUM('District Attorney'!L23:O23)</f>
        <v>46</v>
      </c>
      <c r="E317" s="4">
        <f>SUM('District Attorney'!P23:S23)</f>
        <v>32</v>
      </c>
      <c r="F317" s="4">
        <f>SUM('District Attorney'!T23:W23)</f>
        <v>3</v>
      </c>
      <c r="G317" s="4">
        <f>SUM('District Attorney'!Z23)</f>
        <v>0</v>
      </c>
    </row>
    <row r="318" spans="1:7">
      <c r="A318" s="9" t="s">
        <v>33</v>
      </c>
      <c r="B318" s="4">
        <f>SUM('District Attorney'!C24:F24)</f>
        <v>272</v>
      </c>
      <c r="C318" s="4">
        <f>SUM('District Attorney'!H24:K24)</f>
        <v>349</v>
      </c>
      <c r="D318" s="4">
        <f>SUM('District Attorney'!L24:O24)</f>
        <v>63</v>
      </c>
      <c r="E318" s="4">
        <f>SUM('District Attorney'!P24:S24)</f>
        <v>19</v>
      </c>
      <c r="F318" s="4">
        <f>SUM('District Attorney'!T24:W24)</f>
        <v>5</v>
      </c>
      <c r="G318" s="4">
        <f>SUM('District Attorney'!Z24)</f>
        <v>0</v>
      </c>
    </row>
    <row r="319" spans="1:7">
      <c r="A319" s="9" t="s">
        <v>34</v>
      </c>
      <c r="B319" s="4">
        <f>SUM('District Attorney'!C25:F25)</f>
        <v>116</v>
      </c>
      <c r="C319" s="4">
        <f>SUM('District Attorney'!H25:K25)</f>
        <v>151</v>
      </c>
      <c r="D319" s="4">
        <f>SUM('District Attorney'!L25:O25)</f>
        <v>22</v>
      </c>
      <c r="E319" s="4">
        <f>SUM('District Attorney'!P25:S25)</f>
        <v>9</v>
      </c>
      <c r="F319" s="4">
        <f>SUM('District Attorney'!T25:W25)</f>
        <v>0</v>
      </c>
      <c r="G319" s="4">
        <f>SUM('District Attorney'!Z25)</f>
        <v>0</v>
      </c>
    </row>
    <row r="320" spans="1:7">
      <c r="A320" s="9" t="s">
        <v>35</v>
      </c>
      <c r="B320" s="4">
        <f>SUM('District Attorney'!C26:F26)</f>
        <v>106</v>
      </c>
      <c r="C320" s="4">
        <f>SUM('District Attorney'!H26:K26)</f>
        <v>172</v>
      </c>
      <c r="D320" s="4">
        <f>SUM('District Attorney'!L26:O26)</f>
        <v>32</v>
      </c>
      <c r="E320" s="4">
        <f>SUM('District Attorney'!P26:S26)</f>
        <v>5</v>
      </c>
      <c r="F320" s="4">
        <f>SUM('District Attorney'!T26:W26)</f>
        <v>1</v>
      </c>
      <c r="G320" s="4">
        <f>SUM('District Attorney'!Z26)</f>
        <v>0</v>
      </c>
    </row>
    <row r="321" spans="1:7">
      <c r="A321" s="9" t="s">
        <v>36</v>
      </c>
      <c r="B321" s="4">
        <f>SUM('District Attorney'!C27:F27)</f>
        <v>198</v>
      </c>
      <c r="C321" s="4">
        <f>SUM('District Attorney'!H27:K27)</f>
        <v>294</v>
      </c>
      <c r="D321" s="4">
        <f>SUM('District Attorney'!L27:O27)</f>
        <v>67</v>
      </c>
      <c r="E321" s="4">
        <f>SUM('District Attorney'!P27:S27)</f>
        <v>25</v>
      </c>
      <c r="F321" s="4">
        <f>SUM('District Attorney'!T27:W27)</f>
        <v>2</v>
      </c>
      <c r="G321" s="4">
        <f>SUM('District Attorney'!Z27)</f>
        <v>0</v>
      </c>
    </row>
    <row r="322" spans="1:7">
      <c r="A322" s="9" t="s">
        <v>37</v>
      </c>
      <c r="B322" s="4">
        <f>SUM('District Attorney'!C28:F28)</f>
        <v>172</v>
      </c>
      <c r="C322" s="4">
        <f>SUM('District Attorney'!H28:K28)</f>
        <v>206</v>
      </c>
      <c r="D322" s="4">
        <f>SUM('District Attorney'!L28:O28)</f>
        <v>34</v>
      </c>
      <c r="E322" s="4">
        <f>SUM('District Attorney'!P28:S28)</f>
        <v>9</v>
      </c>
      <c r="F322" s="4">
        <f>SUM('District Attorney'!T28:W28)</f>
        <v>2</v>
      </c>
      <c r="G322" s="4">
        <f>SUM('District Attorney'!Z28)</f>
        <v>0</v>
      </c>
    </row>
    <row r="323" spans="1:7">
      <c r="A323" s="9" t="s">
        <v>38</v>
      </c>
      <c r="B323" s="4">
        <f>SUM('District Attorney'!C29:F29)</f>
        <v>134</v>
      </c>
      <c r="C323" s="4">
        <f>SUM('District Attorney'!H29:K29)</f>
        <v>191</v>
      </c>
      <c r="D323" s="4">
        <f>SUM('District Attorney'!L29:O29)</f>
        <v>28</v>
      </c>
      <c r="E323" s="4">
        <f>SUM('District Attorney'!P29:S29)</f>
        <v>20</v>
      </c>
      <c r="F323" s="4">
        <f>SUM('District Attorney'!T29:W29)</f>
        <v>0</v>
      </c>
      <c r="G323" s="4">
        <f>SUM('District Attorney'!Z29)</f>
        <v>0</v>
      </c>
    </row>
    <row r="324" spans="1:7">
      <c r="A324" s="9" t="s">
        <v>39</v>
      </c>
      <c r="B324" s="4">
        <f>SUM('District Attorney'!C30:F30)</f>
        <v>151</v>
      </c>
      <c r="C324" s="4">
        <f>SUM('District Attorney'!H30:K30)</f>
        <v>269</v>
      </c>
      <c r="D324" s="4">
        <f>SUM('District Attorney'!L30:O30)</f>
        <v>59</v>
      </c>
      <c r="E324" s="4">
        <f>SUM('District Attorney'!P30:S30)</f>
        <v>17</v>
      </c>
      <c r="F324" s="4">
        <f>SUM('District Attorney'!T30:W30)</f>
        <v>3</v>
      </c>
      <c r="G324" s="4">
        <f>SUM('District Attorney'!Z30)</f>
        <v>0</v>
      </c>
    </row>
    <row r="325" spans="1:7">
      <c r="A325" s="9" t="s">
        <v>40</v>
      </c>
      <c r="B325" s="4">
        <f>SUM('District Attorney'!C31:F31)</f>
        <v>156</v>
      </c>
      <c r="C325" s="4">
        <f>SUM('District Attorney'!H31:K31)</f>
        <v>224</v>
      </c>
      <c r="D325" s="4">
        <f>SUM('District Attorney'!L31:O31)</f>
        <v>35</v>
      </c>
      <c r="E325" s="4">
        <f>SUM('District Attorney'!P31:S31)</f>
        <v>22</v>
      </c>
      <c r="F325" s="4">
        <f>SUM('District Attorney'!T31:W31)</f>
        <v>2</v>
      </c>
      <c r="G325" s="4">
        <f>SUM('District Attorney'!Z31)</f>
        <v>2</v>
      </c>
    </row>
    <row r="326" spans="1:7">
      <c r="A326" s="9" t="s">
        <v>41</v>
      </c>
      <c r="B326" s="4">
        <f>SUM('District Attorney'!C32:F32)</f>
        <v>155</v>
      </c>
      <c r="C326" s="4">
        <f>SUM('District Attorney'!H32:K32)</f>
        <v>279</v>
      </c>
      <c r="D326" s="4">
        <f>SUM('District Attorney'!L32:O32)</f>
        <v>43</v>
      </c>
      <c r="E326" s="4">
        <f>SUM('District Attorney'!P32:S32)</f>
        <v>19</v>
      </c>
      <c r="F326" s="4">
        <f>SUM('District Attorney'!T32:W32)</f>
        <v>0</v>
      </c>
      <c r="G326" s="4">
        <f>SUM('District Attorney'!Z32)</f>
        <v>0</v>
      </c>
    </row>
    <row r="327" spans="1:7">
      <c r="A327" s="9" t="s">
        <v>42</v>
      </c>
      <c r="B327" s="4">
        <f>SUM('District Attorney'!C33:F33)</f>
        <v>175</v>
      </c>
      <c r="C327" s="4">
        <f>SUM('District Attorney'!H33:K33)</f>
        <v>328</v>
      </c>
      <c r="D327" s="4">
        <f>SUM('District Attorney'!L33:O33)</f>
        <v>67</v>
      </c>
      <c r="E327" s="4">
        <f>SUM('District Attorney'!P33:S33)</f>
        <v>16</v>
      </c>
      <c r="F327" s="4">
        <f>SUM('District Attorney'!T33:W33)</f>
        <v>4</v>
      </c>
      <c r="G327" s="4">
        <f>SUM('District Attorney'!Z33)</f>
        <v>2</v>
      </c>
    </row>
    <row r="328" spans="1:7">
      <c r="A328" s="9" t="s">
        <v>43</v>
      </c>
      <c r="B328" s="4">
        <f>SUM('District Attorney'!C34:F34)</f>
        <v>287</v>
      </c>
      <c r="C328" s="4">
        <f>SUM('District Attorney'!H34:K34)</f>
        <v>327</v>
      </c>
      <c r="D328" s="4">
        <f>SUM('District Attorney'!L34:O34)</f>
        <v>53</v>
      </c>
      <c r="E328" s="4">
        <f>SUM('District Attorney'!P34:S34)</f>
        <v>17</v>
      </c>
      <c r="F328" s="4">
        <f>SUM('District Attorney'!T34:W34)</f>
        <v>5</v>
      </c>
      <c r="G328" s="4">
        <f>SUM('District Attorney'!Z34)</f>
        <v>0</v>
      </c>
    </row>
    <row r="329" spans="1:7">
      <c r="A329" s="9" t="s">
        <v>44</v>
      </c>
      <c r="B329" s="4">
        <f>SUM('District Attorney'!C35:F35)</f>
        <v>211</v>
      </c>
      <c r="C329" s="4">
        <f>SUM('District Attorney'!H35:K35)</f>
        <v>346</v>
      </c>
      <c r="D329" s="4">
        <f>SUM('District Attorney'!L35:O35)</f>
        <v>43</v>
      </c>
      <c r="E329" s="4">
        <f>SUM('District Attorney'!P35:S35)</f>
        <v>21</v>
      </c>
      <c r="F329" s="4">
        <f>SUM('District Attorney'!T35:W35)</f>
        <v>5</v>
      </c>
      <c r="G329" s="4">
        <f>SUM('District Attorney'!Z35)</f>
        <v>0</v>
      </c>
    </row>
    <row r="330" spans="1:7">
      <c r="A330" s="9" t="s">
        <v>45</v>
      </c>
      <c r="B330" s="4">
        <f>SUM('District Attorney'!C36:F36)</f>
        <v>201</v>
      </c>
      <c r="C330" s="4">
        <f>SUM('District Attorney'!H36:K36)</f>
        <v>247</v>
      </c>
      <c r="D330" s="4">
        <f>SUM('District Attorney'!L36:O36)</f>
        <v>37</v>
      </c>
      <c r="E330" s="4">
        <f>SUM('District Attorney'!P36:S36)</f>
        <v>8</v>
      </c>
      <c r="F330" s="4">
        <f>SUM('District Attorney'!T36:W36)</f>
        <v>0</v>
      </c>
      <c r="G330" s="4">
        <f>SUM('District Attorney'!Z36)</f>
        <v>0</v>
      </c>
    </row>
    <row r="331" spans="1:7">
      <c r="A331" s="9" t="s">
        <v>46</v>
      </c>
      <c r="B331" s="4">
        <f>SUM('District Attorney'!C37:F37)</f>
        <v>116</v>
      </c>
      <c r="C331" s="4">
        <f>SUM('District Attorney'!H37:K37)</f>
        <v>232</v>
      </c>
      <c r="D331" s="4">
        <f>SUM('District Attorney'!L37:O37)</f>
        <v>46</v>
      </c>
      <c r="E331" s="4">
        <f>SUM('District Attorney'!P37:S37)</f>
        <v>8</v>
      </c>
      <c r="F331" s="4">
        <f>SUM('District Attorney'!T37:W37)</f>
        <v>1</v>
      </c>
      <c r="G331" s="4">
        <f>SUM('District Attorney'!Z37)</f>
        <v>0</v>
      </c>
    </row>
    <row r="332" spans="1:7">
      <c r="A332" s="9" t="s">
        <v>47</v>
      </c>
      <c r="B332" s="4">
        <f>SUM('District Attorney'!C38:F38)</f>
        <v>175</v>
      </c>
      <c r="C332" s="4">
        <f>SUM('District Attorney'!H38:K38)</f>
        <v>256</v>
      </c>
      <c r="D332" s="4">
        <f>SUM('District Attorney'!L38:O38)</f>
        <v>36</v>
      </c>
      <c r="E332" s="4">
        <f>SUM('District Attorney'!P38:S38)</f>
        <v>11</v>
      </c>
      <c r="F332" s="4">
        <f>SUM('District Attorney'!T38:W38)</f>
        <v>1</v>
      </c>
      <c r="G332" s="4">
        <f>SUM('District Attorney'!Z38)</f>
        <v>0</v>
      </c>
    </row>
    <row r="333" spans="1:7">
      <c r="A333" s="9" t="s">
        <v>48</v>
      </c>
      <c r="B333" s="4">
        <f>SUM('District Attorney'!C39:F39)</f>
        <v>116</v>
      </c>
      <c r="C333" s="4">
        <f>SUM('District Attorney'!H39:K39)</f>
        <v>133</v>
      </c>
      <c r="D333" s="4">
        <f>SUM('District Attorney'!L39:O39)</f>
        <v>15</v>
      </c>
      <c r="E333" s="4">
        <f>SUM('District Attorney'!P39:S39)</f>
        <v>5</v>
      </c>
      <c r="F333" s="4">
        <f>SUM('District Attorney'!T39:W39)</f>
        <v>2</v>
      </c>
      <c r="G333" s="4">
        <f>SUM('District Attorney'!Z39)</f>
        <v>0</v>
      </c>
    </row>
    <row r="334" spans="1:7">
      <c r="A334" s="9" t="s">
        <v>49</v>
      </c>
      <c r="B334" s="4">
        <f>SUM('District Attorney'!C40:F40)</f>
        <v>67</v>
      </c>
      <c r="C334" s="4">
        <f>SUM('District Attorney'!H40:K40)</f>
        <v>115</v>
      </c>
      <c r="D334" s="4">
        <f>SUM('District Attorney'!L40:O40)</f>
        <v>8</v>
      </c>
      <c r="E334" s="4">
        <f>SUM('District Attorney'!P40:S40)</f>
        <v>7</v>
      </c>
      <c r="F334" s="4">
        <f>SUM('District Attorney'!T40:W40)</f>
        <v>0</v>
      </c>
      <c r="G334" s="4">
        <f>SUM('District Attorney'!Z40)</f>
        <v>0</v>
      </c>
    </row>
    <row r="335" spans="1:7">
      <c r="A335" s="9" t="s">
        <v>50</v>
      </c>
      <c r="B335" s="4">
        <f>SUM('District Attorney'!C41:F41)</f>
        <v>28</v>
      </c>
      <c r="C335" s="4">
        <f>SUM('District Attorney'!H41:K41)</f>
        <v>28</v>
      </c>
      <c r="D335" s="4">
        <f>SUM('District Attorney'!L41:O41)</f>
        <v>2</v>
      </c>
      <c r="E335" s="4">
        <f>SUM('District Attorney'!P41:S41)</f>
        <v>0</v>
      </c>
      <c r="F335" s="4">
        <f>SUM('District Attorney'!T41:W41)</f>
        <v>0</v>
      </c>
      <c r="G335" s="4">
        <f>SUM('District Attorney'!Z41)</f>
        <v>0</v>
      </c>
    </row>
    <row r="336" spans="1:7">
      <c r="A336" s="9" t="s">
        <v>51</v>
      </c>
      <c r="B336" s="4">
        <f>SUM('District Attorney'!C42:F42)</f>
        <v>229</v>
      </c>
      <c r="C336" s="4">
        <f>SUM('District Attorney'!H42:K42)</f>
        <v>379</v>
      </c>
      <c r="D336" s="4">
        <f>SUM('District Attorney'!L42:O42)</f>
        <v>70</v>
      </c>
      <c r="E336" s="4">
        <f>SUM('District Attorney'!P42:S42)</f>
        <v>15</v>
      </c>
      <c r="F336" s="4">
        <f>SUM('District Attorney'!T42:W42)</f>
        <v>2</v>
      </c>
      <c r="G336" s="4">
        <f>SUM('District Attorney'!Z42)</f>
        <v>2</v>
      </c>
    </row>
    <row r="337" spans="1:7">
      <c r="A337" s="9" t="s">
        <v>52</v>
      </c>
      <c r="B337" s="4">
        <f>SUM('District Attorney'!C43:F43)</f>
        <v>148</v>
      </c>
      <c r="C337" s="4">
        <f>SUM('District Attorney'!H43:K43)</f>
        <v>175</v>
      </c>
      <c r="D337" s="4">
        <f>SUM('District Attorney'!L43:O43)</f>
        <v>23</v>
      </c>
      <c r="E337" s="4">
        <f>SUM('District Attorney'!P43:S43)</f>
        <v>16</v>
      </c>
      <c r="F337" s="4">
        <f>SUM('District Attorney'!T43:W43)</f>
        <v>1</v>
      </c>
      <c r="G337" s="4">
        <f>SUM('District Attorney'!Z43)</f>
        <v>0</v>
      </c>
    </row>
    <row r="338" spans="1:7">
      <c r="A338" s="9" t="s">
        <v>53</v>
      </c>
      <c r="B338" s="4">
        <f>SUM('District Attorney'!C44:F44)</f>
        <v>211</v>
      </c>
      <c r="C338" s="4">
        <f>SUM('District Attorney'!H44:K44)</f>
        <v>200</v>
      </c>
      <c r="D338" s="4">
        <f>SUM('District Attorney'!L44:O44)</f>
        <v>28</v>
      </c>
      <c r="E338" s="4">
        <f>SUM('District Attorney'!P44:S44)</f>
        <v>11</v>
      </c>
      <c r="F338" s="4">
        <f>SUM('District Attorney'!T44:W44)</f>
        <v>4</v>
      </c>
      <c r="G338" s="4">
        <f>SUM('District Attorney'!Z44)</f>
        <v>0</v>
      </c>
    </row>
    <row r="339" spans="1:7">
      <c r="A339" s="9" t="s">
        <v>152</v>
      </c>
      <c r="B339" s="22">
        <f t="shared" ref="B339:G339" si="6">SUM(B297:B338)</f>
        <v>7145</v>
      </c>
      <c r="C339" s="22">
        <f t="shared" si="6"/>
        <v>8551</v>
      </c>
      <c r="D339" s="22">
        <f t="shared" si="6"/>
        <v>1348</v>
      </c>
      <c r="E339" s="22">
        <f t="shared" si="6"/>
        <v>592</v>
      </c>
      <c r="F339" s="22">
        <f t="shared" si="6"/>
        <v>74</v>
      </c>
      <c r="G339" s="22">
        <f t="shared" si="6"/>
        <v>13</v>
      </c>
    </row>
    <row r="342" spans="1:7">
      <c r="A342" s="8" t="s">
        <v>200</v>
      </c>
    </row>
    <row r="343" spans="1:7" s="16" customFormat="1" ht="50" customHeight="1">
      <c r="A343" s="18" t="s">
        <v>1</v>
      </c>
      <c r="B343" s="23" t="s">
        <v>290</v>
      </c>
      <c r="C343" s="20" t="s">
        <v>201</v>
      </c>
      <c r="D343" s="20" t="s">
        <v>202</v>
      </c>
      <c r="E343" s="20" t="s">
        <v>203</v>
      </c>
      <c r="F343" s="20" t="s">
        <v>151</v>
      </c>
      <c r="G343" s="21"/>
    </row>
    <row r="344" spans="1:7">
      <c r="A344" s="9" t="s">
        <v>34</v>
      </c>
      <c r="B344" s="4">
        <f>SUM('Legislator D1'!C5:F5)</f>
        <v>104</v>
      </c>
      <c r="C344" s="4">
        <f>SUM('Legislator D1'!H5:K5)</f>
        <v>160</v>
      </c>
      <c r="D344" s="4">
        <f>SUM('Legislator D1'!L5:O5)</f>
        <v>21</v>
      </c>
      <c r="E344" s="4">
        <f>SUM('Legislator D1'!P5:S5)</f>
        <v>5</v>
      </c>
      <c r="F344" s="4">
        <f>SUM('Legislator D1'!V5)</f>
        <v>1</v>
      </c>
    </row>
    <row r="345" spans="1:7">
      <c r="A345" s="9" t="s">
        <v>42</v>
      </c>
      <c r="B345" s="4">
        <f>SUM('Legislator D1'!C6:F6)</f>
        <v>153</v>
      </c>
      <c r="C345" s="4">
        <f>SUM('Legislator D1'!H6:K6)</f>
        <v>341</v>
      </c>
      <c r="D345" s="4">
        <f>SUM('Legislator D1'!L6:O6)</f>
        <v>71</v>
      </c>
      <c r="E345" s="4">
        <f>SUM('Legislator D1'!P6:S6)</f>
        <v>15</v>
      </c>
      <c r="F345" s="4">
        <f>SUM('Legislator D1'!V6)</f>
        <v>2</v>
      </c>
    </row>
    <row r="346" spans="1:7">
      <c r="A346" s="9" t="s">
        <v>50</v>
      </c>
      <c r="B346" s="4">
        <f>SUM('Legislator D1'!C7:F7)</f>
        <v>26</v>
      </c>
      <c r="C346" s="4">
        <f>SUM('Legislator D1'!H7:K7)</f>
        <v>29</v>
      </c>
      <c r="D346" s="4">
        <f>SUM('Legislator D1'!L7:O7)</f>
        <v>3</v>
      </c>
      <c r="E346" s="4">
        <f>SUM('Legislator D1'!P7:S7)</f>
        <v>1</v>
      </c>
      <c r="F346" s="4">
        <f>SUM('Legislator D1'!V7)</f>
        <v>0</v>
      </c>
    </row>
    <row r="347" spans="1:7">
      <c r="A347" s="9" t="s">
        <v>52</v>
      </c>
      <c r="B347" s="4">
        <f>SUM('Legislator D1'!C8:F8)</f>
        <v>216</v>
      </c>
      <c r="C347" s="4">
        <f>SUM('Legislator D1'!H8:K8)</f>
        <v>143</v>
      </c>
      <c r="D347" s="4">
        <f>SUM('Legislator D1'!L8:O8)</f>
        <v>21</v>
      </c>
      <c r="E347" s="4">
        <f>SUM('Legislator D1'!P8:S8)</f>
        <v>9</v>
      </c>
      <c r="F347" s="4">
        <f>SUM('Legislator D1'!V8)</f>
        <v>0</v>
      </c>
    </row>
    <row r="348" spans="1:7">
      <c r="A348" s="9" t="s">
        <v>53</v>
      </c>
      <c r="B348" s="4">
        <f>SUM('Legislator D1'!C9:F9)</f>
        <v>223</v>
      </c>
      <c r="C348" s="4">
        <f>SUM('Legislator D1'!H9:K9)</f>
        <v>207</v>
      </c>
      <c r="D348" s="4">
        <f>SUM('Legislator D1'!L9:O9)</f>
        <v>33</v>
      </c>
      <c r="E348" s="4">
        <f>SUM('Legislator D1'!P9:S9)</f>
        <v>12</v>
      </c>
      <c r="F348" s="4">
        <f>SUM('Legislator D1'!V9)</f>
        <v>0</v>
      </c>
    </row>
    <row r="349" spans="1:7">
      <c r="A349" s="9" t="s">
        <v>152</v>
      </c>
      <c r="B349" s="22">
        <f>SUM(B344:B348)</f>
        <v>722</v>
      </c>
      <c r="C349" s="22">
        <f>SUM(C344:C348)</f>
        <v>880</v>
      </c>
      <c r="D349" s="22">
        <f>SUM(D344:D348)</f>
        <v>149</v>
      </c>
      <c r="E349" s="22">
        <f>SUM(E344:E348)</f>
        <v>42</v>
      </c>
      <c r="F349" s="22">
        <f>SUM(F344:F348)</f>
        <v>3</v>
      </c>
    </row>
    <row r="352" spans="1:7">
      <c r="A352" s="8" t="s">
        <v>204</v>
      </c>
    </row>
    <row r="353" spans="1:11" s="16" customFormat="1" ht="50" customHeight="1">
      <c r="A353" s="18" t="s">
        <v>1</v>
      </c>
      <c r="B353" s="20" t="s">
        <v>205</v>
      </c>
      <c r="C353" s="20" t="s">
        <v>206</v>
      </c>
      <c r="D353" s="20" t="s">
        <v>151</v>
      </c>
      <c r="E353" s="21"/>
      <c r="F353" s="21"/>
      <c r="G353" s="21"/>
      <c r="H353" s="21"/>
      <c r="I353" s="21"/>
      <c r="J353" s="21"/>
      <c r="K353" s="21"/>
    </row>
    <row r="354" spans="1:11">
      <c r="A354" s="9" t="s">
        <v>43</v>
      </c>
      <c r="B354" s="4">
        <f>SUM('Legislator D2'!C5:F5)</f>
        <v>502</v>
      </c>
      <c r="C354" s="4">
        <f>SUM('Legislator D2'!G5:J5)</f>
        <v>81</v>
      </c>
      <c r="D354" s="4">
        <f>SUM('Legislator D2'!M5)</f>
        <v>2</v>
      </c>
    </row>
    <row r="355" spans="1:11">
      <c r="A355" s="9" t="s">
        <v>46</v>
      </c>
      <c r="B355" s="4">
        <f>SUM('Legislator D2'!C6:F6)</f>
        <v>267</v>
      </c>
      <c r="C355" s="4">
        <f>SUM('Legislator D2'!G6:J6)</f>
        <v>61</v>
      </c>
      <c r="D355" s="4">
        <f>SUM('Legislator D2'!M6)</f>
        <v>0</v>
      </c>
    </row>
    <row r="356" spans="1:11">
      <c r="A356" s="9" t="s">
        <v>47</v>
      </c>
      <c r="B356" s="4">
        <f>SUM('Legislator D2'!C7:F7)</f>
        <v>342</v>
      </c>
      <c r="C356" s="4">
        <f>SUM('Legislator D2'!G7:J7)</f>
        <v>55</v>
      </c>
      <c r="D356" s="4">
        <f>SUM('Legislator D2'!M7)</f>
        <v>0</v>
      </c>
    </row>
    <row r="357" spans="1:11">
      <c r="A357" s="9" t="s">
        <v>49</v>
      </c>
      <c r="B357" s="4">
        <f>SUM('Legislator D2'!C8:F8)</f>
        <v>152</v>
      </c>
      <c r="C357" s="4">
        <f>SUM('Legislator D2'!G8:J8)</f>
        <v>18</v>
      </c>
      <c r="D357" s="4">
        <f>SUM('Legislator D2'!M8)</f>
        <v>1</v>
      </c>
    </row>
    <row r="358" spans="1:11">
      <c r="A358" s="9" t="s">
        <v>152</v>
      </c>
      <c r="B358" s="22">
        <f>SUM(B354:B357)</f>
        <v>1263</v>
      </c>
      <c r="C358" s="22">
        <f>SUM(C354:C357)</f>
        <v>215</v>
      </c>
      <c r="D358" s="22">
        <f>SUM(D354:D357)</f>
        <v>3</v>
      </c>
    </row>
    <row r="361" spans="1:11">
      <c r="A361" s="8" t="s">
        <v>207</v>
      </c>
    </row>
    <row r="362" spans="1:11" s="16" customFormat="1" ht="50" customHeight="1">
      <c r="A362" s="18" t="s">
        <v>1</v>
      </c>
      <c r="B362" s="20" t="s">
        <v>208</v>
      </c>
      <c r="C362" s="20" t="s">
        <v>209</v>
      </c>
      <c r="D362" s="20" t="s">
        <v>210</v>
      </c>
      <c r="E362" s="20" t="s">
        <v>211</v>
      </c>
      <c r="F362" s="20" t="s">
        <v>151</v>
      </c>
      <c r="G362" s="21"/>
      <c r="H362" s="21"/>
      <c r="I362" s="21"/>
      <c r="J362" s="21"/>
      <c r="K362" s="21"/>
    </row>
    <row r="363" spans="1:11">
      <c r="A363" s="9" t="s">
        <v>33</v>
      </c>
      <c r="B363" s="4">
        <f>SUM('Legislator D3'!C5:F5)</f>
        <v>302</v>
      </c>
      <c r="C363" s="4">
        <f>SUM('Legislator D3'!G5:J5)</f>
        <v>96</v>
      </c>
      <c r="D363" s="4">
        <f>SUM('Legislator D3'!K5:N5)</f>
        <v>35</v>
      </c>
      <c r="E363" s="4">
        <f>SUM('Legislator D3'!P5:S5)</f>
        <v>306</v>
      </c>
      <c r="F363" s="4">
        <f>SUM('Legislator D3'!V5)</f>
        <v>0</v>
      </c>
    </row>
    <row r="364" spans="1:11">
      <c r="A364" s="9" t="s">
        <v>35</v>
      </c>
      <c r="B364" s="4">
        <f>SUM('Legislator D3'!C6:F6)</f>
        <v>103</v>
      </c>
      <c r="C364" s="4">
        <f>SUM('Legislator D3'!G6:J6)</f>
        <v>42</v>
      </c>
      <c r="D364" s="4">
        <f>SUM('Legislator D3'!K6:N6)</f>
        <v>6</v>
      </c>
      <c r="E364" s="4">
        <f>SUM('Legislator D3'!P6:S6)</f>
        <v>175</v>
      </c>
      <c r="F364" s="4">
        <f>SUM('Legislator D3'!V6)</f>
        <v>1</v>
      </c>
    </row>
    <row r="365" spans="1:11">
      <c r="A365" s="9" t="s">
        <v>48</v>
      </c>
      <c r="B365" s="4">
        <f>SUM('Legislator D3'!C7:F7)</f>
        <v>106</v>
      </c>
      <c r="C365" s="4">
        <f>SUM('Legislator D3'!G7:J7)</f>
        <v>25</v>
      </c>
      <c r="D365" s="4">
        <f>SUM('Legislator D3'!K7:N7)</f>
        <v>7</v>
      </c>
      <c r="E365" s="4">
        <f>SUM('Legislator D3'!P7:S7)</f>
        <v>137</v>
      </c>
      <c r="F365" s="4">
        <f>SUM('Legislator D3'!V7)</f>
        <v>0</v>
      </c>
    </row>
    <row r="366" spans="1:11">
      <c r="A366" s="9" t="s">
        <v>51</v>
      </c>
      <c r="B366" s="4">
        <f>SUM('Legislator D3'!C8:F8)</f>
        <v>225</v>
      </c>
      <c r="C366" s="4">
        <f>SUM('Legislator D3'!G8:J8)</f>
        <v>86</v>
      </c>
      <c r="D366" s="4">
        <f>SUM('Legislator D3'!K8:N8)</f>
        <v>16</v>
      </c>
      <c r="E366" s="4">
        <f>SUM('Legislator D3'!P8:S8)</f>
        <v>398</v>
      </c>
      <c r="F366" s="4">
        <f>SUM('Legislator D3'!V8)</f>
        <v>0</v>
      </c>
    </row>
    <row r="367" spans="1:11">
      <c r="A367" s="9" t="s">
        <v>152</v>
      </c>
      <c r="B367" s="22">
        <f>SUM(B363:B366)</f>
        <v>736</v>
      </c>
      <c r="C367" s="22">
        <f>SUM(C363:C366)</f>
        <v>249</v>
      </c>
      <c r="D367" s="22">
        <f>SUM(D363:D366)</f>
        <v>64</v>
      </c>
      <c r="E367" s="22">
        <f>SUM(E363:E366)</f>
        <v>1016</v>
      </c>
      <c r="F367" s="22">
        <f>SUM(F363:F366)</f>
        <v>1</v>
      </c>
    </row>
    <row r="370" spans="1:11">
      <c r="A370" s="8" t="s">
        <v>212</v>
      </c>
    </row>
    <row r="371" spans="1:11" s="16" customFormat="1" ht="50" customHeight="1">
      <c r="A371" s="18" t="s">
        <v>1</v>
      </c>
      <c r="B371" s="20" t="s">
        <v>213</v>
      </c>
      <c r="C371" s="20" t="s">
        <v>214</v>
      </c>
      <c r="D371" s="20" t="s">
        <v>215</v>
      </c>
      <c r="E371" s="20" t="s">
        <v>151</v>
      </c>
      <c r="F371" s="21"/>
      <c r="G371" s="21"/>
      <c r="H371" s="21"/>
      <c r="I371" s="21"/>
      <c r="J371" s="21"/>
      <c r="K371" s="21"/>
    </row>
    <row r="372" spans="1:11">
      <c r="A372" s="9" t="s">
        <v>36</v>
      </c>
      <c r="B372" s="4">
        <f>SUM('Legislator D4'!C5:F5)</f>
        <v>368</v>
      </c>
      <c r="C372" s="4">
        <f>SUM('Legislator D4'!G5:J5)</f>
        <v>80</v>
      </c>
      <c r="D372" s="4">
        <f>SUM('Legislator D4'!K5:N5)</f>
        <v>39</v>
      </c>
      <c r="E372" s="4">
        <f>SUM('Legislator D4'!Q5)</f>
        <v>2</v>
      </c>
    </row>
    <row r="373" spans="1:11">
      <c r="A373" s="9" t="s">
        <v>40</v>
      </c>
      <c r="B373" s="4">
        <f>SUM('Legislator D4'!C6:F6)</f>
        <v>235</v>
      </c>
      <c r="C373" s="4">
        <f>SUM('Legislator D4'!G6:J6)</f>
        <v>35</v>
      </c>
      <c r="D373" s="4">
        <f>SUM('Legislator D4'!K6:N6)</f>
        <v>31</v>
      </c>
      <c r="E373" s="4">
        <f>SUM('Legislator D4'!Q6)</f>
        <v>9</v>
      </c>
    </row>
    <row r="374" spans="1:11">
      <c r="A374" s="9" t="s">
        <v>41</v>
      </c>
      <c r="B374" s="4">
        <f>SUM('Legislator D4'!C7:F7)</f>
        <v>264</v>
      </c>
      <c r="C374" s="4">
        <f>SUM('Legislator D4'!G7:J7)</f>
        <v>51</v>
      </c>
      <c r="D374" s="4">
        <f>SUM('Legislator D4'!K7:N7)</f>
        <v>36</v>
      </c>
      <c r="E374" s="4">
        <f>SUM('Legislator D4'!Q7)</f>
        <v>5</v>
      </c>
    </row>
    <row r="375" spans="1:11">
      <c r="A375" s="9" t="s">
        <v>44</v>
      </c>
      <c r="B375" s="4">
        <f>SUM('Legislator D4'!C8:F8)</f>
        <v>409</v>
      </c>
      <c r="C375" s="4">
        <f>SUM('Legislator D4'!G8:J8)</f>
        <v>51</v>
      </c>
      <c r="D375" s="4">
        <f>SUM('Legislator D4'!K8:N8)</f>
        <v>35</v>
      </c>
      <c r="E375" s="4">
        <f>SUM('Legislator D4'!Q8)</f>
        <v>8</v>
      </c>
    </row>
    <row r="376" spans="1:11">
      <c r="A376" s="9" t="s">
        <v>152</v>
      </c>
      <c r="B376" s="22">
        <f>SUM(B372:B375)</f>
        <v>1276</v>
      </c>
      <c r="C376" s="22">
        <f>SUM(C372:C375)</f>
        <v>217</v>
      </c>
      <c r="D376" s="22">
        <f>SUM(D372:D375)</f>
        <v>141</v>
      </c>
      <c r="E376" s="22">
        <f>SUM(E372:E375)</f>
        <v>24</v>
      </c>
    </row>
    <row r="379" spans="1:11">
      <c r="A379" s="8" t="s">
        <v>216</v>
      </c>
    </row>
    <row r="380" spans="1:11" s="16" customFormat="1" ht="50" customHeight="1">
      <c r="A380" s="18" t="s">
        <v>1</v>
      </c>
      <c r="B380" s="20" t="s">
        <v>217</v>
      </c>
      <c r="C380" s="23" t="s">
        <v>291</v>
      </c>
      <c r="D380" s="23" t="s">
        <v>292</v>
      </c>
      <c r="E380" s="20" t="s">
        <v>151</v>
      </c>
      <c r="F380" s="21"/>
      <c r="G380" s="21"/>
      <c r="H380" s="21"/>
      <c r="I380" s="21"/>
      <c r="J380" s="21"/>
      <c r="K380" s="21"/>
    </row>
    <row r="381" spans="1:11">
      <c r="A381" s="9" t="s">
        <v>26</v>
      </c>
      <c r="B381" s="4">
        <f>SUM('Legislator D5'!C5:F5)</f>
        <v>65</v>
      </c>
      <c r="C381" s="4">
        <f>SUM('Legislator D5'!H5:K5)</f>
        <v>48</v>
      </c>
      <c r="D381" s="4">
        <f>SUM('Legislator D5'!M5:P5)</f>
        <v>19</v>
      </c>
      <c r="E381" s="4">
        <f>SUM('Legislator D5'!S5)</f>
        <v>0</v>
      </c>
    </row>
    <row r="382" spans="1:11">
      <c r="A382" s="9" t="s">
        <v>29</v>
      </c>
      <c r="B382" s="4">
        <f>SUM('Legislator D5'!C6:F6)</f>
        <v>341</v>
      </c>
      <c r="C382" s="4">
        <f>SUM('Legislator D5'!H6:K6)</f>
        <v>297</v>
      </c>
      <c r="D382" s="4">
        <f>SUM('Legislator D5'!M6:P6)</f>
        <v>63</v>
      </c>
      <c r="E382" s="4">
        <f>SUM('Legislator D5'!S6)</f>
        <v>0</v>
      </c>
    </row>
    <row r="383" spans="1:11">
      <c r="A383" s="9" t="s">
        <v>37</v>
      </c>
      <c r="B383" s="4">
        <f>SUM('Legislator D5'!C7:F7)</f>
        <v>133</v>
      </c>
      <c r="C383" s="4">
        <f>SUM('Legislator D5'!H7:K7)</f>
        <v>194</v>
      </c>
      <c r="D383" s="4">
        <f>SUM('Legislator D5'!M7:P7)</f>
        <v>90</v>
      </c>
      <c r="E383" s="4">
        <f>SUM('Legislator D5'!S7)</f>
        <v>0</v>
      </c>
    </row>
    <row r="384" spans="1:11">
      <c r="A384" s="9" t="s">
        <v>38</v>
      </c>
      <c r="B384" s="4">
        <f>SUM('Legislator D5'!C8:F8)</f>
        <v>96</v>
      </c>
      <c r="C384" s="4">
        <f>SUM('Legislator D5'!H8:K8)</f>
        <v>216</v>
      </c>
      <c r="D384" s="4">
        <f>SUM('Legislator D5'!M8:P8)</f>
        <v>59</v>
      </c>
      <c r="E384" s="4">
        <f>SUM('Legislator D5'!S8)</f>
        <v>0</v>
      </c>
    </row>
    <row r="385" spans="1:11">
      <c r="A385" s="9" t="s">
        <v>39</v>
      </c>
      <c r="B385" s="4">
        <f>SUM('Legislator D5'!C9:F9)</f>
        <v>149</v>
      </c>
      <c r="C385" s="4">
        <f>SUM('Legislator D5'!H9:K9)</f>
        <v>252</v>
      </c>
      <c r="D385" s="4">
        <f>SUM('Legislator D5'!M9:P9)</f>
        <v>86</v>
      </c>
      <c r="E385" s="4">
        <f>SUM('Legislator D5'!S9)</f>
        <v>0</v>
      </c>
    </row>
    <row r="386" spans="1:11">
      <c r="A386" s="9" t="s">
        <v>45</v>
      </c>
      <c r="B386" s="4">
        <f>SUM('Legislator D5'!C10:F10)</f>
        <v>193</v>
      </c>
      <c r="C386" s="4">
        <f>SUM('Legislator D5'!H10:K10)</f>
        <v>238</v>
      </c>
      <c r="D386" s="4">
        <f>SUM('Legislator D5'!M10:P10)</f>
        <v>46</v>
      </c>
      <c r="E386" s="4">
        <f>SUM('Legislator D5'!S10)</f>
        <v>0</v>
      </c>
    </row>
    <row r="387" spans="1:11">
      <c r="A387" s="9" t="s">
        <v>152</v>
      </c>
      <c r="B387" s="22">
        <f>SUM(B381:B386)</f>
        <v>977</v>
      </c>
      <c r="C387" s="22">
        <f>SUM(C381:C386)</f>
        <v>1245</v>
      </c>
      <c r="D387" s="22">
        <f>SUM(D381:D386)</f>
        <v>363</v>
      </c>
      <c r="E387" s="22">
        <f>SUM(E381:E386)</f>
        <v>0</v>
      </c>
    </row>
    <row r="390" spans="1:11">
      <c r="A390" s="8" t="s">
        <v>218</v>
      </c>
    </row>
    <row r="391" spans="1:11" s="16" customFormat="1" ht="50" customHeight="1">
      <c r="A391" s="18" t="s">
        <v>1</v>
      </c>
      <c r="B391" s="20" t="s">
        <v>219</v>
      </c>
      <c r="C391" s="20" t="s">
        <v>151</v>
      </c>
      <c r="D391" s="21"/>
      <c r="E391" s="21"/>
      <c r="F391" s="21"/>
      <c r="G391" s="21"/>
      <c r="H391" s="21"/>
      <c r="I391" s="21"/>
      <c r="J391" s="21"/>
      <c r="K391" s="21"/>
    </row>
    <row r="392" spans="1:11">
      <c r="A392" s="9" t="s">
        <v>16</v>
      </c>
      <c r="B392" s="4">
        <f>SUM('Legislator D6'!C5:F5)</f>
        <v>57</v>
      </c>
      <c r="C392" s="4">
        <f>SUM('Legislator D6'!I5)</f>
        <v>1</v>
      </c>
    </row>
    <row r="393" spans="1:11">
      <c r="A393" s="9" t="s">
        <v>20</v>
      </c>
      <c r="B393" s="4">
        <f>SUM('Legislator D6'!C6:F6)</f>
        <v>358</v>
      </c>
      <c r="C393" s="4">
        <f>SUM('Legislator D6'!I6)</f>
        <v>4</v>
      </c>
    </row>
    <row r="394" spans="1:11">
      <c r="A394" s="9" t="s">
        <v>25</v>
      </c>
      <c r="B394" s="4">
        <f>SUM('Legislator D6'!C7:F7)</f>
        <v>170</v>
      </c>
      <c r="C394" s="4">
        <f>SUM('Legislator D6'!I7)</f>
        <v>0</v>
      </c>
    </row>
    <row r="395" spans="1:11">
      <c r="A395" s="9" t="s">
        <v>27</v>
      </c>
      <c r="B395" s="4">
        <f>SUM('Legislator D6'!C8:F8)</f>
        <v>148</v>
      </c>
      <c r="C395" s="4">
        <f>SUM('Legislator D6'!I8)</f>
        <v>0</v>
      </c>
    </row>
    <row r="396" spans="1:11">
      <c r="A396" s="9" t="s">
        <v>28</v>
      </c>
      <c r="B396" s="4">
        <f>SUM('Legislator D6'!C9:F9)</f>
        <v>329</v>
      </c>
      <c r="C396" s="4">
        <f>SUM('Legislator D6'!I9)</f>
        <v>3</v>
      </c>
    </row>
    <row r="397" spans="1:11">
      <c r="A397" s="9" t="s">
        <v>152</v>
      </c>
      <c r="B397" s="22">
        <f>SUM(B392:B396)</f>
        <v>1062</v>
      </c>
      <c r="C397" s="22">
        <f>SUM(C392:C396)</f>
        <v>8</v>
      </c>
    </row>
    <row r="400" spans="1:11">
      <c r="A400" s="8" t="s">
        <v>220</v>
      </c>
    </row>
    <row r="401" spans="1:11" s="16" customFormat="1" ht="50" customHeight="1">
      <c r="A401" s="18" t="s">
        <v>1</v>
      </c>
      <c r="B401" s="20" t="s">
        <v>224</v>
      </c>
      <c r="C401" s="20" t="s">
        <v>221</v>
      </c>
      <c r="D401" s="20" t="s">
        <v>222</v>
      </c>
      <c r="E401" s="20" t="s">
        <v>223</v>
      </c>
      <c r="F401" s="23" t="s">
        <v>293</v>
      </c>
      <c r="G401" s="20" t="s">
        <v>151</v>
      </c>
    </row>
    <row r="402" spans="1:11">
      <c r="A402" s="9" t="s">
        <v>19</v>
      </c>
      <c r="B402" s="4">
        <f>SUM('Legislator D7'!C5:F5)</f>
        <v>205</v>
      </c>
      <c r="C402" s="4">
        <f>SUM('Legislator D7'!H5:K5)</f>
        <v>358</v>
      </c>
      <c r="D402" s="4">
        <f>SUM('Legislator D7'!L5:O5)</f>
        <v>54</v>
      </c>
      <c r="E402" s="4">
        <f>SUM('Legislator D7'!P5:S5)</f>
        <v>25</v>
      </c>
      <c r="F402" s="4">
        <f>SUM('Legislator D7'!U5:X5)</f>
        <v>24</v>
      </c>
      <c r="G402" s="4">
        <f>SUM('Legislator D7'!AA5)</f>
        <v>0</v>
      </c>
    </row>
    <row r="403" spans="1:11">
      <c r="A403" s="9" t="s">
        <v>23</v>
      </c>
      <c r="B403" s="4">
        <f>SUM('Legislator D7'!C6:F6)</f>
        <v>155</v>
      </c>
      <c r="C403" s="4">
        <f>SUM('Legislator D7'!H6:K6)</f>
        <v>120</v>
      </c>
      <c r="D403" s="4">
        <f>SUM('Legislator D7'!L6:O6)</f>
        <v>27</v>
      </c>
      <c r="E403" s="4">
        <f>SUM('Legislator D7'!P6:S6)</f>
        <v>12</v>
      </c>
      <c r="F403" s="4">
        <f>SUM('Legislator D7'!U6:X6)</f>
        <v>30</v>
      </c>
      <c r="G403" s="4">
        <f>SUM('Legislator D7'!AA6)</f>
        <v>0</v>
      </c>
    </row>
    <row r="404" spans="1:11">
      <c r="A404" s="9" t="s">
        <v>24</v>
      </c>
      <c r="B404" s="4">
        <f>SUM('Legislator D7'!C7:F7)</f>
        <v>194</v>
      </c>
      <c r="C404" s="4">
        <f>SUM('Legislator D7'!H7:K7)</f>
        <v>254</v>
      </c>
      <c r="D404" s="4">
        <f>SUM('Legislator D7'!L7:O7)</f>
        <v>33</v>
      </c>
      <c r="E404" s="4">
        <f>SUM('Legislator D7'!P7:S7)</f>
        <v>22</v>
      </c>
      <c r="F404" s="4">
        <f>SUM('Legislator D7'!U7:X7)</f>
        <v>45</v>
      </c>
      <c r="G404" s="4">
        <f>SUM('Legislator D7'!AA7)</f>
        <v>0</v>
      </c>
    </row>
    <row r="405" spans="1:11">
      <c r="A405" s="9" t="s">
        <v>152</v>
      </c>
      <c r="B405" s="22">
        <f t="shared" ref="B405:G405" si="7">SUM(B402:B404)</f>
        <v>554</v>
      </c>
      <c r="C405" s="22">
        <f t="shared" si="7"/>
        <v>732</v>
      </c>
      <c r="D405" s="22">
        <f t="shared" si="7"/>
        <v>114</v>
      </c>
      <c r="E405" s="22">
        <f t="shared" si="7"/>
        <v>59</v>
      </c>
      <c r="F405" s="22">
        <f t="shared" si="7"/>
        <v>99</v>
      </c>
      <c r="G405" s="22">
        <f t="shared" si="7"/>
        <v>0</v>
      </c>
    </row>
    <row r="408" spans="1:11">
      <c r="A408" s="8" t="s">
        <v>225</v>
      </c>
    </row>
    <row r="409" spans="1:11" s="16" customFormat="1" ht="50" customHeight="1">
      <c r="A409" s="18" t="s">
        <v>1</v>
      </c>
      <c r="B409" s="23" t="s">
        <v>294</v>
      </c>
      <c r="C409" s="23" t="s">
        <v>296</v>
      </c>
      <c r="D409" s="23" t="s">
        <v>295</v>
      </c>
      <c r="E409" s="23" t="s">
        <v>297</v>
      </c>
      <c r="F409" s="20" t="s">
        <v>151</v>
      </c>
      <c r="G409" s="21"/>
      <c r="H409" s="21"/>
      <c r="I409" s="21"/>
      <c r="J409" s="21"/>
      <c r="K409" s="21"/>
    </row>
    <row r="410" spans="1:11">
      <c r="A410" s="9" t="s">
        <v>12</v>
      </c>
      <c r="B410" s="4">
        <f>SUM('Legislator D8'!C5:F5)</f>
        <v>274</v>
      </c>
      <c r="C410" s="4">
        <f>SUM('Legislator D8'!G5:J5)</f>
        <v>64</v>
      </c>
      <c r="D410" s="4">
        <f>SUM('Legislator D8'!K5:N5)</f>
        <v>15</v>
      </c>
      <c r="E410" s="4">
        <f>SUM('Legislator D8'!P5:S5)</f>
        <v>84</v>
      </c>
      <c r="F410" s="4">
        <f>SUM('Legislator D8'!V5)</f>
        <v>0</v>
      </c>
    </row>
    <row r="411" spans="1:11">
      <c r="A411" s="9" t="s">
        <v>14</v>
      </c>
      <c r="B411" s="4">
        <f>SUM('Legislator D8'!C6:F6)</f>
        <v>290</v>
      </c>
      <c r="C411" s="4">
        <f>SUM('Legislator D8'!G6:J6)</f>
        <v>91</v>
      </c>
      <c r="D411" s="4">
        <f>SUM('Legislator D8'!K6:N6)</f>
        <v>21</v>
      </c>
      <c r="E411" s="4">
        <f>SUM('Legislator D8'!P6:S6)</f>
        <v>66</v>
      </c>
      <c r="F411" s="4">
        <f>SUM('Legislator D8'!V6)</f>
        <v>2</v>
      </c>
    </row>
    <row r="412" spans="1:11">
      <c r="A412" s="9" t="s">
        <v>17</v>
      </c>
      <c r="B412" s="4">
        <f>SUM('Legislator D8'!C7:F7)</f>
        <v>115</v>
      </c>
      <c r="C412" s="4">
        <f>SUM('Legislator D8'!G7:J7)</f>
        <v>20</v>
      </c>
      <c r="D412" s="4">
        <f>SUM('Legislator D8'!K7:N7)</f>
        <v>8</v>
      </c>
      <c r="E412" s="4">
        <f>SUM('Legislator D8'!P7:S7)</f>
        <v>17</v>
      </c>
      <c r="F412" s="4">
        <f>SUM('Legislator D8'!V7)</f>
        <v>0</v>
      </c>
    </row>
    <row r="413" spans="1:11">
      <c r="A413" s="9" t="s">
        <v>21</v>
      </c>
      <c r="B413" s="4">
        <f>SUM('Legislator D8'!C8:F8)</f>
        <v>154</v>
      </c>
      <c r="C413" s="4">
        <f>SUM('Legislator D8'!G8:J8)</f>
        <v>27</v>
      </c>
      <c r="D413" s="4">
        <f>SUM('Legislator D8'!K8:N8)</f>
        <v>8</v>
      </c>
      <c r="E413" s="4">
        <f>SUM('Legislator D8'!P8:S8)</f>
        <v>61</v>
      </c>
      <c r="F413" s="4">
        <f>SUM('Legislator D8'!V8)</f>
        <v>0</v>
      </c>
    </row>
    <row r="414" spans="1:11">
      <c r="A414" s="9" t="s">
        <v>22</v>
      </c>
      <c r="B414" s="4">
        <f>SUM('Legislator D8'!C9:F9)</f>
        <v>188</v>
      </c>
      <c r="C414" s="4">
        <f>SUM('Legislator D8'!G9:J9)</f>
        <v>45</v>
      </c>
      <c r="D414" s="4">
        <f>SUM('Legislator D8'!K9:N9)</f>
        <v>18</v>
      </c>
      <c r="E414" s="4">
        <f>SUM('Legislator D8'!P9:S9)</f>
        <v>33</v>
      </c>
      <c r="F414" s="4">
        <f>SUM('Legislator D8'!V9)</f>
        <v>0</v>
      </c>
    </row>
    <row r="415" spans="1:11">
      <c r="A415" s="9" t="s">
        <v>152</v>
      </c>
      <c r="B415" s="22">
        <f>SUM(B410:B414)</f>
        <v>1021</v>
      </c>
      <c r="C415" s="22">
        <f>SUM(C410:C414)</f>
        <v>247</v>
      </c>
      <c r="D415" s="22">
        <f>SUM(D410:D414)</f>
        <v>70</v>
      </c>
      <c r="E415" s="22">
        <f>SUM(E410:E414)</f>
        <v>261</v>
      </c>
      <c r="F415" s="22">
        <f>SUM(F410:F414)</f>
        <v>2</v>
      </c>
    </row>
    <row r="418" spans="1:11">
      <c r="A418" s="8" t="s">
        <v>226</v>
      </c>
    </row>
    <row r="419" spans="1:11" s="16" customFormat="1" ht="50" customHeight="1">
      <c r="A419" s="18" t="s">
        <v>1</v>
      </c>
      <c r="B419" s="23" t="s">
        <v>300</v>
      </c>
      <c r="C419" s="23" t="s">
        <v>301</v>
      </c>
      <c r="D419" s="23" t="s">
        <v>298</v>
      </c>
      <c r="E419" s="23" t="s">
        <v>299</v>
      </c>
      <c r="F419" s="20" t="s">
        <v>151</v>
      </c>
    </row>
    <row r="420" spans="1:11">
      <c r="A420" s="9" t="s">
        <v>13</v>
      </c>
      <c r="B420" s="4">
        <f>SUM('Legislator D9'!C5:F5)</f>
        <v>81</v>
      </c>
      <c r="C420" s="4">
        <f>SUM('Legislator D9'!G5:J5)</f>
        <v>12</v>
      </c>
      <c r="D420" s="4">
        <f>SUM('Legislator D9'!L5:O5)</f>
        <v>78</v>
      </c>
      <c r="E420" s="4">
        <f>SUM('Legislator D9'!P5:S5)</f>
        <v>5</v>
      </c>
      <c r="F420" s="4">
        <f>SUM('Legislator D9'!V5)</f>
        <v>1</v>
      </c>
    </row>
    <row r="421" spans="1:11">
      <c r="A421" s="9" t="s">
        <v>15</v>
      </c>
      <c r="B421" s="4">
        <f>SUM('Legislator D9'!C6:F6)</f>
        <v>143</v>
      </c>
      <c r="C421" s="4">
        <f>SUM('Legislator D9'!G6:J6)</f>
        <v>27</v>
      </c>
      <c r="D421" s="4">
        <f>SUM('Legislator D9'!L6:O6)</f>
        <v>116</v>
      </c>
      <c r="E421" s="4">
        <f>SUM('Legislator D9'!P6:S6)</f>
        <v>10</v>
      </c>
      <c r="F421" s="4">
        <f>SUM('Legislator D9'!V6)</f>
        <v>0</v>
      </c>
    </row>
    <row r="422" spans="1:11">
      <c r="A422" s="9" t="s">
        <v>18</v>
      </c>
      <c r="B422" s="4">
        <f>SUM('Legislator D9'!C7:F7)</f>
        <v>48</v>
      </c>
      <c r="C422" s="4">
        <f>SUM('Legislator D9'!G7:J7)</f>
        <v>10</v>
      </c>
      <c r="D422" s="4">
        <f>SUM('Legislator D9'!L7:O7)</f>
        <v>27</v>
      </c>
      <c r="E422" s="4">
        <f>SUM('Legislator D9'!P7:S7)</f>
        <v>4</v>
      </c>
      <c r="F422" s="4">
        <f>SUM('Legislator D9'!V7)</f>
        <v>0</v>
      </c>
    </row>
    <row r="423" spans="1:11">
      <c r="A423" s="9" t="s">
        <v>30</v>
      </c>
      <c r="B423" s="4">
        <f>SUM('Legislator D9'!C8:F8)</f>
        <v>315</v>
      </c>
      <c r="C423" s="4">
        <f>SUM('Legislator D9'!G8:J8)</f>
        <v>62</v>
      </c>
      <c r="D423" s="4">
        <f>SUM('Legislator D9'!L8:O8)</f>
        <v>261</v>
      </c>
      <c r="E423" s="4">
        <f>SUM('Legislator D9'!P8:S8)</f>
        <v>28</v>
      </c>
      <c r="F423" s="4">
        <f>SUM('Legislator D9'!V8)</f>
        <v>0</v>
      </c>
    </row>
    <row r="424" spans="1:11">
      <c r="A424" s="9" t="s">
        <v>31</v>
      </c>
      <c r="B424" s="4">
        <f>SUM('Legislator D9'!C9:F9)</f>
        <v>193</v>
      </c>
      <c r="C424" s="4">
        <f>SUM('Legislator D9'!G9:J9)</f>
        <v>77</v>
      </c>
      <c r="D424" s="4">
        <f>SUM('Legislator D9'!L9:O9)</f>
        <v>222</v>
      </c>
      <c r="E424" s="4">
        <f>SUM('Legislator D9'!P9:S9)</f>
        <v>13</v>
      </c>
      <c r="F424" s="4">
        <f>SUM('Legislator D9'!V9)</f>
        <v>0</v>
      </c>
    </row>
    <row r="425" spans="1:11">
      <c r="A425" s="9" t="s">
        <v>32</v>
      </c>
      <c r="B425" s="4">
        <f>SUM('Legislator D9'!C10:F10)</f>
        <v>345</v>
      </c>
      <c r="C425" s="4">
        <f>SUM('Legislator D9'!G10:J10)</f>
        <v>65</v>
      </c>
      <c r="D425" s="4">
        <f>SUM('Legislator D9'!L10:O10)</f>
        <v>295</v>
      </c>
      <c r="E425" s="4">
        <f>SUM('Legislator D9'!P10:S10)</f>
        <v>33</v>
      </c>
      <c r="F425" s="4">
        <f>SUM('Legislator D9'!V10)</f>
        <v>0</v>
      </c>
    </row>
    <row r="426" spans="1:11">
      <c r="A426" s="9" t="s">
        <v>152</v>
      </c>
      <c r="B426" s="22">
        <f>SUM(B420:B425)</f>
        <v>1125</v>
      </c>
      <c r="C426" s="22">
        <f>SUM(C420:C425)</f>
        <v>253</v>
      </c>
      <c r="D426" s="22">
        <f>SUM(D420:D425)</f>
        <v>999</v>
      </c>
      <c r="E426" s="22">
        <f>SUM(E420:E425)</f>
        <v>93</v>
      </c>
      <c r="F426" s="22">
        <f>SUM(F420:F425)</f>
        <v>1</v>
      </c>
    </row>
    <row r="429" spans="1:11">
      <c r="A429" s="8" t="s">
        <v>227</v>
      </c>
    </row>
    <row r="430" spans="1:11" s="16" customFormat="1" ht="45.75" customHeight="1">
      <c r="A430" s="18" t="s">
        <v>1</v>
      </c>
      <c r="B430" s="23" t="s">
        <v>302</v>
      </c>
      <c r="C430" s="23" t="s">
        <v>303</v>
      </c>
      <c r="D430" s="20" t="s">
        <v>151</v>
      </c>
      <c r="E430" s="21"/>
      <c r="F430" s="21"/>
      <c r="G430" s="21"/>
      <c r="H430" s="21"/>
      <c r="I430" s="21"/>
      <c r="J430" s="21"/>
      <c r="K430" s="21"/>
    </row>
    <row r="431" spans="1:11">
      <c r="A431" s="9" t="s">
        <v>12</v>
      </c>
      <c r="B431" s="4">
        <f>SUM('City Court Judge'!C4:F4)</f>
        <v>341</v>
      </c>
      <c r="C431" s="4">
        <f>SUM('City Court Judge'!G4:J4)</f>
        <v>54</v>
      </c>
      <c r="D431" s="4">
        <f>SUM('City Court Judge'!M4)</f>
        <v>0</v>
      </c>
    </row>
    <row r="432" spans="1:11">
      <c r="A432" s="9" t="s">
        <v>13</v>
      </c>
      <c r="B432" s="4">
        <f>SUM('City Court Judge'!C5:F5)</f>
        <v>127</v>
      </c>
      <c r="C432" s="4">
        <f>SUM('City Court Judge'!G5:J5)</f>
        <v>14</v>
      </c>
      <c r="D432" s="4">
        <f>SUM('City Court Judge'!M5)</f>
        <v>3</v>
      </c>
    </row>
    <row r="433" spans="1:4">
      <c r="A433" s="9" t="s">
        <v>14</v>
      </c>
      <c r="B433" s="4">
        <f>SUM('City Court Judge'!C6:F6)</f>
        <v>331</v>
      </c>
      <c r="C433" s="4">
        <f>SUM('City Court Judge'!G6:J6)</f>
        <v>95</v>
      </c>
      <c r="D433" s="4">
        <f>SUM('City Court Judge'!M6)</f>
        <v>1</v>
      </c>
    </row>
    <row r="434" spans="1:4">
      <c r="A434" s="9" t="s">
        <v>15</v>
      </c>
      <c r="B434" s="4">
        <f>SUM('City Court Judge'!C7:F7)</f>
        <v>208</v>
      </c>
      <c r="C434" s="4">
        <f>SUM('City Court Judge'!G7:J7)</f>
        <v>43</v>
      </c>
      <c r="D434" s="4">
        <f>SUM('City Court Judge'!M7)</f>
        <v>0</v>
      </c>
    </row>
    <row r="435" spans="1:4">
      <c r="A435" s="9" t="s">
        <v>16</v>
      </c>
      <c r="B435" s="4">
        <f>SUM('City Court Judge'!C8:F8)</f>
        <v>38</v>
      </c>
      <c r="C435" s="4">
        <f>SUM('City Court Judge'!G8:J8)</f>
        <v>11</v>
      </c>
      <c r="D435" s="4">
        <f>SUM('City Court Judge'!M8)</f>
        <v>2</v>
      </c>
    </row>
    <row r="436" spans="1:4">
      <c r="A436" s="9" t="s">
        <v>17</v>
      </c>
      <c r="B436" s="4">
        <f>SUM('City Court Judge'!C9:F9)</f>
        <v>99</v>
      </c>
      <c r="C436" s="4">
        <f>SUM('City Court Judge'!G9:J9)</f>
        <v>26</v>
      </c>
      <c r="D436" s="4">
        <f>SUM('City Court Judge'!M9)</f>
        <v>0</v>
      </c>
    </row>
    <row r="437" spans="1:4">
      <c r="A437" s="9" t="s">
        <v>18</v>
      </c>
      <c r="B437" s="4">
        <f>SUM('City Court Judge'!C10:F10)</f>
        <v>64</v>
      </c>
      <c r="C437" s="4">
        <f>SUM('City Court Judge'!G10:J10)</f>
        <v>11</v>
      </c>
      <c r="D437" s="4">
        <f>SUM('City Court Judge'!M10)</f>
        <v>0</v>
      </c>
    </row>
    <row r="438" spans="1:4">
      <c r="A438" s="9" t="s">
        <v>19</v>
      </c>
      <c r="B438" s="4">
        <f>SUM('City Court Judge'!C11:F11)</f>
        <v>435</v>
      </c>
      <c r="C438" s="4">
        <f>SUM('City Court Judge'!G11:J11)</f>
        <v>82</v>
      </c>
      <c r="D438" s="4">
        <f>SUM('City Court Judge'!M11)</f>
        <v>2</v>
      </c>
    </row>
    <row r="439" spans="1:4">
      <c r="A439" s="9" t="s">
        <v>20</v>
      </c>
      <c r="B439" s="4">
        <f>SUM('City Court Judge'!C12:F12)</f>
        <v>315</v>
      </c>
      <c r="C439" s="4">
        <f>SUM('City Court Judge'!G12:J12)</f>
        <v>69</v>
      </c>
      <c r="D439" s="4">
        <f>SUM('City Court Judge'!M12)</f>
        <v>3</v>
      </c>
    </row>
    <row r="440" spans="1:4">
      <c r="A440" s="9" t="s">
        <v>21</v>
      </c>
      <c r="B440" s="4">
        <f>SUM('City Court Judge'!C13:F13)</f>
        <v>188</v>
      </c>
      <c r="C440" s="4">
        <f>SUM('City Court Judge'!G13:J13)</f>
        <v>36</v>
      </c>
      <c r="D440" s="4">
        <f>SUM('City Court Judge'!M13)</f>
        <v>0</v>
      </c>
    </row>
    <row r="441" spans="1:4">
      <c r="A441" s="9" t="s">
        <v>22</v>
      </c>
      <c r="B441" s="4">
        <f>SUM('City Court Judge'!C14:F14)</f>
        <v>195</v>
      </c>
      <c r="C441" s="4">
        <f>SUM('City Court Judge'!G14:J14)</f>
        <v>41</v>
      </c>
      <c r="D441" s="4">
        <f>SUM('City Court Judge'!M14)</f>
        <v>0</v>
      </c>
    </row>
    <row r="442" spans="1:4">
      <c r="A442" s="9" t="s">
        <v>23</v>
      </c>
      <c r="B442" s="4">
        <f>SUM('City Court Judge'!C15:F15)</f>
        <v>186</v>
      </c>
      <c r="C442" s="4">
        <f>SUM('City Court Judge'!G15:J15)</f>
        <v>44</v>
      </c>
      <c r="D442" s="4">
        <f>SUM('City Court Judge'!M15)</f>
        <v>3</v>
      </c>
    </row>
    <row r="443" spans="1:4">
      <c r="A443" s="9" t="s">
        <v>24</v>
      </c>
      <c r="B443" s="4">
        <f>SUM('City Court Judge'!C16:F16)</f>
        <v>354</v>
      </c>
      <c r="C443" s="4">
        <f>SUM('City Court Judge'!G16:J16)</f>
        <v>80</v>
      </c>
      <c r="D443" s="4">
        <f>SUM('City Court Judge'!M16)</f>
        <v>1</v>
      </c>
    </row>
    <row r="444" spans="1:4">
      <c r="A444" s="9" t="s">
        <v>25</v>
      </c>
      <c r="B444" s="4">
        <f>SUM('City Court Judge'!C17:F17)</f>
        <v>135</v>
      </c>
      <c r="C444" s="4">
        <f>SUM('City Court Judge'!G17:J17)</f>
        <v>20</v>
      </c>
      <c r="D444" s="4">
        <f>SUM('City Court Judge'!M17)</f>
        <v>0</v>
      </c>
    </row>
    <row r="445" spans="1:4">
      <c r="A445" s="9" t="s">
        <v>26</v>
      </c>
      <c r="B445" s="4">
        <f>SUM('City Court Judge'!C18:F18)</f>
        <v>83</v>
      </c>
      <c r="C445" s="4">
        <f>SUM('City Court Judge'!G18:J18)</f>
        <v>16</v>
      </c>
      <c r="D445" s="4">
        <f>SUM('City Court Judge'!M18)</f>
        <v>0</v>
      </c>
    </row>
    <row r="446" spans="1:4">
      <c r="A446" s="9" t="s">
        <v>27</v>
      </c>
      <c r="B446" s="4">
        <f>SUM('City Court Judge'!C19:F19)</f>
        <v>72</v>
      </c>
      <c r="C446" s="4">
        <f>SUM('City Court Judge'!G19:J19)</f>
        <v>19</v>
      </c>
      <c r="D446" s="4">
        <f>SUM('City Court Judge'!M19)</f>
        <v>0</v>
      </c>
    </row>
    <row r="447" spans="1:4">
      <c r="A447" s="9" t="s">
        <v>28</v>
      </c>
      <c r="B447" s="4">
        <f>SUM('City Court Judge'!C20:F20)</f>
        <v>314</v>
      </c>
      <c r="C447" s="4">
        <f>SUM('City Court Judge'!G20:J20)</f>
        <v>38</v>
      </c>
      <c r="D447" s="4">
        <f>SUM('City Court Judge'!M20)</f>
        <v>0</v>
      </c>
    </row>
    <row r="448" spans="1:4">
      <c r="A448" s="9" t="s">
        <v>152</v>
      </c>
      <c r="B448" s="22">
        <f>SUM(B431:B447)</f>
        <v>3485</v>
      </c>
      <c r="C448" s="22">
        <f>SUM(C431:C447)</f>
        <v>699</v>
      </c>
      <c r="D448" s="22">
        <f>SUM(D431:D447)</f>
        <v>15</v>
      </c>
    </row>
    <row r="451" spans="1:3">
      <c r="A451" s="8" t="s">
        <v>228</v>
      </c>
    </row>
    <row r="452" spans="1:3" ht="24.75" customHeight="1">
      <c r="A452" s="9" t="s">
        <v>1</v>
      </c>
      <c r="B452" s="4" t="s">
        <v>151</v>
      </c>
      <c r="C452" s="4"/>
    </row>
    <row r="453" spans="1:3">
      <c r="A453" s="9" t="s">
        <v>12</v>
      </c>
      <c r="B453" s="4">
        <v>2</v>
      </c>
      <c r="C453" s="4"/>
    </row>
    <row r="454" spans="1:3">
      <c r="A454" s="9" t="s">
        <v>13</v>
      </c>
      <c r="B454" s="4">
        <f>SUM('Citizens Review Board'!B6)</f>
        <v>3</v>
      </c>
      <c r="C454" s="4"/>
    </row>
    <row r="455" spans="1:3">
      <c r="A455" s="9" t="s">
        <v>14</v>
      </c>
      <c r="B455" s="4">
        <v>1</v>
      </c>
      <c r="C455" s="4"/>
    </row>
    <row r="456" spans="1:3">
      <c r="A456" s="9" t="s">
        <v>15</v>
      </c>
      <c r="B456" s="4">
        <v>1</v>
      </c>
      <c r="C456" s="4"/>
    </row>
    <row r="457" spans="1:3">
      <c r="A457" s="9" t="s">
        <v>16</v>
      </c>
      <c r="B457" s="4">
        <f>SUM('Citizens Review Board'!B9)</f>
        <v>1</v>
      </c>
      <c r="C457" s="4"/>
    </row>
    <row r="458" spans="1:3">
      <c r="A458" s="9" t="s">
        <v>17</v>
      </c>
      <c r="B458" s="4">
        <f>SUM('Citizens Review Board'!B10)</f>
        <v>0</v>
      </c>
      <c r="C458" s="4"/>
    </row>
    <row r="459" spans="1:3">
      <c r="A459" s="9" t="s">
        <v>18</v>
      </c>
      <c r="B459" s="4">
        <f>SUM('Citizens Review Board'!B11)</f>
        <v>1</v>
      </c>
      <c r="C459" s="4"/>
    </row>
    <row r="460" spans="1:3">
      <c r="A460" s="9" t="s">
        <v>19</v>
      </c>
      <c r="B460" s="4">
        <f>SUM('Citizens Review Board'!B12)</f>
        <v>1</v>
      </c>
      <c r="C460" s="4"/>
    </row>
    <row r="461" spans="1:3">
      <c r="A461" s="9" t="s">
        <v>20</v>
      </c>
      <c r="B461" s="4">
        <f>SUM('Citizens Review Board'!B13)</f>
        <v>2</v>
      </c>
      <c r="C461" s="4"/>
    </row>
    <row r="462" spans="1:3">
      <c r="A462" s="9" t="s">
        <v>21</v>
      </c>
      <c r="B462" s="4">
        <f>SUM('Citizens Review Board'!B14)</f>
        <v>2</v>
      </c>
      <c r="C462" s="4"/>
    </row>
    <row r="463" spans="1:3">
      <c r="A463" s="9" t="s">
        <v>22</v>
      </c>
      <c r="B463" s="4">
        <f>SUM('Citizens Review Board'!B15)</f>
        <v>3</v>
      </c>
      <c r="C463" s="4"/>
    </row>
    <row r="464" spans="1:3">
      <c r="A464" s="9" t="s">
        <v>23</v>
      </c>
      <c r="B464" s="4">
        <v>2</v>
      </c>
      <c r="C464" s="4"/>
    </row>
    <row r="465" spans="1:11">
      <c r="A465" s="9" t="s">
        <v>24</v>
      </c>
      <c r="B465" s="4">
        <f>SUM('Citizens Review Board'!B17)</f>
        <v>2</v>
      </c>
      <c r="C465" s="4"/>
    </row>
    <row r="466" spans="1:11">
      <c r="A466" s="9" t="s">
        <v>25</v>
      </c>
      <c r="B466" s="4">
        <f>SUM('Citizens Review Board'!B18)</f>
        <v>0</v>
      </c>
      <c r="C466" s="4"/>
    </row>
    <row r="467" spans="1:11">
      <c r="A467" s="9" t="s">
        <v>26</v>
      </c>
      <c r="B467" s="4">
        <f>SUM('Citizens Review Board'!B19)</f>
        <v>0</v>
      </c>
      <c r="C467" s="4"/>
    </row>
    <row r="468" spans="1:11">
      <c r="A468" s="9" t="s">
        <v>27</v>
      </c>
      <c r="B468" s="4">
        <f>SUM('Citizens Review Board'!B20)</f>
        <v>0</v>
      </c>
      <c r="C468" s="4"/>
    </row>
    <row r="469" spans="1:11">
      <c r="A469" s="9" t="s">
        <v>28</v>
      </c>
      <c r="B469" s="4">
        <f>SUM('Citizens Review Board'!B21)</f>
        <v>1</v>
      </c>
      <c r="C469" s="4"/>
    </row>
    <row r="470" spans="1:11">
      <c r="A470" s="9" t="s">
        <v>152</v>
      </c>
      <c r="B470" s="22">
        <f>SUM(B453:B469)</f>
        <v>22</v>
      </c>
      <c r="C470" s="22"/>
    </row>
    <row r="473" spans="1:11">
      <c r="A473" s="8" t="s">
        <v>229</v>
      </c>
    </row>
    <row r="474" spans="1:11" s="16" customFormat="1" ht="36.75" customHeight="1">
      <c r="A474" s="18" t="s">
        <v>1</v>
      </c>
      <c r="B474" s="20" t="s">
        <v>230</v>
      </c>
      <c r="C474" s="20" t="s">
        <v>151</v>
      </c>
      <c r="D474" s="21"/>
      <c r="E474" s="21"/>
      <c r="F474" s="21"/>
      <c r="G474" s="21"/>
      <c r="H474" s="21"/>
      <c r="I474" s="21"/>
      <c r="J474" s="21"/>
      <c r="K474" s="21"/>
    </row>
    <row r="475" spans="1:11">
      <c r="A475" s="9" t="s">
        <v>40</v>
      </c>
      <c r="B475" s="4">
        <f>SUM('Justice Glen'!C5:F5)</f>
        <v>280</v>
      </c>
      <c r="C475" s="4">
        <f>SUM('Justice Glen'!I5)</f>
        <v>1</v>
      </c>
    </row>
    <row r="476" spans="1:11">
      <c r="A476" s="9" t="s">
        <v>41</v>
      </c>
      <c r="B476" s="4">
        <f>SUM('Justice Glen'!C6:F6)</f>
        <v>271</v>
      </c>
      <c r="C476" s="4">
        <f>SUM('Justice Glen'!I6)</f>
        <v>0</v>
      </c>
    </row>
    <row r="477" spans="1:11">
      <c r="A477" s="9" t="s">
        <v>152</v>
      </c>
      <c r="B477" s="22">
        <f>SUM(B475:B476)</f>
        <v>551</v>
      </c>
      <c r="C477" s="22">
        <f>SUM(C475:C476)</f>
        <v>1</v>
      </c>
    </row>
    <row r="480" spans="1:11">
      <c r="A480" s="8" t="s">
        <v>231</v>
      </c>
    </row>
    <row r="481" spans="1:11" s="16" customFormat="1" ht="33.75" customHeight="1">
      <c r="A481" s="18" t="s">
        <v>1</v>
      </c>
      <c r="B481" s="20" t="s">
        <v>232</v>
      </c>
      <c r="C481" s="20" t="s">
        <v>151</v>
      </c>
      <c r="D481" s="21"/>
      <c r="E481" s="21"/>
      <c r="F481" s="21"/>
      <c r="G481" s="21"/>
      <c r="H481" s="21"/>
      <c r="I481" s="21"/>
      <c r="J481" s="21"/>
      <c r="K481" s="21"/>
    </row>
    <row r="482" spans="1:11">
      <c r="A482" s="9" t="s">
        <v>42</v>
      </c>
      <c r="B482" s="4">
        <f>SUM('Justice Minden'!C4:F4)</f>
        <v>480</v>
      </c>
      <c r="C482" s="4">
        <f>SUM('Justice Minden'!I4)</f>
        <v>1</v>
      </c>
    </row>
    <row r="483" spans="1:11">
      <c r="A483" s="9" t="s">
        <v>43</v>
      </c>
      <c r="B483" s="4">
        <f>SUM('Justice Minden'!C5:F5)</f>
        <v>548</v>
      </c>
      <c r="C483" s="4">
        <f>SUM('Justice Minden'!I5)</f>
        <v>1</v>
      </c>
    </row>
    <row r="484" spans="1:11">
      <c r="A484" s="9" t="s">
        <v>152</v>
      </c>
      <c r="B484" s="22">
        <f>SUM(B482:B483)</f>
        <v>1028</v>
      </c>
      <c r="C484" s="22">
        <f>SUM(C482:C483)</f>
        <v>2</v>
      </c>
    </row>
    <row r="487" spans="1:11">
      <c r="A487" s="8" t="s">
        <v>233</v>
      </c>
    </row>
    <row r="488" spans="1:11" s="16" customFormat="1" ht="50" customHeight="1">
      <c r="A488" s="18" t="s">
        <v>1</v>
      </c>
      <c r="B488" s="23" t="s">
        <v>304</v>
      </c>
      <c r="C488" s="20" t="s">
        <v>234</v>
      </c>
      <c r="D488" s="20" t="s">
        <v>151</v>
      </c>
      <c r="E488" s="21"/>
      <c r="F488" s="21"/>
      <c r="G488" s="21"/>
      <c r="H488" s="21"/>
      <c r="I488" s="21"/>
      <c r="J488" s="21"/>
      <c r="K488" s="21"/>
    </row>
    <row r="489" spans="1:11">
      <c r="A489" s="9" t="s">
        <v>44</v>
      </c>
      <c r="B489" s="4">
        <f>SUM('Justice Mohawk'!C4:F4)</f>
        <v>436</v>
      </c>
      <c r="C489" s="4">
        <f>SUM('Justice Mohawk'!G4)</f>
        <v>69</v>
      </c>
      <c r="D489" s="4">
        <f>SUM('Justice Mohawk'!M4)</f>
        <v>0</v>
      </c>
    </row>
    <row r="490" spans="1:11">
      <c r="A490" s="9" t="s">
        <v>45</v>
      </c>
      <c r="B490" s="4">
        <f>SUM('Justice Mohawk'!C5:F5)</f>
        <v>331</v>
      </c>
      <c r="C490" s="4">
        <f>SUM('Justice Mohawk'!G5)</f>
        <v>54</v>
      </c>
      <c r="D490" s="4">
        <f>SUM('Justice Mohawk'!M5)</f>
        <v>0</v>
      </c>
    </row>
    <row r="491" spans="1:11">
      <c r="A491" s="9" t="s">
        <v>46</v>
      </c>
      <c r="B491" s="4">
        <f>SUM('Justice Mohawk'!C6:F6)</f>
        <v>280</v>
      </c>
      <c r="C491" s="4">
        <f>SUM('Justice Mohawk'!G6)</f>
        <v>55</v>
      </c>
      <c r="D491" s="4">
        <f>SUM('Justice Mohawk'!M6)</f>
        <v>0</v>
      </c>
    </row>
    <row r="492" spans="1:11">
      <c r="A492" s="9" t="s">
        <v>152</v>
      </c>
      <c r="B492" s="22">
        <f>SUM(B489:B491)</f>
        <v>1047</v>
      </c>
      <c r="C492" s="22">
        <f>SUM(C489:C491)</f>
        <v>178</v>
      </c>
      <c r="D492" s="22">
        <f>SUM(D489:D491)</f>
        <v>0</v>
      </c>
    </row>
    <row r="495" spans="1:11">
      <c r="A495" s="8" t="s">
        <v>403</v>
      </c>
    </row>
    <row r="496" spans="1:11" ht="19.5" customHeight="1">
      <c r="A496" s="9" t="s">
        <v>1</v>
      </c>
      <c r="B496" s="4" t="s">
        <v>235</v>
      </c>
      <c r="C496" s="4" t="s">
        <v>236</v>
      </c>
    </row>
    <row r="497" spans="1:3">
      <c r="A497" s="9" t="s">
        <v>42</v>
      </c>
      <c r="B497" s="4">
        <f>SUM('Proposition Minden'!C4:F4)</f>
        <v>282</v>
      </c>
      <c r="C497" s="4">
        <f>SUM('Proposition Minden'!H4:K4)</f>
        <v>317</v>
      </c>
    </row>
    <row r="498" spans="1:3">
      <c r="A498" s="9" t="s">
        <v>43</v>
      </c>
      <c r="B498" s="4">
        <f>SUM('Proposition Minden'!C5:F5)</f>
        <v>354</v>
      </c>
      <c r="C498" s="4">
        <f>SUM('Proposition Minden'!H5:K5)</f>
        <v>307</v>
      </c>
    </row>
    <row r="499" spans="1:3">
      <c r="A499" s="9" t="s">
        <v>152</v>
      </c>
      <c r="B499" s="22">
        <f>SUM(B497:B498)</f>
        <v>636</v>
      </c>
      <c r="C499" s="22">
        <f>SUM(C497:C498)</f>
        <v>624</v>
      </c>
    </row>
  </sheetData>
  <sheetProtection password="CDFD" sheet="1" objects="1" scenarios="1"/>
  <pageMargins left="0.3" right="0.2" top="0.75" bottom="0.75" header="0.3" footer="0.3"/>
  <pageSetup scale="56" orientation="landscape"/>
  <rowBreaks count="10" manualBreakCount="10">
    <brk id="53" max="16383" man="1"/>
    <brk id="100" max="16383" man="1"/>
    <brk id="147" max="16383" man="1"/>
    <brk id="199" max="16383" man="1"/>
    <brk id="246" max="16383" man="1"/>
    <brk id="293" max="16383" man="1"/>
    <brk id="340" max="16383" man="1"/>
    <brk id="377" max="16383" man="1"/>
    <brk id="427" max="16383" man="1"/>
    <brk id="47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view="pageLayout" zoomScale="90" workbookViewId="0">
      <selection activeCell="C12" sqref="C12"/>
    </sheetView>
  </sheetViews>
  <sheetFormatPr baseColWidth="10" defaultColWidth="8.83203125" defaultRowHeight="14" x14ac:dyDescent="0"/>
  <cols>
    <col min="1" max="1" width="15" customWidth="1"/>
    <col min="2" max="2" width="10" customWidth="1"/>
    <col min="3" max="3" width="9" customWidth="1"/>
    <col min="4" max="6" width="4.6640625" customWidth="1"/>
    <col min="7" max="7" width="10.6640625" customWidth="1"/>
    <col min="8" max="8" width="8.6640625" customWidth="1"/>
    <col min="9" max="11" width="4.6640625" customWidth="1"/>
    <col min="12" max="12" width="8.6640625" customWidth="1"/>
    <col min="13" max="15" width="4.6640625" customWidth="1"/>
    <col min="16" max="16" width="8.6640625" customWidth="1"/>
    <col min="17" max="19" width="4.6640625" customWidth="1"/>
    <col min="20" max="22" width="5.6640625" customWidth="1"/>
    <col min="23" max="23" width="10.6640625" customWidth="1"/>
    <col min="24" max="34" width="19" customWidth="1"/>
  </cols>
  <sheetData>
    <row r="1" spans="1:23" ht="15" customHeight="1">
      <c r="A1" s="1"/>
    </row>
    <row r="2" spans="1:23" ht="15" customHeight="1">
      <c r="A2" s="1" t="s">
        <v>0</v>
      </c>
    </row>
    <row r="4" spans="1:23" s="16" customFormat="1" ht="63.75" customHeight="1">
      <c r="A4" s="10" t="s">
        <v>1</v>
      </c>
      <c r="B4" s="17" t="s">
        <v>262</v>
      </c>
      <c r="C4" s="114" t="s">
        <v>102</v>
      </c>
      <c r="D4" s="106" t="s">
        <v>248</v>
      </c>
      <c r="E4" s="106" t="s">
        <v>243</v>
      </c>
      <c r="F4" s="110" t="s">
        <v>244</v>
      </c>
      <c r="G4" s="134" t="s">
        <v>263</v>
      </c>
      <c r="H4" s="114" t="s">
        <v>103</v>
      </c>
      <c r="I4" s="106" t="s">
        <v>248</v>
      </c>
      <c r="J4" s="106" t="s">
        <v>243</v>
      </c>
      <c r="K4" s="110" t="s">
        <v>244</v>
      </c>
      <c r="L4" s="114" t="s">
        <v>104</v>
      </c>
      <c r="M4" s="106" t="s">
        <v>248</v>
      </c>
      <c r="N4" s="106" t="s">
        <v>243</v>
      </c>
      <c r="O4" s="110" t="s">
        <v>244</v>
      </c>
      <c r="P4" s="114" t="s">
        <v>105</v>
      </c>
      <c r="Q4" s="106" t="s">
        <v>248</v>
      </c>
      <c r="R4" s="106" t="s">
        <v>243</v>
      </c>
      <c r="S4" s="110" t="s">
        <v>244</v>
      </c>
      <c r="T4" s="131" t="s">
        <v>9</v>
      </c>
      <c r="U4" s="15" t="s">
        <v>10</v>
      </c>
      <c r="V4" s="15" t="s">
        <v>237</v>
      </c>
      <c r="W4" s="10" t="s">
        <v>11</v>
      </c>
    </row>
    <row r="5" spans="1:23">
      <c r="A5" s="12" t="s">
        <v>34</v>
      </c>
      <c r="B5" s="79">
        <f>SUM(C5:F5)</f>
        <v>104</v>
      </c>
      <c r="C5" s="115">
        <v>100</v>
      </c>
      <c r="D5" s="107">
        <v>0</v>
      </c>
      <c r="E5" s="107">
        <v>0</v>
      </c>
      <c r="F5" s="111">
        <v>4</v>
      </c>
      <c r="G5" s="129">
        <f>SUM(H5:S5)</f>
        <v>186</v>
      </c>
      <c r="H5" s="115">
        <v>144</v>
      </c>
      <c r="I5" s="107">
        <v>0</v>
      </c>
      <c r="J5" s="107">
        <v>0</v>
      </c>
      <c r="K5" s="111">
        <v>16</v>
      </c>
      <c r="L5" s="115">
        <v>20</v>
      </c>
      <c r="M5" s="107">
        <v>0</v>
      </c>
      <c r="N5" s="107">
        <v>0</v>
      </c>
      <c r="O5" s="111">
        <v>1</v>
      </c>
      <c r="P5" s="115">
        <v>5</v>
      </c>
      <c r="Q5" s="107">
        <v>0</v>
      </c>
      <c r="R5" s="107">
        <v>0</v>
      </c>
      <c r="S5" s="111">
        <v>0</v>
      </c>
      <c r="T5" s="132">
        <v>42</v>
      </c>
      <c r="U5" s="13">
        <v>0</v>
      </c>
      <c r="V5" s="13">
        <v>1</v>
      </c>
      <c r="W5" s="13">
        <f>SUM(B5,G5,T5:V5)</f>
        <v>333</v>
      </c>
    </row>
    <row r="6" spans="1:23">
      <c r="A6" s="12" t="s">
        <v>42</v>
      </c>
      <c r="B6" s="79">
        <f t="shared" ref="B6:B9" si="0">SUM(C6:F6)</f>
        <v>153</v>
      </c>
      <c r="C6" s="115">
        <v>134</v>
      </c>
      <c r="D6" s="107">
        <v>0</v>
      </c>
      <c r="E6" s="107">
        <v>1</v>
      </c>
      <c r="F6" s="111">
        <v>18</v>
      </c>
      <c r="G6" s="129">
        <f t="shared" ref="G6:G9" si="1">SUM(H6:S6)</f>
        <v>427</v>
      </c>
      <c r="H6" s="115">
        <v>318</v>
      </c>
      <c r="I6" s="107">
        <v>0</v>
      </c>
      <c r="J6" s="107">
        <v>2</v>
      </c>
      <c r="K6" s="111">
        <v>21</v>
      </c>
      <c r="L6" s="115">
        <v>67</v>
      </c>
      <c r="M6" s="107">
        <v>0</v>
      </c>
      <c r="N6" s="107">
        <v>1</v>
      </c>
      <c r="O6" s="111">
        <v>3</v>
      </c>
      <c r="P6" s="115">
        <v>14</v>
      </c>
      <c r="Q6" s="107">
        <v>0</v>
      </c>
      <c r="R6" s="107">
        <v>0</v>
      </c>
      <c r="S6" s="111">
        <v>1</v>
      </c>
      <c r="T6" s="132">
        <v>72</v>
      </c>
      <c r="U6" s="13">
        <v>0</v>
      </c>
      <c r="V6" s="13">
        <v>2</v>
      </c>
      <c r="W6" s="13">
        <f t="shared" ref="W6:W9" si="2">SUM(B6,G6,T6:V6)</f>
        <v>654</v>
      </c>
    </row>
    <row r="7" spans="1:23">
      <c r="A7" s="12" t="s">
        <v>50</v>
      </c>
      <c r="B7" s="79">
        <f t="shared" si="0"/>
        <v>26</v>
      </c>
      <c r="C7" s="115">
        <v>26</v>
      </c>
      <c r="D7" s="107">
        <v>0</v>
      </c>
      <c r="E7" s="107">
        <v>0</v>
      </c>
      <c r="F7" s="111">
        <v>0</v>
      </c>
      <c r="G7" s="129">
        <f t="shared" si="1"/>
        <v>33</v>
      </c>
      <c r="H7" s="115">
        <v>29</v>
      </c>
      <c r="I7" s="107">
        <v>0</v>
      </c>
      <c r="J7" s="107">
        <v>0</v>
      </c>
      <c r="K7" s="111">
        <v>0</v>
      </c>
      <c r="L7" s="115">
        <v>3</v>
      </c>
      <c r="M7" s="107">
        <v>0</v>
      </c>
      <c r="N7" s="107">
        <v>0</v>
      </c>
      <c r="O7" s="111">
        <v>0</v>
      </c>
      <c r="P7" s="115">
        <v>1</v>
      </c>
      <c r="Q7" s="107">
        <v>0</v>
      </c>
      <c r="R7" s="107">
        <v>0</v>
      </c>
      <c r="S7" s="111">
        <v>0</v>
      </c>
      <c r="T7" s="132">
        <v>6</v>
      </c>
      <c r="U7" s="13">
        <v>0</v>
      </c>
      <c r="V7" s="13">
        <v>0</v>
      </c>
      <c r="W7" s="13">
        <f t="shared" si="2"/>
        <v>65</v>
      </c>
    </row>
    <row r="8" spans="1:23">
      <c r="A8" s="12" t="s">
        <v>52</v>
      </c>
      <c r="B8" s="79">
        <f t="shared" si="0"/>
        <v>216</v>
      </c>
      <c r="C8" s="115">
        <v>199</v>
      </c>
      <c r="D8" s="107">
        <v>0</v>
      </c>
      <c r="E8" s="107">
        <v>2</v>
      </c>
      <c r="F8" s="111">
        <v>15</v>
      </c>
      <c r="G8" s="129">
        <f t="shared" si="1"/>
        <v>173</v>
      </c>
      <c r="H8" s="115">
        <v>138</v>
      </c>
      <c r="I8" s="107">
        <v>0</v>
      </c>
      <c r="J8" s="107">
        <v>1</v>
      </c>
      <c r="K8" s="111">
        <v>4</v>
      </c>
      <c r="L8" s="115">
        <v>21</v>
      </c>
      <c r="M8" s="107">
        <v>0</v>
      </c>
      <c r="N8" s="107">
        <v>0</v>
      </c>
      <c r="O8" s="111">
        <v>0</v>
      </c>
      <c r="P8" s="115">
        <v>9</v>
      </c>
      <c r="Q8" s="107">
        <v>0</v>
      </c>
      <c r="R8" s="107">
        <v>0</v>
      </c>
      <c r="S8" s="111">
        <v>0</v>
      </c>
      <c r="T8" s="132">
        <v>25</v>
      </c>
      <c r="U8" s="13">
        <v>0</v>
      </c>
      <c r="V8" s="13">
        <v>0</v>
      </c>
      <c r="W8" s="13">
        <f t="shared" si="2"/>
        <v>414</v>
      </c>
    </row>
    <row r="9" spans="1:23">
      <c r="A9" s="12" t="s">
        <v>53</v>
      </c>
      <c r="B9" s="79">
        <f t="shared" si="0"/>
        <v>223</v>
      </c>
      <c r="C9" s="115">
        <v>204</v>
      </c>
      <c r="D9" s="107">
        <v>0</v>
      </c>
      <c r="E9" s="107">
        <v>2</v>
      </c>
      <c r="F9" s="111">
        <v>17</v>
      </c>
      <c r="G9" s="129">
        <f t="shared" si="1"/>
        <v>252</v>
      </c>
      <c r="H9" s="115">
        <v>194</v>
      </c>
      <c r="I9" s="107">
        <v>0</v>
      </c>
      <c r="J9" s="107">
        <v>0</v>
      </c>
      <c r="K9" s="111">
        <v>13</v>
      </c>
      <c r="L9" s="115">
        <v>31</v>
      </c>
      <c r="M9" s="107">
        <v>0</v>
      </c>
      <c r="N9" s="107">
        <v>0</v>
      </c>
      <c r="O9" s="111">
        <v>2</v>
      </c>
      <c r="P9" s="115">
        <v>10</v>
      </c>
      <c r="Q9" s="107">
        <v>0</v>
      </c>
      <c r="R9" s="107">
        <v>0</v>
      </c>
      <c r="S9" s="111">
        <v>2</v>
      </c>
      <c r="T9" s="132">
        <v>40</v>
      </c>
      <c r="U9" s="13">
        <v>0</v>
      </c>
      <c r="V9" s="13">
        <v>0</v>
      </c>
      <c r="W9" s="13">
        <f t="shared" si="2"/>
        <v>515</v>
      </c>
    </row>
    <row r="10" spans="1:23">
      <c r="A10" s="2" t="s">
        <v>54</v>
      </c>
      <c r="B10" s="14">
        <f>SUM(B5:B9)</f>
        <v>722</v>
      </c>
      <c r="C10" s="108">
        <f t="shared" ref="C10:W10" si="3">SUM(C5:C9)</f>
        <v>663</v>
      </c>
      <c r="D10" s="108">
        <f t="shared" si="3"/>
        <v>0</v>
      </c>
      <c r="E10" s="108">
        <f t="shared" si="3"/>
        <v>5</v>
      </c>
      <c r="F10" s="112">
        <f t="shared" si="3"/>
        <v>54</v>
      </c>
      <c r="G10" s="135">
        <f t="shared" si="3"/>
        <v>1071</v>
      </c>
      <c r="H10" s="116">
        <f t="shared" si="3"/>
        <v>823</v>
      </c>
      <c r="I10" s="108">
        <f t="shared" si="3"/>
        <v>0</v>
      </c>
      <c r="J10" s="108">
        <f t="shared" si="3"/>
        <v>3</v>
      </c>
      <c r="K10" s="112">
        <f t="shared" si="3"/>
        <v>54</v>
      </c>
      <c r="L10" s="116">
        <f t="shared" si="3"/>
        <v>142</v>
      </c>
      <c r="M10" s="108">
        <f t="shared" si="3"/>
        <v>0</v>
      </c>
      <c r="N10" s="108">
        <f t="shared" si="3"/>
        <v>1</v>
      </c>
      <c r="O10" s="112">
        <f t="shared" si="3"/>
        <v>6</v>
      </c>
      <c r="P10" s="116">
        <f t="shared" si="3"/>
        <v>39</v>
      </c>
      <c r="Q10" s="108">
        <f t="shared" si="3"/>
        <v>0</v>
      </c>
      <c r="R10" s="108">
        <f t="shared" si="3"/>
        <v>0</v>
      </c>
      <c r="S10" s="112">
        <f t="shared" si="3"/>
        <v>3</v>
      </c>
      <c r="T10" s="133">
        <f t="shared" si="3"/>
        <v>185</v>
      </c>
      <c r="U10" s="14">
        <f t="shared" si="3"/>
        <v>0</v>
      </c>
      <c r="V10" s="14">
        <f t="shared" si="3"/>
        <v>3</v>
      </c>
      <c r="W10" s="14">
        <f t="shared" si="3"/>
        <v>1981</v>
      </c>
    </row>
    <row r="16" spans="1:23" ht="16">
      <c r="A16" s="125" t="s">
        <v>402</v>
      </c>
    </row>
    <row r="20" spans="4:19" ht="15" thickBot="1">
      <c r="D20" s="136"/>
      <c r="E20" s="136"/>
      <c r="F20" s="136"/>
      <c r="G20" s="136"/>
      <c r="H20" s="136"/>
      <c r="M20" s="136"/>
      <c r="N20" s="136"/>
      <c r="O20" s="136"/>
      <c r="P20" s="136"/>
      <c r="Q20" s="136"/>
      <c r="R20" s="136"/>
      <c r="S20" s="136"/>
    </row>
  </sheetData>
  <sheetProtection password="CDFD" sheet="1" objects="1" scenarios="1"/>
  <phoneticPr fontId="38" type="noConversion"/>
  <pageMargins left="0.54" right="0.75" top="2.0699999999999998" bottom="1.6" header="1.39" footer="0.96"/>
  <pageSetup paperSize="5" orientation="landscape"/>
  <headerFooter>
    <oddHeader>&amp;L&amp;"Arial Rounded MT Bold,Regular"&amp;14Montgomery County, NY
1st Legislative District&amp;C&amp;"Arial Rounded MT Bold,Regular"&amp;14General Election 
Statement of Canvass
November 8, 2016&amp;R&amp;"Arial Rounded MT Bold,Regular"&amp;14Legislator
&amp;12Official Results</oddHeader>
    <oddFooter>&amp;L&amp;"Arial,Regular"&amp;12Certified by
Commissioners of Elections
November 29, 2016&amp;C&amp;"Arial,Regular"Jamie Duchessi
Terrance J Smith
&amp;R&amp;"Arial,Regular"&amp;P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view="pageLayout" workbookViewId="0">
      <selection activeCell="I14" sqref="I14"/>
    </sheetView>
  </sheetViews>
  <sheetFormatPr baseColWidth="10" defaultColWidth="8.83203125" defaultRowHeight="14" x14ac:dyDescent="0"/>
  <cols>
    <col min="1" max="1" width="13.5" customWidth="1"/>
    <col min="2" max="3" width="10.6640625" customWidth="1"/>
    <col min="4" max="6" width="5.6640625" customWidth="1"/>
    <col min="7" max="7" width="10.6640625" customWidth="1"/>
    <col min="8" max="13" width="5.6640625" customWidth="1"/>
    <col min="14" max="14" width="10.6640625" customWidth="1"/>
    <col min="15" max="15" width="19" style="26" customWidth="1"/>
    <col min="16" max="27" width="19" customWidth="1"/>
  </cols>
  <sheetData>
    <row r="1" spans="1:15" ht="15" customHeight="1">
      <c r="A1" s="1"/>
    </row>
    <row r="2" spans="1:15" ht="15" customHeight="1">
      <c r="A2" s="1" t="s">
        <v>0</v>
      </c>
    </row>
    <row r="4" spans="1:15" s="16" customFormat="1" ht="63.75" customHeight="1">
      <c r="A4" s="17" t="s">
        <v>1</v>
      </c>
      <c r="B4" s="78" t="s">
        <v>264</v>
      </c>
      <c r="C4" s="84" t="s">
        <v>106</v>
      </c>
      <c r="D4" s="15" t="s">
        <v>248</v>
      </c>
      <c r="E4" s="15" t="s">
        <v>243</v>
      </c>
      <c r="F4" s="92" t="s">
        <v>244</v>
      </c>
      <c r="G4" s="84" t="s">
        <v>107</v>
      </c>
      <c r="H4" s="15" t="s">
        <v>248</v>
      </c>
      <c r="I4" s="15" t="s">
        <v>243</v>
      </c>
      <c r="J4" s="92" t="s">
        <v>244</v>
      </c>
      <c r="K4" s="131" t="s">
        <v>9</v>
      </c>
      <c r="L4" s="15" t="s">
        <v>10</v>
      </c>
      <c r="M4" s="15" t="s">
        <v>237</v>
      </c>
      <c r="N4" s="10" t="s">
        <v>11</v>
      </c>
      <c r="O4" s="27"/>
    </row>
    <row r="5" spans="1:15">
      <c r="A5" s="3" t="s">
        <v>43</v>
      </c>
      <c r="B5" s="79">
        <f>SUM(C5:J5)</f>
        <v>583</v>
      </c>
      <c r="C5" s="86">
        <v>472</v>
      </c>
      <c r="D5" s="13">
        <v>0</v>
      </c>
      <c r="E5" s="13">
        <v>3</v>
      </c>
      <c r="F5" s="79">
        <v>27</v>
      </c>
      <c r="G5" s="86">
        <v>76</v>
      </c>
      <c r="H5" s="13">
        <v>0</v>
      </c>
      <c r="I5" s="13">
        <v>2</v>
      </c>
      <c r="J5" s="79">
        <v>3</v>
      </c>
      <c r="K5" s="132">
        <v>153</v>
      </c>
      <c r="L5" s="13">
        <v>0</v>
      </c>
      <c r="M5" s="13">
        <v>2</v>
      </c>
      <c r="N5" s="13">
        <f>SUM(B5,K5:M5)</f>
        <v>738</v>
      </c>
    </row>
    <row r="6" spans="1:15">
      <c r="A6" s="3" t="s">
        <v>46</v>
      </c>
      <c r="B6" s="79">
        <f t="shared" ref="B6:B8" si="0">SUM(C6:J6)</f>
        <v>328</v>
      </c>
      <c r="C6" s="86">
        <v>250</v>
      </c>
      <c r="D6" s="13">
        <v>0</v>
      </c>
      <c r="E6" s="13">
        <v>3</v>
      </c>
      <c r="F6" s="79">
        <v>14</v>
      </c>
      <c r="G6" s="86">
        <v>57</v>
      </c>
      <c r="H6" s="13">
        <v>0</v>
      </c>
      <c r="I6" s="13">
        <v>0</v>
      </c>
      <c r="J6" s="79">
        <v>4</v>
      </c>
      <c r="K6" s="132">
        <v>118</v>
      </c>
      <c r="L6" s="13">
        <v>0</v>
      </c>
      <c r="M6" s="13">
        <v>0</v>
      </c>
      <c r="N6" s="13">
        <f t="shared" ref="N6:N8" si="1">SUM(B6,K6:M6)</f>
        <v>446</v>
      </c>
    </row>
    <row r="7" spans="1:15">
      <c r="A7" s="3" t="s">
        <v>47</v>
      </c>
      <c r="B7" s="79">
        <f t="shared" si="0"/>
        <v>397</v>
      </c>
      <c r="C7" s="86">
        <v>323</v>
      </c>
      <c r="D7" s="13">
        <v>0</v>
      </c>
      <c r="E7" s="13">
        <v>0</v>
      </c>
      <c r="F7" s="79">
        <v>19</v>
      </c>
      <c r="G7" s="86">
        <v>51</v>
      </c>
      <c r="H7" s="13">
        <v>0</v>
      </c>
      <c r="I7" s="13">
        <v>1</v>
      </c>
      <c r="J7" s="79">
        <v>3</v>
      </c>
      <c r="K7" s="132">
        <v>152</v>
      </c>
      <c r="L7" s="13">
        <v>0</v>
      </c>
      <c r="M7" s="13">
        <v>0</v>
      </c>
      <c r="N7" s="13">
        <f t="shared" si="1"/>
        <v>549</v>
      </c>
    </row>
    <row r="8" spans="1:15">
      <c r="A8" s="3" t="s">
        <v>49</v>
      </c>
      <c r="B8" s="79">
        <f t="shared" si="0"/>
        <v>170</v>
      </c>
      <c r="C8" s="86">
        <v>145</v>
      </c>
      <c r="D8" s="13">
        <v>0</v>
      </c>
      <c r="E8" s="13">
        <v>0</v>
      </c>
      <c r="F8" s="79">
        <v>7</v>
      </c>
      <c r="G8" s="86">
        <v>18</v>
      </c>
      <c r="H8" s="13">
        <v>0</v>
      </c>
      <c r="I8" s="13">
        <v>0</v>
      </c>
      <c r="J8" s="79">
        <v>0</v>
      </c>
      <c r="K8" s="132">
        <v>51</v>
      </c>
      <c r="L8" s="13">
        <v>0</v>
      </c>
      <c r="M8" s="13">
        <v>1</v>
      </c>
      <c r="N8" s="13">
        <f t="shared" si="1"/>
        <v>222</v>
      </c>
    </row>
    <row r="9" spans="1:15">
      <c r="A9" s="5" t="s">
        <v>54</v>
      </c>
      <c r="B9" s="91">
        <f>SUM(B5:B8)</f>
        <v>1478</v>
      </c>
      <c r="C9" s="88">
        <f t="shared" ref="C9:N9" si="2">SUM(C5:C8)</f>
        <v>1190</v>
      </c>
      <c r="D9" s="14">
        <f t="shared" si="2"/>
        <v>0</v>
      </c>
      <c r="E9" s="14">
        <f t="shared" si="2"/>
        <v>6</v>
      </c>
      <c r="F9" s="93">
        <f t="shared" si="2"/>
        <v>67</v>
      </c>
      <c r="G9" s="88">
        <f t="shared" si="2"/>
        <v>202</v>
      </c>
      <c r="H9" s="14">
        <f t="shared" si="2"/>
        <v>0</v>
      </c>
      <c r="I9" s="14">
        <f t="shared" si="2"/>
        <v>3</v>
      </c>
      <c r="J9" s="93">
        <f t="shared" si="2"/>
        <v>10</v>
      </c>
      <c r="K9" s="133">
        <f t="shared" si="2"/>
        <v>474</v>
      </c>
      <c r="L9" s="14">
        <f t="shared" si="2"/>
        <v>0</v>
      </c>
      <c r="M9" s="14">
        <f t="shared" si="2"/>
        <v>3</v>
      </c>
      <c r="N9" s="14">
        <f t="shared" si="2"/>
        <v>1955</v>
      </c>
    </row>
    <row r="18" spans="1:1" ht="16">
      <c r="A18" s="125" t="s">
        <v>402</v>
      </c>
    </row>
  </sheetData>
  <sheetProtection password="CDFD" sheet="1" objects="1" scenarios="1"/>
  <phoneticPr fontId="38" type="noConversion"/>
  <pageMargins left="0.75" right="0.75" top="2.0499999999999998" bottom="1.55" header="1.38" footer="0.93"/>
  <pageSetup paperSize="5" orientation="landscape"/>
  <headerFooter>
    <oddHeader>&amp;L&amp;"Arial Rounded MT Bold,Regular"&amp;14Montgomery County, NY
2nd Legislative District&amp;C&amp;"Arial Rounded MT Bold,Regular"&amp;14General Election 
Statement of Canvass
November 8, 2016&amp;R&amp;"Arial Rounded MT Bold,Regular"&amp;14Legislator
&amp;12Official Results</oddHeader>
    <oddFooter>&amp;L&amp;"Arial,Regular"&amp;12Certified by
Commissioners of Elections
November 29, 2016&amp;C&amp;"Arial,Regular"Jamie Duchessi
Terrance J Smith
&amp;R&amp;"Arial,Regular"&amp;P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view="pageLayout" zoomScale="90" workbookViewId="0">
      <selection activeCell="J13" sqref="J13:J17"/>
    </sheetView>
  </sheetViews>
  <sheetFormatPr baseColWidth="10" defaultColWidth="8.83203125" defaultRowHeight="14" x14ac:dyDescent="0"/>
  <cols>
    <col min="1" max="1" width="12.83203125" customWidth="1"/>
    <col min="2" max="2" width="11.5" customWidth="1"/>
    <col min="3" max="3" width="10.6640625" customWidth="1"/>
    <col min="4" max="6" width="4.6640625" customWidth="1"/>
    <col min="7" max="7" width="10.6640625" customWidth="1"/>
    <col min="8" max="10" width="4.6640625" customWidth="1"/>
    <col min="11" max="11" width="10.6640625" customWidth="1"/>
    <col min="12" max="14" width="4.6640625" customWidth="1"/>
    <col min="15" max="16" width="10.6640625" customWidth="1"/>
    <col min="17" max="19" width="4.6640625" customWidth="1"/>
    <col min="20" max="22" width="5.6640625" customWidth="1"/>
    <col min="23" max="23" width="8.5" customWidth="1"/>
    <col min="24" max="33" width="19" customWidth="1"/>
  </cols>
  <sheetData>
    <row r="1" spans="1:23" ht="15" customHeight="1">
      <c r="A1" s="1"/>
    </row>
    <row r="2" spans="1:23" ht="15" customHeight="1">
      <c r="A2" s="1" t="s">
        <v>0</v>
      </c>
    </row>
    <row r="4" spans="1:23" s="16" customFormat="1" ht="63.75" customHeight="1">
      <c r="A4" s="10" t="s">
        <v>1</v>
      </c>
      <c r="B4" s="78" t="s">
        <v>265</v>
      </c>
      <c r="C4" s="84" t="s">
        <v>108</v>
      </c>
      <c r="D4" s="15" t="s">
        <v>248</v>
      </c>
      <c r="E4" s="15" t="s">
        <v>243</v>
      </c>
      <c r="F4" s="92" t="s">
        <v>244</v>
      </c>
      <c r="G4" s="84" t="s">
        <v>110</v>
      </c>
      <c r="H4" s="15" t="s">
        <v>248</v>
      </c>
      <c r="I4" s="15" t="s">
        <v>243</v>
      </c>
      <c r="J4" s="92" t="s">
        <v>244</v>
      </c>
      <c r="K4" s="84" t="s">
        <v>111</v>
      </c>
      <c r="L4" s="15" t="s">
        <v>248</v>
      </c>
      <c r="M4" s="15" t="s">
        <v>243</v>
      </c>
      <c r="N4" s="92" t="s">
        <v>244</v>
      </c>
      <c r="O4" s="128" t="s">
        <v>266</v>
      </c>
      <c r="P4" s="84" t="s">
        <v>109</v>
      </c>
      <c r="Q4" s="15" t="s">
        <v>248</v>
      </c>
      <c r="R4" s="15" t="s">
        <v>243</v>
      </c>
      <c r="S4" s="92" t="s">
        <v>244</v>
      </c>
      <c r="T4" s="131" t="s">
        <v>9</v>
      </c>
      <c r="U4" s="15" t="s">
        <v>10</v>
      </c>
      <c r="V4" s="15" t="s">
        <v>237</v>
      </c>
      <c r="W4" s="25" t="s">
        <v>11</v>
      </c>
    </row>
    <row r="5" spans="1:23" s="32" customFormat="1">
      <c r="A5" s="34" t="s">
        <v>33</v>
      </c>
      <c r="B5" s="79">
        <f>SUM(C5:N5)</f>
        <v>433</v>
      </c>
      <c r="C5" s="86">
        <v>272</v>
      </c>
      <c r="D5" s="13">
        <v>0</v>
      </c>
      <c r="E5" s="13">
        <v>3</v>
      </c>
      <c r="F5" s="79">
        <v>27</v>
      </c>
      <c r="G5" s="86">
        <v>90</v>
      </c>
      <c r="H5" s="13">
        <v>0</v>
      </c>
      <c r="I5" s="13">
        <v>0</v>
      </c>
      <c r="J5" s="79">
        <v>6</v>
      </c>
      <c r="K5" s="86">
        <v>35</v>
      </c>
      <c r="L5" s="13">
        <v>0</v>
      </c>
      <c r="M5" s="13">
        <v>0</v>
      </c>
      <c r="N5" s="79">
        <v>0</v>
      </c>
      <c r="O5" s="129">
        <f>SUM(P5:S5)</f>
        <v>306</v>
      </c>
      <c r="P5" s="86">
        <v>279</v>
      </c>
      <c r="Q5" s="13">
        <v>0</v>
      </c>
      <c r="R5" s="13">
        <v>1</v>
      </c>
      <c r="S5" s="79">
        <v>26</v>
      </c>
      <c r="T5" s="132">
        <v>55</v>
      </c>
      <c r="U5" s="13">
        <v>0</v>
      </c>
      <c r="V5" s="13">
        <v>0</v>
      </c>
      <c r="W5" s="13">
        <f>SUM(B5,O5,T5:V5)</f>
        <v>794</v>
      </c>
    </row>
    <row r="6" spans="1:23">
      <c r="A6" s="12" t="s">
        <v>35</v>
      </c>
      <c r="B6" s="79">
        <f t="shared" ref="B6:B8" si="0">SUM(C6:N6)</f>
        <v>151</v>
      </c>
      <c r="C6" s="86">
        <v>93</v>
      </c>
      <c r="D6" s="13">
        <v>0</v>
      </c>
      <c r="E6" s="13">
        <v>1</v>
      </c>
      <c r="F6" s="79">
        <v>9</v>
      </c>
      <c r="G6" s="86">
        <v>40</v>
      </c>
      <c r="H6" s="13">
        <v>0</v>
      </c>
      <c r="I6" s="13">
        <v>0</v>
      </c>
      <c r="J6" s="79">
        <v>2</v>
      </c>
      <c r="K6" s="86">
        <v>6</v>
      </c>
      <c r="L6" s="13">
        <v>0</v>
      </c>
      <c r="M6" s="13">
        <v>0</v>
      </c>
      <c r="N6" s="79">
        <v>0</v>
      </c>
      <c r="O6" s="129">
        <f t="shared" ref="O6:O8" si="1">SUM(P6:S6)</f>
        <v>175</v>
      </c>
      <c r="P6" s="86">
        <v>167</v>
      </c>
      <c r="Q6" s="13">
        <v>0</v>
      </c>
      <c r="R6" s="13">
        <v>3</v>
      </c>
      <c r="S6" s="79">
        <v>5</v>
      </c>
      <c r="T6" s="132">
        <v>20</v>
      </c>
      <c r="U6" s="13">
        <v>0</v>
      </c>
      <c r="V6" s="13">
        <v>1</v>
      </c>
      <c r="W6" s="13">
        <f t="shared" ref="W6:W8" si="2">SUM(B6,O6,T6:V6)</f>
        <v>347</v>
      </c>
    </row>
    <row r="7" spans="1:23">
      <c r="A7" s="12" t="s">
        <v>48</v>
      </c>
      <c r="B7" s="79">
        <f t="shared" si="0"/>
        <v>138</v>
      </c>
      <c r="C7" s="86">
        <v>91</v>
      </c>
      <c r="D7" s="13">
        <v>0</v>
      </c>
      <c r="E7" s="13">
        <v>1</v>
      </c>
      <c r="F7" s="79">
        <v>14</v>
      </c>
      <c r="G7" s="86">
        <v>20</v>
      </c>
      <c r="H7" s="13">
        <v>0</v>
      </c>
      <c r="I7" s="13">
        <v>1</v>
      </c>
      <c r="J7" s="79">
        <v>4</v>
      </c>
      <c r="K7" s="86">
        <v>7</v>
      </c>
      <c r="L7" s="13">
        <v>0</v>
      </c>
      <c r="M7" s="13">
        <v>0</v>
      </c>
      <c r="N7" s="79">
        <v>0</v>
      </c>
      <c r="O7" s="129">
        <f t="shared" si="1"/>
        <v>137</v>
      </c>
      <c r="P7" s="86">
        <v>125</v>
      </c>
      <c r="Q7" s="13">
        <v>0</v>
      </c>
      <c r="R7" s="13">
        <v>2</v>
      </c>
      <c r="S7" s="79">
        <v>10</v>
      </c>
      <c r="T7" s="132">
        <v>20</v>
      </c>
      <c r="U7" s="13">
        <v>0</v>
      </c>
      <c r="V7" s="13">
        <v>0</v>
      </c>
      <c r="W7" s="13">
        <f t="shared" si="2"/>
        <v>295</v>
      </c>
    </row>
    <row r="8" spans="1:23" s="32" customFormat="1">
      <c r="A8" s="34" t="s">
        <v>51</v>
      </c>
      <c r="B8" s="79">
        <f t="shared" si="0"/>
        <v>327</v>
      </c>
      <c r="C8" s="86">
        <v>192</v>
      </c>
      <c r="D8" s="13">
        <v>0</v>
      </c>
      <c r="E8" s="13">
        <v>2</v>
      </c>
      <c r="F8" s="79">
        <v>31</v>
      </c>
      <c r="G8" s="86">
        <v>78</v>
      </c>
      <c r="H8" s="13">
        <v>0</v>
      </c>
      <c r="I8" s="13">
        <v>1</v>
      </c>
      <c r="J8" s="79">
        <v>7</v>
      </c>
      <c r="K8" s="86">
        <v>14</v>
      </c>
      <c r="L8" s="13">
        <v>0</v>
      </c>
      <c r="M8" s="13">
        <v>1</v>
      </c>
      <c r="N8" s="79">
        <v>1</v>
      </c>
      <c r="O8" s="129">
        <f t="shared" si="1"/>
        <v>398</v>
      </c>
      <c r="P8" s="86">
        <v>379</v>
      </c>
      <c r="Q8" s="13">
        <v>0</v>
      </c>
      <c r="R8" s="13">
        <v>4</v>
      </c>
      <c r="S8" s="79">
        <v>15</v>
      </c>
      <c r="T8" s="132">
        <v>30</v>
      </c>
      <c r="U8" s="13">
        <v>0</v>
      </c>
      <c r="V8" s="13">
        <v>0</v>
      </c>
      <c r="W8" s="13">
        <f t="shared" si="2"/>
        <v>755</v>
      </c>
    </row>
    <row r="9" spans="1:23">
      <c r="A9" s="2" t="s">
        <v>54</v>
      </c>
      <c r="B9" s="91">
        <f>SUM(B5:B8)</f>
        <v>1049</v>
      </c>
      <c r="C9" s="88">
        <f t="shared" ref="C9:W9" si="3">SUM(C5:C8)</f>
        <v>648</v>
      </c>
      <c r="D9" s="14">
        <f t="shared" si="3"/>
        <v>0</v>
      </c>
      <c r="E9" s="14">
        <f t="shared" si="3"/>
        <v>7</v>
      </c>
      <c r="F9" s="93">
        <f t="shared" si="3"/>
        <v>81</v>
      </c>
      <c r="G9" s="88">
        <f t="shared" si="3"/>
        <v>228</v>
      </c>
      <c r="H9" s="14">
        <f t="shared" si="3"/>
        <v>0</v>
      </c>
      <c r="I9" s="14">
        <f t="shared" si="3"/>
        <v>2</v>
      </c>
      <c r="J9" s="93">
        <f t="shared" si="3"/>
        <v>19</v>
      </c>
      <c r="K9" s="88">
        <f t="shared" si="3"/>
        <v>62</v>
      </c>
      <c r="L9" s="14">
        <f t="shared" si="3"/>
        <v>0</v>
      </c>
      <c r="M9" s="14">
        <f t="shared" si="3"/>
        <v>1</v>
      </c>
      <c r="N9" s="93">
        <f t="shared" si="3"/>
        <v>1</v>
      </c>
      <c r="O9" s="130">
        <f t="shared" si="3"/>
        <v>1016</v>
      </c>
      <c r="P9" s="88">
        <f t="shared" si="3"/>
        <v>950</v>
      </c>
      <c r="Q9" s="14">
        <f t="shared" si="3"/>
        <v>0</v>
      </c>
      <c r="R9" s="14">
        <f t="shared" si="3"/>
        <v>10</v>
      </c>
      <c r="S9" s="93">
        <f t="shared" si="3"/>
        <v>56</v>
      </c>
      <c r="T9" s="133">
        <f t="shared" si="3"/>
        <v>125</v>
      </c>
      <c r="U9" s="14">
        <f t="shared" si="3"/>
        <v>0</v>
      </c>
      <c r="V9" s="14">
        <f t="shared" si="3"/>
        <v>1</v>
      </c>
      <c r="W9" s="14">
        <f t="shared" si="3"/>
        <v>2191</v>
      </c>
    </row>
    <row r="12" spans="1:23" s="16" customFormat="1" ht="74.25" customHeight="1"/>
    <row r="16" spans="1:23" ht="16">
      <c r="A16" s="125" t="s">
        <v>402</v>
      </c>
    </row>
  </sheetData>
  <sheetProtection password="CDFD" sheet="1" objects="1" scenarios="1"/>
  <phoneticPr fontId="38" type="noConversion"/>
  <pageMargins left="0.25" right="0.1" top="1.86" bottom="1.56" header="1.21" footer="0.93"/>
  <pageSetup paperSize="5" orientation="landscape"/>
  <headerFooter>
    <oddHeader>&amp;L&amp;"Arial Rounded MT Bold,Regular"&amp;14Montgomer County, NY
3rd Legislative District&amp;C&amp;"Arial Rounded MT Bold,Regular"&amp;14General Election 
Statement of Canvass
November 8, 2016&amp;R&amp;"Arial Rounded MT Bold,Regular"&amp;14Legislator
&amp;12Official Results</oddHeader>
    <oddFooter>&amp;L&amp;"Arial,Regular"&amp;12Certified by
Commissioners of Elections
November 29, 2016&amp;C&amp;"Arial,Regular"Jamie Duchessi
Terrance J Smith
&amp;R&amp;"Arial,Regular"&amp;P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view="pageLayout" zoomScale="90" workbookViewId="0">
      <selection activeCell="B29" sqref="B29"/>
    </sheetView>
  </sheetViews>
  <sheetFormatPr baseColWidth="10" defaultColWidth="8.83203125" defaultRowHeight="14" x14ac:dyDescent="0"/>
  <cols>
    <col min="1" max="1" width="16.33203125" customWidth="1"/>
    <col min="2" max="2" width="12.5" customWidth="1"/>
    <col min="3" max="3" width="10.6640625" customWidth="1"/>
    <col min="4" max="6" width="4.6640625" customWidth="1"/>
    <col min="7" max="7" width="10.6640625" customWidth="1"/>
    <col min="8" max="10" width="4.6640625" customWidth="1"/>
    <col min="11" max="11" width="10.6640625" customWidth="1"/>
    <col min="12" max="14" width="4.6640625" customWidth="1"/>
    <col min="15" max="17" width="5.6640625" customWidth="1"/>
    <col min="18" max="18" width="10.6640625" customWidth="1"/>
    <col min="19" max="30" width="19" customWidth="1"/>
  </cols>
  <sheetData>
    <row r="1" spans="1:20" ht="15" customHeight="1">
      <c r="A1" s="1"/>
    </row>
    <row r="2" spans="1:20" ht="15" customHeight="1">
      <c r="A2" s="1" t="s">
        <v>0</v>
      </c>
    </row>
    <row r="4" spans="1:20" s="16" customFormat="1" ht="60" customHeight="1">
      <c r="A4" s="10" t="s">
        <v>1</v>
      </c>
      <c r="B4" s="78" t="s">
        <v>267</v>
      </c>
      <c r="C4" s="84" t="s">
        <v>112</v>
      </c>
      <c r="D4" s="15" t="s">
        <v>248</v>
      </c>
      <c r="E4" s="15" t="s">
        <v>243</v>
      </c>
      <c r="F4" s="92" t="s">
        <v>244</v>
      </c>
      <c r="G4" s="84" t="s">
        <v>113</v>
      </c>
      <c r="H4" s="15" t="s">
        <v>248</v>
      </c>
      <c r="I4" s="15" t="s">
        <v>243</v>
      </c>
      <c r="J4" s="92" t="s">
        <v>244</v>
      </c>
      <c r="K4" s="84" t="s">
        <v>114</v>
      </c>
      <c r="L4" s="15" t="s">
        <v>248</v>
      </c>
      <c r="M4" s="15" t="s">
        <v>243</v>
      </c>
      <c r="N4" s="92" t="s">
        <v>244</v>
      </c>
      <c r="O4" s="104" t="s">
        <v>9</v>
      </c>
      <c r="P4" s="15" t="s">
        <v>10</v>
      </c>
      <c r="Q4" s="15" t="s">
        <v>237</v>
      </c>
      <c r="R4" s="10" t="s">
        <v>11</v>
      </c>
    </row>
    <row r="5" spans="1:20">
      <c r="A5" s="12" t="s">
        <v>36</v>
      </c>
      <c r="B5" s="79">
        <f>SUM(C5:N5)</f>
        <v>487</v>
      </c>
      <c r="C5" s="86">
        <v>347</v>
      </c>
      <c r="D5" s="13">
        <v>0</v>
      </c>
      <c r="E5" s="13">
        <v>3</v>
      </c>
      <c r="F5" s="79">
        <v>18</v>
      </c>
      <c r="G5" s="86">
        <v>77</v>
      </c>
      <c r="H5" s="13">
        <v>0</v>
      </c>
      <c r="I5" s="13">
        <v>0</v>
      </c>
      <c r="J5" s="79">
        <v>3</v>
      </c>
      <c r="K5" s="86">
        <v>34</v>
      </c>
      <c r="L5" s="13">
        <v>0</v>
      </c>
      <c r="M5" s="13">
        <v>0</v>
      </c>
      <c r="N5" s="79">
        <v>5</v>
      </c>
      <c r="O5" s="96">
        <v>155</v>
      </c>
      <c r="P5" s="13">
        <v>0</v>
      </c>
      <c r="Q5" s="13">
        <v>2</v>
      </c>
      <c r="R5" s="13">
        <f>SUM(B5,O5:Q5)</f>
        <v>644</v>
      </c>
      <c r="S5" s="33"/>
      <c r="T5" s="36"/>
    </row>
    <row r="6" spans="1:20">
      <c r="A6" s="12" t="s">
        <v>40</v>
      </c>
      <c r="B6" s="79">
        <f t="shared" ref="B6:B8" si="0">SUM(C6:N6)</f>
        <v>301</v>
      </c>
      <c r="C6" s="86">
        <v>215</v>
      </c>
      <c r="D6" s="13">
        <v>0</v>
      </c>
      <c r="E6" s="13">
        <v>2</v>
      </c>
      <c r="F6" s="79">
        <v>18</v>
      </c>
      <c r="G6" s="86">
        <v>34</v>
      </c>
      <c r="H6" s="13">
        <v>0</v>
      </c>
      <c r="I6" s="13">
        <v>0</v>
      </c>
      <c r="J6" s="79">
        <v>1</v>
      </c>
      <c r="K6" s="86">
        <v>28</v>
      </c>
      <c r="L6" s="13">
        <v>0</v>
      </c>
      <c r="M6" s="13">
        <v>1</v>
      </c>
      <c r="N6" s="79">
        <v>2</v>
      </c>
      <c r="O6" s="96">
        <v>165</v>
      </c>
      <c r="P6" s="13">
        <v>0</v>
      </c>
      <c r="Q6" s="13">
        <v>9</v>
      </c>
      <c r="R6" s="13">
        <f t="shared" ref="R6:R8" si="1">SUM(B6,O6:Q6)</f>
        <v>475</v>
      </c>
      <c r="S6" s="33"/>
      <c r="T6" s="36"/>
    </row>
    <row r="7" spans="1:20">
      <c r="A7" s="12" t="s">
        <v>41</v>
      </c>
      <c r="B7" s="79">
        <f t="shared" si="0"/>
        <v>351</v>
      </c>
      <c r="C7" s="86">
        <v>248</v>
      </c>
      <c r="D7" s="13">
        <v>0</v>
      </c>
      <c r="E7" s="13">
        <v>2</v>
      </c>
      <c r="F7" s="79">
        <v>14</v>
      </c>
      <c r="G7" s="86">
        <v>49</v>
      </c>
      <c r="H7" s="13">
        <v>0</v>
      </c>
      <c r="I7" s="13">
        <v>0</v>
      </c>
      <c r="J7" s="79">
        <v>2</v>
      </c>
      <c r="K7" s="86">
        <v>29</v>
      </c>
      <c r="L7" s="13">
        <v>0</v>
      </c>
      <c r="M7" s="13">
        <v>0</v>
      </c>
      <c r="N7" s="79">
        <v>7</v>
      </c>
      <c r="O7" s="96">
        <v>177</v>
      </c>
      <c r="P7" s="13">
        <v>0</v>
      </c>
      <c r="Q7" s="13">
        <v>5</v>
      </c>
      <c r="R7" s="13">
        <f t="shared" si="1"/>
        <v>533</v>
      </c>
      <c r="S7" s="33"/>
      <c r="T7" s="36"/>
    </row>
    <row r="8" spans="1:20">
      <c r="A8" s="12" t="s">
        <v>44</v>
      </c>
      <c r="B8" s="79">
        <f t="shared" si="0"/>
        <v>495</v>
      </c>
      <c r="C8" s="86">
        <v>386</v>
      </c>
      <c r="D8" s="13">
        <v>0</v>
      </c>
      <c r="E8" s="13">
        <v>3</v>
      </c>
      <c r="F8" s="79">
        <v>20</v>
      </c>
      <c r="G8" s="86">
        <v>47</v>
      </c>
      <c r="H8" s="13">
        <v>0</v>
      </c>
      <c r="I8" s="13">
        <v>0</v>
      </c>
      <c r="J8" s="79">
        <v>4</v>
      </c>
      <c r="K8" s="86">
        <v>33</v>
      </c>
      <c r="L8" s="13">
        <v>0</v>
      </c>
      <c r="M8" s="13">
        <v>1</v>
      </c>
      <c r="N8" s="79">
        <v>1</v>
      </c>
      <c r="O8" s="96">
        <v>179</v>
      </c>
      <c r="P8" s="13">
        <v>0</v>
      </c>
      <c r="Q8" s="13">
        <v>8</v>
      </c>
      <c r="R8" s="13">
        <f t="shared" si="1"/>
        <v>682</v>
      </c>
      <c r="S8" s="4"/>
      <c r="T8" s="36"/>
    </row>
    <row r="9" spans="1:20">
      <c r="A9" s="2" t="s">
        <v>54</v>
      </c>
      <c r="B9" s="91">
        <f>SUM(B5:B8)</f>
        <v>1634</v>
      </c>
      <c r="C9" s="88">
        <f t="shared" ref="C9:R9" si="2">SUM(C5:C8)</f>
        <v>1196</v>
      </c>
      <c r="D9" s="14">
        <f t="shared" si="2"/>
        <v>0</v>
      </c>
      <c r="E9" s="14">
        <f t="shared" si="2"/>
        <v>10</v>
      </c>
      <c r="F9" s="93">
        <f t="shared" si="2"/>
        <v>70</v>
      </c>
      <c r="G9" s="88">
        <f t="shared" si="2"/>
        <v>207</v>
      </c>
      <c r="H9" s="14">
        <f t="shared" si="2"/>
        <v>0</v>
      </c>
      <c r="I9" s="14">
        <f t="shared" si="2"/>
        <v>0</v>
      </c>
      <c r="J9" s="93">
        <f t="shared" si="2"/>
        <v>10</v>
      </c>
      <c r="K9" s="88">
        <f t="shared" si="2"/>
        <v>124</v>
      </c>
      <c r="L9" s="14">
        <f t="shared" si="2"/>
        <v>0</v>
      </c>
      <c r="M9" s="14">
        <f t="shared" si="2"/>
        <v>2</v>
      </c>
      <c r="N9" s="93">
        <f t="shared" si="2"/>
        <v>15</v>
      </c>
      <c r="O9" s="95">
        <f t="shared" si="2"/>
        <v>676</v>
      </c>
      <c r="P9" s="14">
        <f t="shared" si="2"/>
        <v>0</v>
      </c>
      <c r="Q9" s="14">
        <f t="shared" si="2"/>
        <v>24</v>
      </c>
      <c r="R9" s="14">
        <f t="shared" si="2"/>
        <v>2334</v>
      </c>
      <c r="S9" s="35"/>
      <c r="T9" s="36"/>
    </row>
    <row r="10" spans="1:20">
      <c r="T10" s="36"/>
    </row>
    <row r="18" spans="1:18" ht="18">
      <c r="A18" s="125" t="s">
        <v>402</v>
      </c>
      <c r="R18" s="127"/>
    </row>
  </sheetData>
  <sheetProtection password="CDFD" sheet="1" objects="1" scenarios="1"/>
  <phoneticPr fontId="38" type="noConversion"/>
  <pageMargins left="0.5" right="0.75" top="1.98" bottom="1.61" header="1.31" footer="0.95"/>
  <pageSetup paperSize="5" orientation="landscape"/>
  <headerFooter>
    <oddHeader>&amp;L&amp;"Arial Rounded MT Bold,Regular"&amp;14Montgomery County, NY
4th Legislative District&amp;C&amp;"Arial Rounded MT Bold,Regular"&amp;14General Election 
Statement of Canvass
November 8, 2016&amp;R&amp;"Arial Rounded MT Bold,Regular"&amp;14Legislator
&amp;12Official Results</oddHeader>
    <oddFooter>&amp;L&amp;"Arial,Regular"&amp;12Certified by
Commissioners of Elections
November 29, 2016&amp;C&amp;"Arial,Regular"Jamie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view="pageLayout" zoomScale="90" workbookViewId="0">
      <selection activeCell="J1" sqref="J1:J7"/>
    </sheetView>
  </sheetViews>
  <sheetFormatPr baseColWidth="10" defaultColWidth="8.83203125" defaultRowHeight="14" x14ac:dyDescent="0"/>
  <cols>
    <col min="1" max="1" width="26.83203125" customWidth="1"/>
    <col min="2" max="3" width="10.6640625" customWidth="1"/>
    <col min="4" max="6" width="5.6640625" customWidth="1"/>
    <col min="7" max="8" width="10.6640625" customWidth="1"/>
    <col min="9" max="11" width="5.6640625" customWidth="1"/>
    <col min="12" max="13" width="10.6640625" customWidth="1"/>
    <col min="14" max="19" width="5.6640625" customWidth="1"/>
    <col min="20" max="20" width="10.6640625" customWidth="1"/>
    <col min="21" max="32" width="19" customWidth="1"/>
  </cols>
  <sheetData>
    <row r="1" spans="1:20" ht="15" customHeight="1">
      <c r="A1" s="1"/>
    </row>
    <row r="2" spans="1:20" ht="15" customHeight="1">
      <c r="A2" s="1" t="s">
        <v>0</v>
      </c>
    </row>
    <row r="4" spans="1:20" s="16" customFormat="1" ht="59.25" customHeight="1">
      <c r="A4" s="10" t="s">
        <v>1</v>
      </c>
      <c r="B4" s="17" t="s">
        <v>268</v>
      </c>
      <c r="C4" s="114" t="s">
        <v>115</v>
      </c>
      <c r="D4" s="106" t="s">
        <v>271</v>
      </c>
      <c r="E4" s="106" t="s">
        <v>243</v>
      </c>
      <c r="F4" s="110" t="s">
        <v>244</v>
      </c>
      <c r="G4" s="123" t="s">
        <v>269</v>
      </c>
      <c r="H4" s="114" t="s">
        <v>116</v>
      </c>
      <c r="I4" s="106" t="s">
        <v>271</v>
      </c>
      <c r="J4" s="106" t="s">
        <v>243</v>
      </c>
      <c r="K4" s="110" t="s">
        <v>244</v>
      </c>
      <c r="L4" s="126" t="s">
        <v>270</v>
      </c>
      <c r="M4" s="114" t="s">
        <v>117</v>
      </c>
      <c r="N4" s="106" t="s">
        <v>271</v>
      </c>
      <c r="O4" s="106" t="s">
        <v>243</v>
      </c>
      <c r="P4" s="110" t="s">
        <v>244</v>
      </c>
      <c r="Q4" s="104" t="s">
        <v>9</v>
      </c>
      <c r="R4" s="15" t="s">
        <v>10</v>
      </c>
      <c r="S4" s="15" t="s">
        <v>237</v>
      </c>
      <c r="T4" s="10" t="s">
        <v>11</v>
      </c>
    </row>
    <row r="5" spans="1:20">
      <c r="A5" s="12" t="s">
        <v>26</v>
      </c>
      <c r="B5" s="79">
        <f>SUM(C5:F5)</f>
        <v>65</v>
      </c>
      <c r="C5" s="115">
        <v>62</v>
      </c>
      <c r="D5" s="107">
        <v>0</v>
      </c>
      <c r="E5" s="107">
        <v>0</v>
      </c>
      <c r="F5" s="111">
        <v>3</v>
      </c>
      <c r="G5" s="118">
        <f>SUM(H5:K5)</f>
        <v>48</v>
      </c>
      <c r="H5" s="115">
        <v>47</v>
      </c>
      <c r="I5" s="107">
        <v>0</v>
      </c>
      <c r="J5" s="107">
        <v>0</v>
      </c>
      <c r="K5" s="111">
        <v>1</v>
      </c>
      <c r="L5" s="118">
        <f>SUM(M5:P5)</f>
        <v>19</v>
      </c>
      <c r="M5" s="115">
        <v>18</v>
      </c>
      <c r="N5" s="107">
        <v>0</v>
      </c>
      <c r="O5" s="107">
        <v>0</v>
      </c>
      <c r="P5" s="111">
        <v>1</v>
      </c>
      <c r="Q5" s="96">
        <v>14</v>
      </c>
      <c r="R5" s="13">
        <v>0</v>
      </c>
      <c r="S5" s="13">
        <v>0</v>
      </c>
      <c r="T5" s="13">
        <f>SUM(B5,G5,L5,Q5:S5)</f>
        <v>146</v>
      </c>
    </row>
    <row r="6" spans="1:20">
      <c r="A6" s="12" t="s">
        <v>29</v>
      </c>
      <c r="B6" s="79">
        <f t="shared" ref="B6:B9" si="0">SUM(C6:F6)</f>
        <v>341</v>
      </c>
      <c r="C6" s="115">
        <v>321</v>
      </c>
      <c r="D6" s="107">
        <v>0</v>
      </c>
      <c r="E6" s="107">
        <v>2</v>
      </c>
      <c r="F6" s="111">
        <v>18</v>
      </c>
      <c r="G6" s="118">
        <f t="shared" ref="G6:G10" si="1">SUM(H6:K6)</f>
        <v>297</v>
      </c>
      <c r="H6" s="115">
        <v>282</v>
      </c>
      <c r="I6" s="107">
        <v>0</v>
      </c>
      <c r="J6" s="107">
        <v>1</v>
      </c>
      <c r="K6" s="111">
        <v>14</v>
      </c>
      <c r="L6" s="118">
        <f t="shared" ref="L6:L10" si="2">SUM(M6:P6)</f>
        <v>63</v>
      </c>
      <c r="M6" s="115">
        <v>61</v>
      </c>
      <c r="N6" s="107">
        <v>0</v>
      </c>
      <c r="O6" s="107">
        <v>0</v>
      </c>
      <c r="P6" s="111">
        <v>2</v>
      </c>
      <c r="Q6" s="96">
        <v>74</v>
      </c>
      <c r="R6" s="13">
        <v>0</v>
      </c>
      <c r="S6" s="13">
        <v>0</v>
      </c>
      <c r="T6" s="13">
        <f t="shared" ref="T6:T10" si="3">SUM(B6,G6,L6,Q6:S6)</f>
        <v>775</v>
      </c>
    </row>
    <row r="7" spans="1:20">
      <c r="A7" s="12" t="s">
        <v>37</v>
      </c>
      <c r="B7" s="79">
        <f t="shared" si="0"/>
        <v>133</v>
      </c>
      <c r="C7" s="115">
        <v>125</v>
      </c>
      <c r="D7" s="107">
        <v>0</v>
      </c>
      <c r="E7" s="107">
        <v>0</v>
      </c>
      <c r="F7" s="111">
        <v>8</v>
      </c>
      <c r="G7" s="118">
        <f t="shared" si="1"/>
        <v>194</v>
      </c>
      <c r="H7" s="115">
        <v>181</v>
      </c>
      <c r="I7" s="107">
        <v>0</v>
      </c>
      <c r="J7" s="107">
        <v>2</v>
      </c>
      <c r="K7" s="111">
        <v>11</v>
      </c>
      <c r="L7" s="118">
        <f t="shared" si="2"/>
        <v>90</v>
      </c>
      <c r="M7" s="115">
        <v>87</v>
      </c>
      <c r="N7" s="107">
        <v>0</v>
      </c>
      <c r="O7" s="107">
        <v>1</v>
      </c>
      <c r="P7" s="111">
        <v>2</v>
      </c>
      <c r="Q7" s="96">
        <v>26</v>
      </c>
      <c r="R7" s="13">
        <v>0</v>
      </c>
      <c r="S7" s="13">
        <v>0</v>
      </c>
      <c r="T7" s="13">
        <f t="shared" si="3"/>
        <v>443</v>
      </c>
    </row>
    <row r="8" spans="1:20">
      <c r="A8" s="12" t="s">
        <v>38</v>
      </c>
      <c r="B8" s="79">
        <f t="shared" si="0"/>
        <v>96</v>
      </c>
      <c r="C8" s="115">
        <v>88</v>
      </c>
      <c r="D8" s="107">
        <v>0</v>
      </c>
      <c r="E8" s="107">
        <v>1</v>
      </c>
      <c r="F8" s="111">
        <v>7</v>
      </c>
      <c r="G8" s="118">
        <f t="shared" si="1"/>
        <v>216</v>
      </c>
      <c r="H8" s="115">
        <v>204</v>
      </c>
      <c r="I8" s="107">
        <v>0</v>
      </c>
      <c r="J8" s="107">
        <v>3</v>
      </c>
      <c r="K8" s="111">
        <v>9</v>
      </c>
      <c r="L8" s="118">
        <f t="shared" si="2"/>
        <v>59</v>
      </c>
      <c r="M8" s="115">
        <v>53</v>
      </c>
      <c r="N8" s="107">
        <v>0</v>
      </c>
      <c r="O8" s="107">
        <v>0</v>
      </c>
      <c r="P8" s="111">
        <v>6</v>
      </c>
      <c r="Q8" s="96">
        <v>30</v>
      </c>
      <c r="R8" s="13">
        <v>1</v>
      </c>
      <c r="S8" s="13">
        <v>0</v>
      </c>
      <c r="T8" s="13">
        <f t="shared" si="3"/>
        <v>402</v>
      </c>
    </row>
    <row r="9" spans="1:20">
      <c r="A9" s="12" t="s">
        <v>39</v>
      </c>
      <c r="B9" s="79">
        <f t="shared" si="0"/>
        <v>149</v>
      </c>
      <c r="C9" s="115">
        <v>139</v>
      </c>
      <c r="D9" s="107">
        <v>0</v>
      </c>
      <c r="E9" s="107">
        <v>0</v>
      </c>
      <c r="F9" s="111">
        <v>10</v>
      </c>
      <c r="G9" s="118">
        <f t="shared" si="1"/>
        <v>252</v>
      </c>
      <c r="H9" s="115">
        <v>236</v>
      </c>
      <c r="I9" s="107">
        <v>0</v>
      </c>
      <c r="J9" s="107">
        <v>2</v>
      </c>
      <c r="K9" s="111">
        <v>14</v>
      </c>
      <c r="L9" s="118">
        <f t="shared" si="2"/>
        <v>86</v>
      </c>
      <c r="M9" s="115">
        <v>81</v>
      </c>
      <c r="N9" s="107">
        <v>0</v>
      </c>
      <c r="O9" s="107">
        <v>0</v>
      </c>
      <c r="P9" s="111">
        <v>5</v>
      </c>
      <c r="Q9" s="96">
        <v>49</v>
      </c>
      <c r="R9" s="13">
        <v>1</v>
      </c>
      <c r="S9" s="13">
        <v>0</v>
      </c>
      <c r="T9" s="13">
        <f t="shared" si="3"/>
        <v>537</v>
      </c>
    </row>
    <row r="10" spans="1:20">
      <c r="A10" s="12" t="s">
        <v>45</v>
      </c>
      <c r="B10" s="79">
        <f>SUM(C10:F10)</f>
        <v>193</v>
      </c>
      <c r="C10" s="115">
        <v>177</v>
      </c>
      <c r="D10" s="107">
        <v>0</v>
      </c>
      <c r="E10" s="107">
        <v>0</v>
      </c>
      <c r="F10" s="111">
        <v>16</v>
      </c>
      <c r="G10" s="118">
        <f t="shared" si="1"/>
        <v>238</v>
      </c>
      <c r="H10" s="115">
        <v>227</v>
      </c>
      <c r="I10" s="107">
        <v>0</v>
      </c>
      <c r="J10" s="107">
        <v>2</v>
      </c>
      <c r="K10" s="111">
        <v>9</v>
      </c>
      <c r="L10" s="118">
        <f t="shared" si="2"/>
        <v>46</v>
      </c>
      <c r="M10" s="115">
        <v>44</v>
      </c>
      <c r="N10" s="107">
        <v>0</v>
      </c>
      <c r="O10" s="107">
        <v>0</v>
      </c>
      <c r="P10" s="111">
        <v>2</v>
      </c>
      <c r="Q10" s="96">
        <v>60</v>
      </c>
      <c r="R10" s="13">
        <v>0</v>
      </c>
      <c r="S10" s="13">
        <v>0</v>
      </c>
      <c r="T10" s="13">
        <f t="shared" si="3"/>
        <v>537</v>
      </c>
    </row>
    <row r="11" spans="1:20">
      <c r="A11" s="2" t="s">
        <v>54</v>
      </c>
      <c r="B11" s="93">
        <f>SUM(B5:B10)</f>
        <v>977</v>
      </c>
      <c r="C11" s="116">
        <f t="shared" ref="C11:T11" si="4">SUM(C5:C10)</f>
        <v>912</v>
      </c>
      <c r="D11" s="108">
        <f t="shared" si="4"/>
        <v>0</v>
      </c>
      <c r="E11" s="108">
        <f t="shared" si="4"/>
        <v>3</v>
      </c>
      <c r="F11" s="112">
        <f t="shared" si="4"/>
        <v>62</v>
      </c>
      <c r="G11" s="124">
        <f t="shared" si="4"/>
        <v>1245</v>
      </c>
      <c r="H11" s="116">
        <f t="shared" si="4"/>
        <v>1177</v>
      </c>
      <c r="I11" s="108">
        <f t="shared" si="4"/>
        <v>0</v>
      </c>
      <c r="J11" s="108">
        <f t="shared" si="4"/>
        <v>10</v>
      </c>
      <c r="K11" s="112">
        <f t="shared" si="4"/>
        <v>58</v>
      </c>
      <c r="L11" s="119">
        <f t="shared" si="4"/>
        <v>363</v>
      </c>
      <c r="M11" s="116">
        <f t="shared" si="4"/>
        <v>344</v>
      </c>
      <c r="N11" s="108">
        <f t="shared" si="4"/>
        <v>0</v>
      </c>
      <c r="O11" s="108">
        <f t="shared" si="4"/>
        <v>1</v>
      </c>
      <c r="P11" s="112">
        <f t="shared" si="4"/>
        <v>18</v>
      </c>
      <c r="Q11" s="95">
        <f t="shared" si="4"/>
        <v>253</v>
      </c>
      <c r="R11" s="14">
        <f t="shared" si="4"/>
        <v>2</v>
      </c>
      <c r="S11" s="14">
        <f t="shared" si="4"/>
        <v>0</v>
      </c>
      <c r="T11" s="14">
        <f t="shared" si="4"/>
        <v>2840</v>
      </c>
    </row>
    <row r="19" spans="1:1" ht="16">
      <c r="A19" s="122" t="s">
        <v>402</v>
      </c>
    </row>
  </sheetData>
  <sheetProtection password="CDFD" sheet="1" objects="1" scenarios="1"/>
  <phoneticPr fontId="38" type="noConversion"/>
  <pageMargins left="0.2" right="0.2" top="1.97" bottom="1.55" header="1.29" footer="0.93"/>
  <pageSetup paperSize="5" orientation="landscape"/>
  <headerFooter>
    <oddHeader>&amp;L&amp;"Arial Rounded MT Bold,Regular"&amp;14Montgomery County, NY
5th Legislative District&amp;C&amp;"Arial Rounded MT Bold,Regular"&amp;14General Election 
Statement of Canvass
November 8, 2016&amp;R&amp;"Arial Rounded MT Bold,Regular"&amp;14Legislator
&amp;12Official Results</oddHeader>
    <oddFooter>&amp;L&amp;"Arial,Regular"&amp;12Certified by
Commissioners of Elections
November 29, 2016&amp;C&amp;"Arial,Regular"Jamie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view="pageLayout" zoomScale="90" zoomScaleNormal="90" zoomScalePageLayoutView="90" workbookViewId="0">
      <selection activeCell="B22" sqref="B22"/>
    </sheetView>
  </sheetViews>
  <sheetFormatPr baseColWidth="10" defaultColWidth="8.83203125" defaultRowHeight="14" x14ac:dyDescent="0"/>
  <cols>
    <col min="1" max="1" width="27.83203125" customWidth="1"/>
    <col min="2" max="2" width="12.1640625" customWidth="1"/>
    <col min="3" max="3" width="11.6640625" customWidth="1"/>
    <col min="4" max="9" width="5.6640625" customWidth="1"/>
    <col min="10" max="10" width="10.6640625" customWidth="1"/>
    <col min="11" max="24" width="19" customWidth="1"/>
  </cols>
  <sheetData>
    <row r="1" spans="1:10" ht="15" customHeight="1">
      <c r="A1" s="1"/>
    </row>
    <row r="2" spans="1:10" ht="15" customHeight="1">
      <c r="A2" s="1" t="s">
        <v>0</v>
      </c>
    </row>
    <row r="4" spans="1:10" s="16" customFormat="1" ht="60" customHeight="1">
      <c r="A4" s="10" t="s">
        <v>1</v>
      </c>
      <c r="B4" s="78" t="s">
        <v>272</v>
      </c>
      <c r="C4" s="84" t="s">
        <v>118</v>
      </c>
      <c r="D4" s="15" t="s">
        <v>248</v>
      </c>
      <c r="E4" s="15" t="s">
        <v>243</v>
      </c>
      <c r="F4" s="85" t="s">
        <v>244</v>
      </c>
      <c r="G4" s="81" t="s">
        <v>9</v>
      </c>
      <c r="H4" s="15" t="s">
        <v>10</v>
      </c>
      <c r="I4" s="15" t="s">
        <v>237</v>
      </c>
      <c r="J4" s="10" t="s">
        <v>11</v>
      </c>
    </row>
    <row r="5" spans="1:10">
      <c r="A5" s="12" t="s">
        <v>16</v>
      </c>
      <c r="B5" s="79">
        <f>SUM(C5:F5)</f>
        <v>57</v>
      </c>
      <c r="C5" s="86">
        <v>46</v>
      </c>
      <c r="D5" s="13">
        <v>0</v>
      </c>
      <c r="E5" s="13">
        <v>4</v>
      </c>
      <c r="F5" s="87">
        <v>7</v>
      </c>
      <c r="G5" s="82">
        <v>38</v>
      </c>
      <c r="H5" s="13">
        <v>2</v>
      </c>
      <c r="I5" s="13">
        <v>1</v>
      </c>
      <c r="J5" s="13">
        <f>SUM(B5,G5:I5)</f>
        <v>98</v>
      </c>
    </row>
    <row r="6" spans="1:10">
      <c r="A6" s="12" t="s">
        <v>20</v>
      </c>
      <c r="B6" s="79">
        <f t="shared" ref="B6:B9" si="0">SUM(C6:F6)</f>
        <v>358</v>
      </c>
      <c r="C6" s="86">
        <v>324</v>
      </c>
      <c r="D6" s="13">
        <v>0</v>
      </c>
      <c r="E6" s="13">
        <v>6</v>
      </c>
      <c r="F6" s="87">
        <v>28</v>
      </c>
      <c r="G6" s="82">
        <v>175</v>
      </c>
      <c r="H6" s="13">
        <v>1</v>
      </c>
      <c r="I6" s="13">
        <v>4</v>
      </c>
      <c r="J6" s="13">
        <f t="shared" ref="J6:J9" si="1">SUM(B6,G6:I6)</f>
        <v>538</v>
      </c>
    </row>
    <row r="7" spans="1:10">
      <c r="A7" s="12" t="s">
        <v>25</v>
      </c>
      <c r="B7" s="79">
        <f t="shared" si="0"/>
        <v>170</v>
      </c>
      <c r="C7" s="86">
        <v>155</v>
      </c>
      <c r="D7" s="13">
        <v>0</v>
      </c>
      <c r="E7" s="13">
        <v>11</v>
      </c>
      <c r="F7" s="87">
        <v>4</v>
      </c>
      <c r="G7" s="82">
        <v>89</v>
      </c>
      <c r="H7" s="13">
        <v>0</v>
      </c>
      <c r="I7" s="13">
        <v>0</v>
      </c>
      <c r="J7" s="13">
        <f t="shared" si="1"/>
        <v>259</v>
      </c>
    </row>
    <row r="8" spans="1:10">
      <c r="A8" s="12" t="s">
        <v>27</v>
      </c>
      <c r="B8" s="79">
        <f t="shared" si="0"/>
        <v>148</v>
      </c>
      <c r="C8" s="86">
        <v>134</v>
      </c>
      <c r="D8" s="13">
        <v>0</v>
      </c>
      <c r="E8" s="13">
        <v>8</v>
      </c>
      <c r="F8" s="87">
        <v>6</v>
      </c>
      <c r="G8" s="82">
        <v>43</v>
      </c>
      <c r="H8" s="13">
        <v>0</v>
      </c>
      <c r="I8" s="13">
        <v>0</v>
      </c>
      <c r="J8" s="13">
        <f t="shared" si="1"/>
        <v>191</v>
      </c>
    </row>
    <row r="9" spans="1:10">
      <c r="A9" s="12" t="s">
        <v>28</v>
      </c>
      <c r="B9" s="79">
        <f t="shared" si="0"/>
        <v>329</v>
      </c>
      <c r="C9" s="86">
        <v>295</v>
      </c>
      <c r="D9" s="13">
        <v>0</v>
      </c>
      <c r="E9" s="13">
        <v>4</v>
      </c>
      <c r="F9" s="87">
        <v>30</v>
      </c>
      <c r="G9" s="82">
        <v>193</v>
      </c>
      <c r="H9" s="13">
        <v>0</v>
      </c>
      <c r="I9" s="13">
        <v>3</v>
      </c>
      <c r="J9" s="13">
        <f t="shared" si="1"/>
        <v>525</v>
      </c>
    </row>
    <row r="10" spans="1:10">
      <c r="A10" s="2" t="s">
        <v>54</v>
      </c>
      <c r="B10" s="91">
        <f>SUM(B5:B9)</f>
        <v>1062</v>
      </c>
      <c r="C10" s="88">
        <f t="shared" ref="C10:J10" si="2">SUM(C5:C9)</f>
        <v>954</v>
      </c>
      <c r="D10" s="14">
        <f t="shared" si="2"/>
        <v>0</v>
      </c>
      <c r="E10" s="14">
        <f t="shared" si="2"/>
        <v>33</v>
      </c>
      <c r="F10" s="89">
        <f t="shared" si="2"/>
        <v>75</v>
      </c>
      <c r="G10" s="83">
        <f t="shared" si="2"/>
        <v>538</v>
      </c>
      <c r="H10" s="14">
        <f t="shared" si="2"/>
        <v>3</v>
      </c>
      <c r="I10" s="14">
        <f t="shared" si="2"/>
        <v>8</v>
      </c>
      <c r="J10" s="14">
        <f t="shared" si="2"/>
        <v>1611</v>
      </c>
    </row>
    <row r="13" spans="1:10">
      <c r="G13" s="4"/>
    </row>
    <row r="14" spans="1:10">
      <c r="G14" s="4"/>
    </row>
    <row r="15" spans="1:10">
      <c r="G15" s="4"/>
    </row>
    <row r="16" spans="1:10">
      <c r="G16" s="4"/>
    </row>
    <row r="17" spans="1:7">
      <c r="G17" s="4"/>
    </row>
    <row r="18" spans="1:7">
      <c r="G18" s="37"/>
    </row>
    <row r="20" spans="1:7" ht="16">
      <c r="A20" s="122" t="s">
        <v>402</v>
      </c>
    </row>
  </sheetData>
  <sheetProtection password="CDFD" sheet="1" objects="1" scenarios="1"/>
  <phoneticPr fontId="38" type="noConversion"/>
  <pageMargins left="1.71" right="0.75" top="1.89" bottom="1.42" header="1.25" footer="0.84"/>
  <pageSetup paperSize="5" orientation="landscape"/>
  <headerFooter>
    <oddHeader>&amp;L&amp;"Arial Rounded MT Bold,Regular"&amp;14Montgomery County, NY
6th Legislative District&amp;C&amp;"Arial Rounded MT Bold,Regular"&amp;14General Election 
Statement of Canvass
November 8, 2016&amp;R&amp;"Arial Rounded MT Bold,Regular"&amp;14Legislator&amp;16
&amp;12Official Results</oddHeader>
    <oddFooter>&amp;LCertified by
Commissioners of Elections
November 29, 2016&amp;CJamie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view="pageLayout" topLeftCell="C1" zoomScale="80" workbookViewId="0">
      <selection activeCell="O25" sqref="O25"/>
    </sheetView>
  </sheetViews>
  <sheetFormatPr baseColWidth="10" defaultColWidth="8.83203125" defaultRowHeight="14" x14ac:dyDescent="0"/>
  <cols>
    <col min="1" max="1" width="26.5" customWidth="1"/>
    <col min="2" max="3" width="10.6640625" customWidth="1"/>
    <col min="4" max="6" width="5.6640625" customWidth="1"/>
    <col min="7" max="8" width="10.6640625" customWidth="1"/>
    <col min="9" max="11" width="5.6640625" customWidth="1"/>
    <col min="12" max="12" width="10.6640625" customWidth="1"/>
    <col min="13" max="15" width="5.6640625" customWidth="1"/>
    <col min="16" max="16" width="10.6640625" customWidth="1"/>
    <col min="17" max="19" width="5.6640625" customWidth="1"/>
    <col min="20" max="21" width="10.6640625" customWidth="1"/>
    <col min="22" max="27" width="5.6640625" customWidth="1"/>
    <col min="28" max="28" width="10.6640625" customWidth="1"/>
    <col min="29" max="38" width="19" customWidth="1"/>
  </cols>
  <sheetData>
    <row r="1" spans="1:28" ht="15" customHeight="1">
      <c r="A1" s="1"/>
    </row>
    <row r="2" spans="1:28" ht="15" customHeight="1">
      <c r="A2" s="1" t="s">
        <v>0</v>
      </c>
    </row>
    <row r="4" spans="1:28" s="16" customFormat="1" ht="63.75" customHeight="1">
      <c r="A4" s="10" t="s">
        <v>1</v>
      </c>
      <c r="B4" s="113" t="s">
        <v>274</v>
      </c>
      <c r="C4" s="114" t="s">
        <v>119</v>
      </c>
      <c r="D4" s="106" t="s">
        <v>248</v>
      </c>
      <c r="E4" s="106" t="s">
        <v>243</v>
      </c>
      <c r="F4" s="110" t="s">
        <v>244</v>
      </c>
      <c r="G4" s="123" t="s">
        <v>273</v>
      </c>
      <c r="H4" s="114" t="s">
        <v>120</v>
      </c>
      <c r="I4" s="106" t="s">
        <v>248</v>
      </c>
      <c r="J4" s="106" t="s">
        <v>243</v>
      </c>
      <c r="K4" s="110" t="s">
        <v>244</v>
      </c>
      <c r="L4" s="114" t="s">
        <v>121</v>
      </c>
      <c r="M4" s="106" t="s">
        <v>248</v>
      </c>
      <c r="N4" s="106" t="s">
        <v>243</v>
      </c>
      <c r="O4" s="110" t="s">
        <v>244</v>
      </c>
      <c r="P4" s="114" t="s">
        <v>122</v>
      </c>
      <c r="Q4" s="106" t="s">
        <v>248</v>
      </c>
      <c r="R4" s="106" t="s">
        <v>243</v>
      </c>
      <c r="S4" s="110" t="s">
        <v>244</v>
      </c>
      <c r="T4" s="117" t="s">
        <v>275</v>
      </c>
      <c r="U4" s="114" t="s">
        <v>123</v>
      </c>
      <c r="V4" s="106" t="s">
        <v>248</v>
      </c>
      <c r="W4" s="106" t="s">
        <v>243</v>
      </c>
      <c r="X4" s="110" t="s">
        <v>244</v>
      </c>
      <c r="Y4" s="104" t="s">
        <v>9</v>
      </c>
      <c r="Z4" s="15" t="s">
        <v>10</v>
      </c>
      <c r="AA4" s="15" t="s">
        <v>237</v>
      </c>
      <c r="AB4" s="10" t="s">
        <v>11</v>
      </c>
    </row>
    <row r="5" spans="1:28">
      <c r="A5" s="12" t="s">
        <v>19</v>
      </c>
      <c r="B5" s="79">
        <f>SUM(C5:F5)</f>
        <v>205</v>
      </c>
      <c r="C5" s="115">
        <v>198</v>
      </c>
      <c r="D5" s="107">
        <v>0</v>
      </c>
      <c r="E5" s="107">
        <v>3</v>
      </c>
      <c r="F5" s="111">
        <v>4</v>
      </c>
      <c r="G5" s="118">
        <f>SUM(H5:S5)</f>
        <v>437</v>
      </c>
      <c r="H5" s="115">
        <v>337</v>
      </c>
      <c r="I5" s="107">
        <v>0</v>
      </c>
      <c r="J5" s="107">
        <v>6</v>
      </c>
      <c r="K5" s="111">
        <v>15</v>
      </c>
      <c r="L5" s="115">
        <v>48</v>
      </c>
      <c r="M5" s="107">
        <v>0</v>
      </c>
      <c r="N5" s="107">
        <v>1</v>
      </c>
      <c r="O5" s="111">
        <v>5</v>
      </c>
      <c r="P5" s="115">
        <v>24</v>
      </c>
      <c r="Q5" s="107">
        <v>0</v>
      </c>
      <c r="R5" s="107">
        <v>0</v>
      </c>
      <c r="S5" s="111">
        <v>1</v>
      </c>
      <c r="T5" s="118">
        <f>SUM(U5:X5)</f>
        <v>24</v>
      </c>
      <c r="U5" s="115">
        <v>20</v>
      </c>
      <c r="V5" s="107">
        <v>0</v>
      </c>
      <c r="W5" s="107">
        <v>0</v>
      </c>
      <c r="X5" s="111">
        <v>4</v>
      </c>
      <c r="Y5" s="96">
        <v>52</v>
      </c>
      <c r="Z5" s="13">
        <v>1</v>
      </c>
      <c r="AA5" s="13">
        <v>0</v>
      </c>
      <c r="AB5" s="13">
        <f>SUM(B5,G5,T5,Y5:AA5)</f>
        <v>719</v>
      </c>
    </row>
    <row r="6" spans="1:28">
      <c r="A6" s="12" t="s">
        <v>23</v>
      </c>
      <c r="B6" s="79">
        <f t="shared" ref="B6:B7" si="0">SUM(C6:F6)</f>
        <v>155</v>
      </c>
      <c r="C6" s="115">
        <v>141</v>
      </c>
      <c r="D6" s="107">
        <v>0</v>
      </c>
      <c r="E6" s="107">
        <v>6</v>
      </c>
      <c r="F6" s="111">
        <v>8</v>
      </c>
      <c r="G6" s="118">
        <f t="shared" ref="G6:G7" si="1">SUM(H6:S6)</f>
        <v>159</v>
      </c>
      <c r="H6" s="115">
        <v>110</v>
      </c>
      <c r="I6" s="107">
        <v>0</v>
      </c>
      <c r="J6" s="107">
        <v>2</v>
      </c>
      <c r="K6" s="111">
        <v>8</v>
      </c>
      <c r="L6" s="115">
        <v>24</v>
      </c>
      <c r="M6" s="107">
        <v>0</v>
      </c>
      <c r="N6" s="107">
        <v>0</v>
      </c>
      <c r="O6" s="111">
        <v>3</v>
      </c>
      <c r="P6" s="115">
        <v>12</v>
      </c>
      <c r="Q6" s="107">
        <v>0</v>
      </c>
      <c r="R6" s="107">
        <v>0</v>
      </c>
      <c r="S6" s="111">
        <v>0</v>
      </c>
      <c r="T6" s="118">
        <f t="shared" ref="T6:T7" si="2">SUM(U6:X6)</f>
        <v>30</v>
      </c>
      <c r="U6" s="115">
        <v>22</v>
      </c>
      <c r="V6" s="107">
        <v>0</v>
      </c>
      <c r="W6" s="107">
        <v>2</v>
      </c>
      <c r="X6" s="111">
        <v>6</v>
      </c>
      <c r="Y6" s="96">
        <v>44</v>
      </c>
      <c r="Z6" s="13">
        <v>0</v>
      </c>
      <c r="AA6" s="13">
        <v>0</v>
      </c>
      <c r="AB6" s="13">
        <f t="shared" ref="AB6:AB7" si="3">SUM(B6,G6,T6,Y6:AA6)</f>
        <v>388</v>
      </c>
    </row>
    <row r="7" spans="1:28">
      <c r="A7" s="12" t="s">
        <v>24</v>
      </c>
      <c r="B7" s="79">
        <f t="shared" si="0"/>
        <v>194</v>
      </c>
      <c r="C7" s="115">
        <v>184</v>
      </c>
      <c r="D7" s="107">
        <v>0</v>
      </c>
      <c r="E7" s="107">
        <v>0</v>
      </c>
      <c r="F7" s="111">
        <v>10</v>
      </c>
      <c r="G7" s="118">
        <f t="shared" si="1"/>
        <v>309</v>
      </c>
      <c r="H7" s="115">
        <v>244</v>
      </c>
      <c r="I7" s="107">
        <v>0</v>
      </c>
      <c r="J7" s="107">
        <v>0</v>
      </c>
      <c r="K7" s="111">
        <v>10</v>
      </c>
      <c r="L7" s="115">
        <v>29</v>
      </c>
      <c r="M7" s="107">
        <v>0</v>
      </c>
      <c r="N7" s="107">
        <v>0</v>
      </c>
      <c r="O7" s="111">
        <v>4</v>
      </c>
      <c r="P7" s="115">
        <v>22</v>
      </c>
      <c r="Q7" s="107">
        <v>0</v>
      </c>
      <c r="R7" s="107">
        <v>0</v>
      </c>
      <c r="S7" s="111">
        <v>0</v>
      </c>
      <c r="T7" s="118">
        <f t="shared" si="2"/>
        <v>45</v>
      </c>
      <c r="U7" s="115">
        <v>44</v>
      </c>
      <c r="V7" s="107">
        <v>0</v>
      </c>
      <c r="W7" s="107">
        <v>0</v>
      </c>
      <c r="X7" s="111">
        <v>1</v>
      </c>
      <c r="Y7" s="96">
        <v>46</v>
      </c>
      <c r="Z7" s="13">
        <v>1</v>
      </c>
      <c r="AA7" s="13">
        <v>0</v>
      </c>
      <c r="AB7" s="13">
        <f t="shared" si="3"/>
        <v>595</v>
      </c>
    </row>
    <row r="8" spans="1:28">
      <c r="A8" s="2" t="s">
        <v>54</v>
      </c>
      <c r="B8" s="14">
        <f>SUM(B5:B7)</f>
        <v>554</v>
      </c>
      <c r="C8" s="108">
        <f t="shared" ref="C8:AB8" si="4">SUM(C5:C7)</f>
        <v>523</v>
      </c>
      <c r="D8" s="108">
        <f t="shared" si="4"/>
        <v>0</v>
      </c>
      <c r="E8" s="108">
        <f t="shared" si="4"/>
        <v>9</v>
      </c>
      <c r="F8" s="112">
        <f t="shared" si="4"/>
        <v>22</v>
      </c>
      <c r="G8" s="124">
        <f t="shared" si="4"/>
        <v>905</v>
      </c>
      <c r="H8" s="116">
        <f t="shared" si="4"/>
        <v>691</v>
      </c>
      <c r="I8" s="108">
        <f t="shared" si="4"/>
        <v>0</v>
      </c>
      <c r="J8" s="108">
        <f t="shared" si="4"/>
        <v>8</v>
      </c>
      <c r="K8" s="112">
        <f t="shared" si="4"/>
        <v>33</v>
      </c>
      <c r="L8" s="116">
        <f t="shared" si="4"/>
        <v>101</v>
      </c>
      <c r="M8" s="108">
        <f t="shared" si="4"/>
        <v>0</v>
      </c>
      <c r="N8" s="108">
        <f t="shared" si="4"/>
        <v>1</v>
      </c>
      <c r="O8" s="112">
        <f t="shared" si="4"/>
        <v>12</v>
      </c>
      <c r="P8" s="116">
        <f t="shared" si="4"/>
        <v>58</v>
      </c>
      <c r="Q8" s="108">
        <f t="shared" si="4"/>
        <v>0</v>
      </c>
      <c r="R8" s="108">
        <f t="shared" si="4"/>
        <v>0</v>
      </c>
      <c r="S8" s="112">
        <f t="shared" si="4"/>
        <v>1</v>
      </c>
      <c r="T8" s="119">
        <f t="shared" si="4"/>
        <v>99</v>
      </c>
      <c r="U8" s="116">
        <f t="shared" si="4"/>
        <v>86</v>
      </c>
      <c r="V8" s="108">
        <f t="shared" si="4"/>
        <v>0</v>
      </c>
      <c r="W8" s="108">
        <f t="shared" si="4"/>
        <v>2</v>
      </c>
      <c r="X8" s="112">
        <f t="shared" si="4"/>
        <v>11</v>
      </c>
      <c r="Y8" s="95">
        <f t="shared" si="4"/>
        <v>142</v>
      </c>
      <c r="Z8" s="14">
        <f t="shared" si="4"/>
        <v>2</v>
      </c>
      <c r="AA8" s="14">
        <f t="shared" si="4"/>
        <v>0</v>
      </c>
      <c r="AB8" s="14">
        <f t="shared" si="4"/>
        <v>1702</v>
      </c>
    </row>
    <row r="26" spans="1:1" ht="16">
      <c r="A26" s="122" t="s">
        <v>402</v>
      </c>
    </row>
  </sheetData>
  <sheetProtection password="CDFD" sheet="1" objects="1" scenarios="1"/>
  <phoneticPr fontId="38" type="noConversion"/>
  <pageMargins left="0.2" right="0.2" top="1.92" bottom="1.39" header="1.33" footer="0.9"/>
  <pageSetup paperSize="5" scale="76" orientation="landscape"/>
  <headerFooter>
    <oddHeader>&amp;L&amp;"Arial Rounded MT Bold,Regular"&amp;16Montgomery County, NY
7th Legislative District&amp;C&amp;"Arial Rounded MT Bold,Regular"&amp;14General Election 
Statement of Canvass
November 8, 2016&amp;R&amp;"Arial Rounded MT Bold,Regular"&amp;14Legislator&amp;16
&amp;12Official Results</oddHeader>
    <oddFooter>&amp;L&amp;"Arial,Regular"&amp;12Certified by
Commissioners of Elections
November 29, 2016&amp;C&amp;"Arial,Regular"&amp;12Jamie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view="pageLayout" zoomScale="80" workbookViewId="0">
      <selection activeCell="G16" sqref="G16:G24"/>
    </sheetView>
  </sheetViews>
  <sheetFormatPr baseColWidth="10" defaultColWidth="8.83203125" defaultRowHeight="14" x14ac:dyDescent="0"/>
  <cols>
    <col min="1" max="1" width="25.83203125" customWidth="1"/>
    <col min="2" max="3" width="10.6640625" customWidth="1"/>
    <col min="4" max="6" width="5.6640625" customWidth="1"/>
    <col min="7" max="7" width="10.6640625" customWidth="1"/>
    <col min="8" max="10" width="5.6640625" customWidth="1"/>
    <col min="11" max="11" width="10.6640625" customWidth="1"/>
    <col min="12" max="14" width="5.6640625" customWidth="1"/>
    <col min="15" max="16" width="10.6640625" customWidth="1"/>
    <col min="17" max="22" width="5.6640625" customWidth="1"/>
    <col min="23" max="23" width="10.6640625" customWidth="1"/>
    <col min="24" max="34" width="19" customWidth="1"/>
  </cols>
  <sheetData>
    <row r="1" spans="1:23" ht="15" customHeight="1">
      <c r="A1" s="1"/>
    </row>
    <row r="2" spans="1:23" ht="15" customHeight="1">
      <c r="A2" s="1" t="s">
        <v>0</v>
      </c>
    </row>
    <row r="4" spans="1:23" s="16" customFormat="1" ht="63.75" customHeight="1">
      <c r="A4" s="10" t="s">
        <v>1</v>
      </c>
      <c r="B4" s="78" t="s">
        <v>276</v>
      </c>
      <c r="C4" s="84" t="s">
        <v>124</v>
      </c>
      <c r="D4" s="15" t="s">
        <v>248</v>
      </c>
      <c r="E4" s="15" t="s">
        <v>243</v>
      </c>
      <c r="F4" s="92" t="s">
        <v>244</v>
      </c>
      <c r="G4" s="84" t="s">
        <v>125</v>
      </c>
      <c r="H4" s="15" t="s">
        <v>248</v>
      </c>
      <c r="I4" s="15" t="s">
        <v>243</v>
      </c>
      <c r="J4" s="92" t="s">
        <v>244</v>
      </c>
      <c r="K4" s="84" t="s">
        <v>126</v>
      </c>
      <c r="L4" s="15" t="s">
        <v>248</v>
      </c>
      <c r="M4" s="15" t="s">
        <v>243</v>
      </c>
      <c r="N4" s="92" t="s">
        <v>244</v>
      </c>
      <c r="O4" s="121" t="s">
        <v>277</v>
      </c>
      <c r="P4" s="10" t="s">
        <v>127</v>
      </c>
      <c r="Q4" s="15" t="s">
        <v>248</v>
      </c>
      <c r="R4" s="15" t="s">
        <v>243</v>
      </c>
      <c r="S4" s="92" t="s">
        <v>244</v>
      </c>
      <c r="T4" s="104" t="s">
        <v>9</v>
      </c>
      <c r="U4" s="15" t="s">
        <v>10</v>
      </c>
      <c r="V4" s="15" t="s">
        <v>237</v>
      </c>
      <c r="W4" s="10" t="s">
        <v>11</v>
      </c>
    </row>
    <row r="5" spans="1:23">
      <c r="A5" s="12" t="s">
        <v>12</v>
      </c>
      <c r="B5" s="79">
        <f>SUM(C5:N5)</f>
        <v>353</v>
      </c>
      <c r="C5" s="86">
        <v>259</v>
      </c>
      <c r="D5" s="13">
        <v>0</v>
      </c>
      <c r="E5" s="13">
        <v>1</v>
      </c>
      <c r="F5" s="79">
        <v>14</v>
      </c>
      <c r="G5" s="86">
        <v>53</v>
      </c>
      <c r="H5" s="13">
        <v>0</v>
      </c>
      <c r="I5" s="13">
        <v>0</v>
      </c>
      <c r="J5" s="79">
        <v>11</v>
      </c>
      <c r="K5" s="86">
        <v>15</v>
      </c>
      <c r="L5" s="13">
        <v>0</v>
      </c>
      <c r="M5" s="13">
        <v>0</v>
      </c>
      <c r="N5" s="79">
        <v>0</v>
      </c>
      <c r="O5" s="96">
        <f>SUM(P5:S5)</f>
        <v>84</v>
      </c>
      <c r="P5" s="13">
        <v>80</v>
      </c>
      <c r="Q5" s="13">
        <v>0</v>
      </c>
      <c r="R5" s="13">
        <v>1</v>
      </c>
      <c r="S5" s="79">
        <v>3</v>
      </c>
      <c r="T5" s="96">
        <v>111</v>
      </c>
      <c r="U5" s="13">
        <v>0</v>
      </c>
      <c r="V5" s="13">
        <v>0</v>
      </c>
      <c r="W5" s="13">
        <f>SUM(B5,O5,T5:V5)</f>
        <v>548</v>
      </c>
    </row>
    <row r="6" spans="1:23">
      <c r="A6" s="12" t="s">
        <v>14</v>
      </c>
      <c r="B6" s="79">
        <f t="shared" ref="B6:B9" si="0">SUM(C6:N6)</f>
        <v>402</v>
      </c>
      <c r="C6" s="86">
        <v>257</v>
      </c>
      <c r="D6" s="13">
        <v>0</v>
      </c>
      <c r="E6" s="13">
        <v>5</v>
      </c>
      <c r="F6" s="79">
        <v>28</v>
      </c>
      <c r="G6" s="86">
        <v>77</v>
      </c>
      <c r="H6" s="13">
        <v>0</v>
      </c>
      <c r="I6" s="13">
        <v>2</v>
      </c>
      <c r="J6" s="79">
        <v>12</v>
      </c>
      <c r="K6" s="86">
        <v>21</v>
      </c>
      <c r="L6" s="13">
        <v>0</v>
      </c>
      <c r="M6" s="13">
        <v>0</v>
      </c>
      <c r="N6" s="79">
        <v>0</v>
      </c>
      <c r="O6" s="96">
        <f t="shared" ref="O6:O9" si="1">SUM(P6:S6)</f>
        <v>66</v>
      </c>
      <c r="P6" s="13">
        <v>65</v>
      </c>
      <c r="Q6" s="13">
        <v>0</v>
      </c>
      <c r="R6" s="13">
        <v>0</v>
      </c>
      <c r="S6" s="79">
        <v>1</v>
      </c>
      <c r="T6" s="96">
        <v>116</v>
      </c>
      <c r="U6" s="13">
        <v>1</v>
      </c>
      <c r="V6" s="13">
        <v>2</v>
      </c>
      <c r="W6" s="13">
        <f t="shared" ref="W6:W9" si="2">SUM(B6,O6,T6:V6)</f>
        <v>587</v>
      </c>
    </row>
    <row r="7" spans="1:23">
      <c r="A7" s="12" t="s">
        <v>17</v>
      </c>
      <c r="B7" s="79">
        <f t="shared" si="0"/>
        <v>143</v>
      </c>
      <c r="C7" s="86">
        <v>107</v>
      </c>
      <c r="D7" s="13">
        <v>0</v>
      </c>
      <c r="E7" s="13">
        <v>4</v>
      </c>
      <c r="F7" s="79">
        <v>4</v>
      </c>
      <c r="G7" s="86">
        <v>20</v>
      </c>
      <c r="H7" s="13">
        <v>0</v>
      </c>
      <c r="I7" s="13">
        <v>0</v>
      </c>
      <c r="J7" s="79">
        <v>0</v>
      </c>
      <c r="K7" s="86">
        <v>8</v>
      </c>
      <c r="L7" s="13">
        <v>0</v>
      </c>
      <c r="M7" s="13">
        <v>0</v>
      </c>
      <c r="N7" s="79">
        <v>0</v>
      </c>
      <c r="O7" s="96">
        <f t="shared" si="1"/>
        <v>17</v>
      </c>
      <c r="P7" s="13">
        <v>14</v>
      </c>
      <c r="Q7" s="13">
        <v>0</v>
      </c>
      <c r="R7" s="13">
        <v>1</v>
      </c>
      <c r="S7" s="79">
        <v>2</v>
      </c>
      <c r="T7" s="96">
        <v>33</v>
      </c>
      <c r="U7" s="13">
        <v>0</v>
      </c>
      <c r="V7" s="13">
        <v>0</v>
      </c>
      <c r="W7" s="13">
        <f t="shared" si="2"/>
        <v>193</v>
      </c>
    </row>
    <row r="8" spans="1:23">
      <c r="A8" s="12" t="s">
        <v>21</v>
      </c>
      <c r="B8" s="79">
        <f t="shared" si="0"/>
        <v>189</v>
      </c>
      <c r="C8" s="86">
        <v>142</v>
      </c>
      <c r="D8" s="13">
        <v>0</v>
      </c>
      <c r="E8" s="13">
        <v>2</v>
      </c>
      <c r="F8" s="79">
        <v>10</v>
      </c>
      <c r="G8" s="86">
        <v>25</v>
      </c>
      <c r="H8" s="13">
        <v>0</v>
      </c>
      <c r="I8" s="13">
        <v>0</v>
      </c>
      <c r="J8" s="79">
        <v>2</v>
      </c>
      <c r="K8" s="86">
        <v>8</v>
      </c>
      <c r="L8" s="13">
        <v>0</v>
      </c>
      <c r="M8" s="13">
        <v>0</v>
      </c>
      <c r="N8" s="79">
        <v>0</v>
      </c>
      <c r="O8" s="96">
        <f t="shared" si="1"/>
        <v>61</v>
      </c>
      <c r="P8" s="13">
        <v>58</v>
      </c>
      <c r="Q8" s="13">
        <v>0</v>
      </c>
      <c r="R8" s="13">
        <v>1</v>
      </c>
      <c r="S8" s="79">
        <v>2</v>
      </c>
      <c r="T8" s="96">
        <v>53</v>
      </c>
      <c r="U8" s="13">
        <v>1</v>
      </c>
      <c r="V8" s="13">
        <v>0</v>
      </c>
      <c r="W8" s="13">
        <f t="shared" si="2"/>
        <v>304</v>
      </c>
    </row>
    <row r="9" spans="1:23">
      <c r="A9" s="12" t="s">
        <v>22</v>
      </c>
      <c r="B9" s="79">
        <f t="shared" si="0"/>
        <v>251</v>
      </c>
      <c r="C9" s="86">
        <v>172</v>
      </c>
      <c r="D9" s="13">
        <v>0</v>
      </c>
      <c r="E9" s="13">
        <v>3</v>
      </c>
      <c r="F9" s="79">
        <v>13</v>
      </c>
      <c r="G9" s="86">
        <v>42</v>
      </c>
      <c r="H9" s="13">
        <v>0</v>
      </c>
      <c r="I9" s="13">
        <v>0</v>
      </c>
      <c r="J9" s="79">
        <v>3</v>
      </c>
      <c r="K9" s="86">
        <v>17</v>
      </c>
      <c r="L9" s="13">
        <v>0</v>
      </c>
      <c r="M9" s="13">
        <v>0</v>
      </c>
      <c r="N9" s="79">
        <v>1</v>
      </c>
      <c r="O9" s="96">
        <f t="shared" si="1"/>
        <v>33</v>
      </c>
      <c r="P9" s="13">
        <v>29</v>
      </c>
      <c r="Q9" s="13">
        <v>0</v>
      </c>
      <c r="R9" s="13">
        <v>1</v>
      </c>
      <c r="S9" s="79">
        <v>3</v>
      </c>
      <c r="T9" s="96">
        <v>69</v>
      </c>
      <c r="U9" s="13">
        <v>0</v>
      </c>
      <c r="V9" s="13">
        <v>0</v>
      </c>
      <c r="W9" s="13">
        <f t="shared" si="2"/>
        <v>353</v>
      </c>
    </row>
    <row r="10" spans="1:23">
      <c r="A10" s="2" t="s">
        <v>54</v>
      </c>
      <c r="B10" s="91">
        <f>SUM(B5:B9)</f>
        <v>1338</v>
      </c>
      <c r="C10" s="88">
        <f t="shared" ref="C10:W10" si="3">SUM(C5:C9)</f>
        <v>937</v>
      </c>
      <c r="D10" s="14">
        <f t="shared" si="3"/>
        <v>0</v>
      </c>
      <c r="E10" s="14">
        <f t="shared" si="3"/>
        <v>15</v>
      </c>
      <c r="F10" s="93">
        <f t="shared" si="3"/>
        <v>69</v>
      </c>
      <c r="G10" s="88">
        <f t="shared" si="3"/>
        <v>217</v>
      </c>
      <c r="H10" s="14">
        <f t="shared" si="3"/>
        <v>0</v>
      </c>
      <c r="I10" s="14">
        <f t="shared" si="3"/>
        <v>2</v>
      </c>
      <c r="J10" s="93">
        <f t="shared" si="3"/>
        <v>28</v>
      </c>
      <c r="K10" s="88">
        <f t="shared" si="3"/>
        <v>69</v>
      </c>
      <c r="L10" s="14">
        <f t="shared" si="3"/>
        <v>0</v>
      </c>
      <c r="M10" s="14">
        <f t="shared" si="3"/>
        <v>0</v>
      </c>
      <c r="N10" s="93">
        <f t="shared" si="3"/>
        <v>1</v>
      </c>
      <c r="O10" s="95">
        <f t="shared" si="3"/>
        <v>261</v>
      </c>
      <c r="P10" s="14">
        <f t="shared" si="3"/>
        <v>246</v>
      </c>
      <c r="Q10" s="14">
        <f t="shared" si="3"/>
        <v>0</v>
      </c>
      <c r="R10" s="14">
        <f t="shared" si="3"/>
        <v>4</v>
      </c>
      <c r="S10" s="93">
        <f t="shared" si="3"/>
        <v>11</v>
      </c>
      <c r="T10" s="95">
        <f t="shared" si="3"/>
        <v>382</v>
      </c>
      <c r="U10" s="14">
        <f t="shared" si="3"/>
        <v>2</v>
      </c>
      <c r="V10" s="14">
        <f t="shared" si="3"/>
        <v>2</v>
      </c>
      <c r="W10" s="14">
        <f t="shared" si="3"/>
        <v>1985</v>
      </c>
    </row>
    <row r="21" spans="1:1" ht="16">
      <c r="A21" s="122" t="s">
        <v>402</v>
      </c>
    </row>
  </sheetData>
  <sheetProtection password="CDFD" sheet="1" objects="1" scenarios="1"/>
  <phoneticPr fontId="38" type="noConversion"/>
  <pageMargins left="0.2" right="0.2" top="1.81" bottom="1.55" header="1.22" footer="0.89"/>
  <pageSetup paperSize="5" scale="92" orientation="landscape"/>
  <headerFooter>
    <oddHeader>&amp;L&amp;"Arial Rounded MT Bold,Regular"&amp;14Montgomery County, NY
8th Legislative District&amp;C&amp;"Arial Rounded MT Bold,Regular"&amp;14General Election 
Statement of Canvass
November 8, 2016&amp;R&amp;"Arial Rounded MT Bold,Regular"&amp;14Legislator
&amp;12Official Results</oddHeader>
    <oddFooter>&amp;L&amp;"Arial,Regular"&amp;14Certified by
Commissioners of Elections
November 29, 2016&amp;C&amp;"Arial,Regular"&amp;12Jamie Duchessi
Terrance J.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view="pageLayout" zoomScale="90" zoomScaleNormal="90" zoomScalePageLayoutView="90" workbookViewId="0">
      <selection activeCell="E19" sqref="E19"/>
    </sheetView>
  </sheetViews>
  <sheetFormatPr baseColWidth="10" defaultColWidth="8.83203125" defaultRowHeight="14" x14ac:dyDescent="0"/>
  <cols>
    <col min="1" max="1" width="26.5" customWidth="1"/>
    <col min="2" max="2" width="10.6640625" customWidth="1"/>
    <col min="3" max="3" width="9" customWidth="1"/>
    <col min="4" max="6" width="4.6640625" customWidth="1"/>
    <col min="7" max="7" width="9.33203125" customWidth="1"/>
    <col min="8" max="10" width="4.6640625" customWidth="1"/>
    <col min="11" max="11" width="10.6640625" customWidth="1"/>
    <col min="12" max="12" width="9.33203125" customWidth="1"/>
    <col min="13" max="15" width="4.6640625" customWidth="1"/>
    <col min="16" max="16" width="9" customWidth="1"/>
    <col min="17" max="19" width="4.6640625" customWidth="1"/>
    <col min="20" max="22" width="5.6640625" customWidth="1"/>
    <col min="23" max="23" width="10.6640625" customWidth="1"/>
    <col min="24" max="34" width="19" customWidth="1"/>
  </cols>
  <sheetData>
    <row r="1" spans="1:27" ht="15" customHeight="1">
      <c r="A1" s="1"/>
    </row>
    <row r="2" spans="1:27" ht="15" customHeight="1">
      <c r="A2" s="1" t="s">
        <v>0</v>
      </c>
    </row>
    <row r="4" spans="1:27" s="16" customFormat="1" ht="63.75" customHeight="1">
      <c r="A4" s="10" t="s">
        <v>1</v>
      </c>
      <c r="B4" s="78" t="s">
        <v>306</v>
      </c>
      <c r="C4" s="114" t="s">
        <v>128</v>
      </c>
      <c r="D4" s="106" t="s">
        <v>248</v>
      </c>
      <c r="E4" s="106" t="s">
        <v>243</v>
      </c>
      <c r="F4" s="110" t="s">
        <v>244</v>
      </c>
      <c r="G4" s="114" t="s">
        <v>130</v>
      </c>
      <c r="H4" s="106" t="s">
        <v>248</v>
      </c>
      <c r="I4" s="106" t="s">
        <v>243</v>
      </c>
      <c r="J4" s="110" t="s">
        <v>244</v>
      </c>
      <c r="K4" s="117" t="s">
        <v>307</v>
      </c>
      <c r="L4" s="114" t="s">
        <v>129</v>
      </c>
      <c r="M4" s="106" t="s">
        <v>248</v>
      </c>
      <c r="N4" s="106" t="s">
        <v>243</v>
      </c>
      <c r="O4" s="110" t="s">
        <v>244</v>
      </c>
      <c r="P4" s="114" t="s">
        <v>131</v>
      </c>
      <c r="Q4" s="106" t="s">
        <v>248</v>
      </c>
      <c r="R4" s="106" t="s">
        <v>243</v>
      </c>
      <c r="S4" s="110" t="s">
        <v>244</v>
      </c>
      <c r="T4" s="104" t="s">
        <v>9</v>
      </c>
      <c r="U4" s="15" t="s">
        <v>10</v>
      </c>
      <c r="V4" s="15" t="s">
        <v>237</v>
      </c>
      <c r="W4" s="10" t="s">
        <v>11</v>
      </c>
    </row>
    <row r="5" spans="1:27">
      <c r="A5" s="12" t="s">
        <v>13</v>
      </c>
      <c r="B5" s="79">
        <f>SUM(C5:J5)</f>
        <v>93</v>
      </c>
      <c r="C5" s="115">
        <v>76</v>
      </c>
      <c r="D5" s="107">
        <v>0</v>
      </c>
      <c r="E5" s="107">
        <v>0</v>
      </c>
      <c r="F5" s="111">
        <v>5</v>
      </c>
      <c r="G5" s="115">
        <v>12</v>
      </c>
      <c r="H5" s="107">
        <v>0</v>
      </c>
      <c r="I5" s="107">
        <v>0</v>
      </c>
      <c r="J5" s="111">
        <v>0</v>
      </c>
      <c r="K5" s="118">
        <f>SUM(L5:S5)</f>
        <v>83</v>
      </c>
      <c r="L5" s="115">
        <v>73</v>
      </c>
      <c r="M5" s="107">
        <v>0</v>
      </c>
      <c r="N5" s="107">
        <v>1</v>
      </c>
      <c r="O5" s="111">
        <v>4</v>
      </c>
      <c r="P5" s="115">
        <v>5</v>
      </c>
      <c r="Q5" s="107">
        <v>0</v>
      </c>
      <c r="R5" s="107">
        <v>0</v>
      </c>
      <c r="S5" s="111">
        <v>0</v>
      </c>
      <c r="T5" s="96">
        <v>10</v>
      </c>
      <c r="U5" s="13">
        <v>0</v>
      </c>
      <c r="V5" s="13">
        <v>1</v>
      </c>
      <c r="W5" s="13">
        <f>SUM(B5,K5,T5:V5)</f>
        <v>187</v>
      </c>
      <c r="Y5" s="4"/>
      <c r="Z5" s="4"/>
      <c r="AA5" s="4"/>
    </row>
    <row r="6" spans="1:27">
      <c r="A6" s="12" t="s">
        <v>15</v>
      </c>
      <c r="B6" s="79">
        <f t="shared" ref="B6:B10" si="0">SUM(C6:J6)</f>
        <v>170</v>
      </c>
      <c r="C6" s="115">
        <v>136</v>
      </c>
      <c r="D6" s="107">
        <v>0</v>
      </c>
      <c r="E6" s="107">
        <v>1</v>
      </c>
      <c r="F6" s="111">
        <v>6</v>
      </c>
      <c r="G6" s="115">
        <v>25</v>
      </c>
      <c r="H6" s="107">
        <v>0</v>
      </c>
      <c r="I6" s="107">
        <v>0</v>
      </c>
      <c r="J6" s="111">
        <v>2</v>
      </c>
      <c r="K6" s="118">
        <f t="shared" ref="K6:K10" si="1">SUM(L6:S6)</f>
        <v>126</v>
      </c>
      <c r="L6" s="115">
        <v>105</v>
      </c>
      <c r="M6" s="107">
        <v>0</v>
      </c>
      <c r="N6" s="107">
        <v>4</v>
      </c>
      <c r="O6" s="111">
        <v>7</v>
      </c>
      <c r="P6" s="115">
        <v>9</v>
      </c>
      <c r="Q6" s="107">
        <v>0</v>
      </c>
      <c r="R6" s="107">
        <v>0</v>
      </c>
      <c r="S6" s="111">
        <v>1</v>
      </c>
      <c r="T6" s="96">
        <v>22</v>
      </c>
      <c r="U6" s="13">
        <v>0</v>
      </c>
      <c r="V6" s="13">
        <v>0</v>
      </c>
      <c r="W6" s="13">
        <f t="shared" ref="W6:W10" si="2">SUM(B6,K6,T6:V6)</f>
        <v>318</v>
      </c>
      <c r="Y6" s="4"/>
      <c r="Z6" s="4"/>
      <c r="AA6" s="4"/>
    </row>
    <row r="7" spans="1:27">
      <c r="A7" s="12" t="s">
        <v>18</v>
      </c>
      <c r="B7" s="79">
        <f t="shared" si="0"/>
        <v>58</v>
      </c>
      <c r="C7" s="115">
        <v>47</v>
      </c>
      <c r="D7" s="107">
        <v>0</v>
      </c>
      <c r="E7" s="107">
        <v>1</v>
      </c>
      <c r="F7" s="111">
        <v>0</v>
      </c>
      <c r="G7" s="115">
        <v>10</v>
      </c>
      <c r="H7" s="107">
        <v>0</v>
      </c>
      <c r="I7" s="107">
        <v>0</v>
      </c>
      <c r="J7" s="111">
        <v>0</v>
      </c>
      <c r="K7" s="118">
        <f t="shared" si="1"/>
        <v>31</v>
      </c>
      <c r="L7" s="115">
        <v>27</v>
      </c>
      <c r="M7" s="107">
        <v>0</v>
      </c>
      <c r="N7" s="107">
        <v>0</v>
      </c>
      <c r="O7" s="111">
        <v>0</v>
      </c>
      <c r="P7" s="115">
        <v>3</v>
      </c>
      <c r="Q7" s="107">
        <v>0</v>
      </c>
      <c r="R7" s="107">
        <v>0</v>
      </c>
      <c r="S7" s="111">
        <v>1</v>
      </c>
      <c r="T7" s="96">
        <v>8</v>
      </c>
      <c r="U7" s="13">
        <v>0</v>
      </c>
      <c r="V7" s="13">
        <v>0</v>
      </c>
      <c r="W7" s="13">
        <f t="shared" si="2"/>
        <v>97</v>
      </c>
      <c r="Y7" s="4"/>
      <c r="Z7" s="4"/>
      <c r="AA7" s="4"/>
    </row>
    <row r="8" spans="1:27" s="32" customFormat="1">
      <c r="A8" s="109" t="s">
        <v>30</v>
      </c>
      <c r="B8" s="79">
        <f t="shared" si="0"/>
        <v>377</v>
      </c>
      <c r="C8" s="115">
        <v>298</v>
      </c>
      <c r="D8" s="107">
        <v>0</v>
      </c>
      <c r="E8" s="107">
        <v>1</v>
      </c>
      <c r="F8" s="111">
        <v>16</v>
      </c>
      <c r="G8" s="115">
        <v>61</v>
      </c>
      <c r="H8" s="107">
        <v>0</v>
      </c>
      <c r="I8" s="107">
        <v>0</v>
      </c>
      <c r="J8" s="111">
        <v>1</v>
      </c>
      <c r="K8" s="118">
        <f t="shared" si="1"/>
        <v>289</v>
      </c>
      <c r="L8" s="115">
        <v>236</v>
      </c>
      <c r="M8" s="107">
        <v>0</v>
      </c>
      <c r="N8" s="107">
        <v>2</v>
      </c>
      <c r="O8" s="111">
        <v>23</v>
      </c>
      <c r="P8" s="115">
        <v>27</v>
      </c>
      <c r="Q8" s="107">
        <v>0</v>
      </c>
      <c r="R8" s="107">
        <v>0</v>
      </c>
      <c r="S8" s="111">
        <v>1</v>
      </c>
      <c r="T8" s="96">
        <v>49</v>
      </c>
      <c r="U8" s="13">
        <v>0</v>
      </c>
      <c r="V8" s="13">
        <v>0</v>
      </c>
      <c r="W8" s="13">
        <f t="shared" si="2"/>
        <v>715</v>
      </c>
      <c r="Y8" s="4"/>
      <c r="Z8" s="4"/>
      <c r="AA8" s="4"/>
    </row>
    <row r="9" spans="1:27">
      <c r="A9" s="12" t="s">
        <v>31</v>
      </c>
      <c r="B9" s="79">
        <f t="shared" si="0"/>
        <v>270</v>
      </c>
      <c r="C9" s="115">
        <v>180</v>
      </c>
      <c r="D9" s="107">
        <v>0</v>
      </c>
      <c r="E9" s="107">
        <v>0</v>
      </c>
      <c r="F9" s="111">
        <v>13</v>
      </c>
      <c r="G9" s="115">
        <v>76</v>
      </c>
      <c r="H9" s="107">
        <v>0</v>
      </c>
      <c r="I9" s="107">
        <v>0</v>
      </c>
      <c r="J9" s="111">
        <v>1</v>
      </c>
      <c r="K9" s="118">
        <f t="shared" si="1"/>
        <v>235</v>
      </c>
      <c r="L9" s="115">
        <v>214</v>
      </c>
      <c r="M9" s="107">
        <v>0</v>
      </c>
      <c r="N9" s="107">
        <v>0</v>
      </c>
      <c r="O9" s="111">
        <v>8</v>
      </c>
      <c r="P9" s="115">
        <v>13</v>
      </c>
      <c r="Q9" s="107">
        <v>0</v>
      </c>
      <c r="R9" s="107">
        <v>0</v>
      </c>
      <c r="S9" s="111">
        <v>0</v>
      </c>
      <c r="T9" s="96">
        <v>62</v>
      </c>
      <c r="U9" s="13">
        <v>1</v>
      </c>
      <c r="V9" s="13">
        <v>0</v>
      </c>
      <c r="W9" s="13">
        <f t="shared" si="2"/>
        <v>568</v>
      </c>
      <c r="Y9" s="4"/>
      <c r="Z9" s="4"/>
      <c r="AA9" s="4"/>
    </row>
    <row r="10" spans="1:27">
      <c r="A10" s="12" t="s">
        <v>32</v>
      </c>
      <c r="B10" s="79">
        <f t="shared" si="0"/>
        <v>410</v>
      </c>
      <c r="C10" s="115">
        <v>296</v>
      </c>
      <c r="D10" s="107">
        <v>0</v>
      </c>
      <c r="E10" s="107">
        <v>5</v>
      </c>
      <c r="F10" s="111">
        <v>44</v>
      </c>
      <c r="G10" s="115">
        <v>61</v>
      </c>
      <c r="H10" s="107">
        <v>0</v>
      </c>
      <c r="I10" s="107">
        <v>0</v>
      </c>
      <c r="J10" s="111">
        <v>4</v>
      </c>
      <c r="K10" s="118">
        <f t="shared" si="1"/>
        <v>328</v>
      </c>
      <c r="L10" s="115">
        <v>258</v>
      </c>
      <c r="M10" s="107">
        <v>0</v>
      </c>
      <c r="N10" s="107">
        <v>2</v>
      </c>
      <c r="O10" s="111">
        <v>35</v>
      </c>
      <c r="P10" s="115">
        <v>31</v>
      </c>
      <c r="Q10" s="107">
        <v>0</v>
      </c>
      <c r="R10" s="107">
        <v>0</v>
      </c>
      <c r="S10" s="111">
        <v>2</v>
      </c>
      <c r="T10" s="96">
        <v>52</v>
      </c>
      <c r="U10" s="13">
        <v>0</v>
      </c>
      <c r="V10" s="13">
        <v>0</v>
      </c>
      <c r="W10" s="13">
        <f t="shared" si="2"/>
        <v>790</v>
      </c>
      <c r="Y10" s="4"/>
      <c r="Z10" s="4"/>
      <c r="AA10" s="4"/>
    </row>
    <row r="11" spans="1:27">
      <c r="A11" s="2" t="s">
        <v>54</v>
      </c>
      <c r="B11" s="91">
        <f>SUM(B5:B10)</f>
        <v>1378</v>
      </c>
      <c r="C11" s="116">
        <f t="shared" ref="C11:V11" si="3">SUM(C5:C10)</f>
        <v>1033</v>
      </c>
      <c r="D11" s="108">
        <f t="shared" si="3"/>
        <v>0</v>
      </c>
      <c r="E11" s="108">
        <f t="shared" si="3"/>
        <v>8</v>
      </c>
      <c r="F11" s="112">
        <f t="shared" si="3"/>
        <v>84</v>
      </c>
      <c r="G11" s="116">
        <f t="shared" si="3"/>
        <v>245</v>
      </c>
      <c r="H11" s="108">
        <f t="shared" si="3"/>
        <v>0</v>
      </c>
      <c r="I11" s="108">
        <f t="shared" si="3"/>
        <v>0</v>
      </c>
      <c r="J11" s="112">
        <f t="shared" si="3"/>
        <v>8</v>
      </c>
      <c r="K11" s="119">
        <f t="shared" si="3"/>
        <v>1092</v>
      </c>
      <c r="L11" s="116">
        <f t="shared" si="3"/>
        <v>913</v>
      </c>
      <c r="M11" s="108">
        <f t="shared" si="3"/>
        <v>0</v>
      </c>
      <c r="N11" s="108">
        <f t="shared" si="3"/>
        <v>9</v>
      </c>
      <c r="O11" s="112">
        <f t="shared" si="3"/>
        <v>77</v>
      </c>
      <c r="P11" s="116">
        <f t="shared" si="3"/>
        <v>88</v>
      </c>
      <c r="Q11" s="108">
        <f t="shared" si="3"/>
        <v>0</v>
      </c>
      <c r="R11" s="108">
        <f t="shared" si="3"/>
        <v>0</v>
      </c>
      <c r="S11" s="112">
        <f t="shared" si="3"/>
        <v>5</v>
      </c>
      <c r="T11" s="95">
        <f t="shared" si="3"/>
        <v>203</v>
      </c>
      <c r="U11" s="14">
        <f t="shared" si="3"/>
        <v>1</v>
      </c>
      <c r="V11" s="14">
        <f t="shared" si="3"/>
        <v>1</v>
      </c>
      <c r="W11" s="14">
        <f>SUM(W5:W10)</f>
        <v>2675</v>
      </c>
    </row>
    <row r="12" spans="1:27">
      <c r="G12" s="120"/>
    </row>
    <row r="20" spans="1:3">
      <c r="C20" s="32"/>
    </row>
    <row r="22" spans="1:3" ht="16">
      <c r="A22" s="90" t="s">
        <v>402</v>
      </c>
    </row>
  </sheetData>
  <sheetProtection password="CDFD" sheet="1" objects="1" scenarios="1"/>
  <phoneticPr fontId="38" type="noConversion"/>
  <pageMargins left="0.35" right="0.2" top="1.95" bottom="0.94" header="1.31" footer="0.28999999999999998"/>
  <pageSetup paperSize="5" orientation="landscape"/>
  <headerFooter>
    <oddHeader>&amp;L&amp;"Arial Rounded MT Bold,Regular"&amp;14Montgomery County, NY
9th Legislative District&amp;C&amp;"Arial Rounded MT Bold,Regular"&amp;14General Election 
Statement of Canvass
November 8, 2016&amp;R&amp;"Arial Rounded MT Bold,Regular"&amp;14Legislator
&amp;12Official Results</oddHeader>
    <oddFooter>&amp;L&amp;"Arial,Regular"&amp;12Certified by
Commissioners of Elections
November 29, 2016&amp;C&amp;"Arial,Regular"&amp;12Jamie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view="pageLayout" zoomScale="90" workbookViewId="0">
      <selection activeCell="O24" sqref="O24"/>
    </sheetView>
  </sheetViews>
  <sheetFormatPr baseColWidth="10" defaultColWidth="8.83203125" defaultRowHeight="14" x14ac:dyDescent="0"/>
  <cols>
    <col min="1" max="1" width="27.33203125" customWidth="1"/>
    <col min="2" max="3" width="10.6640625" customWidth="1"/>
    <col min="4" max="6" width="5.6640625" customWidth="1"/>
    <col min="7" max="7" width="10.6640625" customWidth="1"/>
    <col min="8" max="13" width="5.6640625" customWidth="1"/>
    <col min="14" max="14" width="10.6640625" customWidth="1"/>
    <col min="15" max="27" width="19" customWidth="1"/>
  </cols>
  <sheetData>
    <row r="1" spans="1:14" ht="15" customHeight="1">
      <c r="A1" s="1" t="s">
        <v>0</v>
      </c>
    </row>
    <row r="3" spans="1:14" s="16" customFormat="1" ht="63.75" customHeight="1">
      <c r="A3" s="10" t="s">
        <v>1</v>
      </c>
      <c r="B3" s="78" t="s">
        <v>278</v>
      </c>
      <c r="C3" s="84" t="s">
        <v>133</v>
      </c>
      <c r="D3" s="15" t="s">
        <v>248</v>
      </c>
      <c r="E3" s="15" t="s">
        <v>243</v>
      </c>
      <c r="F3" s="101" t="s">
        <v>244</v>
      </c>
      <c r="G3" s="100" t="s">
        <v>134</v>
      </c>
      <c r="H3" s="15" t="s">
        <v>248</v>
      </c>
      <c r="I3" s="15" t="s">
        <v>243</v>
      </c>
      <c r="J3" s="92" t="s">
        <v>244</v>
      </c>
      <c r="K3" s="104" t="s">
        <v>9</v>
      </c>
      <c r="L3" s="15" t="s">
        <v>10</v>
      </c>
      <c r="M3" s="15" t="s">
        <v>237</v>
      </c>
      <c r="N3" s="10" t="s">
        <v>11</v>
      </c>
    </row>
    <row r="4" spans="1:14">
      <c r="A4" s="12" t="s">
        <v>12</v>
      </c>
      <c r="B4" s="79">
        <f>SUM(C4:J4)</f>
        <v>395</v>
      </c>
      <c r="C4" s="86">
        <v>312</v>
      </c>
      <c r="D4" s="13">
        <v>0</v>
      </c>
      <c r="E4" s="13">
        <v>1</v>
      </c>
      <c r="F4" s="102">
        <v>28</v>
      </c>
      <c r="G4" s="82">
        <v>50</v>
      </c>
      <c r="H4" s="13">
        <v>0</v>
      </c>
      <c r="I4" s="13">
        <v>0</v>
      </c>
      <c r="J4" s="79">
        <v>4</v>
      </c>
      <c r="K4" s="96">
        <v>153</v>
      </c>
      <c r="L4" s="13">
        <v>0</v>
      </c>
      <c r="M4" s="13">
        <v>0</v>
      </c>
      <c r="N4" s="13">
        <f>SUM(B4,K4:M4)</f>
        <v>548</v>
      </c>
    </row>
    <row r="5" spans="1:14">
      <c r="A5" s="12" t="s">
        <v>13</v>
      </c>
      <c r="B5" s="79">
        <f t="shared" ref="B5:B20" si="0">SUM(C5:J5)</f>
        <v>141</v>
      </c>
      <c r="C5" s="86">
        <v>119</v>
      </c>
      <c r="D5" s="13">
        <v>0</v>
      </c>
      <c r="E5" s="13">
        <v>1</v>
      </c>
      <c r="F5" s="102">
        <v>7</v>
      </c>
      <c r="G5" s="82">
        <v>14</v>
      </c>
      <c r="H5" s="13">
        <v>0</v>
      </c>
      <c r="I5" s="13">
        <v>0</v>
      </c>
      <c r="J5" s="79">
        <v>0</v>
      </c>
      <c r="K5" s="96">
        <v>43</v>
      </c>
      <c r="L5" s="13">
        <v>0</v>
      </c>
      <c r="M5" s="13">
        <v>3</v>
      </c>
      <c r="N5" s="13">
        <f t="shared" ref="N5:N20" si="1">SUM(B5,K5:M5)</f>
        <v>187</v>
      </c>
    </row>
    <row r="6" spans="1:14">
      <c r="A6" s="12" t="s">
        <v>14</v>
      </c>
      <c r="B6" s="79">
        <f t="shared" si="0"/>
        <v>426</v>
      </c>
      <c r="C6" s="86">
        <v>295</v>
      </c>
      <c r="D6" s="13">
        <v>0</v>
      </c>
      <c r="E6" s="13">
        <v>5</v>
      </c>
      <c r="F6" s="102">
        <v>31</v>
      </c>
      <c r="G6" s="82">
        <v>85</v>
      </c>
      <c r="H6" s="13">
        <v>0</v>
      </c>
      <c r="I6" s="13">
        <v>0</v>
      </c>
      <c r="J6" s="79">
        <v>10</v>
      </c>
      <c r="K6" s="96">
        <v>160</v>
      </c>
      <c r="L6" s="13">
        <v>0</v>
      </c>
      <c r="M6" s="13">
        <v>1</v>
      </c>
      <c r="N6" s="13">
        <f t="shared" si="1"/>
        <v>587</v>
      </c>
    </row>
    <row r="7" spans="1:14">
      <c r="A7" s="12" t="s">
        <v>15</v>
      </c>
      <c r="B7" s="79">
        <f t="shared" si="0"/>
        <v>251</v>
      </c>
      <c r="C7" s="86">
        <v>195</v>
      </c>
      <c r="D7" s="13">
        <v>0</v>
      </c>
      <c r="E7" s="13">
        <v>3</v>
      </c>
      <c r="F7" s="102">
        <v>10</v>
      </c>
      <c r="G7" s="82">
        <v>39</v>
      </c>
      <c r="H7" s="13">
        <v>0</v>
      </c>
      <c r="I7" s="13">
        <v>0</v>
      </c>
      <c r="J7" s="79">
        <v>4</v>
      </c>
      <c r="K7" s="96">
        <v>67</v>
      </c>
      <c r="L7" s="13">
        <v>0</v>
      </c>
      <c r="M7" s="13">
        <v>0</v>
      </c>
      <c r="N7" s="13">
        <f t="shared" si="1"/>
        <v>318</v>
      </c>
    </row>
    <row r="8" spans="1:14">
      <c r="A8" s="12" t="s">
        <v>16</v>
      </c>
      <c r="B8" s="79">
        <f t="shared" si="0"/>
        <v>49</v>
      </c>
      <c r="C8" s="86">
        <v>27</v>
      </c>
      <c r="D8" s="13">
        <v>0</v>
      </c>
      <c r="E8" s="13">
        <v>0</v>
      </c>
      <c r="F8" s="102">
        <v>11</v>
      </c>
      <c r="G8" s="82">
        <v>9</v>
      </c>
      <c r="H8" s="13">
        <v>0</v>
      </c>
      <c r="I8" s="13">
        <v>2</v>
      </c>
      <c r="J8" s="79">
        <v>0</v>
      </c>
      <c r="K8" s="96">
        <v>47</v>
      </c>
      <c r="L8" s="13">
        <v>0</v>
      </c>
      <c r="M8" s="13">
        <v>2</v>
      </c>
      <c r="N8" s="13">
        <f t="shared" si="1"/>
        <v>98</v>
      </c>
    </row>
    <row r="9" spans="1:14">
      <c r="A9" s="12" t="s">
        <v>17</v>
      </c>
      <c r="B9" s="79">
        <f t="shared" si="0"/>
        <v>125</v>
      </c>
      <c r="C9" s="86">
        <v>93</v>
      </c>
      <c r="D9" s="13">
        <v>0</v>
      </c>
      <c r="E9" s="13">
        <v>4</v>
      </c>
      <c r="F9" s="102">
        <v>2</v>
      </c>
      <c r="G9" s="82">
        <v>26</v>
      </c>
      <c r="H9" s="13">
        <v>0</v>
      </c>
      <c r="I9" s="13">
        <v>0</v>
      </c>
      <c r="J9" s="79">
        <v>0</v>
      </c>
      <c r="K9" s="96">
        <v>68</v>
      </c>
      <c r="L9" s="13">
        <v>0</v>
      </c>
      <c r="M9" s="13">
        <v>0</v>
      </c>
      <c r="N9" s="13">
        <f t="shared" si="1"/>
        <v>193</v>
      </c>
    </row>
    <row r="10" spans="1:14">
      <c r="A10" s="12" t="s">
        <v>18</v>
      </c>
      <c r="B10" s="79">
        <f t="shared" si="0"/>
        <v>75</v>
      </c>
      <c r="C10" s="86">
        <v>63</v>
      </c>
      <c r="D10" s="13">
        <v>0</v>
      </c>
      <c r="E10" s="13">
        <v>1</v>
      </c>
      <c r="F10" s="102">
        <v>0</v>
      </c>
      <c r="G10" s="82">
        <v>11</v>
      </c>
      <c r="H10" s="13">
        <v>0</v>
      </c>
      <c r="I10" s="13">
        <v>0</v>
      </c>
      <c r="J10" s="79">
        <v>0</v>
      </c>
      <c r="K10" s="96">
        <v>22</v>
      </c>
      <c r="L10" s="13">
        <v>0</v>
      </c>
      <c r="M10" s="13">
        <v>0</v>
      </c>
      <c r="N10" s="13">
        <f t="shared" si="1"/>
        <v>97</v>
      </c>
    </row>
    <row r="11" spans="1:14">
      <c r="A11" s="12" t="s">
        <v>19</v>
      </c>
      <c r="B11" s="79">
        <f t="shared" si="0"/>
        <v>517</v>
      </c>
      <c r="C11" s="86">
        <v>415</v>
      </c>
      <c r="D11" s="13">
        <v>0</v>
      </c>
      <c r="E11" s="13">
        <v>5</v>
      </c>
      <c r="F11" s="102">
        <v>15</v>
      </c>
      <c r="G11" s="82">
        <v>73</v>
      </c>
      <c r="H11" s="13">
        <v>0</v>
      </c>
      <c r="I11" s="13">
        <v>3</v>
      </c>
      <c r="J11" s="79">
        <v>6</v>
      </c>
      <c r="K11" s="96">
        <v>199</v>
      </c>
      <c r="L11" s="13">
        <v>1</v>
      </c>
      <c r="M11" s="13">
        <v>2</v>
      </c>
      <c r="N11" s="13">
        <f t="shared" si="1"/>
        <v>719</v>
      </c>
    </row>
    <row r="12" spans="1:14">
      <c r="A12" s="12" t="s">
        <v>20</v>
      </c>
      <c r="B12" s="79">
        <f t="shared" si="0"/>
        <v>384</v>
      </c>
      <c r="C12" s="86">
        <v>287</v>
      </c>
      <c r="D12" s="13">
        <v>0</v>
      </c>
      <c r="E12" s="13">
        <v>3</v>
      </c>
      <c r="F12" s="102">
        <v>25</v>
      </c>
      <c r="G12" s="82">
        <v>63</v>
      </c>
      <c r="H12" s="13">
        <v>0</v>
      </c>
      <c r="I12" s="13">
        <v>0</v>
      </c>
      <c r="J12" s="79">
        <v>6</v>
      </c>
      <c r="K12" s="96">
        <v>150</v>
      </c>
      <c r="L12" s="13">
        <v>1</v>
      </c>
      <c r="M12" s="13">
        <v>3</v>
      </c>
      <c r="N12" s="13">
        <f t="shared" si="1"/>
        <v>538</v>
      </c>
    </row>
    <row r="13" spans="1:14">
      <c r="A13" s="12" t="s">
        <v>21</v>
      </c>
      <c r="B13" s="79">
        <f t="shared" si="0"/>
        <v>224</v>
      </c>
      <c r="C13" s="86">
        <v>175</v>
      </c>
      <c r="D13" s="13">
        <v>0</v>
      </c>
      <c r="E13" s="13">
        <v>3</v>
      </c>
      <c r="F13" s="102">
        <v>10</v>
      </c>
      <c r="G13" s="82">
        <v>35</v>
      </c>
      <c r="H13" s="13">
        <v>0</v>
      </c>
      <c r="I13" s="13">
        <v>0</v>
      </c>
      <c r="J13" s="79">
        <v>1</v>
      </c>
      <c r="K13" s="96">
        <v>80</v>
      </c>
      <c r="L13" s="13">
        <v>0</v>
      </c>
      <c r="M13" s="13">
        <v>0</v>
      </c>
      <c r="N13" s="13">
        <f t="shared" si="1"/>
        <v>304</v>
      </c>
    </row>
    <row r="14" spans="1:14">
      <c r="A14" s="12" t="s">
        <v>22</v>
      </c>
      <c r="B14" s="79">
        <f t="shared" si="0"/>
        <v>236</v>
      </c>
      <c r="C14" s="86">
        <v>185</v>
      </c>
      <c r="D14" s="13">
        <v>0</v>
      </c>
      <c r="E14" s="13">
        <v>3</v>
      </c>
      <c r="F14" s="102">
        <v>7</v>
      </c>
      <c r="G14" s="82">
        <v>39</v>
      </c>
      <c r="H14" s="13">
        <v>0</v>
      </c>
      <c r="I14" s="13">
        <v>0</v>
      </c>
      <c r="J14" s="79">
        <v>2</v>
      </c>
      <c r="K14" s="96">
        <v>117</v>
      </c>
      <c r="L14" s="13">
        <v>0</v>
      </c>
      <c r="M14" s="13">
        <v>0</v>
      </c>
      <c r="N14" s="13">
        <f t="shared" si="1"/>
        <v>353</v>
      </c>
    </row>
    <row r="15" spans="1:14">
      <c r="A15" s="12" t="s">
        <v>23</v>
      </c>
      <c r="B15" s="79">
        <f t="shared" si="0"/>
        <v>230</v>
      </c>
      <c r="C15" s="86">
        <v>167</v>
      </c>
      <c r="D15" s="13">
        <v>0</v>
      </c>
      <c r="E15" s="13">
        <v>6</v>
      </c>
      <c r="F15" s="102">
        <v>13</v>
      </c>
      <c r="G15" s="82">
        <v>38</v>
      </c>
      <c r="H15" s="13">
        <v>0</v>
      </c>
      <c r="I15" s="13">
        <v>2</v>
      </c>
      <c r="J15" s="79">
        <v>4</v>
      </c>
      <c r="K15" s="96">
        <v>155</v>
      </c>
      <c r="L15" s="13">
        <v>0</v>
      </c>
      <c r="M15" s="13">
        <v>3</v>
      </c>
      <c r="N15" s="13">
        <f t="shared" si="1"/>
        <v>388</v>
      </c>
    </row>
    <row r="16" spans="1:14">
      <c r="A16" s="12" t="s">
        <v>24</v>
      </c>
      <c r="B16" s="79">
        <f t="shared" si="0"/>
        <v>434</v>
      </c>
      <c r="C16" s="86">
        <v>338</v>
      </c>
      <c r="D16" s="13">
        <v>0</v>
      </c>
      <c r="E16" s="13">
        <v>0</v>
      </c>
      <c r="F16" s="102">
        <v>16</v>
      </c>
      <c r="G16" s="82">
        <v>76</v>
      </c>
      <c r="H16" s="13">
        <v>0</v>
      </c>
      <c r="I16" s="13">
        <v>0</v>
      </c>
      <c r="J16" s="79">
        <v>4</v>
      </c>
      <c r="K16" s="96">
        <v>160</v>
      </c>
      <c r="L16" s="13">
        <v>0</v>
      </c>
      <c r="M16" s="13">
        <v>1</v>
      </c>
      <c r="N16" s="13">
        <f t="shared" si="1"/>
        <v>595</v>
      </c>
    </row>
    <row r="17" spans="1:14">
      <c r="A17" s="12" t="s">
        <v>25</v>
      </c>
      <c r="B17" s="79">
        <f t="shared" si="0"/>
        <v>155</v>
      </c>
      <c r="C17" s="86">
        <v>128</v>
      </c>
      <c r="D17" s="13">
        <v>0</v>
      </c>
      <c r="E17" s="13">
        <v>7</v>
      </c>
      <c r="F17" s="102">
        <v>0</v>
      </c>
      <c r="G17" s="82">
        <v>18</v>
      </c>
      <c r="H17" s="13">
        <v>0</v>
      </c>
      <c r="I17" s="13">
        <v>0</v>
      </c>
      <c r="J17" s="79">
        <v>2</v>
      </c>
      <c r="K17" s="96">
        <v>104</v>
      </c>
      <c r="L17" s="13">
        <v>0</v>
      </c>
      <c r="M17" s="13">
        <v>0</v>
      </c>
      <c r="N17" s="13">
        <f t="shared" si="1"/>
        <v>259</v>
      </c>
    </row>
    <row r="18" spans="1:14">
      <c r="A18" s="12" t="s">
        <v>26</v>
      </c>
      <c r="B18" s="79">
        <f t="shared" si="0"/>
        <v>99</v>
      </c>
      <c r="C18" s="86">
        <v>81</v>
      </c>
      <c r="D18" s="13">
        <v>0</v>
      </c>
      <c r="E18" s="13">
        <v>0</v>
      </c>
      <c r="F18" s="102">
        <v>2</v>
      </c>
      <c r="G18" s="82">
        <v>15</v>
      </c>
      <c r="H18" s="13">
        <v>0</v>
      </c>
      <c r="I18" s="13">
        <v>0</v>
      </c>
      <c r="J18" s="79">
        <v>1</v>
      </c>
      <c r="K18" s="96">
        <v>47</v>
      </c>
      <c r="L18" s="13">
        <v>0</v>
      </c>
      <c r="M18" s="13">
        <v>0</v>
      </c>
      <c r="N18" s="13">
        <f t="shared" si="1"/>
        <v>146</v>
      </c>
    </row>
    <row r="19" spans="1:14">
      <c r="A19" s="12" t="s">
        <v>27</v>
      </c>
      <c r="B19" s="79">
        <f t="shared" si="0"/>
        <v>91</v>
      </c>
      <c r="C19" s="86">
        <v>63</v>
      </c>
      <c r="D19" s="13">
        <v>0</v>
      </c>
      <c r="E19" s="13">
        <v>2</v>
      </c>
      <c r="F19" s="102">
        <v>7</v>
      </c>
      <c r="G19" s="82">
        <v>18</v>
      </c>
      <c r="H19" s="13">
        <v>0</v>
      </c>
      <c r="I19" s="13">
        <v>0</v>
      </c>
      <c r="J19" s="79">
        <v>1</v>
      </c>
      <c r="K19" s="96">
        <v>100</v>
      </c>
      <c r="L19" s="13">
        <v>0</v>
      </c>
      <c r="M19" s="13">
        <v>0</v>
      </c>
      <c r="N19" s="13">
        <f t="shared" si="1"/>
        <v>191</v>
      </c>
    </row>
    <row r="20" spans="1:14">
      <c r="A20" s="12" t="s">
        <v>28</v>
      </c>
      <c r="B20" s="79">
        <f t="shared" si="0"/>
        <v>352</v>
      </c>
      <c r="C20" s="86">
        <v>278</v>
      </c>
      <c r="D20" s="13">
        <v>0</v>
      </c>
      <c r="E20" s="13">
        <v>4</v>
      </c>
      <c r="F20" s="102">
        <v>32</v>
      </c>
      <c r="G20" s="82">
        <v>36</v>
      </c>
      <c r="H20" s="13">
        <v>0</v>
      </c>
      <c r="I20" s="13">
        <v>0</v>
      </c>
      <c r="J20" s="79">
        <v>2</v>
      </c>
      <c r="K20" s="96">
        <v>173</v>
      </c>
      <c r="L20" s="13">
        <v>0</v>
      </c>
      <c r="M20" s="13">
        <v>0</v>
      </c>
      <c r="N20" s="13">
        <f t="shared" si="1"/>
        <v>525</v>
      </c>
    </row>
    <row r="21" spans="1:14">
      <c r="A21" s="2" t="s">
        <v>54</v>
      </c>
      <c r="B21" s="91">
        <f>SUM(B4:B20)</f>
        <v>4184</v>
      </c>
      <c r="C21" s="88">
        <f t="shared" ref="C21:N21" si="2">SUM(C4:C20)</f>
        <v>3221</v>
      </c>
      <c r="D21" s="14">
        <f t="shared" si="2"/>
        <v>0</v>
      </c>
      <c r="E21" s="14">
        <f t="shared" si="2"/>
        <v>48</v>
      </c>
      <c r="F21" s="103">
        <f t="shared" si="2"/>
        <v>216</v>
      </c>
      <c r="G21" s="83">
        <f t="shared" si="2"/>
        <v>645</v>
      </c>
      <c r="H21" s="14">
        <f t="shared" si="2"/>
        <v>0</v>
      </c>
      <c r="I21" s="14">
        <f t="shared" si="2"/>
        <v>7</v>
      </c>
      <c r="J21" s="93">
        <f t="shared" si="2"/>
        <v>47</v>
      </c>
      <c r="K21" s="95">
        <f t="shared" si="2"/>
        <v>1845</v>
      </c>
      <c r="L21" s="14">
        <f t="shared" si="2"/>
        <v>2</v>
      </c>
      <c r="M21" s="14">
        <f t="shared" si="2"/>
        <v>15</v>
      </c>
      <c r="N21" s="14">
        <f t="shared" si="2"/>
        <v>6046</v>
      </c>
    </row>
    <row r="25" spans="1:14" ht="15">
      <c r="A25" s="105" t="s">
        <v>402</v>
      </c>
    </row>
    <row r="26" spans="1:14">
      <c r="C26" s="45"/>
      <c r="D26" s="45"/>
      <c r="E26" s="45"/>
      <c r="F26" s="45"/>
      <c r="K26" s="45"/>
      <c r="L26" s="45"/>
      <c r="M26" s="45"/>
      <c r="N26" s="45"/>
    </row>
  </sheetData>
  <sheetProtection password="CDFD" sheet="1" objects="1" scenarios="1"/>
  <phoneticPr fontId="38" type="noConversion"/>
  <pageMargins left="0.75" right="0.75" top="1.72" bottom="0.81" header="1.08" footer="0.17"/>
  <pageSetup paperSize="5" orientation="landscape"/>
  <headerFooter>
    <oddHeader>&amp;L&amp;"Arial Rounded MT Bold,Regular"&amp;14Montgomery County, NY
City of Amsterdam&amp;C&amp;"Arial Rounded MT Bold,Regular"&amp;14General Election 
Statement of Canvass
November 8, 2016&amp;R&amp;"Arial Rounded MT Bold,Regular"&amp;14City Court Judge
&amp;12Official Results</oddHeader>
    <oddFooter>&amp;L&amp;"Arial,Regular"&amp;12Certified by
Commissioners of Elections
November 29, 2016&amp;C&amp;"Arial,Regular"&amp;12Jamie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abSelected="1" view="pageLayout" zoomScale="80" zoomScaleNormal="90" zoomScalePageLayoutView="90" workbookViewId="0"/>
  </sheetViews>
  <sheetFormatPr baseColWidth="10" defaultColWidth="8.83203125" defaultRowHeight="14" x14ac:dyDescent="0"/>
  <cols>
    <col min="1" max="1" width="24.5" customWidth="1"/>
    <col min="2" max="2" width="9" customWidth="1"/>
    <col min="3" max="3" width="7.83203125" customWidth="1"/>
    <col min="4" max="5" width="4.5" customWidth="1"/>
    <col min="6" max="6" width="4.6640625" customWidth="1"/>
    <col min="7" max="7" width="7.6640625" customWidth="1"/>
    <col min="8" max="10" width="4.5" customWidth="1"/>
    <col min="11" max="11" width="7.6640625" customWidth="1"/>
    <col min="12" max="14" width="4.5" customWidth="1"/>
    <col min="15" max="15" width="9.1640625" customWidth="1"/>
    <col min="16" max="16" width="8.33203125" customWidth="1"/>
    <col min="17" max="19" width="4.5" customWidth="1"/>
    <col min="20" max="20" width="8.5" customWidth="1"/>
    <col min="21" max="23" width="4.5" customWidth="1"/>
    <col min="24" max="24" width="7.6640625" customWidth="1"/>
    <col min="25" max="25" width="7.5" customWidth="1"/>
    <col min="26" max="28" width="4.5" customWidth="1"/>
    <col min="29" max="29" width="9.5" customWidth="1"/>
    <col min="30" max="30" width="8" customWidth="1"/>
    <col min="31" max="33" width="4.5" customWidth="1"/>
    <col min="34" max="34" width="9.1640625" customWidth="1"/>
    <col min="35" max="35" width="7.5" customWidth="1"/>
    <col min="36" max="38" width="4.5" customWidth="1"/>
    <col min="39" max="39" width="5.6640625" customWidth="1"/>
    <col min="40" max="41" width="4.5" customWidth="1"/>
    <col min="42" max="42" width="8.6640625" customWidth="1"/>
    <col min="43" max="49" width="19" customWidth="1"/>
  </cols>
  <sheetData>
    <row r="1" spans="1:44" ht="15" customHeight="1">
      <c r="A1" s="1" t="s">
        <v>0</v>
      </c>
    </row>
    <row r="2" spans="1:44" ht="63.75" customHeight="1">
      <c r="A2" s="2" t="s">
        <v>1</v>
      </c>
      <c r="B2" s="152" t="s">
        <v>238</v>
      </c>
      <c r="C2" s="114" t="s">
        <v>2</v>
      </c>
      <c r="D2" s="106" t="s">
        <v>242</v>
      </c>
      <c r="E2" s="106" t="s">
        <v>243</v>
      </c>
      <c r="F2" s="110" t="s">
        <v>244</v>
      </c>
      <c r="G2" s="114" t="s">
        <v>6</v>
      </c>
      <c r="H2" s="106" t="s">
        <v>242</v>
      </c>
      <c r="I2" s="106" t="s">
        <v>243</v>
      </c>
      <c r="J2" s="110" t="s">
        <v>244</v>
      </c>
      <c r="K2" s="114" t="s">
        <v>8</v>
      </c>
      <c r="L2" s="106" t="s">
        <v>242</v>
      </c>
      <c r="M2" s="106" t="s">
        <v>243</v>
      </c>
      <c r="N2" s="110" t="s">
        <v>244</v>
      </c>
      <c r="O2" s="153" t="s">
        <v>239</v>
      </c>
      <c r="P2" s="114" t="s">
        <v>3</v>
      </c>
      <c r="Q2" s="106" t="s">
        <v>242</v>
      </c>
      <c r="R2" s="106" t="s">
        <v>243</v>
      </c>
      <c r="S2" s="110" t="s">
        <v>244</v>
      </c>
      <c r="T2" s="114" t="s">
        <v>4</v>
      </c>
      <c r="U2" s="106" t="s">
        <v>242</v>
      </c>
      <c r="V2" s="106" t="s">
        <v>243</v>
      </c>
      <c r="W2" s="110" t="s">
        <v>244</v>
      </c>
      <c r="X2" s="153" t="s">
        <v>240</v>
      </c>
      <c r="Y2" s="114" t="s">
        <v>5</v>
      </c>
      <c r="Z2" s="106" t="s">
        <v>242</v>
      </c>
      <c r="AA2" s="106" t="s">
        <v>243</v>
      </c>
      <c r="AB2" s="110" t="s">
        <v>244</v>
      </c>
      <c r="AC2" s="153" t="s">
        <v>241</v>
      </c>
      <c r="AD2" s="114" t="s">
        <v>7</v>
      </c>
      <c r="AE2" s="106" t="s">
        <v>242</v>
      </c>
      <c r="AF2" s="106" t="s">
        <v>243</v>
      </c>
      <c r="AG2" s="110" t="s">
        <v>244</v>
      </c>
      <c r="AH2" s="156" t="s">
        <v>404</v>
      </c>
      <c r="AI2" s="114" t="s">
        <v>405</v>
      </c>
      <c r="AJ2" s="106" t="s">
        <v>242</v>
      </c>
      <c r="AK2" s="106" t="s">
        <v>243</v>
      </c>
      <c r="AL2" s="110" t="s">
        <v>244</v>
      </c>
      <c r="AM2" s="151" t="s">
        <v>9</v>
      </c>
      <c r="AN2" s="11" t="s">
        <v>10</v>
      </c>
      <c r="AO2" s="11" t="s">
        <v>237</v>
      </c>
      <c r="AP2" s="10" t="s">
        <v>11</v>
      </c>
    </row>
    <row r="3" spans="1:44" ht="14.5" customHeight="1">
      <c r="A3" s="137" t="s">
        <v>12</v>
      </c>
      <c r="B3" s="79">
        <f>SUM(C3:N3)</f>
        <v>259</v>
      </c>
      <c r="C3" s="115">
        <v>236</v>
      </c>
      <c r="D3" s="107">
        <v>0</v>
      </c>
      <c r="E3" s="107">
        <v>1</v>
      </c>
      <c r="F3" s="111">
        <v>14</v>
      </c>
      <c r="G3" s="115">
        <v>6</v>
      </c>
      <c r="H3" s="107">
        <v>0</v>
      </c>
      <c r="I3" s="107">
        <v>0</v>
      </c>
      <c r="J3" s="111">
        <v>0</v>
      </c>
      <c r="K3" s="115">
        <v>1</v>
      </c>
      <c r="L3" s="107">
        <v>0</v>
      </c>
      <c r="M3" s="107">
        <v>0</v>
      </c>
      <c r="N3" s="111">
        <v>1</v>
      </c>
      <c r="O3" s="129">
        <f>SUM(P3:W3)</f>
        <v>253</v>
      </c>
      <c r="P3" s="115">
        <v>205</v>
      </c>
      <c r="Q3" s="107">
        <v>0</v>
      </c>
      <c r="R3" s="107">
        <v>1</v>
      </c>
      <c r="S3" s="111">
        <v>17</v>
      </c>
      <c r="T3" s="115">
        <v>26</v>
      </c>
      <c r="U3" s="107">
        <v>0</v>
      </c>
      <c r="V3" s="107">
        <v>0</v>
      </c>
      <c r="W3" s="111">
        <v>4</v>
      </c>
      <c r="X3" s="129">
        <f>SUM(Y3:AB3)</f>
        <v>4</v>
      </c>
      <c r="Y3" s="115">
        <v>4</v>
      </c>
      <c r="Z3" s="107">
        <v>0</v>
      </c>
      <c r="AA3" s="107">
        <v>0</v>
      </c>
      <c r="AB3" s="111">
        <v>0</v>
      </c>
      <c r="AC3" s="129">
        <f>SUM(AD3:AG3)</f>
        <v>13</v>
      </c>
      <c r="AD3" s="115">
        <v>12</v>
      </c>
      <c r="AE3" s="107">
        <v>0</v>
      </c>
      <c r="AF3" s="107">
        <v>0</v>
      </c>
      <c r="AG3" s="111">
        <v>1</v>
      </c>
      <c r="AH3" s="154">
        <f>SUM(AI3:AL3)</f>
        <v>5</v>
      </c>
      <c r="AI3" s="115">
        <v>5</v>
      </c>
      <c r="AJ3" s="107">
        <v>0</v>
      </c>
      <c r="AK3" s="107">
        <v>0</v>
      </c>
      <c r="AL3" s="111">
        <v>0</v>
      </c>
      <c r="AM3" s="132">
        <v>7</v>
      </c>
      <c r="AN3" s="13">
        <v>0</v>
      </c>
      <c r="AO3" s="13">
        <v>7</v>
      </c>
      <c r="AP3" s="13">
        <f>SUM(B3,O3,X3,AC3,AH3,AM3:AO3)</f>
        <v>548</v>
      </c>
      <c r="AQ3" s="31"/>
      <c r="AR3" s="4"/>
    </row>
    <row r="4" spans="1:44" ht="14.5" customHeight="1">
      <c r="A4" s="137" t="s">
        <v>13</v>
      </c>
      <c r="B4" s="79">
        <f t="shared" ref="B4:B44" si="0">SUM(C4:N4)</f>
        <v>67</v>
      </c>
      <c r="C4" s="115">
        <v>57</v>
      </c>
      <c r="D4" s="107">
        <v>0</v>
      </c>
      <c r="E4" s="107">
        <v>0</v>
      </c>
      <c r="F4" s="111">
        <v>3</v>
      </c>
      <c r="G4" s="115">
        <v>6</v>
      </c>
      <c r="H4" s="107">
        <v>0</v>
      </c>
      <c r="I4" s="107">
        <v>0</v>
      </c>
      <c r="J4" s="111">
        <v>0</v>
      </c>
      <c r="K4" s="115">
        <v>1</v>
      </c>
      <c r="L4" s="107">
        <v>0</v>
      </c>
      <c r="M4" s="107">
        <v>0</v>
      </c>
      <c r="N4" s="111">
        <v>0</v>
      </c>
      <c r="O4" s="129">
        <f t="shared" ref="O4:O44" si="1">SUM(P4:W4)</f>
        <v>104</v>
      </c>
      <c r="P4" s="115">
        <v>92</v>
      </c>
      <c r="Q4" s="107">
        <v>0</v>
      </c>
      <c r="R4" s="107">
        <v>1</v>
      </c>
      <c r="S4" s="111">
        <v>5</v>
      </c>
      <c r="T4" s="115">
        <v>6</v>
      </c>
      <c r="U4" s="107">
        <v>0</v>
      </c>
      <c r="V4" s="107">
        <v>0</v>
      </c>
      <c r="W4" s="111">
        <v>0</v>
      </c>
      <c r="X4" s="129">
        <f t="shared" ref="X4:X44" si="2">SUM(Y4:AB4)</f>
        <v>5</v>
      </c>
      <c r="Y4" s="115">
        <v>5</v>
      </c>
      <c r="Z4" s="107">
        <v>0</v>
      </c>
      <c r="AA4" s="107">
        <v>0</v>
      </c>
      <c r="AB4" s="111">
        <v>0</v>
      </c>
      <c r="AC4" s="129">
        <f t="shared" ref="AC4:AC44" si="3">SUM(AD4:AG4)</f>
        <v>3</v>
      </c>
      <c r="AD4" s="115">
        <v>3</v>
      </c>
      <c r="AE4" s="107">
        <v>0</v>
      </c>
      <c r="AF4" s="107">
        <v>0</v>
      </c>
      <c r="AG4" s="111">
        <v>0</v>
      </c>
      <c r="AH4" s="154">
        <f t="shared" ref="AH4:AH44" si="4">SUM(AI4:AL4)</f>
        <v>1</v>
      </c>
      <c r="AI4" s="115">
        <v>0</v>
      </c>
      <c r="AJ4" s="107">
        <v>0</v>
      </c>
      <c r="AK4" s="107">
        <v>0</v>
      </c>
      <c r="AL4" s="111">
        <v>1</v>
      </c>
      <c r="AM4" s="132">
        <v>4</v>
      </c>
      <c r="AN4" s="13">
        <v>0</v>
      </c>
      <c r="AO4" s="13">
        <v>3</v>
      </c>
      <c r="AP4" s="13">
        <f t="shared" ref="AP4:AP44" si="5">SUM(B4,O4,X4,AC4,AH4,AM4:AO4)</f>
        <v>187</v>
      </c>
      <c r="AQ4" s="31"/>
      <c r="AR4" s="4"/>
    </row>
    <row r="5" spans="1:44" ht="14.5" customHeight="1">
      <c r="A5" s="137" t="s">
        <v>14</v>
      </c>
      <c r="B5" s="79">
        <f t="shared" si="0"/>
        <v>275</v>
      </c>
      <c r="C5" s="115">
        <v>229</v>
      </c>
      <c r="D5" s="107">
        <v>0</v>
      </c>
      <c r="E5" s="107">
        <v>6</v>
      </c>
      <c r="F5" s="111">
        <v>26</v>
      </c>
      <c r="G5" s="115">
        <v>10</v>
      </c>
      <c r="H5" s="107">
        <v>0</v>
      </c>
      <c r="I5" s="107">
        <v>0</v>
      </c>
      <c r="J5" s="111">
        <v>0</v>
      </c>
      <c r="K5" s="115">
        <v>4</v>
      </c>
      <c r="L5" s="107">
        <v>0</v>
      </c>
      <c r="M5" s="107">
        <v>0</v>
      </c>
      <c r="N5" s="111">
        <v>0</v>
      </c>
      <c r="O5" s="129">
        <f t="shared" si="1"/>
        <v>268</v>
      </c>
      <c r="P5" s="115">
        <v>206</v>
      </c>
      <c r="Q5" s="107">
        <v>0</v>
      </c>
      <c r="R5" s="107">
        <v>1</v>
      </c>
      <c r="S5" s="111">
        <v>23</v>
      </c>
      <c r="T5" s="115">
        <v>35</v>
      </c>
      <c r="U5" s="107">
        <v>0</v>
      </c>
      <c r="V5" s="107">
        <v>0</v>
      </c>
      <c r="W5" s="111">
        <v>3</v>
      </c>
      <c r="X5" s="129">
        <f t="shared" si="2"/>
        <v>12</v>
      </c>
      <c r="Y5" s="115">
        <v>10</v>
      </c>
      <c r="Z5" s="107">
        <v>0</v>
      </c>
      <c r="AA5" s="107">
        <v>0</v>
      </c>
      <c r="AB5" s="111">
        <v>2</v>
      </c>
      <c r="AC5" s="129">
        <f t="shared" si="3"/>
        <v>17</v>
      </c>
      <c r="AD5" s="115">
        <v>15</v>
      </c>
      <c r="AE5" s="107">
        <v>0</v>
      </c>
      <c r="AF5" s="107">
        <v>1</v>
      </c>
      <c r="AG5" s="111">
        <v>1</v>
      </c>
      <c r="AH5" s="154">
        <f t="shared" si="4"/>
        <v>5</v>
      </c>
      <c r="AI5" s="115">
        <v>5</v>
      </c>
      <c r="AJ5" s="107">
        <v>0</v>
      </c>
      <c r="AK5" s="107">
        <v>0</v>
      </c>
      <c r="AL5" s="111">
        <v>0</v>
      </c>
      <c r="AM5" s="132">
        <v>6</v>
      </c>
      <c r="AN5" s="13">
        <v>0</v>
      </c>
      <c r="AO5" s="13">
        <v>4</v>
      </c>
      <c r="AP5" s="13">
        <f t="shared" si="5"/>
        <v>587</v>
      </c>
      <c r="AQ5" s="31"/>
      <c r="AR5" s="4"/>
    </row>
    <row r="6" spans="1:44" ht="14.5" customHeight="1">
      <c r="A6" s="137" t="s">
        <v>15</v>
      </c>
      <c r="B6" s="79">
        <f t="shared" si="0"/>
        <v>128</v>
      </c>
      <c r="C6" s="115">
        <v>116</v>
      </c>
      <c r="D6" s="107">
        <v>0</v>
      </c>
      <c r="E6" s="107">
        <v>0</v>
      </c>
      <c r="F6" s="111">
        <v>7</v>
      </c>
      <c r="G6" s="115">
        <v>2</v>
      </c>
      <c r="H6" s="107">
        <v>0</v>
      </c>
      <c r="I6" s="107">
        <v>0</v>
      </c>
      <c r="J6" s="111">
        <v>0</v>
      </c>
      <c r="K6" s="115">
        <v>3</v>
      </c>
      <c r="L6" s="107">
        <v>0</v>
      </c>
      <c r="M6" s="107">
        <v>0</v>
      </c>
      <c r="N6" s="111">
        <v>0</v>
      </c>
      <c r="O6" s="129">
        <f t="shared" si="1"/>
        <v>159</v>
      </c>
      <c r="P6" s="115">
        <v>122</v>
      </c>
      <c r="Q6" s="107">
        <v>0</v>
      </c>
      <c r="R6" s="107">
        <v>4</v>
      </c>
      <c r="S6" s="111">
        <v>4</v>
      </c>
      <c r="T6" s="115">
        <v>25</v>
      </c>
      <c r="U6" s="107">
        <v>0</v>
      </c>
      <c r="V6" s="107">
        <v>0</v>
      </c>
      <c r="W6" s="111">
        <v>4</v>
      </c>
      <c r="X6" s="129">
        <f t="shared" si="2"/>
        <v>4</v>
      </c>
      <c r="Y6" s="115">
        <v>4</v>
      </c>
      <c r="Z6" s="107">
        <v>0</v>
      </c>
      <c r="AA6" s="107">
        <v>0</v>
      </c>
      <c r="AB6" s="111">
        <v>0</v>
      </c>
      <c r="AC6" s="129">
        <f t="shared" si="3"/>
        <v>13</v>
      </c>
      <c r="AD6" s="115">
        <v>13</v>
      </c>
      <c r="AE6" s="107">
        <v>0</v>
      </c>
      <c r="AF6" s="107">
        <v>0</v>
      </c>
      <c r="AG6" s="111">
        <v>0</v>
      </c>
      <c r="AH6" s="154">
        <f t="shared" si="4"/>
        <v>7</v>
      </c>
      <c r="AI6" s="115">
        <v>7</v>
      </c>
      <c r="AJ6" s="107">
        <v>0</v>
      </c>
      <c r="AK6" s="107">
        <v>0</v>
      </c>
      <c r="AL6" s="111">
        <v>0</v>
      </c>
      <c r="AM6" s="132">
        <v>3</v>
      </c>
      <c r="AN6" s="13">
        <v>0</v>
      </c>
      <c r="AO6" s="13">
        <v>4</v>
      </c>
      <c r="AP6" s="13">
        <f t="shared" si="5"/>
        <v>318</v>
      </c>
      <c r="AQ6" s="31"/>
      <c r="AR6" s="4"/>
    </row>
    <row r="7" spans="1:44" ht="14.5" customHeight="1">
      <c r="A7" s="137" t="s">
        <v>16</v>
      </c>
      <c r="B7" s="79">
        <f t="shared" si="0"/>
        <v>59</v>
      </c>
      <c r="C7" s="115">
        <v>43</v>
      </c>
      <c r="D7" s="107">
        <v>0</v>
      </c>
      <c r="E7" s="107">
        <v>4</v>
      </c>
      <c r="F7" s="111">
        <v>10</v>
      </c>
      <c r="G7" s="115">
        <v>0</v>
      </c>
      <c r="H7" s="107">
        <v>0</v>
      </c>
      <c r="I7" s="107">
        <v>0</v>
      </c>
      <c r="J7" s="111">
        <v>1</v>
      </c>
      <c r="K7" s="115">
        <v>1</v>
      </c>
      <c r="L7" s="107">
        <v>0</v>
      </c>
      <c r="M7" s="107">
        <v>0</v>
      </c>
      <c r="N7" s="111">
        <v>0</v>
      </c>
      <c r="O7" s="129">
        <f t="shared" si="1"/>
        <v>28</v>
      </c>
      <c r="P7" s="115">
        <v>20</v>
      </c>
      <c r="Q7" s="107">
        <v>0</v>
      </c>
      <c r="R7" s="107">
        <v>0</v>
      </c>
      <c r="S7" s="111">
        <v>4</v>
      </c>
      <c r="T7" s="115">
        <v>4</v>
      </c>
      <c r="U7" s="107">
        <v>0</v>
      </c>
      <c r="V7" s="107">
        <v>0</v>
      </c>
      <c r="W7" s="111">
        <v>0</v>
      </c>
      <c r="X7" s="129">
        <f t="shared" si="2"/>
        <v>2</v>
      </c>
      <c r="Y7" s="115">
        <v>2</v>
      </c>
      <c r="Z7" s="107">
        <v>0</v>
      </c>
      <c r="AA7" s="107">
        <v>0</v>
      </c>
      <c r="AB7" s="111">
        <v>0</v>
      </c>
      <c r="AC7" s="129">
        <f t="shared" si="3"/>
        <v>3</v>
      </c>
      <c r="AD7" s="115">
        <v>2</v>
      </c>
      <c r="AE7" s="107">
        <v>0</v>
      </c>
      <c r="AF7" s="107">
        <v>0</v>
      </c>
      <c r="AG7" s="111">
        <v>1</v>
      </c>
      <c r="AH7" s="154">
        <f t="shared" si="4"/>
        <v>0</v>
      </c>
      <c r="AI7" s="115">
        <v>0</v>
      </c>
      <c r="AJ7" s="107">
        <v>0</v>
      </c>
      <c r="AK7" s="107">
        <v>0</v>
      </c>
      <c r="AL7" s="111">
        <v>0</v>
      </c>
      <c r="AM7" s="132">
        <v>2</v>
      </c>
      <c r="AN7" s="13">
        <v>2</v>
      </c>
      <c r="AO7" s="13">
        <v>2</v>
      </c>
      <c r="AP7" s="13">
        <f t="shared" si="5"/>
        <v>98</v>
      </c>
      <c r="AQ7" s="31"/>
      <c r="AR7" s="4"/>
    </row>
    <row r="8" spans="1:44" ht="14.5" customHeight="1">
      <c r="A8" s="137" t="s">
        <v>17</v>
      </c>
      <c r="B8" s="79">
        <f t="shared" si="0"/>
        <v>106</v>
      </c>
      <c r="C8" s="115">
        <v>93</v>
      </c>
      <c r="D8" s="107">
        <v>0</v>
      </c>
      <c r="E8" s="107">
        <v>3</v>
      </c>
      <c r="F8" s="111">
        <v>6</v>
      </c>
      <c r="G8" s="115">
        <v>4</v>
      </c>
      <c r="H8" s="107">
        <v>0</v>
      </c>
      <c r="I8" s="107">
        <v>0</v>
      </c>
      <c r="J8" s="111">
        <v>0</v>
      </c>
      <c r="K8" s="115">
        <v>0</v>
      </c>
      <c r="L8" s="107">
        <v>0</v>
      </c>
      <c r="M8" s="107">
        <v>0</v>
      </c>
      <c r="N8" s="111">
        <v>0</v>
      </c>
      <c r="O8" s="129">
        <f t="shared" si="1"/>
        <v>67</v>
      </c>
      <c r="P8" s="115">
        <v>56</v>
      </c>
      <c r="Q8" s="107">
        <v>0</v>
      </c>
      <c r="R8" s="107">
        <v>3</v>
      </c>
      <c r="S8" s="111">
        <v>0</v>
      </c>
      <c r="T8" s="115">
        <v>8</v>
      </c>
      <c r="U8" s="107">
        <v>0</v>
      </c>
      <c r="V8" s="107">
        <v>0</v>
      </c>
      <c r="W8" s="111">
        <v>0</v>
      </c>
      <c r="X8" s="129">
        <f t="shared" si="2"/>
        <v>6</v>
      </c>
      <c r="Y8" s="115">
        <v>6</v>
      </c>
      <c r="Z8" s="107">
        <v>0</v>
      </c>
      <c r="AA8" s="107">
        <v>0</v>
      </c>
      <c r="AB8" s="111">
        <v>0</v>
      </c>
      <c r="AC8" s="129">
        <f t="shared" si="3"/>
        <v>6</v>
      </c>
      <c r="AD8" s="115">
        <v>6</v>
      </c>
      <c r="AE8" s="107">
        <v>0</v>
      </c>
      <c r="AF8" s="107">
        <v>0</v>
      </c>
      <c r="AG8" s="111">
        <v>0</v>
      </c>
      <c r="AH8" s="154">
        <f t="shared" si="4"/>
        <v>4</v>
      </c>
      <c r="AI8" s="115">
        <v>4</v>
      </c>
      <c r="AJ8" s="107">
        <v>0</v>
      </c>
      <c r="AK8" s="107">
        <v>0</v>
      </c>
      <c r="AL8" s="111">
        <v>0</v>
      </c>
      <c r="AM8" s="132">
        <v>3</v>
      </c>
      <c r="AN8" s="13">
        <v>0</v>
      </c>
      <c r="AO8" s="13">
        <v>1</v>
      </c>
      <c r="AP8" s="13">
        <f t="shared" si="5"/>
        <v>193</v>
      </c>
      <c r="AQ8" s="26"/>
      <c r="AR8" s="4"/>
    </row>
    <row r="9" spans="1:44" ht="14.5" customHeight="1">
      <c r="A9" s="137" t="s">
        <v>18</v>
      </c>
      <c r="B9" s="79">
        <f t="shared" si="0"/>
        <v>32</v>
      </c>
      <c r="C9" s="115">
        <v>30</v>
      </c>
      <c r="D9" s="107">
        <v>0</v>
      </c>
      <c r="E9" s="107">
        <v>1</v>
      </c>
      <c r="F9" s="111">
        <v>0</v>
      </c>
      <c r="G9" s="115">
        <v>1</v>
      </c>
      <c r="H9" s="107">
        <v>0</v>
      </c>
      <c r="I9" s="107">
        <v>0</v>
      </c>
      <c r="J9" s="111">
        <v>0</v>
      </c>
      <c r="K9" s="115">
        <v>0</v>
      </c>
      <c r="L9" s="107">
        <v>0</v>
      </c>
      <c r="M9" s="107">
        <v>0</v>
      </c>
      <c r="N9" s="111">
        <v>0</v>
      </c>
      <c r="O9" s="129">
        <f t="shared" si="1"/>
        <v>58</v>
      </c>
      <c r="P9" s="115">
        <v>45</v>
      </c>
      <c r="Q9" s="107">
        <v>0</v>
      </c>
      <c r="R9" s="107">
        <v>0</v>
      </c>
      <c r="S9" s="111">
        <v>1</v>
      </c>
      <c r="T9" s="115">
        <v>12</v>
      </c>
      <c r="U9" s="107">
        <v>0</v>
      </c>
      <c r="V9" s="107">
        <v>0</v>
      </c>
      <c r="W9" s="111">
        <v>0</v>
      </c>
      <c r="X9" s="129">
        <f t="shared" si="2"/>
        <v>0</v>
      </c>
      <c r="Y9" s="115">
        <v>0</v>
      </c>
      <c r="Z9" s="107">
        <v>0</v>
      </c>
      <c r="AA9" s="107">
        <v>0</v>
      </c>
      <c r="AB9" s="111">
        <v>0</v>
      </c>
      <c r="AC9" s="129">
        <f t="shared" si="3"/>
        <v>4</v>
      </c>
      <c r="AD9" s="115">
        <v>4</v>
      </c>
      <c r="AE9" s="107">
        <v>0</v>
      </c>
      <c r="AF9" s="107">
        <v>0</v>
      </c>
      <c r="AG9" s="111">
        <v>0</v>
      </c>
      <c r="AH9" s="154">
        <f t="shared" si="4"/>
        <v>2</v>
      </c>
      <c r="AI9" s="115">
        <v>2</v>
      </c>
      <c r="AJ9" s="107">
        <v>0</v>
      </c>
      <c r="AK9" s="107">
        <v>0</v>
      </c>
      <c r="AL9" s="111">
        <v>0</v>
      </c>
      <c r="AM9" s="132">
        <v>0</v>
      </c>
      <c r="AN9" s="13">
        <v>0</v>
      </c>
      <c r="AO9" s="13">
        <v>1</v>
      </c>
      <c r="AP9" s="13">
        <f t="shared" si="5"/>
        <v>97</v>
      </c>
      <c r="AQ9" s="26"/>
      <c r="AR9" s="4"/>
    </row>
    <row r="10" spans="1:44" ht="14.5" customHeight="1">
      <c r="A10" s="137" t="s">
        <v>19</v>
      </c>
      <c r="B10" s="79">
        <f t="shared" si="0"/>
        <v>285</v>
      </c>
      <c r="C10" s="115">
        <v>251</v>
      </c>
      <c r="D10" s="107">
        <v>0</v>
      </c>
      <c r="E10" s="107">
        <v>5</v>
      </c>
      <c r="F10" s="111">
        <v>14</v>
      </c>
      <c r="G10" s="115">
        <v>7</v>
      </c>
      <c r="H10" s="107">
        <v>0</v>
      </c>
      <c r="I10" s="107">
        <v>1</v>
      </c>
      <c r="J10" s="111">
        <v>0</v>
      </c>
      <c r="K10" s="115">
        <v>7</v>
      </c>
      <c r="L10" s="107">
        <v>0</v>
      </c>
      <c r="M10" s="107">
        <v>0</v>
      </c>
      <c r="N10" s="111">
        <v>0</v>
      </c>
      <c r="O10" s="129">
        <f t="shared" si="1"/>
        <v>381</v>
      </c>
      <c r="P10" s="115">
        <v>324</v>
      </c>
      <c r="Q10" s="107">
        <v>0</v>
      </c>
      <c r="R10" s="107">
        <v>4</v>
      </c>
      <c r="S10" s="111">
        <v>10</v>
      </c>
      <c r="T10" s="115">
        <v>38</v>
      </c>
      <c r="U10" s="107">
        <v>0</v>
      </c>
      <c r="V10" s="107">
        <v>0</v>
      </c>
      <c r="W10" s="111">
        <v>5</v>
      </c>
      <c r="X10" s="129">
        <f t="shared" si="2"/>
        <v>11</v>
      </c>
      <c r="Y10" s="115">
        <v>11</v>
      </c>
      <c r="Z10" s="107">
        <v>0</v>
      </c>
      <c r="AA10" s="107">
        <v>0</v>
      </c>
      <c r="AB10" s="111">
        <v>0</v>
      </c>
      <c r="AC10" s="129">
        <f t="shared" si="3"/>
        <v>18</v>
      </c>
      <c r="AD10" s="115">
        <v>17</v>
      </c>
      <c r="AE10" s="107">
        <v>0</v>
      </c>
      <c r="AF10" s="107">
        <v>0</v>
      </c>
      <c r="AG10" s="111">
        <v>1</v>
      </c>
      <c r="AH10" s="154">
        <f t="shared" si="4"/>
        <v>6</v>
      </c>
      <c r="AI10" s="115">
        <v>6</v>
      </c>
      <c r="AJ10" s="107">
        <v>0</v>
      </c>
      <c r="AK10" s="107">
        <v>0</v>
      </c>
      <c r="AL10" s="111">
        <v>0</v>
      </c>
      <c r="AM10" s="132">
        <v>13</v>
      </c>
      <c r="AN10" s="13">
        <v>1</v>
      </c>
      <c r="AO10" s="13">
        <v>4</v>
      </c>
      <c r="AP10" s="13">
        <f t="shared" si="5"/>
        <v>719</v>
      </c>
      <c r="AQ10" s="31"/>
      <c r="AR10" s="4"/>
    </row>
    <row r="11" spans="1:44" ht="14.5" customHeight="1">
      <c r="A11" s="137" t="s">
        <v>20</v>
      </c>
      <c r="B11" s="79">
        <f t="shared" si="0"/>
        <v>271</v>
      </c>
      <c r="C11" s="115">
        <v>227</v>
      </c>
      <c r="D11" s="107">
        <v>0</v>
      </c>
      <c r="E11" s="107">
        <v>5</v>
      </c>
      <c r="F11" s="111">
        <v>26</v>
      </c>
      <c r="G11" s="115">
        <v>5</v>
      </c>
      <c r="H11" s="107">
        <v>0</v>
      </c>
      <c r="I11" s="107">
        <v>0</v>
      </c>
      <c r="J11" s="111">
        <v>1</v>
      </c>
      <c r="K11" s="115">
        <v>7</v>
      </c>
      <c r="L11" s="107">
        <v>0</v>
      </c>
      <c r="M11" s="107">
        <v>0</v>
      </c>
      <c r="N11" s="111">
        <v>0</v>
      </c>
      <c r="O11" s="129">
        <f t="shared" si="1"/>
        <v>222</v>
      </c>
      <c r="P11" s="115">
        <v>191</v>
      </c>
      <c r="Q11" s="107">
        <v>0</v>
      </c>
      <c r="R11" s="107">
        <v>2</v>
      </c>
      <c r="S11" s="111">
        <v>5</v>
      </c>
      <c r="T11" s="115">
        <v>20</v>
      </c>
      <c r="U11" s="107">
        <v>0</v>
      </c>
      <c r="V11" s="107">
        <v>0</v>
      </c>
      <c r="W11" s="111">
        <v>4</v>
      </c>
      <c r="X11" s="129">
        <f t="shared" si="2"/>
        <v>6</v>
      </c>
      <c r="Y11" s="115">
        <v>6</v>
      </c>
      <c r="Z11" s="107">
        <v>0</v>
      </c>
      <c r="AA11" s="107">
        <v>0</v>
      </c>
      <c r="AB11" s="111">
        <v>0</v>
      </c>
      <c r="AC11" s="129">
        <f t="shared" si="3"/>
        <v>17</v>
      </c>
      <c r="AD11" s="115">
        <v>14</v>
      </c>
      <c r="AE11" s="107">
        <v>0</v>
      </c>
      <c r="AF11" s="107">
        <v>1</v>
      </c>
      <c r="AG11" s="111">
        <v>2</v>
      </c>
      <c r="AH11" s="154">
        <f t="shared" si="4"/>
        <v>7</v>
      </c>
      <c r="AI11" s="115">
        <v>6</v>
      </c>
      <c r="AJ11" s="107">
        <v>0</v>
      </c>
      <c r="AK11" s="107">
        <v>1</v>
      </c>
      <c r="AL11" s="111">
        <v>0</v>
      </c>
      <c r="AM11" s="132">
        <v>11</v>
      </c>
      <c r="AN11" s="13">
        <v>1</v>
      </c>
      <c r="AO11" s="13">
        <v>3</v>
      </c>
      <c r="AP11" s="13">
        <f t="shared" si="5"/>
        <v>538</v>
      </c>
      <c r="AQ11" s="31"/>
      <c r="AR11" s="4"/>
    </row>
    <row r="12" spans="1:44" ht="14.5" customHeight="1">
      <c r="A12" s="137" t="s">
        <v>21</v>
      </c>
      <c r="B12" s="79">
        <f t="shared" si="0"/>
        <v>142</v>
      </c>
      <c r="C12" s="115">
        <v>123</v>
      </c>
      <c r="D12" s="107">
        <v>0</v>
      </c>
      <c r="E12" s="107">
        <v>2</v>
      </c>
      <c r="F12" s="111">
        <v>8</v>
      </c>
      <c r="G12" s="115">
        <v>8</v>
      </c>
      <c r="H12" s="107">
        <v>0</v>
      </c>
      <c r="I12" s="107">
        <v>0</v>
      </c>
      <c r="J12" s="111">
        <v>0</v>
      </c>
      <c r="K12" s="115">
        <v>1</v>
      </c>
      <c r="L12" s="107">
        <v>0</v>
      </c>
      <c r="M12" s="107">
        <v>0</v>
      </c>
      <c r="N12" s="111">
        <v>0</v>
      </c>
      <c r="O12" s="129">
        <f t="shared" si="1"/>
        <v>143</v>
      </c>
      <c r="P12" s="115">
        <v>121</v>
      </c>
      <c r="Q12" s="107">
        <v>0</v>
      </c>
      <c r="R12" s="107">
        <v>1</v>
      </c>
      <c r="S12" s="111">
        <v>5</v>
      </c>
      <c r="T12" s="115">
        <v>16</v>
      </c>
      <c r="U12" s="107">
        <v>0</v>
      </c>
      <c r="V12" s="107">
        <v>0</v>
      </c>
      <c r="W12" s="111">
        <v>0</v>
      </c>
      <c r="X12" s="129">
        <f t="shared" si="2"/>
        <v>0</v>
      </c>
      <c r="Y12" s="115">
        <v>0</v>
      </c>
      <c r="Z12" s="107">
        <v>0</v>
      </c>
      <c r="AA12" s="107">
        <v>0</v>
      </c>
      <c r="AB12" s="111">
        <v>0</v>
      </c>
      <c r="AC12" s="129">
        <f t="shared" si="3"/>
        <v>4</v>
      </c>
      <c r="AD12" s="115">
        <v>3</v>
      </c>
      <c r="AE12" s="107">
        <v>0</v>
      </c>
      <c r="AF12" s="107">
        <v>0</v>
      </c>
      <c r="AG12" s="111">
        <v>1</v>
      </c>
      <c r="AH12" s="154">
        <f t="shared" si="4"/>
        <v>8</v>
      </c>
      <c r="AI12" s="115">
        <v>6</v>
      </c>
      <c r="AJ12" s="107">
        <v>0</v>
      </c>
      <c r="AK12" s="107">
        <v>0</v>
      </c>
      <c r="AL12" s="111">
        <v>2</v>
      </c>
      <c r="AM12" s="132">
        <v>4</v>
      </c>
      <c r="AN12" s="13">
        <v>0</v>
      </c>
      <c r="AO12" s="13">
        <v>3</v>
      </c>
      <c r="AP12" s="13">
        <f t="shared" si="5"/>
        <v>304</v>
      </c>
      <c r="AQ12" s="26"/>
      <c r="AR12" s="4"/>
    </row>
    <row r="13" spans="1:44" ht="14.5" customHeight="1">
      <c r="A13" s="137" t="s">
        <v>22</v>
      </c>
      <c r="B13" s="79">
        <f t="shared" si="0"/>
        <v>174</v>
      </c>
      <c r="C13" s="115">
        <v>150</v>
      </c>
      <c r="D13" s="107">
        <v>0</v>
      </c>
      <c r="E13" s="107">
        <v>4</v>
      </c>
      <c r="F13" s="111">
        <v>14</v>
      </c>
      <c r="G13" s="115">
        <v>2</v>
      </c>
      <c r="H13" s="107">
        <v>0</v>
      </c>
      <c r="I13" s="107">
        <v>0</v>
      </c>
      <c r="J13" s="111">
        <v>1</v>
      </c>
      <c r="K13" s="115">
        <v>3</v>
      </c>
      <c r="L13" s="107">
        <v>0</v>
      </c>
      <c r="M13" s="107">
        <v>0</v>
      </c>
      <c r="N13" s="111">
        <v>0</v>
      </c>
      <c r="O13" s="129">
        <f t="shared" si="1"/>
        <v>151</v>
      </c>
      <c r="P13" s="115">
        <v>123</v>
      </c>
      <c r="Q13" s="107">
        <v>0</v>
      </c>
      <c r="R13" s="107">
        <v>1</v>
      </c>
      <c r="S13" s="111">
        <v>6</v>
      </c>
      <c r="T13" s="115">
        <v>21</v>
      </c>
      <c r="U13" s="107">
        <v>0</v>
      </c>
      <c r="V13" s="107">
        <v>0</v>
      </c>
      <c r="W13" s="111">
        <v>0</v>
      </c>
      <c r="X13" s="129">
        <f t="shared" si="2"/>
        <v>6</v>
      </c>
      <c r="Y13" s="115">
        <v>5</v>
      </c>
      <c r="Z13" s="107">
        <v>0</v>
      </c>
      <c r="AA13" s="107">
        <v>0</v>
      </c>
      <c r="AB13" s="111">
        <v>1</v>
      </c>
      <c r="AC13" s="129">
        <f t="shared" si="3"/>
        <v>12</v>
      </c>
      <c r="AD13" s="115">
        <v>11</v>
      </c>
      <c r="AE13" s="107">
        <v>0</v>
      </c>
      <c r="AF13" s="107">
        <v>0</v>
      </c>
      <c r="AG13" s="111">
        <v>1</v>
      </c>
      <c r="AH13" s="154">
        <f t="shared" si="4"/>
        <v>1</v>
      </c>
      <c r="AI13" s="115">
        <v>1</v>
      </c>
      <c r="AJ13" s="107">
        <v>0</v>
      </c>
      <c r="AK13" s="107">
        <v>0</v>
      </c>
      <c r="AL13" s="111">
        <v>0</v>
      </c>
      <c r="AM13" s="132">
        <v>5</v>
      </c>
      <c r="AN13" s="13">
        <v>1</v>
      </c>
      <c r="AO13" s="13">
        <v>3</v>
      </c>
      <c r="AP13" s="13">
        <f t="shared" si="5"/>
        <v>353</v>
      </c>
      <c r="AQ13" s="26"/>
      <c r="AR13" s="4"/>
    </row>
    <row r="14" spans="1:44" ht="14.5" customHeight="1">
      <c r="A14" s="137" t="s">
        <v>23</v>
      </c>
      <c r="B14" s="79">
        <f t="shared" si="0"/>
        <v>215</v>
      </c>
      <c r="C14" s="115">
        <v>187</v>
      </c>
      <c r="D14" s="107">
        <v>0</v>
      </c>
      <c r="E14" s="107">
        <v>10</v>
      </c>
      <c r="F14" s="111">
        <v>9</v>
      </c>
      <c r="G14" s="115">
        <v>4</v>
      </c>
      <c r="H14" s="107">
        <v>0</v>
      </c>
      <c r="I14" s="107">
        <v>0</v>
      </c>
      <c r="J14" s="111">
        <v>0</v>
      </c>
      <c r="K14" s="115">
        <v>5</v>
      </c>
      <c r="L14" s="107">
        <v>0</v>
      </c>
      <c r="M14" s="107">
        <v>0</v>
      </c>
      <c r="N14" s="111">
        <v>0</v>
      </c>
      <c r="O14" s="129">
        <f t="shared" si="1"/>
        <v>154</v>
      </c>
      <c r="P14" s="115">
        <v>113</v>
      </c>
      <c r="Q14" s="107">
        <v>0</v>
      </c>
      <c r="R14" s="107">
        <v>4</v>
      </c>
      <c r="S14" s="111">
        <v>12</v>
      </c>
      <c r="T14" s="115">
        <v>22</v>
      </c>
      <c r="U14" s="107">
        <v>0</v>
      </c>
      <c r="V14" s="107">
        <v>0</v>
      </c>
      <c r="W14" s="111">
        <v>3</v>
      </c>
      <c r="X14" s="129">
        <f t="shared" si="2"/>
        <v>9</v>
      </c>
      <c r="Y14" s="115">
        <v>8</v>
      </c>
      <c r="Z14" s="107">
        <v>0</v>
      </c>
      <c r="AA14" s="107">
        <v>0</v>
      </c>
      <c r="AB14" s="111">
        <v>1</v>
      </c>
      <c r="AC14" s="129">
        <f t="shared" si="3"/>
        <v>7</v>
      </c>
      <c r="AD14" s="115">
        <v>7</v>
      </c>
      <c r="AE14" s="107">
        <v>0</v>
      </c>
      <c r="AF14" s="107">
        <v>0</v>
      </c>
      <c r="AG14" s="111">
        <v>0</v>
      </c>
      <c r="AH14" s="154">
        <f t="shared" si="4"/>
        <v>0</v>
      </c>
      <c r="AI14" s="115">
        <v>0</v>
      </c>
      <c r="AJ14" s="107">
        <v>0</v>
      </c>
      <c r="AK14" s="107">
        <v>0</v>
      </c>
      <c r="AL14" s="111">
        <v>0</v>
      </c>
      <c r="AM14" s="132">
        <v>3</v>
      </c>
      <c r="AN14" s="13">
        <v>0</v>
      </c>
      <c r="AO14" s="13">
        <v>0</v>
      </c>
      <c r="AP14" s="13">
        <f t="shared" si="5"/>
        <v>388</v>
      </c>
      <c r="AQ14" s="26"/>
      <c r="AR14" s="4"/>
    </row>
    <row r="15" spans="1:44" ht="14.5" customHeight="1">
      <c r="A15" s="137" t="s">
        <v>24</v>
      </c>
      <c r="B15" s="79">
        <f t="shared" si="0"/>
        <v>252</v>
      </c>
      <c r="C15" s="115">
        <v>225</v>
      </c>
      <c r="D15" s="107">
        <v>0</v>
      </c>
      <c r="E15" s="107">
        <v>0</v>
      </c>
      <c r="F15" s="111">
        <v>11</v>
      </c>
      <c r="G15" s="115">
        <v>12</v>
      </c>
      <c r="H15" s="107">
        <v>0</v>
      </c>
      <c r="I15" s="107">
        <v>0</v>
      </c>
      <c r="J15" s="111">
        <v>0</v>
      </c>
      <c r="K15" s="115">
        <v>4</v>
      </c>
      <c r="L15" s="107">
        <v>0</v>
      </c>
      <c r="M15" s="107">
        <v>0</v>
      </c>
      <c r="N15" s="111">
        <v>0</v>
      </c>
      <c r="O15" s="129">
        <f t="shared" si="1"/>
        <v>303</v>
      </c>
      <c r="P15" s="115">
        <v>247</v>
      </c>
      <c r="Q15" s="107">
        <v>0</v>
      </c>
      <c r="R15" s="107">
        <v>0</v>
      </c>
      <c r="S15" s="111">
        <v>16</v>
      </c>
      <c r="T15" s="115">
        <v>36</v>
      </c>
      <c r="U15" s="107">
        <v>0</v>
      </c>
      <c r="V15" s="107">
        <v>0</v>
      </c>
      <c r="W15" s="111">
        <v>4</v>
      </c>
      <c r="X15" s="129">
        <f t="shared" si="2"/>
        <v>7</v>
      </c>
      <c r="Y15" s="115">
        <v>7</v>
      </c>
      <c r="Z15" s="107">
        <v>0</v>
      </c>
      <c r="AA15" s="107">
        <v>0</v>
      </c>
      <c r="AB15" s="111">
        <v>0</v>
      </c>
      <c r="AC15" s="129">
        <f t="shared" si="3"/>
        <v>21</v>
      </c>
      <c r="AD15" s="115">
        <v>21</v>
      </c>
      <c r="AE15" s="107">
        <v>0</v>
      </c>
      <c r="AF15" s="107">
        <v>0</v>
      </c>
      <c r="AG15" s="111">
        <v>0</v>
      </c>
      <c r="AH15" s="154">
        <f t="shared" si="4"/>
        <v>4</v>
      </c>
      <c r="AI15" s="115">
        <v>4</v>
      </c>
      <c r="AJ15" s="107">
        <v>0</v>
      </c>
      <c r="AK15" s="107">
        <v>0</v>
      </c>
      <c r="AL15" s="111">
        <v>0</v>
      </c>
      <c r="AM15" s="132">
        <v>1</v>
      </c>
      <c r="AN15" s="13">
        <v>1</v>
      </c>
      <c r="AO15" s="13">
        <v>6</v>
      </c>
      <c r="AP15" s="13">
        <f t="shared" si="5"/>
        <v>595</v>
      </c>
      <c r="AQ15" s="26"/>
      <c r="AR15" s="4"/>
    </row>
    <row r="16" spans="1:44" ht="14.5" customHeight="1">
      <c r="A16" s="137" t="s">
        <v>25</v>
      </c>
      <c r="B16" s="79">
        <f t="shared" si="0"/>
        <v>144</v>
      </c>
      <c r="C16" s="115">
        <v>128</v>
      </c>
      <c r="D16" s="107">
        <v>0</v>
      </c>
      <c r="E16" s="107">
        <v>6</v>
      </c>
      <c r="F16" s="111">
        <v>6</v>
      </c>
      <c r="G16" s="115">
        <v>2</v>
      </c>
      <c r="H16" s="107">
        <v>0</v>
      </c>
      <c r="I16" s="107">
        <v>0</v>
      </c>
      <c r="J16" s="111">
        <v>0</v>
      </c>
      <c r="K16" s="115">
        <v>2</v>
      </c>
      <c r="L16" s="107">
        <v>0</v>
      </c>
      <c r="M16" s="107">
        <v>0</v>
      </c>
      <c r="N16" s="111">
        <v>0</v>
      </c>
      <c r="O16" s="129">
        <f t="shared" si="1"/>
        <v>100</v>
      </c>
      <c r="P16" s="115">
        <v>80</v>
      </c>
      <c r="Q16" s="107">
        <v>0</v>
      </c>
      <c r="R16" s="107">
        <v>5</v>
      </c>
      <c r="S16" s="111">
        <v>2</v>
      </c>
      <c r="T16" s="115">
        <v>11</v>
      </c>
      <c r="U16" s="107">
        <v>0</v>
      </c>
      <c r="V16" s="107">
        <v>0</v>
      </c>
      <c r="W16" s="111">
        <v>2</v>
      </c>
      <c r="X16" s="129">
        <f t="shared" si="2"/>
        <v>4</v>
      </c>
      <c r="Y16" s="115">
        <v>4</v>
      </c>
      <c r="Z16" s="107">
        <v>0</v>
      </c>
      <c r="AA16" s="107">
        <v>0</v>
      </c>
      <c r="AB16" s="111">
        <v>0</v>
      </c>
      <c r="AC16" s="129">
        <f t="shared" si="3"/>
        <v>5</v>
      </c>
      <c r="AD16" s="115">
        <v>4</v>
      </c>
      <c r="AE16" s="107">
        <v>0</v>
      </c>
      <c r="AF16" s="107">
        <v>1</v>
      </c>
      <c r="AG16" s="111">
        <v>0</v>
      </c>
      <c r="AH16" s="154">
        <f t="shared" si="4"/>
        <v>2</v>
      </c>
      <c r="AI16" s="115">
        <v>2</v>
      </c>
      <c r="AJ16" s="107">
        <v>0</v>
      </c>
      <c r="AK16" s="107">
        <v>0</v>
      </c>
      <c r="AL16" s="111">
        <v>0</v>
      </c>
      <c r="AM16" s="132">
        <v>3</v>
      </c>
      <c r="AN16" s="13">
        <v>0</v>
      </c>
      <c r="AO16" s="13">
        <v>1</v>
      </c>
      <c r="AP16" s="13">
        <f t="shared" si="5"/>
        <v>259</v>
      </c>
      <c r="AQ16" s="26"/>
      <c r="AR16" s="4"/>
    </row>
    <row r="17" spans="1:44" ht="14.5" customHeight="1">
      <c r="A17" s="137" t="s">
        <v>26</v>
      </c>
      <c r="B17" s="79">
        <f t="shared" si="0"/>
        <v>66</v>
      </c>
      <c r="C17" s="115">
        <v>58</v>
      </c>
      <c r="D17" s="107">
        <v>0</v>
      </c>
      <c r="E17" s="107">
        <v>0</v>
      </c>
      <c r="F17" s="111">
        <v>4</v>
      </c>
      <c r="G17" s="115">
        <v>4</v>
      </c>
      <c r="H17" s="107">
        <v>0</v>
      </c>
      <c r="I17" s="107">
        <v>0</v>
      </c>
      <c r="J17" s="111">
        <v>0</v>
      </c>
      <c r="K17" s="115">
        <v>0</v>
      </c>
      <c r="L17" s="107">
        <v>0</v>
      </c>
      <c r="M17" s="107">
        <v>0</v>
      </c>
      <c r="N17" s="111">
        <v>0</v>
      </c>
      <c r="O17" s="129">
        <f t="shared" si="1"/>
        <v>70</v>
      </c>
      <c r="P17" s="115">
        <v>56</v>
      </c>
      <c r="Q17" s="107">
        <v>0</v>
      </c>
      <c r="R17" s="107">
        <v>0</v>
      </c>
      <c r="S17" s="111">
        <v>2</v>
      </c>
      <c r="T17" s="115">
        <v>11</v>
      </c>
      <c r="U17" s="107">
        <v>0</v>
      </c>
      <c r="V17" s="107">
        <v>0</v>
      </c>
      <c r="W17" s="111">
        <v>1</v>
      </c>
      <c r="X17" s="129">
        <f t="shared" si="2"/>
        <v>1</v>
      </c>
      <c r="Y17" s="115">
        <v>1</v>
      </c>
      <c r="Z17" s="107">
        <v>0</v>
      </c>
      <c r="AA17" s="107">
        <v>0</v>
      </c>
      <c r="AB17" s="111">
        <v>0</v>
      </c>
      <c r="AC17" s="129">
        <f t="shared" si="3"/>
        <v>3</v>
      </c>
      <c r="AD17" s="115">
        <v>2</v>
      </c>
      <c r="AE17" s="107">
        <v>0</v>
      </c>
      <c r="AF17" s="107">
        <v>0</v>
      </c>
      <c r="AG17" s="111">
        <v>1</v>
      </c>
      <c r="AH17" s="154">
        <f t="shared" si="4"/>
        <v>3</v>
      </c>
      <c r="AI17" s="115">
        <v>3</v>
      </c>
      <c r="AJ17" s="107">
        <v>0</v>
      </c>
      <c r="AK17" s="107">
        <v>0</v>
      </c>
      <c r="AL17" s="111">
        <v>0</v>
      </c>
      <c r="AM17" s="132">
        <v>1</v>
      </c>
      <c r="AN17" s="13">
        <v>1</v>
      </c>
      <c r="AO17" s="13">
        <v>1</v>
      </c>
      <c r="AP17" s="13">
        <f t="shared" si="5"/>
        <v>146</v>
      </c>
      <c r="AQ17" s="26"/>
      <c r="AR17" s="4"/>
    </row>
    <row r="18" spans="1:44" ht="14.5" customHeight="1">
      <c r="A18" s="137" t="s">
        <v>27</v>
      </c>
      <c r="B18" s="79">
        <f t="shared" si="0"/>
        <v>135</v>
      </c>
      <c r="C18" s="115">
        <v>118</v>
      </c>
      <c r="D18" s="107">
        <v>0</v>
      </c>
      <c r="E18" s="107">
        <v>8</v>
      </c>
      <c r="F18" s="111">
        <v>4</v>
      </c>
      <c r="G18" s="115">
        <v>4</v>
      </c>
      <c r="H18" s="107">
        <v>0</v>
      </c>
      <c r="I18" s="107">
        <v>0</v>
      </c>
      <c r="J18" s="111">
        <v>0</v>
      </c>
      <c r="K18" s="115">
        <v>1</v>
      </c>
      <c r="L18" s="107">
        <v>0</v>
      </c>
      <c r="M18" s="107">
        <v>0</v>
      </c>
      <c r="N18" s="111">
        <v>0</v>
      </c>
      <c r="O18" s="129">
        <f t="shared" si="1"/>
        <v>53</v>
      </c>
      <c r="P18" s="115">
        <v>43</v>
      </c>
      <c r="Q18" s="107">
        <v>0</v>
      </c>
      <c r="R18" s="107">
        <v>1</v>
      </c>
      <c r="S18" s="111">
        <v>4</v>
      </c>
      <c r="T18" s="115">
        <v>5</v>
      </c>
      <c r="U18" s="107">
        <v>0</v>
      </c>
      <c r="V18" s="107">
        <v>0</v>
      </c>
      <c r="W18" s="111">
        <v>0</v>
      </c>
      <c r="X18" s="129">
        <f t="shared" si="2"/>
        <v>0</v>
      </c>
      <c r="Y18" s="115">
        <v>0</v>
      </c>
      <c r="Z18" s="107">
        <v>0</v>
      </c>
      <c r="AA18" s="107">
        <v>0</v>
      </c>
      <c r="AB18" s="111">
        <v>0</v>
      </c>
      <c r="AC18" s="129">
        <f t="shared" si="3"/>
        <v>0</v>
      </c>
      <c r="AD18" s="115">
        <v>0</v>
      </c>
      <c r="AE18" s="107">
        <v>0</v>
      </c>
      <c r="AF18" s="107">
        <v>0</v>
      </c>
      <c r="AG18" s="111">
        <v>0</v>
      </c>
      <c r="AH18" s="154">
        <f t="shared" si="4"/>
        <v>1</v>
      </c>
      <c r="AI18" s="115">
        <v>1</v>
      </c>
      <c r="AJ18" s="107">
        <v>0</v>
      </c>
      <c r="AK18" s="107">
        <v>0</v>
      </c>
      <c r="AL18" s="111">
        <v>0</v>
      </c>
      <c r="AM18" s="132">
        <v>0</v>
      </c>
      <c r="AN18" s="13">
        <v>0</v>
      </c>
      <c r="AO18" s="13">
        <v>2</v>
      </c>
      <c r="AP18" s="13">
        <f t="shared" si="5"/>
        <v>191</v>
      </c>
      <c r="AQ18" s="26"/>
      <c r="AR18" s="4"/>
    </row>
    <row r="19" spans="1:44" ht="14.5" customHeight="1">
      <c r="A19" s="137" t="s">
        <v>28</v>
      </c>
      <c r="B19" s="79">
        <f t="shared" si="0"/>
        <v>188</v>
      </c>
      <c r="C19" s="115">
        <v>153</v>
      </c>
      <c r="D19" s="107">
        <v>0</v>
      </c>
      <c r="E19" s="107">
        <v>3</v>
      </c>
      <c r="F19" s="111">
        <v>23</v>
      </c>
      <c r="G19" s="115">
        <v>6</v>
      </c>
      <c r="H19" s="107">
        <v>0</v>
      </c>
      <c r="I19" s="107">
        <v>0</v>
      </c>
      <c r="J19" s="111">
        <v>0</v>
      </c>
      <c r="K19" s="115">
        <v>3</v>
      </c>
      <c r="L19" s="107">
        <v>0</v>
      </c>
      <c r="M19" s="107">
        <v>0</v>
      </c>
      <c r="N19" s="111">
        <v>0</v>
      </c>
      <c r="O19" s="129">
        <f t="shared" si="1"/>
        <v>292</v>
      </c>
      <c r="P19" s="115">
        <v>234</v>
      </c>
      <c r="Q19" s="107">
        <v>0</v>
      </c>
      <c r="R19" s="107">
        <v>2</v>
      </c>
      <c r="S19" s="111">
        <v>19</v>
      </c>
      <c r="T19" s="115">
        <v>35</v>
      </c>
      <c r="U19" s="107">
        <v>0</v>
      </c>
      <c r="V19" s="107">
        <v>0</v>
      </c>
      <c r="W19" s="111">
        <v>2</v>
      </c>
      <c r="X19" s="129">
        <f t="shared" si="2"/>
        <v>11</v>
      </c>
      <c r="Y19" s="115">
        <v>11</v>
      </c>
      <c r="Z19" s="107">
        <v>0</v>
      </c>
      <c r="AA19" s="107">
        <v>0</v>
      </c>
      <c r="AB19" s="111">
        <v>0</v>
      </c>
      <c r="AC19" s="129">
        <f t="shared" si="3"/>
        <v>12</v>
      </c>
      <c r="AD19" s="115">
        <v>10</v>
      </c>
      <c r="AE19" s="107">
        <v>0</v>
      </c>
      <c r="AF19" s="107">
        <v>0</v>
      </c>
      <c r="AG19" s="111">
        <v>2</v>
      </c>
      <c r="AH19" s="154">
        <f t="shared" si="4"/>
        <v>2</v>
      </c>
      <c r="AI19" s="115">
        <v>2</v>
      </c>
      <c r="AJ19" s="107">
        <v>0</v>
      </c>
      <c r="AK19" s="107">
        <v>0</v>
      </c>
      <c r="AL19" s="111">
        <v>0</v>
      </c>
      <c r="AM19" s="132">
        <v>9</v>
      </c>
      <c r="AN19" s="13">
        <v>1</v>
      </c>
      <c r="AO19" s="13">
        <v>10</v>
      </c>
      <c r="AP19" s="13">
        <f t="shared" si="5"/>
        <v>525</v>
      </c>
      <c r="AQ19" s="31"/>
      <c r="AR19" s="4"/>
    </row>
    <row r="20" spans="1:44" ht="14.5" customHeight="1">
      <c r="A20" s="137" t="s">
        <v>29</v>
      </c>
      <c r="B20" s="79">
        <f t="shared" si="0"/>
        <v>235</v>
      </c>
      <c r="C20" s="115">
        <v>209</v>
      </c>
      <c r="D20" s="107">
        <v>0</v>
      </c>
      <c r="E20" s="107">
        <v>2</v>
      </c>
      <c r="F20" s="111">
        <v>14</v>
      </c>
      <c r="G20" s="115">
        <v>7</v>
      </c>
      <c r="H20" s="107">
        <v>0</v>
      </c>
      <c r="I20" s="107">
        <v>0</v>
      </c>
      <c r="J20" s="111">
        <v>0</v>
      </c>
      <c r="K20" s="115">
        <v>3</v>
      </c>
      <c r="L20" s="107">
        <v>0</v>
      </c>
      <c r="M20" s="107">
        <v>0</v>
      </c>
      <c r="N20" s="111">
        <v>0</v>
      </c>
      <c r="O20" s="129">
        <f t="shared" si="1"/>
        <v>485</v>
      </c>
      <c r="P20" s="115">
        <v>408</v>
      </c>
      <c r="Q20" s="107">
        <v>0</v>
      </c>
      <c r="R20" s="107">
        <v>2</v>
      </c>
      <c r="S20" s="111">
        <v>16</v>
      </c>
      <c r="T20" s="115">
        <v>56</v>
      </c>
      <c r="U20" s="107">
        <v>0</v>
      </c>
      <c r="V20" s="107">
        <v>0</v>
      </c>
      <c r="W20" s="111">
        <v>3</v>
      </c>
      <c r="X20" s="129">
        <f t="shared" si="2"/>
        <v>13</v>
      </c>
      <c r="Y20" s="115">
        <v>12</v>
      </c>
      <c r="Z20" s="107">
        <v>0</v>
      </c>
      <c r="AA20" s="107">
        <v>0</v>
      </c>
      <c r="AB20" s="111">
        <v>1</v>
      </c>
      <c r="AC20" s="129">
        <f t="shared" si="3"/>
        <v>20</v>
      </c>
      <c r="AD20" s="115">
        <v>18</v>
      </c>
      <c r="AE20" s="107">
        <v>0</v>
      </c>
      <c r="AF20" s="107">
        <v>0</v>
      </c>
      <c r="AG20" s="111">
        <v>2</v>
      </c>
      <c r="AH20" s="154">
        <f t="shared" si="4"/>
        <v>4</v>
      </c>
      <c r="AI20" s="115">
        <v>3</v>
      </c>
      <c r="AJ20" s="107">
        <v>0</v>
      </c>
      <c r="AK20" s="107">
        <v>0</v>
      </c>
      <c r="AL20" s="111">
        <v>1</v>
      </c>
      <c r="AM20" s="132">
        <v>10</v>
      </c>
      <c r="AN20" s="13">
        <v>1</v>
      </c>
      <c r="AO20" s="13">
        <v>7</v>
      </c>
      <c r="AP20" s="13">
        <f t="shared" si="5"/>
        <v>775</v>
      </c>
      <c r="AQ20" s="26"/>
      <c r="AR20" s="4"/>
    </row>
    <row r="21" spans="1:44" ht="14.5" customHeight="1">
      <c r="A21" s="137" t="s">
        <v>30</v>
      </c>
      <c r="B21" s="79">
        <f t="shared" si="0"/>
        <v>261</v>
      </c>
      <c r="C21" s="115">
        <v>235</v>
      </c>
      <c r="D21" s="107">
        <v>0</v>
      </c>
      <c r="E21" s="107">
        <v>2</v>
      </c>
      <c r="F21" s="111">
        <v>13</v>
      </c>
      <c r="G21" s="115">
        <v>7</v>
      </c>
      <c r="H21" s="107">
        <v>0</v>
      </c>
      <c r="I21" s="107">
        <v>0</v>
      </c>
      <c r="J21" s="111">
        <v>1</v>
      </c>
      <c r="K21" s="115">
        <v>2</v>
      </c>
      <c r="L21" s="107">
        <v>0</v>
      </c>
      <c r="M21" s="107">
        <v>0</v>
      </c>
      <c r="N21" s="111">
        <v>1</v>
      </c>
      <c r="O21" s="129">
        <f t="shared" si="1"/>
        <v>400</v>
      </c>
      <c r="P21" s="115">
        <v>342</v>
      </c>
      <c r="Q21" s="107">
        <v>0</v>
      </c>
      <c r="R21" s="107">
        <v>2</v>
      </c>
      <c r="S21" s="111">
        <v>22</v>
      </c>
      <c r="T21" s="115">
        <v>33</v>
      </c>
      <c r="U21" s="107">
        <v>0</v>
      </c>
      <c r="V21" s="107">
        <v>0</v>
      </c>
      <c r="W21" s="111">
        <v>1</v>
      </c>
      <c r="X21" s="129">
        <f t="shared" si="2"/>
        <v>12</v>
      </c>
      <c r="Y21" s="115">
        <v>11</v>
      </c>
      <c r="Z21" s="107">
        <v>0</v>
      </c>
      <c r="AA21" s="107">
        <v>0</v>
      </c>
      <c r="AB21" s="111">
        <v>1</v>
      </c>
      <c r="AC21" s="129">
        <f t="shared" si="3"/>
        <v>12</v>
      </c>
      <c r="AD21" s="115">
        <v>12</v>
      </c>
      <c r="AE21" s="107">
        <v>0</v>
      </c>
      <c r="AF21" s="107">
        <v>0</v>
      </c>
      <c r="AG21" s="111">
        <v>0</v>
      </c>
      <c r="AH21" s="154">
        <f t="shared" si="4"/>
        <v>12</v>
      </c>
      <c r="AI21" s="115">
        <v>11</v>
      </c>
      <c r="AJ21" s="107">
        <v>0</v>
      </c>
      <c r="AK21" s="107">
        <v>0</v>
      </c>
      <c r="AL21" s="111">
        <v>1</v>
      </c>
      <c r="AM21" s="132">
        <v>9</v>
      </c>
      <c r="AN21" s="13">
        <v>0</v>
      </c>
      <c r="AO21" s="13">
        <v>9</v>
      </c>
      <c r="AP21" s="13">
        <f t="shared" si="5"/>
        <v>715</v>
      </c>
      <c r="AQ21" s="31"/>
      <c r="AR21" s="4"/>
    </row>
    <row r="22" spans="1:44" ht="14.5" customHeight="1">
      <c r="A22" s="137" t="s">
        <v>31</v>
      </c>
      <c r="B22" s="79">
        <f t="shared" si="0"/>
        <v>143</v>
      </c>
      <c r="C22" s="115">
        <v>124</v>
      </c>
      <c r="D22" s="107">
        <v>0</v>
      </c>
      <c r="E22" s="107">
        <v>0</v>
      </c>
      <c r="F22" s="111">
        <v>11</v>
      </c>
      <c r="G22" s="115">
        <v>6</v>
      </c>
      <c r="H22" s="107">
        <v>0</v>
      </c>
      <c r="I22" s="107">
        <v>0</v>
      </c>
      <c r="J22" s="111">
        <v>0</v>
      </c>
      <c r="K22" s="115">
        <v>2</v>
      </c>
      <c r="L22" s="107">
        <v>0</v>
      </c>
      <c r="M22" s="107">
        <v>0</v>
      </c>
      <c r="N22" s="111">
        <v>0</v>
      </c>
      <c r="O22" s="129">
        <f t="shared" si="1"/>
        <v>391</v>
      </c>
      <c r="P22" s="115">
        <v>318</v>
      </c>
      <c r="Q22" s="107">
        <v>0</v>
      </c>
      <c r="R22" s="107">
        <v>0</v>
      </c>
      <c r="S22" s="111">
        <v>11</v>
      </c>
      <c r="T22" s="115">
        <v>61</v>
      </c>
      <c r="U22" s="107">
        <v>0</v>
      </c>
      <c r="V22" s="107">
        <v>0</v>
      </c>
      <c r="W22" s="111">
        <v>1</v>
      </c>
      <c r="X22" s="129">
        <f t="shared" si="2"/>
        <v>9</v>
      </c>
      <c r="Y22" s="115">
        <v>9</v>
      </c>
      <c r="Z22" s="107">
        <v>0</v>
      </c>
      <c r="AA22" s="107">
        <v>0</v>
      </c>
      <c r="AB22" s="111">
        <v>0</v>
      </c>
      <c r="AC22" s="129">
        <f t="shared" si="3"/>
        <v>10</v>
      </c>
      <c r="AD22" s="115">
        <v>10</v>
      </c>
      <c r="AE22" s="107">
        <v>0</v>
      </c>
      <c r="AF22" s="107">
        <v>0</v>
      </c>
      <c r="AG22" s="111">
        <v>0</v>
      </c>
      <c r="AH22" s="154">
        <f t="shared" si="4"/>
        <v>9</v>
      </c>
      <c r="AI22" s="115">
        <v>9</v>
      </c>
      <c r="AJ22" s="107">
        <v>0</v>
      </c>
      <c r="AK22" s="107">
        <v>0</v>
      </c>
      <c r="AL22" s="111">
        <v>0</v>
      </c>
      <c r="AM22" s="132">
        <v>3</v>
      </c>
      <c r="AN22" s="13">
        <v>0</v>
      </c>
      <c r="AO22" s="13">
        <v>3</v>
      </c>
      <c r="AP22" s="13">
        <f t="shared" si="5"/>
        <v>568</v>
      </c>
      <c r="AQ22" s="26"/>
      <c r="AR22" s="4"/>
    </row>
    <row r="23" spans="1:44" ht="14.5" customHeight="1">
      <c r="A23" s="137" t="s">
        <v>32</v>
      </c>
      <c r="B23" s="79">
        <f t="shared" si="0"/>
        <v>274</v>
      </c>
      <c r="C23" s="115">
        <v>211</v>
      </c>
      <c r="D23" s="107">
        <v>0</v>
      </c>
      <c r="E23" s="107">
        <v>5</v>
      </c>
      <c r="F23" s="111">
        <v>44</v>
      </c>
      <c r="G23" s="115">
        <v>9</v>
      </c>
      <c r="H23" s="107">
        <v>0</v>
      </c>
      <c r="I23" s="107">
        <v>0</v>
      </c>
      <c r="J23" s="111">
        <v>1</v>
      </c>
      <c r="K23" s="115">
        <v>4</v>
      </c>
      <c r="L23" s="107">
        <v>0</v>
      </c>
      <c r="M23" s="107">
        <v>0</v>
      </c>
      <c r="N23" s="111">
        <v>0</v>
      </c>
      <c r="O23" s="129">
        <f t="shared" si="1"/>
        <v>460</v>
      </c>
      <c r="P23" s="115">
        <v>363</v>
      </c>
      <c r="Q23" s="107">
        <v>0</v>
      </c>
      <c r="R23" s="107">
        <v>2</v>
      </c>
      <c r="S23" s="111">
        <v>38</v>
      </c>
      <c r="T23" s="115">
        <v>52</v>
      </c>
      <c r="U23" s="107">
        <v>0</v>
      </c>
      <c r="V23" s="107">
        <v>0</v>
      </c>
      <c r="W23" s="111">
        <v>5</v>
      </c>
      <c r="X23" s="129">
        <f t="shared" si="2"/>
        <v>8</v>
      </c>
      <c r="Y23" s="115">
        <v>7</v>
      </c>
      <c r="Z23" s="107">
        <v>0</v>
      </c>
      <c r="AA23" s="107">
        <v>0</v>
      </c>
      <c r="AB23" s="111">
        <v>1</v>
      </c>
      <c r="AC23" s="129">
        <f t="shared" si="3"/>
        <v>21</v>
      </c>
      <c r="AD23" s="115">
        <v>19</v>
      </c>
      <c r="AE23" s="107">
        <v>0</v>
      </c>
      <c r="AF23" s="107">
        <v>0</v>
      </c>
      <c r="AG23" s="111">
        <v>2</v>
      </c>
      <c r="AH23" s="154">
        <f t="shared" si="4"/>
        <v>6</v>
      </c>
      <c r="AI23" s="115">
        <v>6</v>
      </c>
      <c r="AJ23" s="107">
        <v>0</v>
      </c>
      <c r="AK23" s="107">
        <v>0</v>
      </c>
      <c r="AL23" s="111">
        <v>0</v>
      </c>
      <c r="AM23" s="132">
        <v>6</v>
      </c>
      <c r="AN23" s="13">
        <v>2</v>
      </c>
      <c r="AO23" s="13">
        <v>13</v>
      </c>
      <c r="AP23" s="13">
        <f t="shared" si="5"/>
        <v>790</v>
      </c>
      <c r="AQ23" s="31"/>
      <c r="AR23" s="4"/>
    </row>
    <row r="24" spans="1:44" ht="14.5" customHeight="1">
      <c r="A24" s="137" t="s">
        <v>33</v>
      </c>
      <c r="B24" s="79">
        <f t="shared" si="0"/>
        <v>252</v>
      </c>
      <c r="C24" s="115">
        <v>212</v>
      </c>
      <c r="D24" s="107">
        <v>0</v>
      </c>
      <c r="E24" s="107">
        <v>3</v>
      </c>
      <c r="F24" s="111">
        <v>21</v>
      </c>
      <c r="G24" s="115">
        <v>10</v>
      </c>
      <c r="H24" s="107">
        <v>0</v>
      </c>
      <c r="I24" s="107">
        <v>0</v>
      </c>
      <c r="J24" s="111">
        <v>1</v>
      </c>
      <c r="K24" s="115">
        <v>5</v>
      </c>
      <c r="L24" s="107">
        <v>0</v>
      </c>
      <c r="M24" s="107">
        <v>0</v>
      </c>
      <c r="N24" s="111">
        <v>0</v>
      </c>
      <c r="O24" s="129">
        <f t="shared" si="1"/>
        <v>472</v>
      </c>
      <c r="P24" s="115">
        <v>378</v>
      </c>
      <c r="Q24" s="107">
        <v>0</v>
      </c>
      <c r="R24" s="107">
        <v>2</v>
      </c>
      <c r="S24" s="111">
        <v>35</v>
      </c>
      <c r="T24" s="115">
        <v>51</v>
      </c>
      <c r="U24" s="107">
        <v>0</v>
      </c>
      <c r="V24" s="107">
        <v>0</v>
      </c>
      <c r="W24" s="111">
        <v>6</v>
      </c>
      <c r="X24" s="129">
        <f t="shared" si="2"/>
        <v>11</v>
      </c>
      <c r="Y24" s="115">
        <v>10</v>
      </c>
      <c r="Z24" s="107">
        <v>0</v>
      </c>
      <c r="AA24" s="107">
        <v>1</v>
      </c>
      <c r="AB24" s="111">
        <v>0</v>
      </c>
      <c r="AC24" s="129">
        <f t="shared" si="3"/>
        <v>19</v>
      </c>
      <c r="AD24" s="115">
        <v>18</v>
      </c>
      <c r="AE24" s="107">
        <v>0</v>
      </c>
      <c r="AF24" s="107">
        <v>0</v>
      </c>
      <c r="AG24" s="111">
        <v>1</v>
      </c>
      <c r="AH24" s="154">
        <f t="shared" si="4"/>
        <v>12</v>
      </c>
      <c r="AI24" s="115">
        <v>12</v>
      </c>
      <c r="AJ24" s="107">
        <v>0</v>
      </c>
      <c r="AK24" s="107">
        <v>0</v>
      </c>
      <c r="AL24" s="111">
        <v>0</v>
      </c>
      <c r="AM24" s="132">
        <v>12</v>
      </c>
      <c r="AN24" s="13">
        <v>2</v>
      </c>
      <c r="AO24" s="13">
        <v>14</v>
      </c>
      <c r="AP24" s="13">
        <f t="shared" si="5"/>
        <v>794</v>
      </c>
      <c r="AQ24" s="31"/>
      <c r="AR24" s="4"/>
    </row>
    <row r="25" spans="1:44" ht="14.5" customHeight="1">
      <c r="A25" s="137" t="s">
        <v>34</v>
      </c>
      <c r="B25" s="79">
        <f t="shared" si="0"/>
        <v>94</v>
      </c>
      <c r="C25" s="115">
        <v>85</v>
      </c>
      <c r="D25" s="107">
        <v>0</v>
      </c>
      <c r="E25" s="107">
        <v>0</v>
      </c>
      <c r="F25" s="111">
        <v>6</v>
      </c>
      <c r="G25" s="115">
        <v>2</v>
      </c>
      <c r="H25" s="107">
        <v>0</v>
      </c>
      <c r="I25" s="107">
        <v>0</v>
      </c>
      <c r="J25" s="111">
        <v>0</v>
      </c>
      <c r="K25" s="115">
        <v>0</v>
      </c>
      <c r="L25" s="107">
        <v>0</v>
      </c>
      <c r="M25" s="107">
        <v>0</v>
      </c>
      <c r="N25" s="111">
        <v>1</v>
      </c>
      <c r="O25" s="129">
        <f t="shared" si="1"/>
        <v>220</v>
      </c>
      <c r="P25" s="115">
        <v>186</v>
      </c>
      <c r="Q25" s="107">
        <v>0</v>
      </c>
      <c r="R25" s="107">
        <v>1</v>
      </c>
      <c r="S25" s="111">
        <v>16</v>
      </c>
      <c r="T25" s="115">
        <v>16</v>
      </c>
      <c r="U25" s="107">
        <v>0</v>
      </c>
      <c r="V25" s="107">
        <v>0</v>
      </c>
      <c r="W25" s="111">
        <v>1</v>
      </c>
      <c r="X25" s="129">
        <f t="shared" si="2"/>
        <v>2</v>
      </c>
      <c r="Y25" s="115">
        <v>2</v>
      </c>
      <c r="Z25" s="107">
        <v>0</v>
      </c>
      <c r="AA25" s="107">
        <v>0</v>
      </c>
      <c r="AB25" s="111">
        <v>0</v>
      </c>
      <c r="AC25" s="129">
        <f t="shared" si="3"/>
        <v>6</v>
      </c>
      <c r="AD25" s="115">
        <v>6</v>
      </c>
      <c r="AE25" s="107">
        <v>0</v>
      </c>
      <c r="AF25" s="107">
        <v>0</v>
      </c>
      <c r="AG25" s="111">
        <v>0</v>
      </c>
      <c r="AH25" s="154">
        <f t="shared" si="4"/>
        <v>5</v>
      </c>
      <c r="AI25" s="115">
        <v>5</v>
      </c>
      <c r="AJ25" s="107">
        <v>0</v>
      </c>
      <c r="AK25" s="107">
        <v>0</v>
      </c>
      <c r="AL25" s="111">
        <v>0</v>
      </c>
      <c r="AM25" s="132">
        <v>3</v>
      </c>
      <c r="AN25" s="13">
        <v>1</v>
      </c>
      <c r="AO25" s="13">
        <v>2</v>
      </c>
      <c r="AP25" s="13">
        <f t="shared" si="5"/>
        <v>333</v>
      </c>
      <c r="AQ25" s="26"/>
      <c r="AR25" s="4"/>
    </row>
    <row r="26" spans="1:44" ht="14.5" customHeight="1">
      <c r="A26" s="137" t="s">
        <v>35</v>
      </c>
      <c r="B26" s="79">
        <f t="shared" si="0"/>
        <v>91</v>
      </c>
      <c r="C26" s="115">
        <v>79</v>
      </c>
      <c r="D26" s="107">
        <v>0</v>
      </c>
      <c r="E26" s="107">
        <v>1</v>
      </c>
      <c r="F26" s="111">
        <v>7</v>
      </c>
      <c r="G26" s="115">
        <v>3</v>
      </c>
      <c r="H26" s="107">
        <v>0</v>
      </c>
      <c r="I26" s="107">
        <v>0</v>
      </c>
      <c r="J26" s="111">
        <v>0</v>
      </c>
      <c r="K26" s="115">
        <v>1</v>
      </c>
      <c r="L26" s="107">
        <v>0</v>
      </c>
      <c r="M26" s="107">
        <v>0</v>
      </c>
      <c r="N26" s="111">
        <v>0</v>
      </c>
      <c r="O26" s="129">
        <f t="shared" si="1"/>
        <v>231</v>
      </c>
      <c r="P26" s="115">
        <v>186</v>
      </c>
      <c r="Q26" s="107">
        <v>0</v>
      </c>
      <c r="R26" s="107">
        <v>3</v>
      </c>
      <c r="S26" s="111">
        <v>7</v>
      </c>
      <c r="T26" s="115">
        <v>34</v>
      </c>
      <c r="U26" s="107">
        <v>0</v>
      </c>
      <c r="V26" s="107">
        <v>0</v>
      </c>
      <c r="W26" s="111">
        <v>1</v>
      </c>
      <c r="X26" s="129">
        <f t="shared" si="2"/>
        <v>7</v>
      </c>
      <c r="Y26" s="115">
        <v>6</v>
      </c>
      <c r="Z26" s="107">
        <v>0</v>
      </c>
      <c r="AA26" s="107">
        <v>0</v>
      </c>
      <c r="AB26" s="111">
        <v>1</v>
      </c>
      <c r="AC26" s="129">
        <f t="shared" si="3"/>
        <v>7</v>
      </c>
      <c r="AD26" s="115">
        <v>6</v>
      </c>
      <c r="AE26" s="107">
        <v>0</v>
      </c>
      <c r="AF26" s="107">
        <v>0</v>
      </c>
      <c r="AG26" s="111">
        <v>1</v>
      </c>
      <c r="AH26" s="154">
        <f t="shared" si="4"/>
        <v>0</v>
      </c>
      <c r="AI26" s="115">
        <v>0</v>
      </c>
      <c r="AJ26" s="107">
        <v>0</v>
      </c>
      <c r="AK26" s="107">
        <v>0</v>
      </c>
      <c r="AL26" s="111">
        <v>0</v>
      </c>
      <c r="AM26" s="132">
        <v>4</v>
      </c>
      <c r="AN26" s="13">
        <v>0</v>
      </c>
      <c r="AO26" s="13">
        <v>7</v>
      </c>
      <c r="AP26" s="13">
        <f t="shared" si="5"/>
        <v>347</v>
      </c>
      <c r="AQ26" s="31"/>
      <c r="AR26" s="4"/>
    </row>
    <row r="27" spans="1:44" ht="14.5" customHeight="1">
      <c r="A27" s="137" t="s">
        <v>36</v>
      </c>
      <c r="B27" s="79">
        <f t="shared" si="0"/>
        <v>130</v>
      </c>
      <c r="C27" s="115">
        <v>106</v>
      </c>
      <c r="D27" s="107">
        <v>0</v>
      </c>
      <c r="E27" s="107">
        <v>1</v>
      </c>
      <c r="F27" s="111">
        <v>10</v>
      </c>
      <c r="G27" s="115">
        <v>11</v>
      </c>
      <c r="H27" s="107">
        <v>0</v>
      </c>
      <c r="I27" s="107">
        <v>0</v>
      </c>
      <c r="J27" s="111">
        <v>2</v>
      </c>
      <c r="K27" s="115">
        <v>0</v>
      </c>
      <c r="L27" s="107">
        <v>0</v>
      </c>
      <c r="M27" s="107">
        <v>0</v>
      </c>
      <c r="N27" s="111">
        <v>0</v>
      </c>
      <c r="O27" s="129">
        <f t="shared" si="1"/>
        <v>468</v>
      </c>
      <c r="P27" s="115">
        <v>360</v>
      </c>
      <c r="Q27" s="107">
        <v>0</v>
      </c>
      <c r="R27" s="107">
        <v>3</v>
      </c>
      <c r="S27" s="111">
        <v>17</v>
      </c>
      <c r="T27" s="115">
        <v>86</v>
      </c>
      <c r="U27" s="107">
        <v>0</v>
      </c>
      <c r="V27" s="107">
        <v>0</v>
      </c>
      <c r="W27" s="111">
        <v>2</v>
      </c>
      <c r="X27" s="129">
        <f t="shared" si="2"/>
        <v>11</v>
      </c>
      <c r="Y27" s="115">
        <v>9</v>
      </c>
      <c r="Z27" s="107">
        <v>0</v>
      </c>
      <c r="AA27" s="107">
        <v>0</v>
      </c>
      <c r="AB27" s="111">
        <v>2</v>
      </c>
      <c r="AC27" s="129">
        <f t="shared" si="3"/>
        <v>15</v>
      </c>
      <c r="AD27" s="115">
        <v>13</v>
      </c>
      <c r="AE27" s="107">
        <v>0</v>
      </c>
      <c r="AF27" s="107">
        <v>0</v>
      </c>
      <c r="AG27" s="111">
        <v>2</v>
      </c>
      <c r="AH27" s="154">
        <f t="shared" si="4"/>
        <v>13</v>
      </c>
      <c r="AI27" s="115">
        <v>13</v>
      </c>
      <c r="AJ27" s="107">
        <v>0</v>
      </c>
      <c r="AK27" s="107">
        <v>0</v>
      </c>
      <c r="AL27" s="111">
        <v>0</v>
      </c>
      <c r="AM27" s="132">
        <v>3</v>
      </c>
      <c r="AN27" s="13">
        <v>0</v>
      </c>
      <c r="AO27" s="13">
        <v>4</v>
      </c>
      <c r="AP27" s="13">
        <f t="shared" si="5"/>
        <v>644</v>
      </c>
      <c r="AQ27" s="26"/>
      <c r="AR27" s="4"/>
    </row>
    <row r="28" spans="1:44" ht="14.5" customHeight="1">
      <c r="A28" s="137" t="s">
        <v>37</v>
      </c>
      <c r="B28" s="79">
        <f t="shared" si="0"/>
        <v>142</v>
      </c>
      <c r="C28" s="115">
        <v>122</v>
      </c>
      <c r="D28" s="107">
        <v>0</v>
      </c>
      <c r="E28" s="107">
        <v>0</v>
      </c>
      <c r="F28" s="111">
        <v>8</v>
      </c>
      <c r="G28" s="115">
        <v>9</v>
      </c>
      <c r="H28" s="107">
        <v>0</v>
      </c>
      <c r="I28" s="107">
        <v>0</v>
      </c>
      <c r="J28" s="111">
        <v>0</v>
      </c>
      <c r="K28" s="115">
        <v>3</v>
      </c>
      <c r="L28" s="107">
        <v>0</v>
      </c>
      <c r="M28" s="107">
        <v>0</v>
      </c>
      <c r="N28" s="111">
        <v>0</v>
      </c>
      <c r="O28" s="129">
        <f t="shared" si="1"/>
        <v>272</v>
      </c>
      <c r="P28" s="115">
        <v>224</v>
      </c>
      <c r="Q28" s="107">
        <v>0</v>
      </c>
      <c r="R28" s="107">
        <v>3</v>
      </c>
      <c r="S28" s="111">
        <v>13</v>
      </c>
      <c r="T28" s="115">
        <v>32</v>
      </c>
      <c r="U28" s="107">
        <v>0</v>
      </c>
      <c r="V28" s="107">
        <v>0</v>
      </c>
      <c r="W28" s="111">
        <v>0</v>
      </c>
      <c r="X28" s="129">
        <f t="shared" si="2"/>
        <v>5</v>
      </c>
      <c r="Y28" s="115">
        <v>5</v>
      </c>
      <c r="Z28" s="107">
        <v>0</v>
      </c>
      <c r="AA28" s="107">
        <v>0</v>
      </c>
      <c r="AB28" s="111">
        <v>0</v>
      </c>
      <c r="AC28" s="129">
        <f t="shared" si="3"/>
        <v>7</v>
      </c>
      <c r="AD28" s="115">
        <v>7</v>
      </c>
      <c r="AE28" s="107">
        <v>0</v>
      </c>
      <c r="AF28" s="107">
        <v>0</v>
      </c>
      <c r="AG28" s="111">
        <v>0</v>
      </c>
      <c r="AH28" s="154">
        <f t="shared" si="4"/>
        <v>7</v>
      </c>
      <c r="AI28" s="115">
        <v>7</v>
      </c>
      <c r="AJ28" s="107">
        <v>0</v>
      </c>
      <c r="AK28" s="107">
        <v>0</v>
      </c>
      <c r="AL28" s="111">
        <v>0</v>
      </c>
      <c r="AM28" s="132">
        <v>4</v>
      </c>
      <c r="AN28" s="13">
        <v>0</v>
      </c>
      <c r="AO28" s="13">
        <v>6</v>
      </c>
      <c r="AP28" s="13">
        <f t="shared" si="5"/>
        <v>443</v>
      </c>
      <c r="AQ28" s="26"/>
      <c r="AR28" s="4"/>
    </row>
    <row r="29" spans="1:44" ht="14.5" customHeight="1">
      <c r="A29" s="137" t="s">
        <v>38</v>
      </c>
      <c r="B29" s="79">
        <f t="shared" si="0"/>
        <v>122</v>
      </c>
      <c r="C29" s="115">
        <v>99</v>
      </c>
      <c r="D29" s="107">
        <v>0</v>
      </c>
      <c r="E29" s="107">
        <v>2</v>
      </c>
      <c r="F29" s="111">
        <v>12</v>
      </c>
      <c r="G29" s="115">
        <v>6</v>
      </c>
      <c r="H29" s="107">
        <v>0</v>
      </c>
      <c r="I29" s="107">
        <v>0</v>
      </c>
      <c r="J29" s="111">
        <v>0</v>
      </c>
      <c r="K29" s="115">
        <v>3</v>
      </c>
      <c r="L29" s="107">
        <v>0</v>
      </c>
      <c r="M29" s="107">
        <v>0</v>
      </c>
      <c r="N29" s="111">
        <v>0</v>
      </c>
      <c r="O29" s="129">
        <f t="shared" si="1"/>
        <v>257</v>
      </c>
      <c r="P29" s="115">
        <v>220</v>
      </c>
      <c r="Q29" s="107">
        <v>0</v>
      </c>
      <c r="R29" s="107">
        <v>3</v>
      </c>
      <c r="S29" s="111">
        <v>9</v>
      </c>
      <c r="T29" s="115">
        <v>22</v>
      </c>
      <c r="U29" s="107">
        <v>0</v>
      </c>
      <c r="V29" s="107">
        <v>0</v>
      </c>
      <c r="W29" s="111">
        <v>3</v>
      </c>
      <c r="X29" s="129">
        <f t="shared" si="2"/>
        <v>3</v>
      </c>
      <c r="Y29" s="115">
        <v>3</v>
      </c>
      <c r="Z29" s="107">
        <v>0</v>
      </c>
      <c r="AA29" s="107">
        <v>0</v>
      </c>
      <c r="AB29" s="111">
        <v>0</v>
      </c>
      <c r="AC29" s="129">
        <f t="shared" si="3"/>
        <v>8</v>
      </c>
      <c r="AD29" s="115">
        <v>8</v>
      </c>
      <c r="AE29" s="107">
        <v>0</v>
      </c>
      <c r="AF29" s="107">
        <v>0</v>
      </c>
      <c r="AG29" s="111">
        <v>0</v>
      </c>
      <c r="AH29" s="154">
        <f t="shared" si="4"/>
        <v>6</v>
      </c>
      <c r="AI29" s="115">
        <v>5</v>
      </c>
      <c r="AJ29" s="107">
        <v>0</v>
      </c>
      <c r="AK29" s="107">
        <v>0</v>
      </c>
      <c r="AL29" s="111">
        <v>1</v>
      </c>
      <c r="AM29" s="132">
        <v>3</v>
      </c>
      <c r="AN29" s="13">
        <v>0</v>
      </c>
      <c r="AO29" s="13">
        <v>3</v>
      </c>
      <c r="AP29" s="13">
        <f t="shared" si="5"/>
        <v>402</v>
      </c>
      <c r="AQ29" s="26"/>
      <c r="AR29" s="4"/>
    </row>
    <row r="30" spans="1:44" ht="14.5" customHeight="1">
      <c r="A30" s="137" t="s">
        <v>39</v>
      </c>
      <c r="B30" s="79">
        <f t="shared" si="0"/>
        <v>136</v>
      </c>
      <c r="C30" s="115">
        <v>119</v>
      </c>
      <c r="D30" s="107">
        <v>0</v>
      </c>
      <c r="E30" s="107">
        <v>0</v>
      </c>
      <c r="F30" s="111">
        <v>10</v>
      </c>
      <c r="G30" s="115">
        <v>4</v>
      </c>
      <c r="H30" s="107">
        <v>0</v>
      </c>
      <c r="I30" s="107">
        <v>0</v>
      </c>
      <c r="J30" s="111">
        <v>0</v>
      </c>
      <c r="K30" s="115">
        <v>3</v>
      </c>
      <c r="L30" s="107">
        <v>0</v>
      </c>
      <c r="M30" s="107">
        <v>0</v>
      </c>
      <c r="N30" s="111">
        <v>0</v>
      </c>
      <c r="O30" s="129">
        <f t="shared" si="1"/>
        <v>365</v>
      </c>
      <c r="P30" s="115">
        <v>283</v>
      </c>
      <c r="Q30" s="107">
        <v>0</v>
      </c>
      <c r="R30" s="107">
        <v>1</v>
      </c>
      <c r="S30" s="111">
        <v>18</v>
      </c>
      <c r="T30" s="115">
        <v>58</v>
      </c>
      <c r="U30" s="107">
        <v>0</v>
      </c>
      <c r="V30" s="107">
        <v>1</v>
      </c>
      <c r="W30" s="111">
        <v>4</v>
      </c>
      <c r="X30" s="129">
        <f t="shared" si="2"/>
        <v>4</v>
      </c>
      <c r="Y30" s="115">
        <v>4</v>
      </c>
      <c r="Z30" s="107">
        <v>0</v>
      </c>
      <c r="AA30" s="107">
        <v>0</v>
      </c>
      <c r="AB30" s="111">
        <v>0</v>
      </c>
      <c r="AC30" s="129">
        <f t="shared" si="3"/>
        <v>16</v>
      </c>
      <c r="AD30" s="115">
        <v>15</v>
      </c>
      <c r="AE30" s="107">
        <v>0</v>
      </c>
      <c r="AF30" s="107">
        <v>0</v>
      </c>
      <c r="AG30" s="111">
        <v>1</v>
      </c>
      <c r="AH30" s="154">
        <f t="shared" si="4"/>
        <v>3</v>
      </c>
      <c r="AI30" s="115">
        <v>2</v>
      </c>
      <c r="AJ30" s="107">
        <v>0</v>
      </c>
      <c r="AK30" s="107">
        <v>0</v>
      </c>
      <c r="AL30" s="111">
        <v>1</v>
      </c>
      <c r="AM30" s="132">
        <v>6</v>
      </c>
      <c r="AN30" s="13">
        <v>1</v>
      </c>
      <c r="AO30" s="13">
        <v>6</v>
      </c>
      <c r="AP30" s="13">
        <f t="shared" si="5"/>
        <v>537</v>
      </c>
      <c r="AQ30" s="31"/>
      <c r="AR30" s="4"/>
    </row>
    <row r="31" spans="1:44" ht="14.5" customHeight="1">
      <c r="A31" s="137" t="s">
        <v>40</v>
      </c>
      <c r="B31" s="79">
        <f t="shared" si="0"/>
        <v>152</v>
      </c>
      <c r="C31" s="115">
        <v>123</v>
      </c>
      <c r="D31" s="107">
        <v>0</v>
      </c>
      <c r="E31" s="107">
        <v>1</v>
      </c>
      <c r="F31" s="111">
        <v>19</v>
      </c>
      <c r="G31" s="115">
        <v>6</v>
      </c>
      <c r="H31" s="107">
        <v>0</v>
      </c>
      <c r="I31" s="107">
        <v>0</v>
      </c>
      <c r="J31" s="111">
        <v>0</v>
      </c>
      <c r="K31" s="115">
        <v>3</v>
      </c>
      <c r="L31" s="107">
        <v>0</v>
      </c>
      <c r="M31" s="107">
        <v>0</v>
      </c>
      <c r="N31" s="111">
        <v>0</v>
      </c>
      <c r="O31" s="129">
        <f t="shared" si="1"/>
        <v>280</v>
      </c>
      <c r="P31" s="115">
        <v>229</v>
      </c>
      <c r="Q31" s="107">
        <v>0</v>
      </c>
      <c r="R31" s="107">
        <v>2</v>
      </c>
      <c r="S31" s="111">
        <v>20</v>
      </c>
      <c r="T31" s="115">
        <v>28</v>
      </c>
      <c r="U31" s="107">
        <v>0</v>
      </c>
      <c r="V31" s="107">
        <v>0</v>
      </c>
      <c r="W31" s="111">
        <v>1</v>
      </c>
      <c r="X31" s="129">
        <f t="shared" si="2"/>
        <v>8</v>
      </c>
      <c r="Y31" s="115">
        <v>8</v>
      </c>
      <c r="Z31" s="107">
        <v>0</v>
      </c>
      <c r="AA31" s="107">
        <v>0</v>
      </c>
      <c r="AB31" s="111">
        <v>0</v>
      </c>
      <c r="AC31" s="129">
        <f t="shared" si="3"/>
        <v>11</v>
      </c>
      <c r="AD31" s="115">
        <v>11</v>
      </c>
      <c r="AE31" s="107">
        <v>0</v>
      </c>
      <c r="AF31" s="107">
        <v>0</v>
      </c>
      <c r="AG31" s="111">
        <v>0</v>
      </c>
      <c r="AH31" s="154">
        <f t="shared" si="4"/>
        <v>11</v>
      </c>
      <c r="AI31" s="115">
        <v>11</v>
      </c>
      <c r="AJ31" s="107">
        <v>0</v>
      </c>
      <c r="AK31" s="107">
        <v>0</v>
      </c>
      <c r="AL31" s="111">
        <v>0</v>
      </c>
      <c r="AM31" s="132">
        <v>6</v>
      </c>
      <c r="AN31" s="13">
        <v>0</v>
      </c>
      <c r="AO31" s="13">
        <v>7</v>
      </c>
      <c r="AP31" s="13">
        <f t="shared" si="5"/>
        <v>475</v>
      </c>
      <c r="AQ31" s="31"/>
      <c r="AR31" s="4"/>
    </row>
    <row r="32" spans="1:44" ht="14.5" customHeight="1">
      <c r="A32" s="137" t="s">
        <v>41</v>
      </c>
      <c r="B32" s="79">
        <f t="shared" si="0"/>
        <v>144</v>
      </c>
      <c r="C32" s="115">
        <v>113</v>
      </c>
      <c r="D32" s="107">
        <v>0</v>
      </c>
      <c r="E32" s="107">
        <v>0</v>
      </c>
      <c r="F32" s="111">
        <v>21</v>
      </c>
      <c r="G32" s="115">
        <v>4</v>
      </c>
      <c r="H32" s="107">
        <v>0</v>
      </c>
      <c r="I32" s="107">
        <v>0</v>
      </c>
      <c r="J32" s="111">
        <v>1</v>
      </c>
      <c r="K32" s="115">
        <v>3</v>
      </c>
      <c r="L32" s="107">
        <v>0</v>
      </c>
      <c r="M32" s="107">
        <v>0</v>
      </c>
      <c r="N32" s="111">
        <v>2</v>
      </c>
      <c r="O32" s="129">
        <f t="shared" si="1"/>
        <v>352</v>
      </c>
      <c r="P32" s="115">
        <v>293</v>
      </c>
      <c r="Q32" s="107">
        <v>0</v>
      </c>
      <c r="R32" s="107">
        <v>2</v>
      </c>
      <c r="S32" s="111">
        <v>14</v>
      </c>
      <c r="T32" s="115">
        <v>41</v>
      </c>
      <c r="U32" s="107">
        <v>0</v>
      </c>
      <c r="V32" s="107">
        <v>0</v>
      </c>
      <c r="W32" s="111">
        <v>2</v>
      </c>
      <c r="X32" s="129">
        <f t="shared" si="2"/>
        <v>11</v>
      </c>
      <c r="Y32" s="115">
        <v>10</v>
      </c>
      <c r="Z32" s="107">
        <v>0</v>
      </c>
      <c r="AA32" s="107">
        <v>0</v>
      </c>
      <c r="AB32" s="111">
        <v>1</v>
      </c>
      <c r="AC32" s="129">
        <f t="shared" si="3"/>
        <v>12</v>
      </c>
      <c r="AD32" s="115">
        <v>12</v>
      </c>
      <c r="AE32" s="107">
        <v>0</v>
      </c>
      <c r="AF32" s="107">
        <v>0</v>
      </c>
      <c r="AG32" s="111">
        <v>0</v>
      </c>
      <c r="AH32" s="154">
        <f t="shared" si="4"/>
        <v>6</v>
      </c>
      <c r="AI32" s="115">
        <v>6</v>
      </c>
      <c r="AJ32" s="107">
        <v>0</v>
      </c>
      <c r="AK32" s="107">
        <v>0</v>
      </c>
      <c r="AL32" s="111">
        <v>0</v>
      </c>
      <c r="AM32" s="132">
        <v>5</v>
      </c>
      <c r="AN32" s="13">
        <v>0</v>
      </c>
      <c r="AO32" s="13">
        <v>3</v>
      </c>
      <c r="AP32" s="13">
        <f t="shared" si="5"/>
        <v>533</v>
      </c>
      <c r="AQ32" s="31"/>
      <c r="AR32" s="4"/>
    </row>
    <row r="33" spans="1:44" ht="14.5" customHeight="1">
      <c r="A33" s="137" t="s">
        <v>42</v>
      </c>
      <c r="B33" s="79">
        <f t="shared" si="0"/>
        <v>133</v>
      </c>
      <c r="C33" s="115">
        <v>110</v>
      </c>
      <c r="D33" s="107">
        <v>0</v>
      </c>
      <c r="E33" s="107">
        <v>0</v>
      </c>
      <c r="F33" s="111">
        <v>12</v>
      </c>
      <c r="G33" s="115">
        <v>9</v>
      </c>
      <c r="H33" s="107">
        <v>0</v>
      </c>
      <c r="I33" s="107">
        <v>0</v>
      </c>
      <c r="J33" s="111">
        <v>0</v>
      </c>
      <c r="K33" s="115">
        <v>2</v>
      </c>
      <c r="L33" s="107">
        <v>0</v>
      </c>
      <c r="M33" s="107">
        <v>0</v>
      </c>
      <c r="N33" s="111">
        <v>0</v>
      </c>
      <c r="O33" s="129">
        <f t="shared" si="1"/>
        <v>483</v>
      </c>
      <c r="P33" s="115">
        <v>382</v>
      </c>
      <c r="Q33" s="107">
        <v>0</v>
      </c>
      <c r="R33" s="107">
        <v>3</v>
      </c>
      <c r="S33" s="111">
        <v>31</v>
      </c>
      <c r="T33" s="115">
        <v>64</v>
      </c>
      <c r="U33" s="107">
        <v>0</v>
      </c>
      <c r="V33" s="107">
        <v>1</v>
      </c>
      <c r="W33" s="111">
        <v>2</v>
      </c>
      <c r="X33" s="129">
        <f t="shared" si="2"/>
        <v>6</v>
      </c>
      <c r="Y33" s="115">
        <v>6</v>
      </c>
      <c r="Z33" s="107">
        <v>0</v>
      </c>
      <c r="AA33" s="107">
        <v>0</v>
      </c>
      <c r="AB33" s="111">
        <v>0</v>
      </c>
      <c r="AC33" s="129">
        <f t="shared" si="3"/>
        <v>10</v>
      </c>
      <c r="AD33" s="115">
        <v>8</v>
      </c>
      <c r="AE33" s="107">
        <v>0</v>
      </c>
      <c r="AF33" s="107">
        <v>1</v>
      </c>
      <c r="AG33" s="111">
        <v>1</v>
      </c>
      <c r="AH33" s="154">
        <f t="shared" si="4"/>
        <v>13</v>
      </c>
      <c r="AI33" s="115">
        <v>13</v>
      </c>
      <c r="AJ33" s="107">
        <v>0</v>
      </c>
      <c r="AK33" s="107">
        <v>0</v>
      </c>
      <c r="AL33" s="111">
        <v>0</v>
      </c>
      <c r="AM33" s="132">
        <v>3</v>
      </c>
      <c r="AN33" s="13">
        <v>1</v>
      </c>
      <c r="AO33" s="13">
        <v>5</v>
      </c>
      <c r="AP33" s="13">
        <f t="shared" si="5"/>
        <v>654</v>
      </c>
      <c r="AQ33" s="31"/>
      <c r="AR33" s="4"/>
    </row>
    <row r="34" spans="1:44" ht="14.5" customHeight="1">
      <c r="A34" s="137" t="s">
        <v>43</v>
      </c>
      <c r="B34" s="79">
        <f t="shared" si="0"/>
        <v>235</v>
      </c>
      <c r="C34" s="115">
        <v>207</v>
      </c>
      <c r="D34" s="107">
        <v>0</v>
      </c>
      <c r="E34" s="107">
        <v>1</v>
      </c>
      <c r="F34" s="111">
        <v>12</v>
      </c>
      <c r="G34" s="115">
        <v>10</v>
      </c>
      <c r="H34" s="107">
        <v>0</v>
      </c>
      <c r="I34" s="107">
        <v>0</v>
      </c>
      <c r="J34" s="111">
        <v>2</v>
      </c>
      <c r="K34" s="115">
        <v>3</v>
      </c>
      <c r="L34" s="107">
        <v>0</v>
      </c>
      <c r="M34" s="107">
        <v>0</v>
      </c>
      <c r="N34" s="111">
        <v>0</v>
      </c>
      <c r="O34" s="129">
        <f t="shared" si="1"/>
        <v>434</v>
      </c>
      <c r="P34" s="115">
        <v>364</v>
      </c>
      <c r="Q34" s="107">
        <v>0</v>
      </c>
      <c r="R34" s="107">
        <v>3</v>
      </c>
      <c r="S34" s="111">
        <v>18</v>
      </c>
      <c r="T34" s="115">
        <v>43</v>
      </c>
      <c r="U34" s="107">
        <v>0</v>
      </c>
      <c r="V34" s="107">
        <v>3</v>
      </c>
      <c r="W34" s="111">
        <v>3</v>
      </c>
      <c r="X34" s="129">
        <f t="shared" si="2"/>
        <v>14</v>
      </c>
      <c r="Y34" s="115">
        <v>13</v>
      </c>
      <c r="Z34" s="107">
        <v>0</v>
      </c>
      <c r="AA34" s="107">
        <v>1</v>
      </c>
      <c r="AB34" s="111">
        <v>0</v>
      </c>
      <c r="AC34" s="129">
        <f t="shared" si="3"/>
        <v>27</v>
      </c>
      <c r="AD34" s="115">
        <v>25</v>
      </c>
      <c r="AE34" s="107">
        <v>0</v>
      </c>
      <c r="AF34" s="107">
        <v>1</v>
      </c>
      <c r="AG34" s="111">
        <v>1</v>
      </c>
      <c r="AH34" s="154">
        <f t="shared" si="4"/>
        <v>14</v>
      </c>
      <c r="AI34" s="115">
        <v>13</v>
      </c>
      <c r="AJ34" s="107">
        <v>0</v>
      </c>
      <c r="AK34" s="107">
        <v>0</v>
      </c>
      <c r="AL34" s="111">
        <v>1</v>
      </c>
      <c r="AM34" s="132">
        <v>9</v>
      </c>
      <c r="AN34" s="13">
        <v>0</v>
      </c>
      <c r="AO34" s="13">
        <v>5</v>
      </c>
      <c r="AP34" s="13">
        <f t="shared" si="5"/>
        <v>738</v>
      </c>
      <c r="AQ34" s="31"/>
      <c r="AR34" s="4"/>
    </row>
    <row r="35" spans="1:44" ht="14.5" customHeight="1">
      <c r="A35" s="137" t="s">
        <v>44</v>
      </c>
      <c r="B35" s="79">
        <f t="shared" si="0"/>
        <v>191</v>
      </c>
      <c r="C35" s="115">
        <v>163</v>
      </c>
      <c r="D35" s="107">
        <v>0</v>
      </c>
      <c r="E35" s="107">
        <v>0</v>
      </c>
      <c r="F35" s="111">
        <v>19</v>
      </c>
      <c r="G35" s="115">
        <v>5</v>
      </c>
      <c r="H35" s="107">
        <v>0</v>
      </c>
      <c r="I35" s="107">
        <v>0</v>
      </c>
      <c r="J35" s="111">
        <v>0</v>
      </c>
      <c r="K35" s="115">
        <v>2</v>
      </c>
      <c r="L35" s="107">
        <v>0</v>
      </c>
      <c r="M35" s="107">
        <v>0</v>
      </c>
      <c r="N35" s="111">
        <v>2</v>
      </c>
      <c r="O35" s="129">
        <f t="shared" si="1"/>
        <v>437</v>
      </c>
      <c r="P35" s="115">
        <v>367</v>
      </c>
      <c r="Q35" s="107">
        <v>0</v>
      </c>
      <c r="R35" s="107">
        <v>7</v>
      </c>
      <c r="S35" s="111">
        <v>14</v>
      </c>
      <c r="T35" s="115">
        <v>47</v>
      </c>
      <c r="U35" s="107">
        <v>0</v>
      </c>
      <c r="V35" s="107">
        <v>0</v>
      </c>
      <c r="W35" s="111">
        <v>2</v>
      </c>
      <c r="X35" s="129">
        <f t="shared" si="2"/>
        <v>11</v>
      </c>
      <c r="Y35" s="115">
        <v>10</v>
      </c>
      <c r="Z35" s="107">
        <v>0</v>
      </c>
      <c r="AA35" s="107">
        <v>0</v>
      </c>
      <c r="AB35" s="111">
        <v>1</v>
      </c>
      <c r="AC35" s="129">
        <f t="shared" si="3"/>
        <v>16</v>
      </c>
      <c r="AD35" s="115">
        <v>16</v>
      </c>
      <c r="AE35" s="107">
        <v>0</v>
      </c>
      <c r="AF35" s="107">
        <v>0</v>
      </c>
      <c r="AG35" s="111">
        <v>0</v>
      </c>
      <c r="AH35" s="154">
        <f t="shared" si="4"/>
        <v>15</v>
      </c>
      <c r="AI35" s="115">
        <v>15</v>
      </c>
      <c r="AJ35" s="107">
        <v>0</v>
      </c>
      <c r="AK35" s="107">
        <v>0</v>
      </c>
      <c r="AL35" s="111">
        <v>0</v>
      </c>
      <c r="AM35" s="132">
        <v>5</v>
      </c>
      <c r="AN35" s="13">
        <v>0</v>
      </c>
      <c r="AO35" s="13">
        <v>7</v>
      </c>
      <c r="AP35" s="13">
        <f t="shared" si="5"/>
        <v>682</v>
      </c>
      <c r="AQ35" s="31"/>
      <c r="AR35" s="4"/>
    </row>
    <row r="36" spans="1:44" ht="14.5" customHeight="1">
      <c r="A36" s="137" t="s">
        <v>45</v>
      </c>
      <c r="B36" s="79">
        <f t="shared" si="0"/>
        <v>181</v>
      </c>
      <c r="C36" s="115">
        <v>162</v>
      </c>
      <c r="D36" s="107">
        <v>0</v>
      </c>
      <c r="E36" s="107">
        <v>0</v>
      </c>
      <c r="F36" s="111">
        <v>13</v>
      </c>
      <c r="G36" s="115">
        <v>2</v>
      </c>
      <c r="H36" s="107">
        <v>0</v>
      </c>
      <c r="I36" s="107">
        <v>0</v>
      </c>
      <c r="J36" s="111">
        <v>0</v>
      </c>
      <c r="K36" s="115">
        <v>3</v>
      </c>
      <c r="L36" s="107">
        <v>0</v>
      </c>
      <c r="M36" s="107">
        <v>0</v>
      </c>
      <c r="N36" s="111">
        <v>1</v>
      </c>
      <c r="O36" s="129">
        <f t="shared" si="1"/>
        <v>316</v>
      </c>
      <c r="P36" s="115">
        <v>264</v>
      </c>
      <c r="Q36" s="107">
        <v>0</v>
      </c>
      <c r="R36" s="107">
        <v>1</v>
      </c>
      <c r="S36" s="111">
        <v>15</v>
      </c>
      <c r="T36" s="115">
        <v>34</v>
      </c>
      <c r="U36" s="107">
        <v>0</v>
      </c>
      <c r="V36" s="107">
        <v>2</v>
      </c>
      <c r="W36" s="111">
        <v>0</v>
      </c>
      <c r="X36" s="129">
        <f t="shared" si="2"/>
        <v>5</v>
      </c>
      <c r="Y36" s="115">
        <v>5</v>
      </c>
      <c r="Z36" s="107">
        <v>0</v>
      </c>
      <c r="AA36" s="107">
        <v>0</v>
      </c>
      <c r="AB36" s="111">
        <v>0</v>
      </c>
      <c r="AC36" s="129">
        <f t="shared" si="3"/>
        <v>13</v>
      </c>
      <c r="AD36" s="115">
        <v>12</v>
      </c>
      <c r="AE36" s="107">
        <v>0</v>
      </c>
      <c r="AF36" s="107">
        <v>0</v>
      </c>
      <c r="AG36" s="111">
        <v>1</v>
      </c>
      <c r="AH36" s="154">
        <f t="shared" si="4"/>
        <v>6</v>
      </c>
      <c r="AI36" s="115">
        <v>6</v>
      </c>
      <c r="AJ36" s="107">
        <v>0</v>
      </c>
      <c r="AK36" s="107">
        <v>0</v>
      </c>
      <c r="AL36" s="111">
        <v>0</v>
      </c>
      <c r="AM36" s="132">
        <v>7</v>
      </c>
      <c r="AN36" s="13">
        <v>0</v>
      </c>
      <c r="AO36" s="13">
        <v>9</v>
      </c>
      <c r="AP36" s="13">
        <f t="shared" si="5"/>
        <v>537</v>
      </c>
      <c r="AQ36" s="31"/>
      <c r="AR36" s="4"/>
    </row>
    <row r="37" spans="1:44" ht="14.5" customHeight="1">
      <c r="A37" s="137" t="s">
        <v>46</v>
      </c>
      <c r="B37" s="79">
        <f t="shared" si="0"/>
        <v>102</v>
      </c>
      <c r="C37" s="115">
        <v>90</v>
      </c>
      <c r="D37" s="107">
        <v>0</v>
      </c>
      <c r="E37" s="107">
        <v>0</v>
      </c>
      <c r="F37" s="111">
        <v>8</v>
      </c>
      <c r="G37" s="115">
        <v>2</v>
      </c>
      <c r="H37" s="107">
        <v>0</v>
      </c>
      <c r="I37" s="107">
        <v>0</v>
      </c>
      <c r="J37" s="111">
        <v>0</v>
      </c>
      <c r="K37" s="115">
        <v>2</v>
      </c>
      <c r="L37" s="107">
        <v>0</v>
      </c>
      <c r="M37" s="107">
        <v>0</v>
      </c>
      <c r="N37" s="111">
        <v>0</v>
      </c>
      <c r="O37" s="129">
        <f t="shared" si="1"/>
        <v>316</v>
      </c>
      <c r="P37" s="115">
        <v>259</v>
      </c>
      <c r="Q37" s="107">
        <v>0</v>
      </c>
      <c r="R37" s="107">
        <v>4</v>
      </c>
      <c r="S37" s="111">
        <v>12</v>
      </c>
      <c r="T37" s="115">
        <v>37</v>
      </c>
      <c r="U37" s="107">
        <v>0</v>
      </c>
      <c r="V37" s="107">
        <v>0</v>
      </c>
      <c r="W37" s="111">
        <v>4</v>
      </c>
      <c r="X37" s="129">
        <f t="shared" si="2"/>
        <v>4</v>
      </c>
      <c r="Y37" s="115">
        <v>4</v>
      </c>
      <c r="Z37" s="107">
        <v>0</v>
      </c>
      <c r="AA37" s="107">
        <v>0</v>
      </c>
      <c r="AB37" s="111">
        <v>0</v>
      </c>
      <c r="AC37" s="129">
        <f t="shared" si="3"/>
        <v>10</v>
      </c>
      <c r="AD37" s="115">
        <v>10</v>
      </c>
      <c r="AE37" s="107">
        <v>0</v>
      </c>
      <c r="AF37" s="107">
        <v>0</v>
      </c>
      <c r="AG37" s="111">
        <v>0</v>
      </c>
      <c r="AH37" s="154">
        <f t="shared" si="4"/>
        <v>5</v>
      </c>
      <c r="AI37" s="115">
        <v>5</v>
      </c>
      <c r="AJ37" s="107">
        <v>0</v>
      </c>
      <c r="AK37" s="107">
        <v>0</v>
      </c>
      <c r="AL37" s="111">
        <v>0</v>
      </c>
      <c r="AM37" s="132">
        <v>5</v>
      </c>
      <c r="AN37" s="13">
        <v>0</v>
      </c>
      <c r="AO37" s="13">
        <v>4</v>
      </c>
      <c r="AP37" s="13">
        <f t="shared" si="5"/>
        <v>446</v>
      </c>
      <c r="AQ37" s="26"/>
      <c r="AR37" s="4"/>
    </row>
    <row r="38" spans="1:44" ht="14.5" customHeight="1">
      <c r="A38" s="137" t="s">
        <v>47</v>
      </c>
      <c r="B38" s="79">
        <f t="shared" si="0"/>
        <v>124</v>
      </c>
      <c r="C38" s="115">
        <v>97</v>
      </c>
      <c r="D38" s="107">
        <v>0</v>
      </c>
      <c r="E38" s="107">
        <v>1</v>
      </c>
      <c r="F38" s="111">
        <v>16</v>
      </c>
      <c r="G38" s="115">
        <v>9</v>
      </c>
      <c r="H38" s="107">
        <v>0</v>
      </c>
      <c r="I38" s="107">
        <v>0</v>
      </c>
      <c r="J38" s="111">
        <v>0</v>
      </c>
      <c r="K38" s="115">
        <v>1</v>
      </c>
      <c r="L38" s="107">
        <v>0</v>
      </c>
      <c r="M38" s="107">
        <v>0</v>
      </c>
      <c r="N38" s="111">
        <v>0</v>
      </c>
      <c r="O38" s="129">
        <f t="shared" si="1"/>
        <v>392</v>
      </c>
      <c r="P38" s="115">
        <v>333</v>
      </c>
      <c r="Q38" s="107">
        <v>0</v>
      </c>
      <c r="R38" s="107">
        <v>1</v>
      </c>
      <c r="S38" s="111">
        <v>15</v>
      </c>
      <c r="T38" s="115">
        <v>41</v>
      </c>
      <c r="U38" s="107">
        <v>0</v>
      </c>
      <c r="V38" s="107">
        <v>0</v>
      </c>
      <c r="W38" s="111">
        <v>2</v>
      </c>
      <c r="X38" s="129">
        <f t="shared" si="2"/>
        <v>4</v>
      </c>
      <c r="Y38" s="115">
        <v>4</v>
      </c>
      <c r="Z38" s="107">
        <v>0</v>
      </c>
      <c r="AA38" s="107">
        <v>0</v>
      </c>
      <c r="AB38" s="111">
        <v>0</v>
      </c>
      <c r="AC38" s="129">
        <f t="shared" si="3"/>
        <v>8</v>
      </c>
      <c r="AD38" s="115">
        <v>7</v>
      </c>
      <c r="AE38" s="107">
        <v>0</v>
      </c>
      <c r="AF38" s="107">
        <v>0</v>
      </c>
      <c r="AG38" s="111">
        <v>1</v>
      </c>
      <c r="AH38" s="154">
        <f t="shared" si="4"/>
        <v>7</v>
      </c>
      <c r="AI38" s="115">
        <v>7</v>
      </c>
      <c r="AJ38" s="107">
        <v>0</v>
      </c>
      <c r="AK38" s="107">
        <v>0</v>
      </c>
      <c r="AL38" s="111">
        <v>0</v>
      </c>
      <c r="AM38" s="132">
        <v>7</v>
      </c>
      <c r="AN38" s="13">
        <v>0</v>
      </c>
      <c r="AO38" s="13">
        <v>7</v>
      </c>
      <c r="AP38" s="13">
        <f t="shared" si="5"/>
        <v>549</v>
      </c>
      <c r="AQ38" s="31"/>
      <c r="AR38" s="4"/>
    </row>
    <row r="39" spans="1:44" ht="14.5" customHeight="1">
      <c r="A39" s="137" t="s">
        <v>48</v>
      </c>
      <c r="B39" s="79">
        <f t="shared" si="0"/>
        <v>108</v>
      </c>
      <c r="C39" s="115">
        <v>88</v>
      </c>
      <c r="D39" s="107">
        <v>0</v>
      </c>
      <c r="E39" s="107">
        <v>1</v>
      </c>
      <c r="F39" s="111">
        <v>17</v>
      </c>
      <c r="G39" s="115">
        <v>1</v>
      </c>
      <c r="H39" s="107">
        <v>0</v>
      </c>
      <c r="I39" s="107">
        <v>0</v>
      </c>
      <c r="J39" s="111">
        <v>0</v>
      </c>
      <c r="K39" s="115">
        <v>1</v>
      </c>
      <c r="L39" s="107">
        <v>0</v>
      </c>
      <c r="M39" s="107">
        <v>0</v>
      </c>
      <c r="N39" s="111">
        <v>0</v>
      </c>
      <c r="O39" s="129">
        <f t="shared" si="1"/>
        <v>173</v>
      </c>
      <c r="P39" s="115">
        <v>145</v>
      </c>
      <c r="Q39" s="107">
        <v>0</v>
      </c>
      <c r="R39" s="107">
        <v>3</v>
      </c>
      <c r="S39" s="111">
        <v>8</v>
      </c>
      <c r="T39" s="115">
        <v>16</v>
      </c>
      <c r="U39" s="107">
        <v>0</v>
      </c>
      <c r="V39" s="107">
        <v>0</v>
      </c>
      <c r="W39" s="111">
        <v>1</v>
      </c>
      <c r="X39" s="129">
        <f t="shared" si="2"/>
        <v>3</v>
      </c>
      <c r="Y39" s="115">
        <v>1</v>
      </c>
      <c r="Z39" s="107">
        <v>0</v>
      </c>
      <c r="AA39" s="107">
        <v>0</v>
      </c>
      <c r="AB39" s="111">
        <v>2</v>
      </c>
      <c r="AC39" s="129">
        <f t="shared" si="3"/>
        <v>5</v>
      </c>
      <c r="AD39" s="115">
        <v>5</v>
      </c>
      <c r="AE39" s="107">
        <v>0</v>
      </c>
      <c r="AF39" s="107">
        <v>0</v>
      </c>
      <c r="AG39" s="111">
        <v>0</v>
      </c>
      <c r="AH39" s="154">
        <f t="shared" si="4"/>
        <v>1</v>
      </c>
      <c r="AI39" s="115">
        <v>1</v>
      </c>
      <c r="AJ39" s="107">
        <v>0</v>
      </c>
      <c r="AK39" s="107">
        <v>0</v>
      </c>
      <c r="AL39" s="111">
        <v>0</v>
      </c>
      <c r="AM39" s="132">
        <v>1</v>
      </c>
      <c r="AN39" s="13">
        <v>1</v>
      </c>
      <c r="AO39" s="13">
        <v>3</v>
      </c>
      <c r="AP39" s="13">
        <f t="shared" si="5"/>
        <v>295</v>
      </c>
      <c r="AQ39" s="31"/>
      <c r="AR39" s="4"/>
    </row>
    <row r="40" spans="1:44" ht="14.5" customHeight="1">
      <c r="A40" s="137" t="s">
        <v>49</v>
      </c>
      <c r="B40" s="79">
        <f t="shared" si="0"/>
        <v>59</v>
      </c>
      <c r="C40" s="115">
        <v>56</v>
      </c>
      <c r="D40" s="107">
        <v>0</v>
      </c>
      <c r="E40" s="107">
        <v>1</v>
      </c>
      <c r="F40" s="111">
        <v>1</v>
      </c>
      <c r="G40" s="115">
        <v>0</v>
      </c>
      <c r="H40" s="107">
        <v>0</v>
      </c>
      <c r="I40" s="107">
        <v>0</v>
      </c>
      <c r="J40" s="111">
        <v>0</v>
      </c>
      <c r="K40" s="115">
        <v>1</v>
      </c>
      <c r="L40" s="107">
        <v>0</v>
      </c>
      <c r="M40" s="107">
        <v>0</v>
      </c>
      <c r="N40" s="111">
        <v>0</v>
      </c>
      <c r="O40" s="129">
        <f t="shared" si="1"/>
        <v>152</v>
      </c>
      <c r="P40" s="115">
        <v>131</v>
      </c>
      <c r="Q40" s="107">
        <v>0</v>
      </c>
      <c r="R40" s="107">
        <v>0</v>
      </c>
      <c r="S40" s="111">
        <v>6</v>
      </c>
      <c r="T40" s="115">
        <v>14</v>
      </c>
      <c r="U40" s="107">
        <v>0</v>
      </c>
      <c r="V40" s="107">
        <v>0</v>
      </c>
      <c r="W40" s="111">
        <v>1</v>
      </c>
      <c r="X40" s="129">
        <f t="shared" si="2"/>
        <v>3</v>
      </c>
      <c r="Y40" s="115">
        <v>3</v>
      </c>
      <c r="Z40" s="107">
        <v>0</v>
      </c>
      <c r="AA40" s="107">
        <v>0</v>
      </c>
      <c r="AB40" s="111">
        <v>0</v>
      </c>
      <c r="AC40" s="129">
        <f t="shared" si="3"/>
        <v>6</v>
      </c>
      <c r="AD40" s="115">
        <v>5</v>
      </c>
      <c r="AE40" s="107">
        <v>0</v>
      </c>
      <c r="AF40" s="107">
        <v>0</v>
      </c>
      <c r="AG40" s="111">
        <v>1</v>
      </c>
      <c r="AH40" s="154">
        <f t="shared" si="4"/>
        <v>0</v>
      </c>
      <c r="AI40" s="115">
        <v>0</v>
      </c>
      <c r="AJ40" s="107">
        <v>0</v>
      </c>
      <c r="AK40" s="107">
        <v>0</v>
      </c>
      <c r="AL40" s="111">
        <v>0</v>
      </c>
      <c r="AM40" s="132">
        <v>1</v>
      </c>
      <c r="AN40" s="13">
        <v>0</v>
      </c>
      <c r="AO40" s="13">
        <v>1</v>
      </c>
      <c r="AP40" s="13">
        <f t="shared" si="5"/>
        <v>222</v>
      </c>
      <c r="AQ40" s="26"/>
      <c r="AR40" s="4"/>
    </row>
    <row r="41" spans="1:44" ht="14.5" customHeight="1">
      <c r="A41" s="137" t="s">
        <v>50</v>
      </c>
      <c r="B41" s="79">
        <f t="shared" si="0"/>
        <v>18</v>
      </c>
      <c r="C41" s="115">
        <v>17</v>
      </c>
      <c r="D41" s="107">
        <v>0</v>
      </c>
      <c r="E41" s="107">
        <v>0</v>
      </c>
      <c r="F41" s="111">
        <v>0</v>
      </c>
      <c r="G41" s="115">
        <v>0</v>
      </c>
      <c r="H41" s="107">
        <v>0</v>
      </c>
      <c r="I41" s="107">
        <v>0</v>
      </c>
      <c r="J41" s="111">
        <v>0</v>
      </c>
      <c r="K41" s="115">
        <v>1</v>
      </c>
      <c r="L41" s="107">
        <v>0</v>
      </c>
      <c r="M41" s="107">
        <v>0</v>
      </c>
      <c r="N41" s="111">
        <v>0</v>
      </c>
      <c r="O41" s="129">
        <f t="shared" si="1"/>
        <v>45</v>
      </c>
      <c r="P41" s="115">
        <v>41</v>
      </c>
      <c r="Q41" s="107">
        <v>0</v>
      </c>
      <c r="R41" s="107">
        <v>1</v>
      </c>
      <c r="S41" s="111">
        <v>0</v>
      </c>
      <c r="T41" s="115">
        <v>3</v>
      </c>
      <c r="U41" s="107">
        <v>0</v>
      </c>
      <c r="V41" s="107">
        <v>0</v>
      </c>
      <c r="W41" s="111">
        <v>0</v>
      </c>
      <c r="X41" s="129">
        <f t="shared" si="2"/>
        <v>0</v>
      </c>
      <c r="Y41" s="115">
        <v>0</v>
      </c>
      <c r="Z41" s="107">
        <v>0</v>
      </c>
      <c r="AA41" s="107">
        <v>0</v>
      </c>
      <c r="AB41" s="111">
        <v>0</v>
      </c>
      <c r="AC41" s="129">
        <f t="shared" si="3"/>
        <v>0</v>
      </c>
      <c r="AD41" s="115">
        <v>0</v>
      </c>
      <c r="AE41" s="107">
        <v>0</v>
      </c>
      <c r="AF41" s="107">
        <v>0</v>
      </c>
      <c r="AG41" s="111">
        <v>0</v>
      </c>
      <c r="AH41" s="154">
        <f t="shared" si="4"/>
        <v>1</v>
      </c>
      <c r="AI41" s="115">
        <v>1</v>
      </c>
      <c r="AJ41" s="107">
        <v>0</v>
      </c>
      <c r="AK41" s="107">
        <v>0</v>
      </c>
      <c r="AL41" s="111">
        <v>0</v>
      </c>
      <c r="AM41" s="132">
        <v>0</v>
      </c>
      <c r="AN41" s="13">
        <v>0</v>
      </c>
      <c r="AO41" s="13">
        <v>1</v>
      </c>
      <c r="AP41" s="13">
        <f t="shared" si="5"/>
        <v>65</v>
      </c>
      <c r="AQ41" s="26"/>
      <c r="AR41" s="4"/>
    </row>
    <row r="42" spans="1:44" ht="14.5" customHeight="1">
      <c r="A42" s="137" t="s">
        <v>51</v>
      </c>
      <c r="B42" s="79">
        <f t="shared" si="0"/>
        <v>185</v>
      </c>
      <c r="C42" s="115">
        <v>150</v>
      </c>
      <c r="D42" s="107">
        <v>0</v>
      </c>
      <c r="E42" s="107">
        <v>1</v>
      </c>
      <c r="F42" s="111">
        <v>26</v>
      </c>
      <c r="G42" s="115">
        <v>6</v>
      </c>
      <c r="H42" s="107">
        <v>0</v>
      </c>
      <c r="I42" s="107">
        <v>0</v>
      </c>
      <c r="J42" s="111">
        <v>1</v>
      </c>
      <c r="K42" s="115">
        <v>1</v>
      </c>
      <c r="L42" s="107">
        <v>0</v>
      </c>
      <c r="M42" s="107">
        <v>0</v>
      </c>
      <c r="N42" s="111">
        <v>0</v>
      </c>
      <c r="O42" s="129">
        <f t="shared" si="1"/>
        <v>512</v>
      </c>
      <c r="P42" s="115">
        <v>410</v>
      </c>
      <c r="Q42" s="107">
        <v>0</v>
      </c>
      <c r="R42" s="107">
        <v>4</v>
      </c>
      <c r="S42" s="111">
        <v>28</v>
      </c>
      <c r="T42" s="115">
        <v>67</v>
      </c>
      <c r="U42" s="107">
        <v>0</v>
      </c>
      <c r="V42" s="107">
        <v>1</v>
      </c>
      <c r="W42" s="111">
        <v>2</v>
      </c>
      <c r="X42" s="129">
        <f t="shared" si="2"/>
        <v>13</v>
      </c>
      <c r="Y42" s="115">
        <v>13</v>
      </c>
      <c r="Z42" s="107">
        <v>0</v>
      </c>
      <c r="AA42" s="107">
        <v>0</v>
      </c>
      <c r="AB42" s="111">
        <v>0</v>
      </c>
      <c r="AC42" s="129">
        <f t="shared" si="3"/>
        <v>18</v>
      </c>
      <c r="AD42" s="115">
        <v>16</v>
      </c>
      <c r="AE42" s="107">
        <v>0</v>
      </c>
      <c r="AF42" s="107">
        <v>2</v>
      </c>
      <c r="AG42" s="111">
        <v>0</v>
      </c>
      <c r="AH42" s="154">
        <f t="shared" si="4"/>
        <v>11</v>
      </c>
      <c r="AI42" s="115">
        <v>11</v>
      </c>
      <c r="AJ42" s="107">
        <v>0</v>
      </c>
      <c r="AK42" s="107">
        <v>0</v>
      </c>
      <c r="AL42" s="111">
        <v>0</v>
      </c>
      <c r="AM42" s="132">
        <v>6</v>
      </c>
      <c r="AN42" s="13">
        <v>0</v>
      </c>
      <c r="AO42" s="13">
        <v>10</v>
      </c>
      <c r="AP42" s="13">
        <f t="shared" si="5"/>
        <v>755</v>
      </c>
      <c r="AQ42" s="31"/>
      <c r="AR42" s="4"/>
    </row>
    <row r="43" spans="1:44" ht="14.5" customHeight="1">
      <c r="A43" s="137" t="s">
        <v>52</v>
      </c>
      <c r="B43" s="79">
        <f t="shared" si="0"/>
        <v>135</v>
      </c>
      <c r="C43" s="115">
        <v>118</v>
      </c>
      <c r="D43" s="107">
        <v>0</v>
      </c>
      <c r="E43" s="107">
        <v>2</v>
      </c>
      <c r="F43" s="111">
        <v>10</v>
      </c>
      <c r="G43" s="115">
        <v>4</v>
      </c>
      <c r="H43" s="107">
        <v>0</v>
      </c>
      <c r="I43" s="107">
        <v>0</v>
      </c>
      <c r="J43" s="111">
        <v>0</v>
      </c>
      <c r="K43" s="115">
        <v>1</v>
      </c>
      <c r="L43" s="107">
        <v>0</v>
      </c>
      <c r="M43" s="107">
        <v>0</v>
      </c>
      <c r="N43" s="111">
        <v>0</v>
      </c>
      <c r="O43" s="129">
        <f t="shared" si="1"/>
        <v>248</v>
      </c>
      <c r="P43" s="115">
        <v>219</v>
      </c>
      <c r="Q43" s="107">
        <v>0</v>
      </c>
      <c r="R43" s="107">
        <v>1</v>
      </c>
      <c r="S43" s="111">
        <v>6</v>
      </c>
      <c r="T43" s="115">
        <v>20</v>
      </c>
      <c r="U43" s="107">
        <v>0</v>
      </c>
      <c r="V43" s="107">
        <v>0</v>
      </c>
      <c r="W43" s="111">
        <v>2</v>
      </c>
      <c r="X43" s="129">
        <f t="shared" si="2"/>
        <v>7</v>
      </c>
      <c r="Y43" s="115">
        <v>7</v>
      </c>
      <c r="Z43" s="107">
        <v>0</v>
      </c>
      <c r="AA43" s="107">
        <v>0</v>
      </c>
      <c r="AB43" s="111">
        <v>0</v>
      </c>
      <c r="AC43" s="129">
        <f t="shared" si="3"/>
        <v>13</v>
      </c>
      <c r="AD43" s="115">
        <v>12</v>
      </c>
      <c r="AE43" s="107">
        <v>0</v>
      </c>
      <c r="AF43" s="107">
        <v>0</v>
      </c>
      <c r="AG43" s="111">
        <v>1</v>
      </c>
      <c r="AH43" s="154">
        <f t="shared" si="4"/>
        <v>2</v>
      </c>
      <c r="AI43" s="115">
        <v>2</v>
      </c>
      <c r="AJ43" s="107">
        <v>0</v>
      </c>
      <c r="AK43" s="107">
        <v>0</v>
      </c>
      <c r="AL43" s="111">
        <v>0</v>
      </c>
      <c r="AM43" s="132">
        <v>5</v>
      </c>
      <c r="AN43" s="13">
        <v>0</v>
      </c>
      <c r="AO43" s="13">
        <v>4</v>
      </c>
      <c r="AP43" s="13">
        <f t="shared" si="5"/>
        <v>414</v>
      </c>
      <c r="AQ43" s="31"/>
      <c r="AR43" s="4"/>
    </row>
    <row r="44" spans="1:44" ht="14.5" customHeight="1">
      <c r="A44" s="137" t="s">
        <v>53</v>
      </c>
      <c r="B44" s="79">
        <f t="shared" si="0"/>
        <v>150</v>
      </c>
      <c r="C44" s="115">
        <v>133</v>
      </c>
      <c r="D44" s="107">
        <v>0</v>
      </c>
      <c r="E44" s="107">
        <v>0</v>
      </c>
      <c r="F44" s="111">
        <v>15</v>
      </c>
      <c r="G44" s="115">
        <v>1</v>
      </c>
      <c r="H44" s="107">
        <v>0</v>
      </c>
      <c r="I44" s="107">
        <v>0</v>
      </c>
      <c r="J44" s="111">
        <v>1</v>
      </c>
      <c r="K44" s="115">
        <v>0</v>
      </c>
      <c r="L44" s="107">
        <v>0</v>
      </c>
      <c r="M44" s="107">
        <v>0</v>
      </c>
      <c r="N44" s="111">
        <v>0</v>
      </c>
      <c r="O44" s="129">
        <f t="shared" si="1"/>
        <v>334</v>
      </c>
      <c r="P44" s="115">
        <v>281</v>
      </c>
      <c r="Q44" s="107">
        <v>0</v>
      </c>
      <c r="R44" s="107">
        <v>3</v>
      </c>
      <c r="S44" s="111">
        <v>19</v>
      </c>
      <c r="T44" s="115">
        <v>28</v>
      </c>
      <c r="U44" s="107">
        <v>0</v>
      </c>
      <c r="V44" s="107">
        <v>1</v>
      </c>
      <c r="W44" s="111">
        <v>2</v>
      </c>
      <c r="X44" s="129">
        <f t="shared" si="2"/>
        <v>6</v>
      </c>
      <c r="Y44" s="115">
        <v>4</v>
      </c>
      <c r="Z44" s="107">
        <v>0</v>
      </c>
      <c r="AA44" s="107">
        <v>1</v>
      </c>
      <c r="AB44" s="111">
        <v>1</v>
      </c>
      <c r="AC44" s="129">
        <f t="shared" si="3"/>
        <v>12</v>
      </c>
      <c r="AD44" s="115">
        <v>12</v>
      </c>
      <c r="AE44" s="107">
        <v>0</v>
      </c>
      <c r="AF44" s="107">
        <v>0</v>
      </c>
      <c r="AG44" s="111">
        <v>0</v>
      </c>
      <c r="AH44" s="154">
        <f t="shared" si="4"/>
        <v>3</v>
      </c>
      <c r="AI44" s="115">
        <v>3</v>
      </c>
      <c r="AJ44" s="107">
        <v>0</v>
      </c>
      <c r="AK44" s="107">
        <v>0</v>
      </c>
      <c r="AL44" s="111">
        <v>0</v>
      </c>
      <c r="AM44" s="132">
        <v>5</v>
      </c>
      <c r="AN44" s="13">
        <v>0</v>
      </c>
      <c r="AO44" s="13">
        <v>5</v>
      </c>
      <c r="AP44" s="13">
        <f t="shared" si="5"/>
        <v>515</v>
      </c>
      <c r="AQ44" s="31"/>
      <c r="AR44" s="4"/>
    </row>
    <row r="45" spans="1:44">
      <c r="A45" s="2" t="s">
        <v>54</v>
      </c>
      <c r="B45" s="93">
        <f>SUM(B3:B44)</f>
        <v>6595</v>
      </c>
      <c r="C45" s="116">
        <f t="shared" ref="C45:N45" si="6">SUM(C3:C44)</f>
        <v>5652</v>
      </c>
      <c r="D45" s="108">
        <f t="shared" si="6"/>
        <v>0</v>
      </c>
      <c r="E45" s="108">
        <f t="shared" si="6"/>
        <v>82</v>
      </c>
      <c r="F45" s="112">
        <f t="shared" si="6"/>
        <v>530</v>
      </c>
      <c r="G45" s="116">
        <f t="shared" si="6"/>
        <v>216</v>
      </c>
      <c r="H45" s="108">
        <f t="shared" si="6"/>
        <v>0</v>
      </c>
      <c r="I45" s="108">
        <f t="shared" si="6"/>
        <v>1</v>
      </c>
      <c r="J45" s="112">
        <f t="shared" si="6"/>
        <v>13</v>
      </c>
      <c r="K45" s="116">
        <f t="shared" si="6"/>
        <v>93</v>
      </c>
      <c r="L45" s="108">
        <f t="shared" si="6"/>
        <v>0</v>
      </c>
      <c r="M45" s="108">
        <f t="shared" si="6"/>
        <v>0</v>
      </c>
      <c r="N45" s="112">
        <f t="shared" si="6"/>
        <v>8</v>
      </c>
      <c r="O45" s="130">
        <f>SUM(O3:O44)</f>
        <v>11301</v>
      </c>
      <c r="P45" s="116">
        <f t="shared" ref="P45:W45" si="7">SUM(P3:P44)</f>
        <v>9264</v>
      </c>
      <c r="Q45" s="108">
        <f t="shared" si="7"/>
        <v>0</v>
      </c>
      <c r="R45" s="108">
        <f t="shared" si="7"/>
        <v>87</v>
      </c>
      <c r="S45" s="112">
        <f t="shared" si="7"/>
        <v>543</v>
      </c>
      <c r="T45" s="116">
        <f t="shared" si="7"/>
        <v>1315</v>
      </c>
      <c r="U45" s="108">
        <f t="shared" si="7"/>
        <v>0</v>
      </c>
      <c r="V45" s="108">
        <f t="shared" si="7"/>
        <v>9</v>
      </c>
      <c r="W45" s="112">
        <f t="shared" si="7"/>
        <v>83</v>
      </c>
      <c r="X45" s="130">
        <f>SUM(X3:X44)</f>
        <v>268</v>
      </c>
      <c r="Y45" s="116">
        <f t="shared" ref="Y45:AB45" si="8">SUM(Y3:Y44)</f>
        <v>250</v>
      </c>
      <c r="Z45" s="108">
        <f t="shared" si="8"/>
        <v>0</v>
      </c>
      <c r="AA45" s="108">
        <f t="shared" si="8"/>
        <v>3</v>
      </c>
      <c r="AB45" s="112">
        <f t="shared" si="8"/>
        <v>15</v>
      </c>
      <c r="AC45" s="130">
        <f>SUM(AC3:AC44)</f>
        <v>460</v>
      </c>
      <c r="AD45" s="116">
        <f t="shared" ref="AD45:AG45" si="9">SUM(AD3:AD44)</f>
        <v>427</v>
      </c>
      <c r="AE45" s="108">
        <f t="shared" si="9"/>
        <v>0</v>
      </c>
      <c r="AF45" s="108">
        <f t="shared" si="9"/>
        <v>7</v>
      </c>
      <c r="AG45" s="112">
        <f t="shared" si="9"/>
        <v>26</v>
      </c>
      <c r="AH45" s="155">
        <f>SUM(AH3:AH44)</f>
        <v>230</v>
      </c>
      <c r="AI45" s="116">
        <f t="shared" ref="AI45:AO45" si="10">SUM(AI3:AI44)</f>
        <v>221</v>
      </c>
      <c r="AJ45" s="108">
        <f t="shared" si="10"/>
        <v>0</v>
      </c>
      <c r="AK45" s="108">
        <f t="shared" si="10"/>
        <v>1</v>
      </c>
      <c r="AL45" s="112">
        <f t="shared" si="10"/>
        <v>8</v>
      </c>
      <c r="AM45" s="133">
        <f t="shared" si="10"/>
        <v>203</v>
      </c>
      <c r="AN45" s="14">
        <f t="shared" si="10"/>
        <v>17</v>
      </c>
      <c r="AO45" s="14">
        <f t="shared" si="10"/>
        <v>200</v>
      </c>
      <c r="AP45" s="14">
        <f>SUM(AP3:AP44)</f>
        <v>19274</v>
      </c>
      <c r="AQ45" s="26"/>
    </row>
  </sheetData>
  <sheetProtection password="CDFD" sheet="1" objects="1" scenarios="1"/>
  <phoneticPr fontId="38" type="noConversion"/>
  <pageMargins left="0.21" right="0.21" top="1.58" bottom="0.74" header="0.99" footer="0.17"/>
  <pageSetup paperSize="5" scale="65" orientation="landscape"/>
  <headerFooter scaleWithDoc="0">
    <oddHeader>&amp;L&amp;"Arial Rounded MT Bold,Regular"&amp;12State of New York
County of Montgomery&amp;C&amp;"Arial Rounded MT Bold,Regular"&amp;12General Election
Statement of Canvasss
November 8, 2016&amp;R&amp;"Arial Rounded MT Bold,Regular"&amp;12Presidential Electors
&amp;11Official Results</oddHeader>
    <oddFooter>&amp;L&amp;"Arial,Regular"Certified by
Commissioners of Elections
November 29,2016&amp;C&amp;"Arial,Regular"Jamie Duchessi
Terrance J Smith
&amp;R&amp;P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Layout" topLeftCell="A7" zoomScale="90" workbookViewId="0">
      <selection activeCell="J3" sqref="J3"/>
    </sheetView>
  </sheetViews>
  <sheetFormatPr baseColWidth="10" defaultColWidth="8.83203125" defaultRowHeight="14" x14ac:dyDescent="0"/>
  <cols>
    <col min="1" max="1" width="27.5" customWidth="1"/>
    <col min="2" max="5" width="5.6640625" customWidth="1"/>
    <col min="6" max="6" width="10.6640625" customWidth="1"/>
    <col min="7" max="7" width="11.5" customWidth="1"/>
    <col min="8" max="8" width="19" customWidth="1"/>
    <col min="9" max="9" width="9.5" customWidth="1"/>
    <col min="10" max="10" width="19" style="19" customWidth="1"/>
    <col min="11" max="11" width="6.5" customWidth="1"/>
    <col min="12" max="12" width="19" customWidth="1"/>
    <col min="13" max="13" width="8.1640625" customWidth="1"/>
    <col min="14" max="21" width="19" customWidth="1"/>
  </cols>
  <sheetData>
    <row r="1" spans="1:14" ht="15" customHeight="1">
      <c r="A1" s="1" t="s">
        <v>400</v>
      </c>
    </row>
    <row r="2" spans="1:14" ht="15" customHeight="1">
      <c r="A2" s="1" t="s">
        <v>0</v>
      </c>
    </row>
    <row r="4" spans="1:14" s="16" customFormat="1" ht="63.75" customHeight="1">
      <c r="A4" s="10" t="s">
        <v>1</v>
      </c>
      <c r="B4" s="15" t="s">
        <v>279</v>
      </c>
      <c r="C4" s="15" t="s">
        <v>244</v>
      </c>
      <c r="D4" s="15" t="s">
        <v>9</v>
      </c>
      <c r="E4" s="15" t="s">
        <v>10</v>
      </c>
      <c r="F4" s="10" t="s">
        <v>11</v>
      </c>
      <c r="G4" s="75"/>
      <c r="J4" s="21"/>
    </row>
    <row r="5" spans="1:14" ht="15">
      <c r="A5" s="12" t="s">
        <v>12</v>
      </c>
      <c r="B5" s="13">
        <v>1</v>
      </c>
      <c r="C5" s="13">
        <v>1</v>
      </c>
      <c r="D5" s="13">
        <v>546</v>
      </c>
      <c r="E5" s="13">
        <v>0</v>
      </c>
      <c r="F5" s="13">
        <f>SUM(B5:E5)</f>
        <v>548</v>
      </c>
      <c r="G5" s="33"/>
      <c r="H5" s="173" t="s">
        <v>401</v>
      </c>
      <c r="I5" s="174"/>
      <c r="J5" s="174"/>
      <c r="K5" s="174"/>
      <c r="L5" s="174"/>
      <c r="M5" s="175"/>
      <c r="N5" s="4"/>
    </row>
    <row r="6" spans="1:14" ht="15">
      <c r="A6" s="12" t="s">
        <v>13</v>
      </c>
      <c r="B6" s="13">
        <v>3</v>
      </c>
      <c r="C6" s="13">
        <v>0</v>
      </c>
      <c r="D6" s="13">
        <v>184</v>
      </c>
      <c r="E6" s="13">
        <v>0</v>
      </c>
      <c r="F6" s="13">
        <f t="shared" ref="F6:F21" si="0">SUM(B6:E6)</f>
        <v>187</v>
      </c>
      <c r="G6" s="33"/>
      <c r="H6" s="74" t="s">
        <v>379</v>
      </c>
      <c r="I6" s="60">
        <v>2</v>
      </c>
      <c r="J6" s="56" t="s">
        <v>380</v>
      </c>
      <c r="K6" s="61">
        <v>1</v>
      </c>
      <c r="L6" s="30" t="s">
        <v>381</v>
      </c>
      <c r="M6" s="62">
        <v>1</v>
      </c>
      <c r="N6" s="4"/>
    </row>
    <row r="7" spans="1:14" ht="15">
      <c r="A7" s="12" t="s">
        <v>14</v>
      </c>
      <c r="B7" s="13">
        <v>0</v>
      </c>
      <c r="C7" s="13">
        <v>1</v>
      </c>
      <c r="D7" s="13">
        <v>586</v>
      </c>
      <c r="E7" s="13">
        <v>0</v>
      </c>
      <c r="F7" s="13">
        <f t="shared" si="0"/>
        <v>587</v>
      </c>
      <c r="G7" s="33"/>
      <c r="H7" s="59" t="s">
        <v>382</v>
      </c>
      <c r="I7" s="60">
        <v>1</v>
      </c>
      <c r="J7" s="56" t="s">
        <v>383</v>
      </c>
      <c r="K7" s="61">
        <v>1</v>
      </c>
      <c r="L7" s="30" t="s">
        <v>384</v>
      </c>
      <c r="M7" s="62">
        <v>1</v>
      </c>
      <c r="N7" s="4"/>
    </row>
    <row r="8" spans="1:14" ht="15">
      <c r="A8" s="12" t="s">
        <v>15</v>
      </c>
      <c r="B8" s="13">
        <v>0</v>
      </c>
      <c r="C8" s="13">
        <v>1</v>
      </c>
      <c r="D8" s="13">
        <v>317</v>
      </c>
      <c r="E8" s="13">
        <v>0</v>
      </c>
      <c r="F8" s="13">
        <f t="shared" si="0"/>
        <v>318</v>
      </c>
      <c r="G8" s="33"/>
      <c r="H8" s="59" t="s">
        <v>385</v>
      </c>
      <c r="I8" s="60">
        <v>1</v>
      </c>
      <c r="J8" s="56" t="s">
        <v>386</v>
      </c>
      <c r="K8" s="61">
        <v>1</v>
      </c>
      <c r="L8" s="30" t="s">
        <v>377</v>
      </c>
      <c r="M8" s="62">
        <v>1</v>
      </c>
      <c r="N8" s="4"/>
    </row>
    <row r="9" spans="1:14" ht="15">
      <c r="A9" s="12" t="s">
        <v>16</v>
      </c>
      <c r="B9" s="13">
        <v>1</v>
      </c>
      <c r="C9" s="13">
        <v>0</v>
      </c>
      <c r="D9" s="13">
        <v>97</v>
      </c>
      <c r="E9" s="13">
        <v>0</v>
      </c>
      <c r="F9" s="13">
        <f t="shared" si="0"/>
        <v>98</v>
      </c>
      <c r="G9" s="33"/>
      <c r="H9" s="63" t="s">
        <v>365</v>
      </c>
      <c r="I9" s="60">
        <v>1</v>
      </c>
      <c r="J9" s="64" t="s">
        <v>361</v>
      </c>
      <c r="K9" s="40">
        <v>1</v>
      </c>
      <c r="L9" s="30" t="s">
        <v>387</v>
      </c>
      <c r="M9" s="41">
        <v>1</v>
      </c>
      <c r="N9" s="4"/>
    </row>
    <row r="10" spans="1:14" ht="15">
      <c r="A10" s="12" t="s">
        <v>17</v>
      </c>
      <c r="B10" s="13">
        <v>0</v>
      </c>
      <c r="C10" s="13">
        <v>0</v>
      </c>
      <c r="D10" s="13">
        <v>193</v>
      </c>
      <c r="E10" s="13">
        <v>0</v>
      </c>
      <c r="F10" s="13">
        <f t="shared" si="0"/>
        <v>193</v>
      </c>
      <c r="G10" s="33"/>
      <c r="H10" s="65" t="s">
        <v>388</v>
      </c>
      <c r="I10" s="66">
        <v>1</v>
      </c>
      <c r="J10" s="64" t="s">
        <v>389</v>
      </c>
      <c r="K10" s="40">
        <v>1</v>
      </c>
      <c r="L10" s="67" t="s">
        <v>390</v>
      </c>
      <c r="M10" s="68">
        <v>1</v>
      </c>
      <c r="N10" s="4"/>
    </row>
    <row r="11" spans="1:14" ht="15">
      <c r="A11" s="12" t="s">
        <v>18</v>
      </c>
      <c r="B11" s="13">
        <v>1</v>
      </c>
      <c r="C11" s="13">
        <v>0</v>
      </c>
      <c r="D11" s="13">
        <v>96</v>
      </c>
      <c r="E11" s="13">
        <v>0</v>
      </c>
      <c r="F11" s="13">
        <f t="shared" si="0"/>
        <v>97</v>
      </c>
      <c r="G11" s="33"/>
      <c r="H11" s="54" t="s">
        <v>317</v>
      </c>
      <c r="I11" s="30">
        <v>6</v>
      </c>
      <c r="J11" s="56" t="s">
        <v>142</v>
      </c>
      <c r="K11" s="40" t="s">
        <v>142</v>
      </c>
      <c r="L11" s="69" t="s">
        <v>142</v>
      </c>
      <c r="M11" s="68" t="s">
        <v>142</v>
      </c>
      <c r="N11" s="4"/>
    </row>
    <row r="12" spans="1:14" ht="15">
      <c r="A12" s="12" t="s">
        <v>19</v>
      </c>
      <c r="B12" s="13">
        <v>1</v>
      </c>
      <c r="C12" s="13">
        <v>0</v>
      </c>
      <c r="D12" s="13">
        <v>718</v>
      </c>
      <c r="E12" s="13">
        <v>0</v>
      </c>
      <c r="F12" s="13">
        <f t="shared" si="0"/>
        <v>719</v>
      </c>
      <c r="G12" s="33"/>
      <c r="H12" s="70" t="s">
        <v>142</v>
      </c>
      <c r="I12" s="66" t="s">
        <v>142</v>
      </c>
      <c r="J12"/>
      <c r="L12" s="69"/>
      <c r="M12" s="71"/>
      <c r="N12" s="4"/>
    </row>
    <row r="13" spans="1:14">
      <c r="A13" s="12" t="s">
        <v>20</v>
      </c>
      <c r="B13" s="13">
        <v>2</v>
      </c>
      <c r="C13" s="13">
        <v>0</v>
      </c>
      <c r="D13" s="13">
        <v>536</v>
      </c>
      <c r="E13" s="13">
        <v>0</v>
      </c>
      <c r="F13" s="13">
        <f t="shared" si="0"/>
        <v>538</v>
      </c>
      <c r="G13" s="33"/>
      <c r="H13" s="42"/>
      <c r="I13" s="43"/>
      <c r="J13" s="44" t="s">
        <v>152</v>
      </c>
      <c r="K13" s="44">
        <f>SUM(I6:I12,K6:K12,M6:M12)</f>
        <v>22</v>
      </c>
      <c r="L13" s="45"/>
      <c r="M13" s="46"/>
      <c r="N13" s="4"/>
    </row>
    <row r="14" spans="1:14">
      <c r="A14" s="12" t="s">
        <v>21</v>
      </c>
      <c r="B14" s="13">
        <v>2</v>
      </c>
      <c r="C14" s="13">
        <v>0</v>
      </c>
      <c r="D14" s="13">
        <v>302</v>
      </c>
      <c r="E14" s="13">
        <v>0</v>
      </c>
      <c r="F14" s="13">
        <f t="shared" si="0"/>
        <v>304</v>
      </c>
      <c r="G14" s="33"/>
      <c r="L14" s="4"/>
      <c r="M14" s="19"/>
      <c r="N14" s="4"/>
    </row>
    <row r="15" spans="1:14">
      <c r="A15" s="12" t="s">
        <v>22</v>
      </c>
      <c r="B15" s="13">
        <v>3</v>
      </c>
      <c r="C15" s="13">
        <v>0</v>
      </c>
      <c r="D15" s="13">
        <v>350</v>
      </c>
      <c r="E15" s="13">
        <v>0</v>
      </c>
      <c r="F15" s="13">
        <f t="shared" si="0"/>
        <v>353</v>
      </c>
      <c r="G15" s="33"/>
      <c r="L15" s="4"/>
      <c r="M15" s="19"/>
      <c r="N15" s="4"/>
    </row>
    <row r="16" spans="1:14">
      <c r="A16" s="12" t="s">
        <v>23</v>
      </c>
      <c r="B16" s="13">
        <v>0</v>
      </c>
      <c r="C16" s="13">
        <v>2</v>
      </c>
      <c r="D16" s="13">
        <v>386</v>
      </c>
      <c r="E16" s="13">
        <v>0</v>
      </c>
      <c r="F16" s="13">
        <f t="shared" si="0"/>
        <v>388</v>
      </c>
      <c r="G16" s="33"/>
      <c r="L16" s="4"/>
      <c r="M16" s="19"/>
      <c r="N16" s="4"/>
    </row>
    <row r="17" spans="1:14">
      <c r="A17" s="12" t="s">
        <v>24</v>
      </c>
      <c r="B17" s="13">
        <v>2</v>
      </c>
      <c r="C17" s="13">
        <v>0</v>
      </c>
      <c r="D17" s="13">
        <v>593</v>
      </c>
      <c r="E17" s="13">
        <v>0</v>
      </c>
      <c r="F17" s="13">
        <f t="shared" si="0"/>
        <v>595</v>
      </c>
      <c r="G17" s="33"/>
      <c r="L17" s="4"/>
      <c r="M17" s="19"/>
      <c r="N17" s="4"/>
    </row>
    <row r="18" spans="1:14">
      <c r="A18" s="12" t="s">
        <v>25</v>
      </c>
      <c r="B18" s="13">
        <v>0</v>
      </c>
      <c r="C18" s="13">
        <v>0</v>
      </c>
      <c r="D18" s="13">
        <v>259</v>
      </c>
      <c r="E18" s="13">
        <v>0</v>
      </c>
      <c r="F18" s="13">
        <f t="shared" si="0"/>
        <v>259</v>
      </c>
      <c r="G18" s="33"/>
      <c r="L18" s="4"/>
      <c r="M18" s="19"/>
      <c r="N18" s="4"/>
    </row>
    <row r="19" spans="1:14">
      <c r="A19" s="12" t="s">
        <v>26</v>
      </c>
      <c r="B19" s="13">
        <v>0</v>
      </c>
      <c r="C19" s="13">
        <v>0</v>
      </c>
      <c r="D19" s="13">
        <v>146</v>
      </c>
      <c r="E19" s="13">
        <v>0</v>
      </c>
      <c r="F19" s="13">
        <f t="shared" si="0"/>
        <v>146</v>
      </c>
      <c r="G19" s="33"/>
      <c r="L19" s="4"/>
      <c r="M19" s="19"/>
      <c r="N19" s="4"/>
    </row>
    <row r="20" spans="1:14">
      <c r="A20" s="12" t="s">
        <v>27</v>
      </c>
      <c r="B20" s="13">
        <v>0</v>
      </c>
      <c r="C20" s="13">
        <v>0</v>
      </c>
      <c r="D20" s="13">
        <v>191</v>
      </c>
      <c r="E20" s="13">
        <v>0</v>
      </c>
      <c r="F20" s="13">
        <f t="shared" si="0"/>
        <v>191</v>
      </c>
      <c r="G20" s="33"/>
      <c r="L20" s="4"/>
      <c r="M20" s="19"/>
      <c r="N20" s="4"/>
    </row>
    <row r="21" spans="1:14">
      <c r="A21" s="12" t="s">
        <v>28</v>
      </c>
      <c r="B21" s="13">
        <v>1</v>
      </c>
      <c r="C21" s="13">
        <v>0</v>
      </c>
      <c r="D21" s="13">
        <v>524</v>
      </c>
      <c r="E21" s="13">
        <v>0</v>
      </c>
      <c r="F21" s="13">
        <f t="shared" si="0"/>
        <v>525</v>
      </c>
      <c r="G21" s="33"/>
      <c r="L21" s="4"/>
      <c r="M21" s="19"/>
      <c r="N21" s="4"/>
    </row>
    <row r="22" spans="1:14">
      <c r="A22" s="2" t="s">
        <v>54</v>
      </c>
      <c r="B22" s="14">
        <f>SUM(B5:B21)</f>
        <v>17</v>
      </c>
      <c r="C22" s="14">
        <f>SUM(C5:C21)</f>
        <v>5</v>
      </c>
      <c r="D22" s="14">
        <f t="shared" ref="D22:F22" si="1">SUM(D5:D21)</f>
        <v>6024</v>
      </c>
      <c r="E22" s="14">
        <f t="shared" si="1"/>
        <v>0</v>
      </c>
      <c r="F22" s="14">
        <f t="shared" si="1"/>
        <v>6046</v>
      </c>
      <c r="G22" s="35"/>
      <c r="L22" s="19"/>
      <c r="M22" s="19"/>
    </row>
  </sheetData>
  <sheetProtection password="CDFD" sheet="1" objects="1" scenarios="1"/>
  <mergeCells count="1">
    <mergeCell ref="H5:M5"/>
  </mergeCells>
  <phoneticPr fontId="38" type="noConversion"/>
  <pageMargins left="0.54" right="0.2" top="1.78" bottom="0.81" header="1.06" footer="0.17"/>
  <pageSetup paperSize="5" orientation="landscape"/>
  <headerFooter>
    <oddHeader>&amp;L&amp;"Arial Rounded MT Bold,Regular"&amp;14Montgomery County, NY
City of Amsterdam&amp;C&amp;"Arial Rounded MT Bold,Regular"&amp;14General Election 
Statement of Canvass
November 8, 2016&amp;R&amp;"Arial Rounded MT Bold,Regular"&amp;14Citizen Review Board
&amp;12Official Results</oddHeader>
    <oddFooter>&amp;L&amp;"Arial,Regular"&amp;12Certified by
Commissioners of Election
November 29, 2016&amp;C&amp;"Arial,Regular"&amp;12Jamie Duchessi
Terrance J.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view="pageLayout" topLeftCell="B1" workbookViewId="0">
      <selection activeCell="K6" sqref="K6"/>
    </sheetView>
  </sheetViews>
  <sheetFormatPr baseColWidth="10" defaultColWidth="8.83203125" defaultRowHeight="14" x14ac:dyDescent="0"/>
  <cols>
    <col min="1" max="1" width="9.6640625" customWidth="1"/>
    <col min="2" max="3" width="10.6640625" customWidth="1"/>
    <col min="4" max="9" width="5.6640625" customWidth="1"/>
    <col min="10" max="10" width="10.6640625" customWidth="1"/>
    <col min="11" max="24" width="19" customWidth="1"/>
  </cols>
  <sheetData>
    <row r="1" spans="1:10" ht="15" customHeight="1">
      <c r="A1" s="1"/>
    </row>
    <row r="2" spans="1:10" ht="15" customHeight="1">
      <c r="A2" s="1" t="s">
        <v>0</v>
      </c>
    </row>
    <row r="4" spans="1:10" s="16" customFormat="1" ht="63.75" customHeight="1">
      <c r="A4" s="10" t="s">
        <v>1</v>
      </c>
      <c r="B4" s="78" t="s">
        <v>280</v>
      </c>
      <c r="C4" s="84" t="s">
        <v>136</v>
      </c>
      <c r="D4" s="15" t="s">
        <v>248</v>
      </c>
      <c r="E4" s="15" t="s">
        <v>243</v>
      </c>
      <c r="F4" s="85" t="s">
        <v>244</v>
      </c>
      <c r="G4" s="81" t="s">
        <v>9</v>
      </c>
      <c r="H4" s="15" t="s">
        <v>10</v>
      </c>
      <c r="I4" s="15" t="s">
        <v>237</v>
      </c>
      <c r="J4" s="10" t="s">
        <v>11</v>
      </c>
    </row>
    <row r="5" spans="1:10">
      <c r="A5" s="12" t="s">
        <v>40</v>
      </c>
      <c r="B5" s="79">
        <f>SUM(C5:F5)</f>
        <v>280</v>
      </c>
      <c r="C5" s="86">
        <v>254</v>
      </c>
      <c r="D5" s="13">
        <v>0</v>
      </c>
      <c r="E5" s="13">
        <v>2</v>
      </c>
      <c r="F5" s="87">
        <v>24</v>
      </c>
      <c r="G5" s="82">
        <v>194</v>
      </c>
      <c r="H5" s="13">
        <v>0</v>
      </c>
      <c r="I5" s="13">
        <v>1</v>
      </c>
      <c r="J5" s="13">
        <f>SUM(B5,G5:I5)</f>
        <v>475</v>
      </c>
    </row>
    <row r="6" spans="1:10">
      <c r="A6" s="12" t="s">
        <v>41</v>
      </c>
      <c r="B6" s="79">
        <f>SUM(C6:F6)</f>
        <v>271</v>
      </c>
      <c r="C6" s="86">
        <v>254</v>
      </c>
      <c r="D6" s="13">
        <v>0</v>
      </c>
      <c r="E6" s="13">
        <v>1</v>
      </c>
      <c r="F6" s="87">
        <v>16</v>
      </c>
      <c r="G6" s="82">
        <v>261</v>
      </c>
      <c r="H6" s="13">
        <v>1</v>
      </c>
      <c r="I6" s="13">
        <v>0</v>
      </c>
      <c r="J6" s="13">
        <f>SUM(B6,G6:I6)</f>
        <v>533</v>
      </c>
    </row>
    <row r="7" spans="1:10">
      <c r="A7" s="2" t="s">
        <v>54</v>
      </c>
      <c r="B7" s="80">
        <f>SUM(B5:B6)</f>
        <v>551</v>
      </c>
      <c r="C7" s="88">
        <f t="shared" ref="C7:J7" si="0">SUM(C5:C6)</f>
        <v>508</v>
      </c>
      <c r="D7" s="14">
        <f t="shared" si="0"/>
        <v>0</v>
      </c>
      <c r="E7" s="14">
        <f t="shared" si="0"/>
        <v>3</v>
      </c>
      <c r="F7" s="89">
        <f t="shared" si="0"/>
        <v>40</v>
      </c>
      <c r="G7" s="83">
        <f t="shared" si="0"/>
        <v>455</v>
      </c>
      <c r="H7" s="14">
        <f t="shared" si="0"/>
        <v>1</v>
      </c>
      <c r="I7" s="14">
        <f t="shared" si="0"/>
        <v>1</v>
      </c>
      <c r="J7" s="14">
        <f t="shared" si="0"/>
        <v>1008</v>
      </c>
    </row>
    <row r="22" spans="1:2">
      <c r="A22" s="176" t="s">
        <v>402</v>
      </c>
      <c r="B22" s="176"/>
    </row>
    <row r="23" spans="1:2">
      <c r="A23" s="176"/>
      <c r="B23" s="176"/>
    </row>
  </sheetData>
  <mergeCells count="1">
    <mergeCell ref="A22:B23"/>
  </mergeCells>
  <phoneticPr fontId="38" type="noConversion"/>
  <pageMargins left="0.75" right="0.75" top="1.83" bottom="1" header="1.19" footer="0.36"/>
  <pageSetup paperSize="5" orientation="landscape"/>
  <headerFooter>
    <oddHeader>&amp;L&amp;"Arial Rounded MT Bold,Regular"&amp;14Montgomery County, NY
Town of Glen&amp;C&amp;"Arial Rounded MT Bold,Regular"&amp;14General Election 
Statement of Canvass
November 8, 2016&amp;R&amp;"Arial Rounded MT Bold,Regular"&amp;14Justice
&amp;12Official Results</oddHeader>
    <oddFooter>&amp;LCertified by
Commissioners of Election
Novermber 29, 2016&amp;CJamie Duchess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Layout" zoomScale="90" workbookViewId="0">
      <selection activeCell="K2" sqref="K2"/>
    </sheetView>
  </sheetViews>
  <sheetFormatPr baseColWidth="10" defaultColWidth="8.83203125" defaultRowHeight="14" x14ac:dyDescent="0"/>
  <cols>
    <col min="1" max="1" width="13.5" customWidth="1"/>
    <col min="2" max="3" width="10.6640625" customWidth="1"/>
    <col min="4" max="9" width="5.6640625" customWidth="1"/>
    <col min="10" max="10" width="10.6640625" customWidth="1"/>
    <col min="11" max="24" width="19" customWidth="1"/>
  </cols>
  <sheetData>
    <row r="1" spans="1:10" ht="15" customHeight="1">
      <c r="A1" s="1" t="s">
        <v>0</v>
      </c>
    </row>
    <row r="3" spans="1:10" s="16" customFormat="1" ht="63.75" customHeight="1">
      <c r="A3" s="10" t="s">
        <v>1</v>
      </c>
      <c r="B3" s="77" t="s">
        <v>281</v>
      </c>
      <c r="C3" s="10" t="s">
        <v>137</v>
      </c>
      <c r="D3" s="15" t="s">
        <v>248</v>
      </c>
      <c r="E3" s="15" t="s">
        <v>243</v>
      </c>
      <c r="F3" s="15" t="s">
        <v>244</v>
      </c>
      <c r="G3" s="15" t="s">
        <v>9</v>
      </c>
      <c r="H3" s="15" t="s">
        <v>10</v>
      </c>
      <c r="I3" s="15" t="s">
        <v>237</v>
      </c>
      <c r="J3" s="10" t="s">
        <v>11</v>
      </c>
    </row>
    <row r="4" spans="1:10">
      <c r="A4" s="12" t="s">
        <v>42</v>
      </c>
      <c r="B4" s="13">
        <f>SUM(C4:F4)</f>
        <v>480</v>
      </c>
      <c r="C4" s="13">
        <v>438</v>
      </c>
      <c r="D4" s="13">
        <v>0</v>
      </c>
      <c r="E4" s="13">
        <v>4</v>
      </c>
      <c r="F4" s="13">
        <v>38</v>
      </c>
      <c r="G4" s="13">
        <v>173</v>
      </c>
      <c r="H4" s="13">
        <v>0</v>
      </c>
      <c r="I4" s="13">
        <v>1</v>
      </c>
      <c r="J4" s="13">
        <f>SUM(B4,G4:I4)</f>
        <v>654</v>
      </c>
    </row>
    <row r="5" spans="1:10">
      <c r="A5" s="12" t="s">
        <v>43</v>
      </c>
      <c r="B5" s="13">
        <f>SUM(C5:F5)</f>
        <v>548</v>
      </c>
      <c r="C5" s="13">
        <v>513</v>
      </c>
      <c r="D5" s="13">
        <v>0</v>
      </c>
      <c r="E5" s="13">
        <v>4</v>
      </c>
      <c r="F5" s="13">
        <v>31</v>
      </c>
      <c r="G5" s="13">
        <v>189</v>
      </c>
      <c r="H5" s="13">
        <v>0</v>
      </c>
      <c r="I5" s="13">
        <v>1</v>
      </c>
      <c r="J5" s="13">
        <f>SUM(B5,G5:I5)</f>
        <v>738</v>
      </c>
    </row>
    <row r="6" spans="1:10">
      <c r="A6" s="2" t="s">
        <v>54</v>
      </c>
      <c r="B6" s="76">
        <f>SUM(B4:B5)</f>
        <v>1028</v>
      </c>
      <c r="C6" s="14">
        <f t="shared" ref="C6:J6" si="0">SUM(C4:C5)</f>
        <v>951</v>
      </c>
      <c r="D6" s="14">
        <f t="shared" si="0"/>
        <v>0</v>
      </c>
      <c r="E6" s="14">
        <f t="shared" si="0"/>
        <v>8</v>
      </c>
      <c r="F6" s="14">
        <f t="shared" si="0"/>
        <v>69</v>
      </c>
      <c r="G6" s="14">
        <f t="shared" si="0"/>
        <v>362</v>
      </c>
      <c r="H6" s="14">
        <f t="shared" si="0"/>
        <v>0</v>
      </c>
      <c r="I6" s="14">
        <f t="shared" si="0"/>
        <v>2</v>
      </c>
      <c r="J6" s="14">
        <f t="shared" si="0"/>
        <v>1392</v>
      </c>
    </row>
    <row r="20" spans="1:2">
      <c r="A20" s="176" t="s">
        <v>402</v>
      </c>
      <c r="B20" s="176"/>
    </row>
    <row r="21" spans="1:2">
      <c r="A21" s="176"/>
      <c r="B21" s="176"/>
    </row>
  </sheetData>
  <mergeCells count="1">
    <mergeCell ref="A20:B21"/>
  </mergeCells>
  <phoneticPr fontId="38" type="noConversion"/>
  <pageMargins left="0.75" right="1.83" top="2.16" bottom="1" header="1.53" footer="0.3"/>
  <pageSetup paperSize="5" orientation="landscape"/>
  <headerFooter>
    <oddHeader>&amp;L&amp;"Arial Rounded MT Bold,Regular"&amp;14Montgomery County, NY
Town of Minden&amp;C&amp;"Arial Rounded MT Bold,Regular"&amp;14General Election 
Statement of Canvass
November 8, 2016&amp;R&amp;"Arial Rounded MT Bold,Regular"&amp;14Justice
&amp;12Official Results</oddHeader>
    <oddFooter>&amp;L&amp;"Arial,Regular"&amp;12Certified by
Commissioners of Election
November 29, 2016&amp;C&amp;"Arial,Regular"&amp;12Jamie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view="pageLayout" zoomScale="90" workbookViewId="0">
      <selection activeCell="F18" sqref="F18:F24"/>
    </sheetView>
  </sheetViews>
  <sheetFormatPr baseColWidth="10" defaultColWidth="8.83203125" defaultRowHeight="14" x14ac:dyDescent="0"/>
  <cols>
    <col min="1" max="1" width="12.6640625" customWidth="1"/>
    <col min="2" max="3" width="10.6640625" customWidth="1"/>
    <col min="4" max="6" width="5.6640625" customWidth="1"/>
    <col min="7" max="7" width="10.6640625" customWidth="1"/>
    <col min="8" max="13" width="5.6640625" customWidth="1"/>
    <col min="14" max="14" width="10.6640625" customWidth="1"/>
    <col min="15" max="15" width="19" customWidth="1"/>
    <col min="16" max="16" width="19" style="19" customWidth="1"/>
    <col min="17" max="27" width="19" customWidth="1"/>
  </cols>
  <sheetData>
    <row r="1" spans="1:18" ht="15" customHeight="1">
      <c r="A1" s="1" t="s">
        <v>0</v>
      </c>
    </row>
    <row r="3" spans="1:18" s="16" customFormat="1" ht="63.75" customHeight="1">
      <c r="A3" s="10" t="s">
        <v>1</v>
      </c>
      <c r="B3" s="78" t="s">
        <v>282</v>
      </c>
      <c r="C3" s="84" t="s">
        <v>138</v>
      </c>
      <c r="D3" s="15" t="s">
        <v>248</v>
      </c>
      <c r="E3" s="15" t="s">
        <v>243</v>
      </c>
      <c r="F3" s="92" t="s">
        <v>244</v>
      </c>
      <c r="G3" s="84" t="s">
        <v>139</v>
      </c>
      <c r="H3" s="15" t="s">
        <v>248</v>
      </c>
      <c r="I3" s="15" t="s">
        <v>243</v>
      </c>
      <c r="J3" s="85" t="s">
        <v>244</v>
      </c>
      <c r="K3" s="81" t="s">
        <v>9</v>
      </c>
      <c r="L3" s="15" t="s">
        <v>10</v>
      </c>
      <c r="M3" s="15" t="s">
        <v>237</v>
      </c>
      <c r="N3" s="10" t="s">
        <v>11</v>
      </c>
      <c r="P3" s="21"/>
    </row>
    <row r="4" spans="1:18">
      <c r="A4" s="12" t="s">
        <v>44</v>
      </c>
      <c r="B4" s="79">
        <f>SUM(C4:J4)</f>
        <v>512</v>
      </c>
      <c r="C4" s="86">
        <v>411</v>
      </c>
      <c r="D4" s="13">
        <v>0</v>
      </c>
      <c r="E4" s="13">
        <v>4</v>
      </c>
      <c r="F4" s="79">
        <v>21</v>
      </c>
      <c r="G4" s="86">
        <v>69</v>
      </c>
      <c r="H4" s="13">
        <v>0</v>
      </c>
      <c r="I4" s="13">
        <v>1</v>
      </c>
      <c r="J4" s="87">
        <v>6</v>
      </c>
      <c r="K4" s="82">
        <v>170</v>
      </c>
      <c r="L4" s="13">
        <v>0</v>
      </c>
      <c r="M4" s="13">
        <v>0</v>
      </c>
      <c r="N4" s="13">
        <f>SUM(B4,K4:M4)</f>
        <v>682</v>
      </c>
      <c r="R4" s="19"/>
    </row>
    <row r="5" spans="1:18">
      <c r="A5" s="12" t="s">
        <v>45</v>
      </c>
      <c r="B5" s="79">
        <f t="shared" ref="B5:B6" si="0">SUM(C5:J5)</f>
        <v>386</v>
      </c>
      <c r="C5" s="86">
        <v>308</v>
      </c>
      <c r="D5" s="13">
        <v>0</v>
      </c>
      <c r="E5" s="13">
        <v>2</v>
      </c>
      <c r="F5" s="79">
        <v>21</v>
      </c>
      <c r="G5" s="86">
        <v>54</v>
      </c>
      <c r="H5" s="13">
        <v>0</v>
      </c>
      <c r="I5" s="13">
        <v>0</v>
      </c>
      <c r="J5" s="87">
        <v>1</v>
      </c>
      <c r="K5" s="82">
        <v>151</v>
      </c>
      <c r="L5" s="13">
        <v>0</v>
      </c>
      <c r="M5" s="13">
        <v>0</v>
      </c>
      <c r="N5" s="13">
        <f t="shared" ref="N5:N6" si="1">SUM(B5,K5:M5)</f>
        <v>537</v>
      </c>
      <c r="R5" s="19"/>
    </row>
    <row r="6" spans="1:18">
      <c r="A6" s="12" t="s">
        <v>46</v>
      </c>
      <c r="B6" s="79">
        <f t="shared" si="0"/>
        <v>339</v>
      </c>
      <c r="C6" s="86">
        <v>263</v>
      </c>
      <c r="D6" s="13">
        <v>0</v>
      </c>
      <c r="E6" s="13">
        <v>3</v>
      </c>
      <c r="F6" s="79">
        <v>14</v>
      </c>
      <c r="G6" s="86">
        <v>55</v>
      </c>
      <c r="H6" s="13">
        <v>0</v>
      </c>
      <c r="I6" s="13">
        <v>0</v>
      </c>
      <c r="J6" s="87">
        <v>4</v>
      </c>
      <c r="K6" s="82">
        <v>107</v>
      </c>
      <c r="L6" s="13">
        <v>0</v>
      </c>
      <c r="M6" s="13">
        <v>0</v>
      </c>
      <c r="N6" s="13">
        <f t="shared" si="1"/>
        <v>446</v>
      </c>
      <c r="R6" s="19"/>
    </row>
    <row r="7" spans="1:18">
      <c r="A7" s="2" t="s">
        <v>54</v>
      </c>
      <c r="B7" s="91">
        <f>SUM(B4:B6)</f>
        <v>1237</v>
      </c>
      <c r="C7" s="88">
        <f t="shared" ref="C7:N7" si="2">SUM(C4:C6)</f>
        <v>982</v>
      </c>
      <c r="D7" s="14">
        <f t="shared" si="2"/>
        <v>0</v>
      </c>
      <c r="E7" s="14">
        <f t="shared" si="2"/>
        <v>9</v>
      </c>
      <c r="F7" s="93">
        <f t="shared" si="2"/>
        <v>56</v>
      </c>
      <c r="G7" s="88">
        <f t="shared" si="2"/>
        <v>178</v>
      </c>
      <c r="H7" s="14">
        <f t="shared" si="2"/>
        <v>0</v>
      </c>
      <c r="I7" s="14">
        <f t="shared" si="2"/>
        <v>1</v>
      </c>
      <c r="J7" s="89">
        <f t="shared" si="2"/>
        <v>11</v>
      </c>
      <c r="K7" s="83">
        <f t="shared" si="2"/>
        <v>428</v>
      </c>
      <c r="L7" s="14">
        <f t="shared" si="2"/>
        <v>0</v>
      </c>
      <c r="M7" s="14">
        <f t="shared" si="2"/>
        <v>0</v>
      </c>
      <c r="N7" s="14">
        <f t="shared" si="2"/>
        <v>1665</v>
      </c>
    </row>
    <row r="21" spans="1:2">
      <c r="A21" s="176" t="s">
        <v>402</v>
      </c>
      <c r="B21" s="176"/>
    </row>
    <row r="22" spans="1:2">
      <c r="A22" s="176"/>
      <c r="B22" s="176"/>
    </row>
    <row r="23" spans="1:2" ht="15">
      <c r="A23" s="94"/>
      <c r="B23" s="94"/>
    </row>
    <row r="24" spans="1:2" ht="15">
      <c r="A24" s="94"/>
      <c r="B24" s="94"/>
    </row>
  </sheetData>
  <mergeCells count="1">
    <mergeCell ref="A21:B22"/>
  </mergeCells>
  <phoneticPr fontId="38" type="noConversion"/>
  <pageMargins left="0.75" right="0.75" top="1.84" bottom="1" header="1.22" footer="0.31"/>
  <pageSetup paperSize="5" orientation="landscape"/>
  <headerFooter>
    <oddHeader>&amp;L&amp;"Arial Rounded MT Bold,Regular"&amp;14Montgomery County, NY
Town of Mohawk&amp;C&amp;"Arial Rounded MT Bold,Regular"&amp;14General Election 
Statement of Canvass
November 8, 2016&amp;R&amp;"Arial Rounded MT Bold,Regular"&amp;14Justice
&amp;12Official Results</oddHeader>
    <oddFooter>&amp;L&amp;"Arial,Regular"&amp;12Certified by
Commissioners of Elections
November 29, 2016&amp;C&amp;"Arial,Regular"&amp;12Jamie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view="pageLayout" zoomScale="90" workbookViewId="0">
      <selection activeCell="F10" sqref="F10:F20"/>
    </sheetView>
  </sheetViews>
  <sheetFormatPr baseColWidth="10" defaultColWidth="8.83203125" defaultRowHeight="14" x14ac:dyDescent="0"/>
  <cols>
    <col min="1" max="1" width="13.6640625" customWidth="1"/>
    <col min="2" max="2" width="9" customWidth="1"/>
    <col min="3" max="3" width="7.6640625" customWidth="1"/>
    <col min="4" max="6" width="5.6640625" customWidth="1"/>
    <col min="7" max="7" width="8" customWidth="1"/>
    <col min="8" max="8" width="7.6640625" customWidth="1"/>
    <col min="9" max="13" width="5.6640625" customWidth="1"/>
    <col min="14" max="14" width="10.6640625" customWidth="1"/>
    <col min="15" max="27" width="19" customWidth="1"/>
  </cols>
  <sheetData>
    <row r="1" spans="1:14" ht="15" customHeight="1">
      <c r="A1" s="1"/>
    </row>
    <row r="3" spans="1:14" ht="63.75" customHeight="1">
      <c r="A3" s="2" t="s">
        <v>1</v>
      </c>
      <c r="B3" s="78" t="s">
        <v>284</v>
      </c>
      <c r="C3" s="88" t="s">
        <v>235</v>
      </c>
      <c r="D3" s="15" t="s">
        <v>248</v>
      </c>
      <c r="E3" s="15" t="s">
        <v>243</v>
      </c>
      <c r="F3" s="85" t="s">
        <v>244</v>
      </c>
      <c r="G3" s="97" t="s">
        <v>283</v>
      </c>
      <c r="H3" s="88" t="s">
        <v>236</v>
      </c>
      <c r="I3" s="15" t="s">
        <v>248</v>
      </c>
      <c r="J3" s="15" t="s">
        <v>243</v>
      </c>
      <c r="K3" s="85" t="s">
        <v>244</v>
      </c>
      <c r="L3" s="81" t="s">
        <v>9</v>
      </c>
      <c r="M3" s="15" t="s">
        <v>10</v>
      </c>
      <c r="N3" s="2" t="s">
        <v>11</v>
      </c>
    </row>
    <row r="4" spans="1:14">
      <c r="A4" s="12" t="s">
        <v>42</v>
      </c>
      <c r="B4" s="79">
        <f>SUM(C4:F4)</f>
        <v>282</v>
      </c>
      <c r="C4" s="86">
        <v>264</v>
      </c>
      <c r="D4" s="13">
        <v>0</v>
      </c>
      <c r="E4" s="13">
        <v>2</v>
      </c>
      <c r="F4" s="87">
        <v>16</v>
      </c>
      <c r="G4" s="98">
        <f>SUM(H4:K4)</f>
        <v>317</v>
      </c>
      <c r="H4" s="86">
        <v>297</v>
      </c>
      <c r="I4" s="13">
        <v>0</v>
      </c>
      <c r="J4" s="13">
        <v>1</v>
      </c>
      <c r="K4" s="87">
        <v>19</v>
      </c>
      <c r="L4" s="82">
        <v>55</v>
      </c>
      <c r="M4" s="13">
        <v>0</v>
      </c>
      <c r="N4" s="13">
        <f>SUM(B4,G4,L4:M4)</f>
        <v>654</v>
      </c>
    </row>
    <row r="5" spans="1:14">
      <c r="A5" s="12" t="s">
        <v>43</v>
      </c>
      <c r="B5" s="79">
        <f>SUM(C5:F5)</f>
        <v>354</v>
      </c>
      <c r="C5" s="86">
        <v>333</v>
      </c>
      <c r="D5" s="13">
        <v>0</v>
      </c>
      <c r="E5" s="13">
        <v>6</v>
      </c>
      <c r="F5" s="87">
        <v>15</v>
      </c>
      <c r="G5" s="98">
        <f>SUM(H5:K5)</f>
        <v>307</v>
      </c>
      <c r="H5" s="86">
        <v>291</v>
      </c>
      <c r="I5" s="13">
        <v>0</v>
      </c>
      <c r="J5" s="13">
        <v>2</v>
      </c>
      <c r="K5" s="87">
        <v>14</v>
      </c>
      <c r="L5" s="82">
        <v>77</v>
      </c>
      <c r="M5" s="13">
        <v>0</v>
      </c>
      <c r="N5" s="13">
        <f>SUM(B5,G5,L5:M5)</f>
        <v>738</v>
      </c>
    </row>
    <row r="6" spans="1:14">
      <c r="A6" s="2" t="s">
        <v>54</v>
      </c>
      <c r="B6" s="91">
        <f>SUM(B4:B5)</f>
        <v>636</v>
      </c>
      <c r="C6" s="88">
        <f t="shared" ref="C6:N6" si="0">SUM(C4:C5)</f>
        <v>597</v>
      </c>
      <c r="D6" s="14">
        <f t="shared" si="0"/>
        <v>0</v>
      </c>
      <c r="E6" s="14">
        <f t="shared" si="0"/>
        <v>8</v>
      </c>
      <c r="F6" s="89">
        <f t="shared" si="0"/>
        <v>31</v>
      </c>
      <c r="G6" s="99">
        <f t="shared" si="0"/>
        <v>624</v>
      </c>
      <c r="H6" s="88">
        <f t="shared" si="0"/>
        <v>588</v>
      </c>
      <c r="I6" s="14">
        <f t="shared" si="0"/>
        <v>0</v>
      </c>
      <c r="J6" s="14">
        <f t="shared" si="0"/>
        <v>3</v>
      </c>
      <c r="K6" s="89">
        <f t="shared" si="0"/>
        <v>33</v>
      </c>
      <c r="L6" s="83">
        <f t="shared" si="0"/>
        <v>132</v>
      </c>
      <c r="M6" s="14">
        <f t="shared" si="0"/>
        <v>0</v>
      </c>
      <c r="N6" s="14">
        <f t="shared" si="0"/>
        <v>1392</v>
      </c>
    </row>
    <row r="20" spans="1:2">
      <c r="A20" s="176" t="s">
        <v>402</v>
      </c>
      <c r="B20" s="176"/>
    </row>
    <row r="21" spans="1:2">
      <c r="A21" s="176"/>
      <c r="B21" s="176"/>
    </row>
  </sheetData>
  <sheetProtection password="CDFD" sheet="1" objects="1" scenarios="1"/>
  <mergeCells count="1">
    <mergeCell ref="A20:B21"/>
  </mergeCells>
  <phoneticPr fontId="38" type="noConversion"/>
  <pageMargins left="0.75" right="0.75" top="2.2599999999999998" bottom="1" header="1.56" footer="0.35"/>
  <pageSetup paperSize="5" orientation="landscape"/>
  <headerFooter>
    <oddHeader>&amp;L&amp;"Arial Rounded MT Bold,Regular"&amp;14Montgomery County, NY
Town of Minden&amp;C&amp;"Arial Rounded MT Bold,Regular"&amp;14General Election 
Statement of Canvass
November 8, 2016&amp;R&amp;"Arial Rounded MT Bold,Regular"&amp;14Proposition 1
&amp;12Official Results</oddHeader>
    <oddFooter>&amp;L&amp;"Arial,Regular"&amp;12Certified by
Commissioners of Elections
November 29, 2016&amp;C&amp;12Jamie Duchessi
Terrance J Smith
&amp;R&amp;P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view="pageLayout" workbookViewId="0">
      <selection activeCell="D10" sqref="D10"/>
    </sheetView>
  </sheetViews>
  <sheetFormatPr baseColWidth="10" defaultColWidth="8.83203125" defaultRowHeight="14" x14ac:dyDescent="0"/>
  <cols>
    <col min="1" max="1" width="24" bestFit="1" customWidth="1"/>
    <col min="2" max="2" width="5.6640625" customWidth="1"/>
    <col min="3" max="3" width="20.33203125" bestFit="1" customWidth="1"/>
    <col min="4" max="4" width="5.6640625" customWidth="1"/>
    <col min="5" max="5" width="21.5" bestFit="1" customWidth="1"/>
    <col min="6" max="6" width="5.6640625" customWidth="1"/>
  </cols>
  <sheetData>
    <row r="1" spans="1:6" ht="15" thickBot="1">
      <c r="A1" s="177" t="s">
        <v>308</v>
      </c>
      <c r="B1" s="177"/>
    </row>
    <row r="2" spans="1:6" ht="15">
      <c r="A2" s="178" t="s">
        <v>309</v>
      </c>
      <c r="B2" s="179"/>
      <c r="C2" s="179"/>
      <c r="D2" s="179"/>
      <c r="E2" s="179"/>
      <c r="F2" s="180"/>
    </row>
    <row r="3" spans="1:6">
      <c r="A3" s="38" t="s">
        <v>310</v>
      </c>
      <c r="B3" s="30">
        <v>36</v>
      </c>
      <c r="C3" s="39" t="s">
        <v>311</v>
      </c>
      <c r="D3" s="40">
        <v>12</v>
      </c>
      <c r="E3" s="36" t="s">
        <v>312</v>
      </c>
      <c r="F3" s="41">
        <v>4</v>
      </c>
    </row>
    <row r="4" spans="1:6">
      <c r="A4" s="38" t="s">
        <v>313</v>
      </c>
      <c r="B4" s="30">
        <v>2</v>
      </c>
      <c r="C4" s="39" t="s">
        <v>314</v>
      </c>
      <c r="D4" s="40">
        <v>1</v>
      </c>
      <c r="E4" s="36" t="s">
        <v>315</v>
      </c>
      <c r="F4" s="41">
        <v>1</v>
      </c>
    </row>
    <row r="5" spans="1:6">
      <c r="A5" s="38" t="s">
        <v>316</v>
      </c>
      <c r="B5" s="30">
        <v>1</v>
      </c>
      <c r="C5" s="39"/>
      <c r="D5" s="40"/>
      <c r="E5" s="36" t="s">
        <v>317</v>
      </c>
      <c r="F5" s="41">
        <v>143</v>
      </c>
    </row>
    <row r="6" spans="1:6">
      <c r="A6" s="42"/>
      <c r="B6" s="43"/>
      <c r="C6" s="44" t="s">
        <v>152</v>
      </c>
      <c r="D6" s="44">
        <f>SUM(B3:B5,D3:D5,F3:F5)</f>
        <v>200</v>
      </c>
      <c r="E6" s="45"/>
      <c r="F6" s="46"/>
    </row>
    <row r="8" spans="1:6" ht="15">
      <c r="A8" s="173" t="s">
        <v>318</v>
      </c>
      <c r="B8" s="174"/>
      <c r="C8" s="174"/>
      <c r="D8" s="174"/>
      <c r="E8" s="174"/>
      <c r="F8" s="175"/>
    </row>
    <row r="9" spans="1:6">
      <c r="A9" s="38" t="s">
        <v>319</v>
      </c>
      <c r="B9" s="30">
        <v>1</v>
      </c>
      <c r="C9" s="39" t="s">
        <v>320</v>
      </c>
      <c r="D9" s="40">
        <v>1</v>
      </c>
      <c r="E9" s="36" t="s">
        <v>321</v>
      </c>
      <c r="F9" s="41">
        <v>1</v>
      </c>
    </row>
    <row r="10" spans="1:6">
      <c r="A10" s="38" t="s">
        <v>317</v>
      </c>
      <c r="B10" s="30">
        <v>3</v>
      </c>
      <c r="C10" s="39"/>
      <c r="D10" s="40"/>
      <c r="E10" s="36"/>
      <c r="F10" s="41"/>
    </row>
    <row r="11" spans="1:6">
      <c r="A11" s="42"/>
      <c r="B11" s="43"/>
      <c r="C11" s="44" t="s">
        <v>152</v>
      </c>
      <c r="D11" s="44">
        <f>SUM(B9:B10,D9:D10,F9:F10)</f>
        <v>6</v>
      </c>
      <c r="E11" s="45"/>
      <c r="F11" s="46"/>
    </row>
    <row r="13" spans="1:6" ht="15">
      <c r="A13" s="173" t="s">
        <v>322</v>
      </c>
      <c r="B13" s="174"/>
      <c r="C13" s="174"/>
      <c r="D13" s="174"/>
      <c r="E13" s="174"/>
      <c r="F13" s="175"/>
    </row>
    <row r="14" spans="1:6">
      <c r="A14" s="38" t="s">
        <v>323</v>
      </c>
      <c r="B14" s="30">
        <v>1</v>
      </c>
      <c r="C14" s="39" t="s">
        <v>324</v>
      </c>
      <c r="D14" s="40">
        <v>1</v>
      </c>
      <c r="E14" s="36" t="s">
        <v>317</v>
      </c>
      <c r="F14" s="41">
        <v>1</v>
      </c>
    </row>
    <row r="15" spans="1:6">
      <c r="A15" s="42"/>
      <c r="B15" s="43"/>
      <c r="C15" s="44" t="s">
        <v>152</v>
      </c>
      <c r="D15" s="44">
        <f>SUM(B14:B14,D14:D14,F14:F14)</f>
        <v>3</v>
      </c>
      <c r="E15" s="45"/>
      <c r="F15" s="46"/>
    </row>
    <row r="16" spans="1:6">
      <c r="A16" s="47"/>
      <c r="B16" s="48"/>
      <c r="C16" s="49"/>
      <c r="D16" s="49"/>
      <c r="E16" s="47"/>
      <c r="F16" s="48"/>
    </row>
    <row r="17" spans="1:6" ht="15">
      <c r="A17" s="173" t="s">
        <v>325</v>
      </c>
      <c r="B17" s="174"/>
      <c r="C17" s="174"/>
      <c r="D17" s="174"/>
      <c r="E17" s="174"/>
      <c r="F17" s="175"/>
    </row>
    <row r="18" spans="1:6">
      <c r="A18" s="38" t="s">
        <v>319</v>
      </c>
      <c r="B18" s="30">
        <v>1</v>
      </c>
      <c r="C18" s="39" t="s">
        <v>320</v>
      </c>
      <c r="D18" s="40">
        <v>1</v>
      </c>
      <c r="E18" s="36" t="s">
        <v>326</v>
      </c>
      <c r="F18" s="41">
        <v>1</v>
      </c>
    </row>
    <row r="19" spans="1:6">
      <c r="A19" s="38" t="s">
        <v>317</v>
      </c>
      <c r="B19" s="30">
        <v>1</v>
      </c>
      <c r="C19" s="39"/>
      <c r="D19" s="40"/>
      <c r="E19" s="36"/>
      <c r="F19" s="41"/>
    </row>
    <row r="20" spans="1:6">
      <c r="A20" s="42"/>
      <c r="B20" s="43"/>
      <c r="C20" s="44" t="s">
        <v>152</v>
      </c>
      <c r="D20" s="44">
        <f>SUM(B18:B19,D18:D19,F18:F19)</f>
        <v>4</v>
      </c>
      <c r="E20" s="45"/>
      <c r="F20" s="46"/>
    </row>
    <row r="21" spans="1:6">
      <c r="A21" s="36"/>
      <c r="B21" s="50"/>
      <c r="C21" s="51"/>
      <c r="D21" s="51"/>
      <c r="E21" s="36"/>
      <c r="F21" s="50"/>
    </row>
    <row r="22" spans="1:6" ht="15" thickBot="1">
      <c r="A22" s="177" t="s">
        <v>327</v>
      </c>
      <c r="B22" s="177"/>
      <c r="C22" s="51"/>
      <c r="D22" s="51"/>
      <c r="E22" s="36"/>
      <c r="F22" s="50"/>
    </row>
    <row r="23" spans="1:6" ht="15">
      <c r="A23" s="178" t="s">
        <v>64</v>
      </c>
      <c r="B23" s="179"/>
      <c r="C23" s="179"/>
      <c r="D23" s="179"/>
      <c r="E23" s="179"/>
      <c r="F23" s="180"/>
    </row>
    <row r="24" spans="1:6">
      <c r="A24" s="38" t="s">
        <v>328</v>
      </c>
      <c r="B24" s="30">
        <v>1</v>
      </c>
      <c r="C24" s="39" t="s">
        <v>329</v>
      </c>
      <c r="D24" s="40">
        <v>1</v>
      </c>
      <c r="E24" s="36" t="s">
        <v>319</v>
      </c>
      <c r="F24" s="41">
        <v>1</v>
      </c>
    </row>
    <row r="25" spans="1:6">
      <c r="A25" s="38" t="s">
        <v>320</v>
      </c>
      <c r="B25" s="30">
        <v>1</v>
      </c>
      <c r="C25" s="39" t="s">
        <v>330</v>
      </c>
      <c r="D25" s="40">
        <v>1</v>
      </c>
      <c r="E25" s="36" t="s">
        <v>331</v>
      </c>
      <c r="F25" s="41">
        <v>1</v>
      </c>
    </row>
    <row r="26" spans="1:6">
      <c r="A26" s="38" t="s">
        <v>332</v>
      </c>
      <c r="B26" s="30">
        <v>1</v>
      </c>
      <c r="E26" s="39" t="s">
        <v>317</v>
      </c>
      <c r="F26" s="52">
        <v>4</v>
      </c>
    </row>
    <row r="27" spans="1:6">
      <c r="A27" s="42"/>
      <c r="B27" s="43"/>
      <c r="C27" s="44" t="s">
        <v>152</v>
      </c>
      <c r="D27" s="44">
        <f>SUM(B24:B26,D24:D26,F24:F26)</f>
        <v>11</v>
      </c>
      <c r="E27" s="45"/>
      <c r="F27" s="46"/>
    </row>
    <row r="28" spans="1:6">
      <c r="A28" s="36"/>
      <c r="B28" s="50"/>
      <c r="C28" s="51"/>
      <c r="D28" s="51"/>
      <c r="E28" s="36"/>
      <c r="F28" s="50"/>
    </row>
    <row r="29" spans="1:6" ht="15">
      <c r="A29" s="173" t="s">
        <v>333</v>
      </c>
      <c r="B29" s="174"/>
      <c r="C29" s="174"/>
      <c r="D29" s="174"/>
      <c r="E29" s="174"/>
      <c r="F29" s="175"/>
    </row>
    <row r="30" spans="1:6">
      <c r="A30" s="38" t="s">
        <v>320</v>
      </c>
      <c r="B30" s="30">
        <v>1</v>
      </c>
      <c r="C30" s="39" t="s">
        <v>319</v>
      </c>
      <c r="D30" s="40">
        <v>1</v>
      </c>
      <c r="E30" t="s">
        <v>317</v>
      </c>
      <c r="F30" s="41">
        <v>1</v>
      </c>
    </row>
    <row r="31" spans="1:6">
      <c r="A31" s="42"/>
      <c r="B31" s="43"/>
      <c r="C31" s="44" t="s">
        <v>152</v>
      </c>
      <c r="D31" s="44">
        <f>SUM(B30:B30,D30:D30,F30:F30)</f>
        <v>3</v>
      </c>
      <c r="E31" s="45"/>
      <c r="F31" s="46"/>
    </row>
    <row r="32" spans="1:6">
      <c r="A32" s="36"/>
      <c r="B32" s="50"/>
      <c r="C32" s="51"/>
      <c r="D32" s="51"/>
      <c r="E32" s="36"/>
      <c r="F32" s="50"/>
    </row>
    <row r="33" spans="1:6" ht="15">
      <c r="A33" s="173" t="s">
        <v>334</v>
      </c>
      <c r="B33" s="174"/>
      <c r="C33" s="174"/>
      <c r="D33" s="174"/>
      <c r="E33" s="174"/>
      <c r="F33" s="175"/>
    </row>
    <row r="34" spans="1:6">
      <c r="A34" s="38" t="s">
        <v>319</v>
      </c>
      <c r="B34" s="30">
        <v>1</v>
      </c>
      <c r="C34" s="39" t="s">
        <v>320</v>
      </c>
      <c r="D34" s="40">
        <v>1</v>
      </c>
      <c r="E34" s="36" t="s">
        <v>335</v>
      </c>
      <c r="F34" s="41">
        <v>1</v>
      </c>
    </row>
    <row r="35" spans="1:6">
      <c r="A35" s="38" t="s">
        <v>336</v>
      </c>
      <c r="B35" s="30">
        <v>1</v>
      </c>
      <c r="C35" s="39"/>
      <c r="D35" s="40"/>
      <c r="E35" s="38" t="s">
        <v>317</v>
      </c>
      <c r="F35" s="41">
        <v>2</v>
      </c>
    </row>
    <row r="36" spans="1:6">
      <c r="A36" s="42"/>
      <c r="B36" s="43"/>
      <c r="C36" s="44" t="s">
        <v>152</v>
      </c>
      <c r="D36" s="44">
        <f>SUM(B34:B35,D34:D35,F34:F35)</f>
        <v>6</v>
      </c>
      <c r="E36" s="45"/>
      <c r="F36" s="46"/>
    </row>
    <row r="37" spans="1:6">
      <c r="A37" s="36"/>
      <c r="B37" s="50"/>
      <c r="C37" s="51"/>
      <c r="D37" s="51"/>
      <c r="E37" s="36"/>
      <c r="F37" s="50"/>
    </row>
    <row r="38" spans="1:6">
      <c r="A38" s="36"/>
      <c r="B38" s="50"/>
      <c r="C38" s="51"/>
      <c r="D38" s="51"/>
      <c r="E38" s="36"/>
      <c r="F38" s="50"/>
    </row>
    <row r="39" spans="1:6">
      <c r="A39" s="36"/>
      <c r="B39" s="50"/>
      <c r="C39" s="51"/>
      <c r="D39" s="51"/>
      <c r="E39" s="36"/>
      <c r="F39" s="50"/>
    </row>
    <row r="40" spans="1:6" ht="15" thickBot="1">
      <c r="A40" s="177" t="s">
        <v>337</v>
      </c>
      <c r="B40" s="177"/>
      <c r="C40" s="51"/>
      <c r="D40" s="51"/>
      <c r="E40" s="36"/>
      <c r="F40" s="50"/>
    </row>
    <row r="41" spans="1:6" ht="15">
      <c r="A41" s="178" t="s">
        <v>96</v>
      </c>
      <c r="B41" s="179"/>
      <c r="C41" s="179"/>
      <c r="D41" s="179"/>
      <c r="E41" s="179"/>
      <c r="F41" s="180"/>
    </row>
    <row r="42" spans="1:6">
      <c r="A42" s="38" t="s">
        <v>338</v>
      </c>
      <c r="B42" s="30">
        <v>2</v>
      </c>
      <c r="C42" s="39" t="s">
        <v>339</v>
      </c>
      <c r="D42" s="40">
        <v>2</v>
      </c>
      <c r="E42" s="36" t="s">
        <v>319</v>
      </c>
      <c r="F42" s="41">
        <v>1</v>
      </c>
    </row>
    <row r="43" spans="1:6">
      <c r="A43" s="38" t="s">
        <v>320</v>
      </c>
      <c r="B43" s="30">
        <v>1</v>
      </c>
      <c r="C43" s="39" t="s">
        <v>340</v>
      </c>
      <c r="D43" s="40">
        <v>1</v>
      </c>
      <c r="E43" s="36" t="s">
        <v>341</v>
      </c>
      <c r="F43" s="41">
        <v>1</v>
      </c>
    </row>
    <row r="44" spans="1:6">
      <c r="A44" s="38" t="s">
        <v>142</v>
      </c>
      <c r="B44" s="30" t="s">
        <v>142</v>
      </c>
      <c r="C44" s="39"/>
      <c r="E44" s="39" t="s">
        <v>317</v>
      </c>
      <c r="F44" s="41">
        <v>5</v>
      </c>
    </row>
    <row r="45" spans="1:6">
      <c r="A45" s="42"/>
      <c r="B45" s="43"/>
      <c r="C45" s="44" t="s">
        <v>152</v>
      </c>
      <c r="D45" s="44">
        <f>SUM(B42:B44,D42:D44,F42:F44)</f>
        <v>13</v>
      </c>
      <c r="E45" s="45"/>
      <c r="F45" s="46"/>
    </row>
    <row r="46" spans="1:6">
      <c r="A46" s="36"/>
      <c r="B46" s="50"/>
      <c r="C46" s="51"/>
      <c r="D46" s="51"/>
      <c r="E46" s="36"/>
      <c r="F46" s="50"/>
    </row>
    <row r="47" spans="1:6" ht="15">
      <c r="A47" s="173" t="s">
        <v>342</v>
      </c>
      <c r="B47" s="174"/>
      <c r="C47" s="174"/>
      <c r="D47" s="174"/>
      <c r="E47" s="174"/>
      <c r="F47" s="175"/>
    </row>
    <row r="48" spans="1:6">
      <c r="A48" s="38" t="s">
        <v>343</v>
      </c>
      <c r="B48" s="30">
        <v>1</v>
      </c>
      <c r="C48" s="39" t="s">
        <v>142</v>
      </c>
      <c r="D48" s="40" t="s">
        <v>142</v>
      </c>
      <c r="E48" s="39" t="s">
        <v>317</v>
      </c>
      <c r="F48" s="41">
        <v>2</v>
      </c>
    </row>
    <row r="49" spans="1:6">
      <c r="A49" s="42"/>
      <c r="B49" s="43"/>
      <c r="C49" s="44" t="s">
        <v>152</v>
      </c>
      <c r="D49" s="44">
        <f>SUM(B48:B48,D48:D48,F48:F48)</f>
        <v>3</v>
      </c>
      <c r="E49" s="45"/>
      <c r="F49" s="46"/>
    </row>
    <row r="50" spans="1:6">
      <c r="A50" s="36"/>
      <c r="B50" s="50"/>
      <c r="C50" s="51"/>
      <c r="D50" s="51"/>
      <c r="E50" s="36"/>
      <c r="F50" s="50"/>
    </row>
    <row r="51" spans="1:6" ht="15">
      <c r="A51" s="173" t="s">
        <v>344</v>
      </c>
      <c r="B51" s="174"/>
      <c r="C51" s="174"/>
      <c r="D51" s="174"/>
      <c r="E51" s="174"/>
      <c r="F51" s="175"/>
    </row>
    <row r="52" spans="1:6">
      <c r="A52" s="38" t="s">
        <v>345</v>
      </c>
      <c r="B52" s="30">
        <v>1</v>
      </c>
      <c r="C52" s="39" t="s">
        <v>346</v>
      </c>
      <c r="D52" s="40">
        <v>1</v>
      </c>
      <c r="E52" s="36" t="s">
        <v>317</v>
      </c>
      <c r="F52" s="41">
        <v>1</v>
      </c>
    </row>
    <row r="53" spans="1:6">
      <c r="A53" s="42"/>
      <c r="B53" s="43"/>
      <c r="C53" s="44" t="s">
        <v>152</v>
      </c>
      <c r="D53" s="44">
        <f>SUM(B52:B52,D52:D52,F52:F52)</f>
        <v>3</v>
      </c>
      <c r="E53" s="45"/>
      <c r="F53" s="46"/>
    </row>
    <row r="54" spans="1:6">
      <c r="A54" s="36"/>
      <c r="B54" s="50"/>
      <c r="C54" s="51"/>
      <c r="D54" s="51"/>
      <c r="E54" s="36"/>
      <c r="F54" s="50"/>
    </row>
    <row r="55" spans="1:6" ht="15">
      <c r="A55" s="173" t="s">
        <v>347</v>
      </c>
      <c r="B55" s="174"/>
      <c r="C55" s="174"/>
      <c r="D55" s="174"/>
      <c r="E55" s="174"/>
      <c r="F55" s="175"/>
    </row>
    <row r="56" spans="1:6">
      <c r="A56" s="38" t="s">
        <v>348</v>
      </c>
      <c r="B56" s="30">
        <v>1</v>
      </c>
      <c r="C56" s="39" t="s">
        <v>142</v>
      </c>
      <c r="D56" s="40" t="s">
        <v>142</v>
      </c>
      <c r="E56" s="36" t="s">
        <v>142</v>
      </c>
      <c r="F56" s="41" t="s">
        <v>142</v>
      </c>
    </row>
    <row r="57" spans="1:6">
      <c r="A57" s="42"/>
      <c r="B57" s="43"/>
      <c r="C57" s="44" t="s">
        <v>152</v>
      </c>
      <c r="D57" s="44">
        <f>SUM(B56:B56,D56:D56,F56:F56)</f>
        <v>1</v>
      </c>
      <c r="E57" s="45"/>
      <c r="F57" s="46"/>
    </row>
    <row r="58" spans="1:6">
      <c r="A58" s="36"/>
      <c r="B58" s="50"/>
      <c r="C58" s="51"/>
      <c r="D58" s="51"/>
      <c r="E58" s="36"/>
      <c r="F58" s="50"/>
    </row>
    <row r="59" spans="1:6" ht="15">
      <c r="A59" s="173" t="s">
        <v>349</v>
      </c>
      <c r="B59" s="174"/>
      <c r="C59" s="174"/>
      <c r="D59" s="174"/>
      <c r="E59" s="174"/>
      <c r="F59" s="175"/>
    </row>
    <row r="60" spans="1:6">
      <c r="A60" s="38" t="s">
        <v>350</v>
      </c>
      <c r="B60" s="30">
        <v>6</v>
      </c>
      <c r="C60" s="39" t="s">
        <v>351</v>
      </c>
      <c r="D60" s="40">
        <v>6</v>
      </c>
      <c r="E60" s="36" t="s">
        <v>352</v>
      </c>
      <c r="F60" s="41">
        <v>1</v>
      </c>
    </row>
    <row r="61" spans="1:6">
      <c r="A61" s="38" t="s">
        <v>353</v>
      </c>
      <c r="B61" s="30">
        <v>1</v>
      </c>
      <c r="C61" s="39" t="s">
        <v>354</v>
      </c>
      <c r="D61" s="40">
        <v>1</v>
      </c>
      <c r="E61" s="36" t="s">
        <v>355</v>
      </c>
      <c r="F61" s="41">
        <v>1</v>
      </c>
    </row>
    <row r="62" spans="1:6">
      <c r="A62" s="38" t="s">
        <v>356</v>
      </c>
      <c r="B62" s="30">
        <v>1</v>
      </c>
      <c r="C62" s="39" t="s">
        <v>320</v>
      </c>
      <c r="D62" s="40">
        <v>1</v>
      </c>
      <c r="E62" s="36" t="s">
        <v>357</v>
      </c>
      <c r="F62" s="41">
        <v>1</v>
      </c>
    </row>
    <row r="63" spans="1:6">
      <c r="A63" s="38" t="s">
        <v>358</v>
      </c>
      <c r="B63" s="30">
        <v>1</v>
      </c>
      <c r="C63" s="39" t="s">
        <v>359</v>
      </c>
      <c r="D63" s="53">
        <v>1</v>
      </c>
      <c r="E63" s="39" t="s">
        <v>317</v>
      </c>
      <c r="F63" s="41">
        <v>3</v>
      </c>
    </row>
    <row r="64" spans="1:6">
      <c r="A64" s="42"/>
      <c r="B64" s="43"/>
      <c r="C64" s="44" t="s">
        <v>152</v>
      </c>
      <c r="D64" s="44">
        <f>SUM(B60:B63,D60:D63,F60:F63)</f>
        <v>24</v>
      </c>
      <c r="E64" s="45"/>
      <c r="F64" s="46"/>
    </row>
    <row r="65" spans="1:6">
      <c r="A65" s="36"/>
      <c r="B65" s="50"/>
      <c r="C65" s="51"/>
      <c r="D65" s="51"/>
      <c r="E65" s="36"/>
      <c r="F65" s="50"/>
    </row>
    <row r="66" spans="1:6" ht="15">
      <c r="A66" s="173" t="s">
        <v>360</v>
      </c>
      <c r="B66" s="174"/>
      <c r="C66" s="174"/>
      <c r="D66" s="174"/>
      <c r="E66" s="174"/>
      <c r="F66" s="175"/>
    </row>
    <row r="67" spans="1:6">
      <c r="A67" s="38" t="s">
        <v>361</v>
      </c>
      <c r="B67" s="30">
        <v>1</v>
      </c>
      <c r="C67" s="39" t="s">
        <v>362</v>
      </c>
      <c r="D67" s="40">
        <v>1</v>
      </c>
      <c r="E67" s="36" t="s">
        <v>363</v>
      </c>
      <c r="F67" s="41">
        <v>1</v>
      </c>
    </row>
    <row r="68" spans="1:6">
      <c r="A68" s="38" t="s">
        <v>364</v>
      </c>
      <c r="B68" s="30">
        <v>1</v>
      </c>
      <c r="C68" s="39" t="s">
        <v>365</v>
      </c>
      <c r="D68" s="40">
        <v>1</v>
      </c>
      <c r="E68" s="39" t="s">
        <v>317</v>
      </c>
      <c r="F68" s="41">
        <v>3</v>
      </c>
    </row>
    <row r="69" spans="1:6">
      <c r="A69" s="42"/>
      <c r="B69" s="43"/>
      <c r="C69" s="44" t="s">
        <v>152</v>
      </c>
      <c r="D69" s="44">
        <f>SUM(B67:B68,D67:D68,F67:F68)</f>
        <v>8</v>
      </c>
      <c r="E69" s="45"/>
      <c r="F69" s="46"/>
    </row>
    <row r="70" spans="1:6">
      <c r="A70" s="36"/>
      <c r="B70" s="50"/>
      <c r="C70" s="51"/>
      <c r="D70" s="51"/>
      <c r="E70" s="36"/>
      <c r="F70" s="50"/>
    </row>
    <row r="71" spans="1:6" ht="15">
      <c r="A71" s="173" t="s">
        <v>366</v>
      </c>
      <c r="B71" s="174"/>
      <c r="C71" s="174"/>
      <c r="D71" s="174"/>
      <c r="E71" s="174"/>
      <c r="F71" s="175"/>
    </row>
    <row r="72" spans="1:6">
      <c r="A72" s="38" t="s">
        <v>367</v>
      </c>
      <c r="B72" s="30">
        <v>1</v>
      </c>
      <c r="C72" s="39" t="s">
        <v>142</v>
      </c>
      <c r="D72" s="40" t="s">
        <v>142</v>
      </c>
      <c r="E72" s="39" t="s">
        <v>317</v>
      </c>
      <c r="F72" s="41">
        <v>1</v>
      </c>
    </row>
    <row r="73" spans="1:6">
      <c r="A73" s="42"/>
      <c r="B73" s="43"/>
      <c r="C73" s="44" t="s">
        <v>152</v>
      </c>
      <c r="D73" s="44">
        <f>SUM(B72:B72,D72:D72,F72:F72)</f>
        <v>2</v>
      </c>
      <c r="E73" s="45"/>
      <c r="F73" s="46"/>
    </row>
    <row r="74" spans="1:6">
      <c r="A74" s="36"/>
      <c r="B74" s="50"/>
      <c r="C74" s="51"/>
      <c r="D74" s="51"/>
      <c r="E74" s="36"/>
      <c r="F74" s="50"/>
    </row>
    <row r="75" spans="1:6" ht="15">
      <c r="A75" s="173" t="s">
        <v>368</v>
      </c>
      <c r="B75" s="174"/>
      <c r="C75" s="174"/>
      <c r="D75" s="174"/>
      <c r="E75" s="174"/>
      <c r="F75" s="175"/>
    </row>
    <row r="76" spans="1:6">
      <c r="A76" s="38" t="s">
        <v>319</v>
      </c>
      <c r="B76" s="30">
        <v>1</v>
      </c>
      <c r="C76" s="36"/>
      <c r="D76" s="30"/>
      <c r="E76" s="36"/>
      <c r="F76" s="41"/>
    </row>
    <row r="77" spans="1:6">
      <c r="A77" s="42"/>
      <c r="B77" s="43"/>
      <c r="C77" s="44" t="s">
        <v>152</v>
      </c>
      <c r="D77" s="44">
        <f>SUM(B76:B76,D76:D76,F76:F76)</f>
        <v>1</v>
      </c>
      <c r="E77" s="45"/>
      <c r="F77" s="46"/>
    </row>
    <row r="78" spans="1:6">
      <c r="A78" s="36"/>
      <c r="B78" s="50"/>
      <c r="C78" s="51"/>
      <c r="D78" s="51"/>
      <c r="E78" s="36"/>
      <c r="F78" s="50"/>
    </row>
    <row r="79" spans="1:6">
      <c r="A79" s="36"/>
      <c r="B79" s="50"/>
      <c r="C79" s="51"/>
      <c r="D79" s="51"/>
      <c r="E79" s="36"/>
      <c r="F79" s="50"/>
    </row>
    <row r="80" spans="1:6">
      <c r="A80" s="36"/>
      <c r="B80" s="50"/>
      <c r="C80" s="51"/>
      <c r="D80" s="51"/>
      <c r="E80" s="36"/>
      <c r="F80" s="50"/>
    </row>
    <row r="81" spans="1:6">
      <c r="A81" s="36"/>
      <c r="B81" s="50"/>
      <c r="C81" s="51"/>
      <c r="D81" s="51"/>
      <c r="E81" s="36"/>
      <c r="F81" s="50"/>
    </row>
    <row r="82" spans="1:6" ht="15" thickBot="1">
      <c r="A82" s="177" t="s">
        <v>369</v>
      </c>
      <c r="B82" s="177"/>
    </row>
    <row r="83" spans="1:6" ht="15">
      <c r="A83" s="173" t="s">
        <v>132</v>
      </c>
      <c r="B83" s="174"/>
      <c r="C83" s="174"/>
      <c r="D83" s="174"/>
      <c r="E83" s="174"/>
      <c r="F83" s="175"/>
    </row>
    <row r="84" spans="1:6">
      <c r="A84" s="54" t="s">
        <v>370</v>
      </c>
      <c r="B84" s="55">
        <v>1</v>
      </c>
      <c r="C84" s="56" t="s">
        <v>371</v>
      </c>
      <c r="D84" s="57">
        <v>1</v>
      </c>
      <c r="E84" s="30" t="s">
        <v>372</v>
      </c>
      <c r="F84" s="58">
        <v>1</v>
      </c>
    </row>
    <row r="85" spans="1:6">
      <c r="A85" s="54" t="s">
        <v>373</v>
      </c>
      <c r="B85" s="55">
        <v>1</v>
      </c>
      <c r="C85" s="56" t="s">
        <v>374</v>
      </c>
      <c r="D85" s="57">
        <v>1</v>
      </c>
      <c r="E85" s="30" t="s">
        <v>375</v>
      </c>
      <c r="F85" s="58">
        <v>1</v>
      </c>
    </row>
    <row r="86" spans="1:6">
      <c r="A86" s="54" t="s">
        <v>376</v>
      </c>
      <c r="B86" s="55">
        <v>1</v>
      </c>
      <c r="C86" s="56" t="s">
        <v>321</v>
      </c>
      <c r="D86" s="57">
        <v>1</v>
      </c>
      <c r="E86" s="30" t="s">
        <v>377</v>
      </c>
      <c r="F86" s="58">
        <v>1</v>
      </c>
    </row>
    <row r="87" spans="1:6">
      <c r="A87" s="54" t="s">
        <v>378</v>
      </c>
      <c r="B87" s="55">
        <v>1</v>
      </c>
      <c r="C87" s="39" t="s">
        <v>319</v>
      </c>
      <c r="D87" s="40">
        <v>1</v>
      </c>
      <c r="E87" s="30" t="s">
        <v>317</v>
      </c>
      <c r="F87" s="58">
        <v>4</v>
      </c>
    </row>
    <row r="88" spans="1:6">
      <c r="C88" s="56"/>
      <c r="D88" s="40"/>
      <c r="E88" s="30"/>
      <c r="F88" s="58"/>
    </row>
    <row r="89" spans="1:6">
      <c r="A89" s="42"/>
      <c r="B89" s="43"/>
      <c r="C89" s="44" t="s">
        <v>152</v>
      </c>
      <c r="D89" s="44">
        <f>SUM(B84:B87,D84:D87,F84:F87)</f>
        <v>15</v>
      </c>
      <c r="E89" s="45"/>
      <c r="F89" s="46"/>
    </row>
    <row r="91" spans="1:6" ht="15">
      <c r="A91" s="173" t="s">
        <v>135</v>
      </c>
      <c r="B91" s="174"/>
      <c r="C91" s="174"/>
      <c r="D91" s="174"/>
      <c r="E91" s="174"/>
      <c r="F91" s="175"/>
    </row>
    <row r="92" spans="1:6" ht="15">
      <c r="A92" s="74" t="s">
        <v>379</v>
      </c>
      <c r="B92" s="60">
        <v>2</v>
      </c>
      <c r="C92" s="56" t="s">
        <v>380</v>
      </c>
      <c r="D92" s="61">
        <v>1</v>
      </c>
      <c r="E92" s="30" t="s">
        <v>381</v>
      </c>
      <c r="F92" s="62">
        <v>1</v>
      </c>
    </row>
    <row r="93" spans="1:6" ht="15">
      <c r="A93" s="59" t="s">
        <v>382</v>
      </c>
      <c r="B93" s="60">
        <v>1</v>
      </c>
      <c r="C93" s="56" t="s">
        <v>383</v>
      </c>
      <c r="D93" s="61">
        <v>1</v>
      </c>
      <c r="E93" s="30" t="s">
        <v>384</v>
      </c>
      <c r="F93" s="62">
        <v>1</v>
      </c>
    </row>
    <row r="94" spans="1:6" ht="15">
      <c r="A94" s="59" t="s">
        <v>385</v>
      </c>
      <c r="B94" s="60">
        <v>1</v>
      </c>
      <c r="C94" s="56" t="s">
        <v>386</v>
      </c>
      <c r="D94" s="61">
        <v>1</v>
      </c>
      <c r="E94" s="30" t="s">
        <v>377</v>
      </c>
      <c r="F94" s="62">
        <v>1</v>
      </c>
    </row>
    <row r="95" spans="1:6" ht="15">
      <c r="A95" s="63" t="s">
        <v>365</v>
      </c>
      <c r="B95" s="60">
        <v>1</v>
      </c>
      <c r="C95" s="64" t="s">
        <v>361</v>
      </c>
      <c r="D95" s="40">
        <v>1</v>
      </c>
      <c r="E95" s="30" t="s">
        <v>387</v>
      </c>
      <c r="F95" s="41">
        <v>1</v>
      </c>
    </row>
    <row r="96" spans="1:6" ht="15">
      <c r="A96" s="65" t="s">
        <v>388</v>
      </c>
      <c r="B96" s="66">
        <v>1</v>
      </c>
      <c r="C96" s="64" t="s">
        <v>389</v>
      </c>
      <c r="D96" s="40">
        <v>1</v>
      </c>
      <c r="E96" s="67" t="s">
        <v>390</v>
      </c>
      <c r="F96" s="68">
        <v>1</v>
      </c>
    </row>
    <row r="97" spans="1:6" ht="15">
      <c r="A97" s="54" t="s">
        <v>317</v>
      </c>
      <c r="B97" s="30">
        <v>6</v>
      </c>
      <c r="C97" s="56" t="s">
        <v>142</v>
      </c>
      <c r="D97" s="40" t="s">
        <v>142</v>
      </c>
      <c r="E97" s="69" t="s">
        <v>142</v>
      </c>
      <c r="F97" s="68" t="s">
        <v>142</v>
      </c>
    </row>
    <row r="98" spans="1:6" ht="15">
      <c r="A98" s="70" t="s">
        <v>142</v>
      </c>
      <c r="B98" s="66" t="s">
        <v>142</v>
      </c>
      <c r="E98" s="69"/>
      <c r="F98" s="71"/>
    </row>
    <row r="99" spans="1:6">
      <c r="A99" s="42"/>
      <c r="B99" s="43"/>
      <c r="C99" s="44" t="s">
        <v>152</v>
      </c>
      <c r="D99" s="44">
        <f>SUM(B92:B98,D92:D98,F92:F98)</f>
        <v>22</v>
      </c>
      <c r="E99" s="45"/>
      <c r="F99" s="46"/>
    </row>
    <row r="102" spans="1:6" ht="15" thickBot="1">
      <c r="A102" s="177" t="s">
        <v>391</v>
      </c>
      <c r="B102" s="177"/>
    </row>
    <row r="103" spans="1:6" ht="15">
      <c r="A103" s="178" t="s">
        <v>392</v>
      </c>
      <c r="B103" s="179"/>
      <c r="C103" s="179"/>
      <c r="D103" s="179"/>
      <c r="E103" s="179"/>
      <c r="F103" s="180"/>
    </row>
    <row r="104" spans="1:6">
      <c r="A104" s="54" t="s">
        <v>142</v>
      </c>
      <c r="B104" s="30" t="s">
        <v>142</v>
      </c>
      <c r="C104" s="30" t="s">
        <v>320</v>
      </c>
      <c r="D104" s="55">
        <v>1</v>
      </c>
      <c r="E104" s="30" t="s">
        <v>142</v>
      </c>
      <c r="F104" s="41" t="s">
        <v>142</v>
      </c>
    </row>
    <row r="105" spans="1:6">
      <c r="A105" s="42"/>
      <c r="B105" s="43"/>
      <c r="C105" s="44" t="s">
        <v>152</v>
      </c>
      <c r="D105" s="44">
        <f>SUM(B104:B104,D104:D104,F104:F104)</f>
        <v>1</v>
      </c>
      <c r="E105" s="45"/>
      <c r="F105" s="46"/>
    </row>
    <row r="107" spans="1:6" ht="15" thickBot="1">
      <c r="A107" s="177" t="s">
        <v>393</v>
      </c>
      <c r="B107" s="177"/>
    </row>
    <row r="108" spans="1:6" ht="15">
      <c r="A108" s="173" t="s">
        <v>392</v>
      </c>
      <c r="B108" s="174"/>
      <c r="C108" s="174"/>
      <c r="D108" s="174"/>
      <c r="E108" s="174"/>
      <c r="F108" s="175"/>
    </row>
    <row r="109" spans="1:6">
      <c r="A109" s="38" t="s">
        <v>394</v>
      </c>
      <c r="B109" s="30">
        <v>1</v>
      </c>
      <c r="C109" s="36"/>
      <c r="D109" s="30"/>
      <c r="E109" s="36" t="s">
        <v>395</v>
      </c>
      <c r="F109" s="41">
        <v>1</v>
      </c>
    </row>
    <row r="110" spans="1:6">
      <c r="A110" s="42"/>
      <c r="B110" s="43"/>
      <c r="C110" s="44" t="s">
        <v>152</v>
      </c>
      <c r="D110" s="44">
        <f>SUM(B109:B109,D109:D109,F109:F109)</f>
        <v>2</v>
      </c>
      <c r="E110" s="45"/>
      <c r="F110" s="46"/>
    </row>
    <row r="117" spans="1:5">
      <c r="A117" t="s">
        <v>396</v>
      </c>
    </row>
    <row r="118" spans="1:5">
      <c r="A118" t="s">
        <v>397</v>
      </c>
    </row>
    <row r="119" spans="1:5">
      <c r="A119" s="72">
        <v>42703</v>
      </c>
      <c r="C119" s="73" t="s">
        <v>398</v>
      </c>
      <c r="E119" s="73" t="s">
        <v>399</v>
      </c>
    </row>
  </sheetData>
  <sheetProtection password="CDFD" sheet="1" objects="1" scenarios="1"/>
  <mergeCells count="25">
    <mergeCell ref="A108:F108"/>
    <mergeCell ref="A82:B82"/>
    <mergeCell ref="A83:F83"/>
    <mergeCell ref="A91:F91"/>
    <mergeCell ref="A102:B102"/>
    <mergeCell ref="A103:F103"/>
    <mergeCell ref="A107:B107"/>
    <mergeCell ref="A75:F75"/>
    <mergeCell ref="A23:F23"/>
    <mergeCell ref="A29:F29"/>
    <mergeCell ref="A33:F33"/>
    <mergeCell ref="A40:B40"/>
    <mergeCell ref="A41:F41"/>
    <mergeCell ref="A47:F47"/>
    <mergeCell ref="A51:F51"/>
    <mergeCell ref="A55:F55"/>
    <mergeCell ref="A59:F59"/>
    <mergeCell ref="A66:F66"/>
    <mergeCell ref="A71:F71"/>
    <mergeCell ref="A22:B22"/>
    <mergeCell ref="A1:B1"/>
    <mergeCell ref="A2:F2"/>
    <mergeCell ref="A8:F8"/>
    <mergeCell ref="A13:F13"/>
    <mergeCell ref="A17:F17"/>
  </mergeCells>
  <phoneticPr fontId="38" type="noConversion"/>
  <pageMargins left="1.1299999999999999" right="0.26" top="1" bottom="0.75" header="0.42" footer="0.3"/>
  <pageSetup orientation="portrait"/>
  <headerFooter>
    <oddHeader>&amp;LMontgomery County, NY&amp;C&amp;"Arial Rounded MT Bold,Regular"&amp;12General Election 2016
Write-In Votes&amp;RNov 8, 2016</oddHeader>
    <oddFooter>&amp;C&amp;P of &amp;N</oddFooter>
  </headerFooter>
  <rowBreaks count="2" manualBreakCount="2">
    <brk id="38" max="16383" man="1"/>
    <brk id="79" max="16383" man="1"/>
  </rowBreaks>
  <extLst>
    <ext xmlns:mx="http://schemas.microsoft.com/office/mac/excel/2008/main" uri="{64002731-A6B0-56B0-2670-7721B7C09600}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K26" sqref="K26"/>
    </sheetView>
  </sheetViews>
  <sheetFormatPr baseColWidth="10" defaultColWidth="8.83203125" defaultRowHeight="14" x14ac:dyDescent="0"/>
  <cols>
    <col min="1" max="1" width="26.5" bestFit="1" customWidth="1"/>
  </cols>
  <sheetData>
    <row r="1" spans="1:7">
      <c r="A1" s="157" t="s">
        <v>407</v>
      </c>
      <c r="E1" s="16"/>
    </row>
    <row r="2" spans="1:7">
      <c r="A2" t="s">
        <v>141</v>
      </c>
    </row>
    <row r="3" spans="1:7">
      <c r="A3" s="158" t="s">
        <v>408</v>
      </c>
    </row>
    <row r="4" spans="1:7" ht="42">
      <c r="A4" s="159" t="s">
        <v>1</v>
      </c>
      <c r="B4" s="160" t="s">
        <v>409</v>
      </c>
      <c r="C4" s="161" t="s">
        <v>410</v>
      </c>
      <c r="D4" s="160" t="s">
        <v>411</v>
      </c>
      <c r="E4" s="162" t="s">
        <v>412</v>
      </c>
      <c r="F4" s="163" t="s">
        <v>413</v>
      </c>
      <c r="G4" s="163" t="s">
        <v>414</v>
      </c>
    </row>
    <row r="5" spans="1:7">
      <c r="A5" t="s">
        <v>12</v>
      </c>
      <c r="B5" s="19">
        <v>548</v>
      </c>
      <c r="C5" s="19" t="s">
        <v>415</v>
      </c>
      <c r="D5" s="19" t="s">
        <v>416</v>
      </c>
      <c r="E5" s="164">
        <f>B5/D5</f>
        <v>0.80116959064327486</v>
      </c>
      <c r="F5" s="164">
        <f>C5/D5</f>
        <v>0.74269005847953218</v>
      </c>
      <c r="G5" s="165">
        <f>(B5-C5)/D5</f>
        <v>5.8479532163742687E-2</v>
      </c>
    </row>
    <row r="6" spans="1:7">
      <c r="A6" t="s">
        <v>13</v>
      </c>
      <c r="B6" s="19">
        <v>187</v>
      </c>
      <c r="C6" s="19" t="s">
        <v>417</v>
      </c>
      <c r="D6" s="19" t="s">
        <v>418</v>
      </c>
      <c r="E6" s="164">
        <f t="shared" ref="E6:E47" si="0">B6/D6</f>
        <v>0.76326530612244903</v>
      </c>
      <c r="F6" s="164">
        <f t="shared" ref="F6:F47" si="1">C6/D6</f>
        <v>0.71836734693877546</v>
      </c>
      <c r="G6" s="165">
        <f t="shared" ref="G6:G47" si="2">(B6-C6)/D6</f>
        <v>4.4897959183673466E-2</v>
      </c>
    </row>
    <row r="7" spans="1:7">
      <c r="A7" t="s">
        <v>14</v>
      </c>
      <c r="B7" s="19">
        <v>587</v>
      </c>
      <c r="C7" s="19" t="s">
        <v>419</v>
      </c>
      <c r="D7" s="19" t="s">
        <v>420</v>
      </c>
      <c r="E7" s="164">
        <f t="shared" si="0"/>
        <v>0.71760391198044005</v>
      </c>
      <c r="F7" s="164">
        <f t="shared" si="1"/>
        <v>0.63936430317848414</v>
      </c>
      <c r="G7" s="165">
        <f t="shared" si="2"/>
        <v>7.823960880195599E-2</v>
      </c>
    </row>
    <row r="8" spans="1:7">
      <c r="A8" t="s">
        <v>15</v>
      </c>
      <c r="B8" s="19">
        <v>318</v>
      </c>
      <c r="C8" s="19" t="s">
        <v>421</v>
      </c>
      <c r="D8" s="19" t="s">
        <v>422</v>
      </c>
      <c r="E8" s="164">
        <f t="shared" si="0"/>
        <v>0.71300448430493268</v>
      </c>
      <c r="F8" s="164">
        <f t="shared" si="1"/>
        <v>0.6659192825112108</v>
      </c>
      <c r="G8" s="165">
        <f t="shared" si="2"/>
        <v>4.708520179372197E-2</v>
      </c>
    </row>
    <row r="9" spans="1:7">
      <c r="A9" t="s">
        <v>16</v>
      </c>
      <c r="B9" s="19">
        <v>98</v>
      </c>
      <c r="C9" s="19" t="s">
        <v>423</v>
      </c>
      <c r="D9" s="19" t="s">
        <v>424</v>
      </c>
      <c r="E9" s="164">
        <f t="shared" si="0"/>
        <v>0.62820512820512819</v>
      </c>
      <c r="F9" s="166">
        <f t="shared" si="1"/>
        <v>0.48076923076923078</v>
      </c>
      <c r="G9" s="167">
        <f t="shared" si="2"/>
        <v>0.14743589743589744</v>
      </c>
    </row>
    <row r="10" spans="1:7">
      <c r="A10" t="s">
        <v>17</v>
      </c>
      <c r="B10" s="19">
        <v>193</v>
      </c>
      <c r="C10" s="19" t="s">
        <v>425</v>
      </c>
      <c r="D10" s="19" t="s">
        <v>426</v>
      </c>
      <c r="E10" s="166">
        <f t="shared" si="0"/>
        <v>0.52445652173913049</v>
      </c>
      <c r="F10" s="164">
        <f t="shared" si="1"/>
        <v>0.49184782608695654</v>
      </c>
      <c r="G10" s="165">
        <f t="shared" si="2"/>
        <v>3.2608695652173912E-2</v>
      </c>
    </row>
    <row r="11" spans="1:7">
      <c r="A11" t="s">
        <v>18</v>
      </c>
      <c r="B11" s="19">
        <v>97</v>
      </c>
      <c r="C11" s="19" t="s">
        <v>427</v>
      </c>
      <c r="D11" s="19" t="s">
        <v>428</v>
      </c>
      <c r="E11" s="164">
        <f t="shared" si="0"/>
        <v>0.78861788617886175</v>
      </c>
      <c r="F11" s="166">
        <f t="shared" si="1"/>
        <v>0.77235772357723576</v>
      </c>
      <c r="G11" s="165">
        <f t="shared" si="2"/>
        <v>1.6260162601626018E-2</v>
      </c>
    </row>
    <row r="12" spans="1:7">
      <c r="A12" t="s">
        <v>19</v>
      </c>
      <c r="B12" s="19">
        <v>719</v>
      </c>
      <c r="C12" s="19" t="s">
        <v>429</v>
      </c>
      <c r="D12" s="19" t="s">
        <v>430</v>
      </c>
      <c r="E12" s="164">
        <f t="shared" si="0"/>
        <v>0.72552976791120083</v>
      </c>
      <c r="F12" s="164">
        <f t="shared" si="1"/>
        <v>0.68314833501513628</v>
      </c>
      <c r="G12" s="165">
        <f t="shared" si="2"/>
        <v>4.238143289606458E-2</v>
      </c>
    </row>
    <row r="13" spans="1:7">
      <c r="A13" t="s">
        <v>20</v>
      </c>
      <c r="B13" s="19">
        <v>538</v>
      </c>
      <c r="C13" s="19" t="s">
        <v>431</v>
      </c>
      <c r="D13" s="19" t="s">
        <v>432</v>
      </c>
      <c r="E13" s="164">
        <f t="shared" si="0"/>
        <v>0.64663461538461542</v>
      </c>
      <c r="F13" s="164">
        <f t="shared" si="1"/>
        <v>0.58653846153846156</v>
      </c>
      <c r="G13" s="165">
        <f t="shared" si="2"/>
        <v>6.0096153846153848E-2</v>
      </c>
    </row>
    <row r="14" spans="1:7">
      <c r="A14" t="s">
        <v>21</v>
      </c>
      <c r="B14" s="19">
        <v>304</v>
      </c>
      <c r="C14" s="19" t="s">
        <v>433</v>
      </c>
      <c r="D14" s="19" t="s">
        <v>434</v>
      </c>
      <c r="E14" s="164">
        <f t="shared" si="0"/>
        <v>0.75247524752475248</v>
      </c>
      <c r="F14" s="164">
        <f t="shared" si="1"/>
        <v>0.70544554455445541</v>
      </c>
      <c r="G14" s="165">
        <f t="shared" si="2"/>
        <v>4.702970297029703E-2</v>
      </c>
    </row>
    <row r="15" spans="1:7">
      <c r="A15" t="s">
        <v>22</v>
      </c>
      <c r="B15" s="19">
        <v>353</v>
      </c>
      <c r="C15" s="19" t="s">
        <v>435</v>
      </c>
      <c r="D15" s="19" t="s">
        <v>436</v>
      </c>
      <c r="E15" s="164">
        <f t="shared" si="0"/>
        <v>0.63375224416517051</v>
      </c>
      <c r="F15" s="164">
        <f t="shared" si="1"/>
        <v>0.58348294434470382</v>
      </c>
      <c r="G15" s="165">
        <f t="shared" si="2"/>
        <v>5.0269299820466788E-2</v>
      </c>
    </row>
    <row r="16" spans="1:7">
      <c r="A16" t="s">
        <v>23</v>
      </c>
      <c r="B16" s="19">
        <v>388</v>
      </c>
      <c r="C16" s="19" t="s">
        <v>437</v>
      </c>
      <c r="D16" s="19" t="s">
        <v>416</v>
      </c>
      <c r="E16" s="164">
        <f t="shared" si="0"/>
        <v>0.56725146198830412</v>
      </c>
      <c r="F16" s="164">
        <f t="shared" si="1"/>
        <v>0.51023391812865493</v>
      </c>
      <c r="G16" s="165">
        <f t="shared" si="2"/>
        <v>5.701754385964912E-2</v>
      </c>
    </row>
    <row r="17" spans="1:7">
      <c r="A17" t="s">
        <v>24</v>
      </c>
      <c r="B17" s="19">
        <v>595</v>
      </c>
      <c r="C17" s="19" t="s">
        <v>438</v>
      </c>
      <c r="D17" s="19" t="s">
        <v>439</v>
      </c>
      <c r="E17" s="164">
        <f t="shared" si="0"/>
        <v>0.66554809843400442</v>
      </c>
      <c r="F17" s="164">
        <f t="shared" si="1"/>
        <v>0.63087248322147649</v>
      </c>
      <c r="G17" s="165">
        <f t="shared" si="2"/>
        <v>3.4675615212527967E-2</v>
      </c>
    </row>
    <row r="18" spans="1:7">
      <c r="A18" t="s">
        <v>25</v>
      </c>
      <c r="B18" s="19">
        <v>259</v>
      </c>
      <c r="C18" s="19" t="s">
        <v>440</v>
      </c>
      <c r="D18" s="19" t="s">
        <v>441</v>
      </c>
      <c r="E18" s="164">
        <f t="shared" si="0"/>
        <v>0.58465011286681712</v>
      </c>
      <c r="F18" s="164">
        <f t="shared" si="1"/>
        <v>0.53498871331828446</v>
      </c>
      <c r="G18" s="165">
        <f t="shared" si="2"/>
        <v>4.9661399548532728E-2</v>
      </c>
    </row>
    <row r="19" spans="1:7">
      <c r="A19" t="s">
        <v>26</v>
      </c>
      <c r="B19" s="19">
        <v>146</v>
      </c>
      <c r="C19" s="19" t="s">
        <v>442</v>
      </c>
      <c r="D19" s="19" t="s">
        <v>443</v>
      </c>
      <c r="E19" s="164">
        <f t="shared" si="0"/>
        <v>0.75647668393782386</v>
      </c>
      <c r="F19" s="164">
        <f t="shared" si="1"/>
        <v>0.71502590673575128</v>
      </c>
      <c r="G19" s="165">
        <f t="shared" si="2"/>
        <v>4.145077720207254E-2</v>
      </c>
    </row>
    <row r="20" spans="1:7">
      <c r="A20" t="s">
        <v>27</v>
      </c>
      <c r="B20" s="19">
        <v>191</v>
      </c>
      <c r="C20" s="19" t="s">
        <v>444</v>
      </c>
      <c r="D20" s="19" t="s">
        <v>445</v>
      </c>
      <c r="E20" s="164">
        <f t="shared" si="0"/>
        <v>0.58231707317073167</v>
      </c>
      <c r="F20" s="164">
        <f t="shared" si="1"/>
        <v>0.53048780487804881</v>
      </c>
      <c r="G20" s="165">
        <f t="shared" si="2"/>
        <v>5.1829268292682924E-2</v>
      </c>
    </row>
    <row r="21" spans="1:7">
      <c r="A21" t="s">
        <v>28</v>
      </c>
      <c r="B21" s="19">
        <v>525</v>
      </c>
      <c r="C21" s="19" t="s">
        <v>446</v>
      </c>
      <c r="D21" s="19" t="s">
        <v>447</v>
      </c>
      <c r="E21" s="164">
        <f t="shared" si="0"/>
        <v>0.76979472140762462</v>
      </c>
      <c r="F21" s="164">
        <f t="shared" si="1"/>
        <v>0.69354838709677424</v>
      </c>
      <c r="G21" s="165">
        <f t="shared" si="2"/>
        <v>7.6246334310850442E-2</v>
      </c>
    </row>
    <row r="22" spans="1:7">
      <c r="A22" t="s">
        <v>29</v>
      </c>
      <c r="B22" s="19">
        <v>775</v>
      </c>
      <c r="C22" s="19" t="s">
        <v>448</v>
      </c>
      <c r="D22" s="19" t="s">
        <v>449</v>
      </c>
      <c r="E22" s="164">
        <f t="shared" si="0"/>
        <v>0.7765531062124249</v>
      </c>
      <c r="F22" s="164">
        <f t="shared" si="1"/>
        <v>0.73547094188376749</v>
      </c>
      <c r="G22" s="165">
        <f t="shared" si="2"/>
        <v>4.1082164328657314E-2</v>
      </c>
    </row>
    <row r="23" spans="1:7">
      <c r="A23" t="s">
        <v>30</v>
      </c>
      <c r="B23" s="19">
        <v>715</v>
      </c>
      <c r="C23" s="19" t="s">
        <v>450</v>
      </c>
      <c r="D23" s="19" t="s">
        <v>451</v>
      </c>
      <c r="E23" s="164">
        <f t="shared" si="0"/>
        <v>0.79268292682926833</v>
      </c>
      <c r="F23" s="164">
        <f t="shared" si="1"/>
        <v>0.7372505543237251</v>
      </c>
      <c r="G23" s="165">
        <f t="shared" si="2"/>
        <v>5.543237250554324E-2</v>
      </c>
    </row>
    <row r="24" spans="1:7">
      <c r="A24" t="s">
        <v>31</v>
      </c>
      <c r="B24" s="19">
        <v>568</v>
      </c>
      <c r="C24" s="19" t="s">
        <v>452</v>
      </c>
      <c r="D24" s="19" t="s">
        <v>453</v>
      </c>
      <c r="E24" s="164">
        <f t="shared" si="0"/>
        <v>0.78021978021978022</v>
      </c>
      <c r="F24" s="164">
        <f t="shared" si="1"/>
        <v>0.74862637362637363</v>
      </c>
      <c r="G24" s="165">
        <f t="shared" si="2"/>
        <v>3.1593406593406592E-2</v>
      </c>
    </row>
    <row r="25" spans="1:7">
      <c r="A25" t="s">
        <v>32</v>
      </c>
      <c r="B25" s="19">
        <v>790</v>
      </c>
      <c r="C25" s="19" t="s">
        <v>454</v>
      </c>
      <c r="D25" s="19" t="s">
        <v>455</v>
      </c>
      <c r="E25" s="164">
        <f t="shared" si="0"/>
        <v>0.7091561938958707</v>
      </c>
      <c r="F25" s="164">
        <f t="shared" si="1"/>
        <v>0.61759425493716336</v>
      </c>
      <c r="G25" s="165">
        <f t="shared" si="2"/>
        <v>9.1561938958707359E-2</v>
      </c>
    </row>
    <row r="26" spans="1:7">
      <c r="A26" t="s">
        <v>33</v>
      </c>
      <c r="B26" s="19">
        <v>794</v>
      </c>
      <c r="C26" s="19" t="s">
        <v>456</v>
      </c>
      <c r="D26" s="19" t="s">
        <v>457</v>
      </c>
      <c r="E26" s="164">
        <f t="shared" si="0"/>
        <v>0.72313296903460833</v>
      </c>
      <c r="F26" s="164">
        <f t="shared" si="1"/>
        <v>0.65755919854280509</v>
      </c>
      <c r="G26" s="165">
        <f t="shared" si="2"/>
        <v>6.5573770491803282E-2</v>
      </c>
    </row>
    <row r="27" spans="1:7">
      <c r="A27" t="s">
        <v>34</v>
      </c>
      <c r="B27" s="19">
        <v>333</v>
      </c>
      <c r="C27" s="19" t="s">
        <v>458</v>
      </c>
      <c r="D27" s="19" t="s">
        <v>459</v>
      </c>
      <c r="E27" s="164">
        <f t="shared" si="0"/>
        <v>0.73186813186813182</v>
      </c>
      <c r="F27" s="164">
        <f t="shared" si="1"/>
        <v>0.67692307692307696</v>
      </c>
      <c r="G27" s="165">
        <f t="shared" si="2"/>
        <v>5.4945054945054944E-2</v>
      </c>
    </row>
    <row r="28" spans="1:7">
      <c r="A28" t="s">
        <v>35</v>
      </c>
      <c r="B28" s="19">
        <v>347</v>
      </c>
      <c r="C28" s="19" t="s">
        <v>435</v>
      </c>
      <c r="D28" s="19" t="s">
        <v>460</v>
      </c>
      <c r="E28" s="166">
        <f t="shared" si="0"/>
        <v>0.81647058823529417</v>
      </c>
      <c r="F28" s="164">
        <f t="shared" si="1"/>
        <v>0.76470588235294112</v>
      </c>
      <c r="G28" s="165">
        <f t="shared" si="2"/>
        <v>5.1764705882352942E-2</v>
      </c>
    </row>
    <row r="29" spans="1:7">
      <c r="A29" t="s">
        <v>36</v>
      </c>
      <c r="B29" s="19">
        <v>644</v>
      </c>
      <c r="C29" s="19" t="s">
        <v>461</v>
      </c>
      <c r="D29" s="19" t="s">
        <v>462</v>
      </c>
      <c r="E29" s="164">
        <f t="shared" si="0"/>
        <v>0.73265073947667803</v>
      </c>
      <c r="F29" s="164">
        <f t="shared" si="1"/>
        <v>0.68828213879408418</v>
      </c>
      <c r="G29" s="165">
        <f t="shared" si="2"/>
        <v>4.4368600682593858E-2</v>
      </c>
    </row>
    <row r="30" spans="1:7">
      <c r="A30" t="s">
        <v>37</v>
      </c>
      <c r="B30" s="19">
        <v>443</v>
      </c>
      <c r="C30" s="19" t="s">
        <v>463</v>
      </c>
      <c r="D30" s="19" t="s">
        <v>464</v>
      </c>
      <c r="E30" s="164">
        <f t="shared" si="0"/>
        <v>0.74957698815566831</v>
      </c>
      <c r="F30" s="164">
        <f t="shared" si="1"/>
        <v>0.70896785109983085</v>
      </c>
      <c r="G30" s="165">
        <f t="shared" si="2"/>
        <v>4.060913705583756E-2</v>
      </c>
    </row>
    <row r="31" spans="1:7">
      <c r="A31" t="s">
        <v>38</v>
      </c>
      <c r="B31" s="19">
        <v>402</v>
      </c>
      <c r="C31" s="19" t="s">
        <v>465</v>
      </c>
      <c r="D31" s="19" t="s">
        <v>466</v>
      </c>
      <c r="E31" s="164">
        <f t="shared" si="0"/>
        <v>0.80079681274900394</v>
      </c>
      <c r="F31" s="164">
        <f t="shared" si="1"/>
        <v>0.74103585657370519</v>
      </c>
      <c r="G31" s="165">
        <f t="shared" si="2"/>
        <v>5.9760956175298807E-2</v>
      </c>
    </row>
    <row r="32" spans="1:7">
      <c r="A32" t="s">
        <v>39</v>
      </c>
      <c r="B32" s="19">
        <v>537</v>
      </c>
      <c r="C32" s="19" t="s">
        <v>467</v>
      </c>
      <c r="D32" s="19" t="s">
        <v>468</v>
      </c>
      <c r="E32" s="164">
        <f t="shared" si="0"/>
        <v>0.7542134831460674</v>
      </c>
      <c r="F32" s="164">
        <f t="shared" si="1"/>
        <v>0.702247191011236</v>
      </c>
      <c r="G32" s="165">
        <f t="shared" si="2"/>
        <v>5.1966292134831463E-2</v>
      </c>
    </row>
    <row r="33" spans="1:7">
      <c r="A33" t="s">
        <v>40</v>
      </c>
      <c r="B33" s="19">
        <v>475</v>
      </c>
      <c r="C33" s="19" t="s">
        <v>469</v>
      </c>
      <c r="D33" s="19" t="s">
        <v>429</v>
      </c>
      <c r="E33" s="164">
        <f t="shared" si="0"/>
        <v>0.7016248153618907</v>
      </c>
      <c r="F33" s="164">
        <f t="shared" si="1"/>
        <v>0.63663220088626293</v>
      </c>
      <c r="G33" s="165">
        <f t="shared" si="2"/>
        <v>6.4992614475627764E-2</v>
      </c>
    </row>
    <row r="34" spans="1:7">
      <c r="A34" t="s">
        <v>41</v>
      </c>
      <c r="B34" s="19">
        <v>533</v>
      </c>
      <c r="C34" s="19" t="s">
        <v>470</v>
      </c>
      <c r="D34" s="19" t="s">
        <v>471</v>
      </c>
      <c r="E34" s="164">
        <f t="shared" si="0"/>
        <v>0.76580459770114939</v>
      </c>
      <c r="F34" s="164">
        <f t="shared" si="1"/>
        <v>0.70258620689655171</v>
      </c>
      <c r="G34" s="165">
        <f t="shared" si="2"/>
        <v>6.3218390804597707E-2</v>
      </c>
    </row>
    <row r="35" spans="1:7">
      <c r="A35" t="s">
        <v>42</v>
      </c>
      <c r="B35" s="19">
        <v>654</v>
      </c>
      <c r="C35" s="19" t="s">
        <v>472</v>
      </c>
      <c r="D35" s="19" t="s">
        <v>473</v>
      </c>
      <c r="E35" s="164">
        <f t="shared" si="0"/>
        <v>0.69353128313891832</v>
      </c>
      <c r="F35" s="164">
        <f t="shared" si="1"/>
        <v>0.63838812301166492</v>
      </c>
      <c r="G35" s="165">
        <f t="shared" si="2"/>
        <v>5.5143160127253447E-2</v>
      </c>
    </row>
    <row r="36" spans="1:7">
      <c r="A36" t="s">
        <v>43</v>
      </c>
      <c r="B36" s="19">
        <v>738</v>
      </c>
      <c r="C36" s="19" t="s">
        <v>474</v>
      </c>
      <c r="D36" s="19" t="s">
        <v>475</v>
      </c>
      <c r="E36" s="164">
        <f t="shared" si="0"/>
        <v>0.70757430488974116</v>
      </c>
      <c r="F36" s="164">
        <f t="shared" si="1"/>
        <v>0.66155321188878236</v>
      </c>
      <c r="G36" s="165">
        <f t="shared" si="2"/>
        <v>4.6021093000958774E-2</v>
      </c>
    </row>
    <row r="37" spans="1:7">
      <c r="A37" t="s">
        <v>44</v>
      </c>
      <c r="B37" s="19">
        <v>682</v>
      </c>
      <c r="C37" s="19" t="s">
        <v>476</v>
      </c>
      <c r="D37" s="19" t="s">
        <v>477</v>
      </c>
      <c r="E37" s="164">
        <f t="shared" si="0"/>
        <v>0.70527404343329891</v>
      </c>
      <c r="F37" s="164">
        <f t="shared" si="1"/>
        <v>0.65563598759048602</v>
      </c>
      <c r="G37" s="165">
        <f t="shared" si="2"/>
        <v>4.963805584281282E-2</v>
      </c>
    </row>
    <row r="38" spans="1:7">
      <c r="A38" t="s">
        <v>45</v>
      </c>
      <c r="B38" s="19">
        <v>537</v>
      </c>
      <c r="C38" s="19" t="s">
        <v>478</v>
      </c>
      <c r="D38" s="19" t="s">
        <v>479</v>
      </c>
      <c r="E38" s="164">
        <f t="shared" si="0"/>
        <v>0.79086892488954341</v>
      </c>
      <c r="F38" s="164">
        <f t="shared" si="1"/>
        <v>0.7407952871870398</v>
      </c>
      <c r="G38" s="165">
        <f t="shared" si="2"/>
        <v>5.0073637702503684E-2</v>
      </c>
    </row>
    <row r="39" spans="1:7">
      <c r="A39" t="s">
        <v>46</v>
      </c>
      <c r="B39" s="19">
        <v>446</v>
      </c>
      <c r="C39" s="19" t="s">
        <v>480</v>
      </c>
      <c r="D39" s="19" t="s">
        <v>481</v>
      </c>
      <c r="E39" s="164">
        <f t="shared" si="0"/>
        <v>0.70681458003169573</v>
      </c>
      <c r="F39" s="164">
        <f t="shared" si="1"/>
        <v>0.66244057052297944</v>
      </c>
      <c r="G39" s="165">
        <f t="shared" si="2"/>
        <v>4.4374009508716325E-2</v>
      </c>
    </row>
    <row r="40" spans="1:7">
      <c r="A40" t="s">
        <v>47</v>
      </c>
      <c r="B40" s="19">
        <v>549</v>
      </c>
      <c r="C40" s="19" t="s">
        <v>482</v>
      </c>
      <c r="D40" s="19" t="s">
        <v>483</v>
      </c>
      <c r="E40" s="164">
        <f t="shared" si="0"/>
        <v>0.73592493297587136</v>
      </c>
      <c r="F40" s="164">
        <f t="shared" si="1"/>
        <v>0.6836461126005362</v>
      </c>
      <c r="G40" s="165">
        <f t="shared" si="2"/>
        <v>5.2278820375335121E-2</v>
      </c>
    </row>
    <row r="41" spans="1:7">
      <c r="A41" t="s">
        <v>48</v>
      </c>
      <c r="B41" s="19">
        <v>295</v>
      </c>
      <c r="C41" s="19" t="s">
        <v>484</v>
      </c>
      <c r="D41" s="19" t="s">
        <v>485</v>
      </c>
      <c r="E41" s="164">
        <f t="shared" si="0"/>
        <v>0.76822916666666663</v>
      </c>
      <c r="F41" s="164">
        <f t="shared" si="1"/>
        <v>0.6796875</v>
      </c>
      <c r="G41" s="165">
        <f t="shared" si="2"/>
        <v>8.8541666666666671E-2</v>
      </c>
    </row>
    <row r="42" spans="1:7">
      <c r="A42" t="s">
        <v>49</v>
      </c>
      <c r="B42" s="19">
        <v>222</v>
      </c>
      <c r="C42" s="19" t="s">
        <v>486</v>
      </c>
      <c r="D42" s="19" t="s">
        <v>487</v>
      </c>
      <c r="E42" s="164">
        <f t="shared" si="0"/>
        <v>0.73267326732673266</v>
      </c>
      <c r="F42" s="164">
        <f t="shared" si="1"/>
        <v>0.6996699669966997</v>
      </c>
      <c r="G42" s="165">
        <f t="shared" si="2"/>
        <v>3.3003300330033E-2</v>
      </c>
    </row>
    <row r="43" spans="1:7">
      <c r="A43" t="s">
        <v>50</v>
      </c>
      <c r="B43" s="19">
        <v>65</v>
      </c>
      <c r="C43" s="19" t="s">
        <v>488</v>
      </c>
      <c r="D43" s="19" t="s">
        <v>489</v>
      </c>
      <c r="E43" s="164">
        <f t="shared" si="0"/>
        <v>0.77380952380952384</v>
      </c>
      <c r="F43" s="164">
        <f t="shared" si="1"/>
        <v>0.76190476190476186</v>
      </c>
      <c r="G43" s="167">
        <f t="shared" si="2"/>
        <v>1.1904761904761904E-2</v>
      </c>
    </row>
    <row r="44" spans="1:7">
      <c r="A44" t="s">
        <v>51</v>
      </c>
      <c r="B44" s="19">
        <v>755</v>
      </c>
      <c r="C44" s="19" t="s">
        <v>490</v>
      </c>
      <c r="D44" s="19" t="s">
        <v>491</v>
      </c>
      <c r="E44" s="164">
        <f t="shared" si="0"/>
        <v>0.73300970873786409</v>
      </c>
      <c r="F44" s="164">
        <f t="shared" si="1"/>
        <v>0.66893203883495145</v>
      </c>
      <c r="G44" s="165">
        <f t="shared" si="2"/>
        <v>6.4077669902912623E-2</v>
      </c>
    </row>
    <row r="45" spans="1:7">
      <c r="A45" t="s">
        <v>52</v>
      </c>
      <c r="B45" s="19">
        <v>414</v>
      </c>
      <c r="C45" s="19" t="s">
        <v>492</v>
      </c>
      <c r="D45" s="19" t="s">
        <v>493</v>
      </c>
      <c r="E45" s="164">
        <f t="shared" si="0"/>
        <v>0.75272727272727269</v>
      </c>
      <c r="F45" s="164">
        <f t="shared" si="1"/>
        <v>0.70727272727272728</v>
      </c>
      <c r="G45" s="165">
        <f t="shared" si="2"/>
        <v>4.5454545454545456E-2</v>
      </c>
    </row>
    <row r="46" spans="1:7">
      <c r="A46" t="s">
        <v>53</v>
      </c>
      <c r="B46" s="19">
        <v>515</v>
      </c>
      <c r="C46" s="19" t="s">
        <v>494</v>
      </c>
      <c r="D46" s="19" t="s">
        <v>495</v>
      </c>
      <c r="E46" s="164">
        <f t="shared" si="0"/>
        <v>0.74314574314574311</v>
      </c>
      <c r="F46" s="164">
        <f t="shared" si="1"/>
        <v>0.67965367965367962</v>
      </c>
      <c r="G46" s="165">
        <f t="shared" si="2"/>
        <v>6.3492063492063489E-2</v>
      </c>
    </row>
    <row r="47" spans="1:7">
      <c r="A47" s="168" t="s">
        <v>152</v>
      </c>
      <c r="B47" s="169">
        <f>SUM(B5:B46)</f>
        <v>19274</v>
      </c>
      <c r="C47" s="169" t="s">
        <v>496</v>
      </c>
      <c r="D47" s="169" t="s">
        <v>497</v>
      </c>
      <c r="E47" s="170">
        <f t="shared" si="0"/>
        <v>0.72246795112077367</v>
      </c>
      <c r="F47" s="170">
        <f t="shared" si="1"/>
        <v>0.66762875777794439</v>
      </c>
      <c r="G47" s="171">
        <f t="shared" si="2"/>
        <v>5.4839193342829294E-2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view="pageLayout" zoomScale="70" workbookViewId="0">
      <selection activeCell="A19" sqref="A19:A23"/>
    </sheetView>
  </sheetViews>
  <sheetFormatPr baseColWidth="10" defaultColWidth="8.83203125" defaultRowHeight="14" x14ac:dyDescent="0"/>
  <cols>
    <col min="1" max="1" width="28.5" customWidth="1"/>
    <col min="2" max="2" width="9.33203125" customWidth="1"/>
    <col min="3" max="3" width="8.6640625" customWidth="1"/>
    <col min="4" max="6" width="4.5" customWidth="1"/>
    <col min="7" max="7" width="8.6640625" customWidth="1"/>
    <col min="8" max="10" width="4.5" customWidth="1"/>
    <col min="11" max="11" width="8.6640625" customWidth="1"/>
    <col min="12" max="14" width="4.5" customWidth="1"/>
    <col min="15" max="15" width="8.6640625" customWidth="1"/>
    <col min="16" max="18" width="4.5" customWidth="1"/>
    <col min="19" max="19" width="7.6640625" customWidth="1"/>
    <col min="20" max="20" width="6.6640625" customWidth="1"/>
    <col min="21" max="23" width="4.5" customWidth="1"/>
    <col min="24" max="24" width="6.6640625" customWidth="1"/>
    <col min="25" max="27" width="4.5" customWidth="1"/>
    <col min="28" max="28" width="6.6640625" customWidth="1"/>
    <col min="29" max="31" width="4.5" customWidth="1"/>
    <col min="32" max="32" width="8.6640625" customWidth="1"/>
    <col min="33" max="33" width="7.33203125" customWidth="1"/>
    <col min="34" max="36" width="4.5" customWidth="1"/>
    <col min="37" max="37" width="8.6640625" customWidth="1"/>
    <col min="38" max="38" width="6.6640625" customWidth="1"/>
    <col min="39" max="41" width="4.5" customWidth="1"/>
    <col min="42" max="42" width="5.6640625" customWidth="1"/>
    <col min="43" max="44" width="4.5" customWidth="1"/>
    <col min="45" max="45" width="8.5" customWidth="1"/>
    <col min="46" max="47" width="10.5" customWidth="1"/>
    <col min="48" max="48" width="13.1640625" customWidth="1"/>
    <col min="49" max="50" width="19" customWidth="1"/>
  </cols>
  <sheetData>
    <row r="1" spans="1:46" ht="15" customHeight="1">
      <c r="A1" s="1" t="s">
        <v>0</v>
      </c>
    </row>
    <row r="2" spans="1:46" s="16" customFormat="1" ht="63.75" customHeight="1">
      <c r="A2" s="10" t="s">
        <v>1</v>
      </c>
      <c r="B2" s="78" t="s">
        <v>245</v>
      </c>
      <c r="C2" s="114" t="s">
        <v>55</v>
      </c>
      <c r="D2" s="106" t="s">
        <v>248</v>
      </c>
      <c r="E2" s="106" t="s">
        <v>243</v>
      </c>
      <c r="F2" s="110" t="s">
        <v>244</v>
      </c>
      <c r="G2" s="114" t="s">
        <v>59</v>
      </c>
      <c r="H2" s="106" t="s">
        <v>248</v>
      </c>
      <c r="I2" s="106" t="s">
        <v>243</v>
      </c>
      <c r="J2" s="110" t="s">
        <v>244</v>
      </c>
      <c r="K2" s="114" t="s">
        <v>60</v>
      </c>
      <c r="L2" s="106" t="s">
        <v>248</v>
      </c>
      <c r="M2" s="106" t="s">
        <v>243</v>
      </c>
      <c r="N2" s="110" t="s">
        <v>244</v>
      </c>
      <c r="O2" s="114" t="s">
        <v>61</v>
      </c>
      <c r="P2" s="106" t="s">
        <v>248</v>
      </c>
      <c r="Q2" s="106" t="s">
        <v>243</v>
      </c>
      <c r="R2" s="110" t="s">
        <v>244</v>
      </c>
      <c r="S2" s="150" t="s">
        <v>249</v>
      </c>
      <c r="T2" s="114" t="s">
        <v>56</v>
      </c>
      <c r="U2" s="106" t="s">
        <v>248</v>
      </c>
      <c r="V2" s="106" t="s">
        <v>243</v>
      </c>
      <c r="W2" s="110" t="s">
        <v>244</v>
      </c>
      <c r="X2" s="114" t="s">
        <v>57</v>
      </c>
      <c r="Y2" s="106" t="s">
        <v>248</v>
      </c>
      <c r="Z2" s="106" t="s">
        <v>243</v>
      </c>
      <c r="AA2" s="110" t="s">
        <v>244</v>
      </c>
      <c r="AB2" s="114" t="s">
        <v>62</v>
      </c>
      <c r="AC2" s="106" t="s">
        <v>248</v>
      </c>
      <c r="AD2" s="106" t="s">
        <v>243</v>
      </c>
      <c r="AE2" s="110" t="s">
        <v>244</v>
      </c>
      <c r="AF2" s="150" t="s">
        <v>246</v>
      </c>
      <c r="AG2" s="114" t="s">
        <v>58</v>
      </c>
      <c r="AH2" s="106" t="s">
        <v>248</v>
      </c>
      <c r="AI2" s="106" t="s">
        <v>243</v>
      </c>
      <c r="AJ2" s="110" t="s">
        <v>244</v>
      </c>
      <c r="AK2" s="150" t="s">
        <v>247</v>
      </c>
      <c r="AL2" s="114" t="s">
        <v>63</v>
      </c>
      <c r="AM2" s="106" t="s">
        <v>248</v>
      </c>
      <c r="AN2" s="106" t="s">
        <v>243</v>
      </c>
      <c r="AO2" s="110" t="s">
        <v>244</v>
      </c>
      <c r="AP2" s="131" t="s">
        <v>9</v>
      </c>
      <c r="AQ2" s="15" t="s">
        <v>10</v>
      </c>
      <c r="AR2" s="15" t="s">
        <v>237</v>
      </c>
      <c r="AS2" s="25" t="s">
        <v>11</v>
      </c>
    </row>
    <row r="3" spans="1:46">
      <c r="A3" s="12" t="s">
        <v>12</v>
      </c>
      <c r="B3" s="79">
        <f>SUM(C3:R3)</f>
        <v>351</v>
      </c>
      <c r="C3" s="115">
        <v>295</v>
      </c>
      <c r="D3" s="107">
        <v>0</v>
      </c>
      <c r="E3" s="107">
        <v>1</v>
      </c>
      <c r="F3" s="111">
        <v>15</v>
      </c>
      <c r="G3" s="115">
        <v>19</v>
      </c>
      <c r="H3" s="107">
        <v>0</v>
      </c>
      <c r="I3" s="107">
        <v>0</v>
      </c>
      <c r="J3" s="111">
        <v>0</v>
      </c>
      <c r="K3" s="115">
        <v>17</v>
      </c>
      <c r="L3" s="107">
        <v>0</v>
      </c>
      <c r="M3" s="107">
        <v>0</v>
      </c>
      <c r="N3" s="111">
        <v>0</v>
      </c>
      <c r="O3" s="115">
        <v>3</v>
      </c>
      <c r="P3" s="107">
        <v>0</v>
      </c>
      <c r="Q3" s="107">
        <v>0</v>
      </c>
      <c r="R3" s="111">
        <v>1</v>
      </c>
      <c r="S3" s="129">
        <f>SUM(T3:AE3)</f>
        <v>158</v>
      </c>
      <c r="T3" s="115">
        <v>116</v>
      </c>
      <c r="U3" s="107">
        <v>0</v>
      </c>
      <c r="V3" s="107">
        <v>1</v>
      </c>
      <c r="W3" s="111">
        <v>16</v>
      </c>
      <c r="X3" s="115">
        <v>20</v>
      </c>
      <c r="Y3" s="107">
        <v>0</v>
      </c>
      <c r="Z3" s="107">
        <v>0</v>
      </c>
      <c r="AA3" s="111">
        <v>4</v>
      </c>
      <c r="AB3" s="115">
        <v>1</v>
      </c>
      <c r="AC3" s="107">
        <v>0</v>
      </c>
      <c r="AD3" s="107">
        <v>0</v>
      </c>
      <c r="AE3" s="111">
        <v>0</v>
      </c>
      <c r="AF3" s="129">
        <f>SUM(AG3:AJ3)</f>
        <v>4</v>
      </c>
      <c r="AG3" s="115">
        <v>3</v>
      </c>
      <c r="AH3" s="107">
        <v>0</v>
      </c>
      <c r="AI3" s="107">
        <v>0</v>
      </c>
      <c r="AJ3" s="111">
        <v>1</v>
      </c>
      <c r="AK3" s="129">
        <f>SUM(AL3:AO3)</f>
        <v>3</v>
      </c>
      <c r="AL3" s="115">
        <v>3</v>
      </c>
      <c r="AM3" s="107">
        <v>0</v>
      </c>
      <c r="AN3" s="107">
        <v>0</v>
      </c>
      <c r="AO3" s="111">
        <v>0</v>
      </c>
      <c r="AP3" s="132">
        <v>31</v>
      </c>
      <c r="AQ3" s="13">
        <v>1</v>
      </c>
      <c r="AR3" s="13">
        <v>0</v>
      </c>
      <c r="AS3" s="13">
        <f>SUM(B3,S3,AF3,AK3,AP3:AR3)</f>
        <v>548</v>
      </c>
    </row>
    <row r="4" spans="1:46">
      <c r="A4" s="12" t="s">
        <v>13</v>
      </c>
      <c r="B4" s="79">
        <f t="shared" ref="B4:B44" si="0">SUM(C4:R4)</f>
        <v>108</v>
      </c>
      <c r="C4" s="115">
        <v>86</v>
      </c>
      <c r="D4" s="107">
        <v>0</v>
      </c>
      <c r="E4" s="107">
        <v>0</v>
      </c>
      <c r="F4" s="111">
        <v>5</v>
      </c>
      <c r="G4" s="115">
        <v>9</v>
      </c>
      <c r="H4" s="107">
        <v>0</v>
      </c>
      <c r="I4" s="107">
        <v>0</v>
      </c>
      <c r="J4" s="111">
        <v>0</v>
      </c>
      <c r="K4" s="115">
        <v>6</v>
      </c>
      <c r="L4" s="107">
        <v>0</v>
      </c>
      <c r="M4" s="107">
        <v>0</v>
      </c>
      <c r="N4" s="111">
        <v>0</v>
      </c>
      <c r="O4" s="115">
        <v>2</v>
      </c>
      <c r="P4" s="107">
        <v>0</v>
      </c>
      <c r="Q4" s="107">
        <v>0</v>
      </c>
      <c r="R4" s="111">
        <v>0</v>
      </c>
      <c r="S4" s="129">
        <f t="shared" ref="S4:S44" si="1">SUM(T4:AE4)</f>
        <v>72</v>
      </c>
      <c r="T4" s="115">
        <v>60</v>
      </c>
      <c r="U4" s="107">
        <v>0</v>
      </c>
      <c r="V4" s="107">
        <v>1</v>
      </c>
      <c r="W4" s="111">
        <v>4</v>
      </c>
      <c r="X4" s="115">
        <v>7</v>
      </c>
      <c r="Y4" s="107">
        <v>0</v>
      </c>
      <c r="Z4" s="107">
        <v>0</v>
      </c>
      <c r="AA4" s="111">
        <v>0</v>
      </c>
      <c r="AB4" s="115">
        <v>0</v>
      </c>
      <c r="AC4" s="107">
        <v>0</v>
      </c>
      <c r="AD4" s="107">
        <v>0</v>
      </c>
      <c r="AE4" s="111">
        <v>0</v>
      </c>
      <c r="AF4" s="129">
        <f t="shared" ref="AF4:AF44" si="2">SUM(AG4:AJ4)</f>
        <v>2</v>
      </c>
      <c r="AG4" s="115">
        <v>2</v>
      </c>
      <c r="AH4" s="107">
        <v>0</v>
      </c>
      <c r="AI4" s="107">
        <v>0</v>
      </c>
      <c r="AJ4" s="111">
        <v>0</v>
      </c>
      <c r="AK4" s="129">
        <f t="shared" ref="AK4:AK44" si="3">SUM(AL4:AO4)</f>
        <v>2</v>
      </c>
      <c r="AL4" s="115">
        <v>1</v>
      </c>
      <c r="AM4" s="107">
        <v>0</v>
      </c>
      <c r="AN4" s="107">
        <v>0</v>
      </c>
      <c r="AO4" s="111">
        <v>1</v>
      </c>
      <c r="AP4" s="132">
        <v>2</v>
      </c>
      <c r="AQ4" s="13">
        <v>0</v>
      </c>
      <c r="AR4" s="13">
        <v>1</v>
      </c>
      <c r="AS4" s="13">
        <f t="shared" ref="AS4:AS44" si="4">SUM(B4,S4,AF4,AK4,AP4:AR4)</f>
        <v>187</v>
      </c>
    </row>
    <row r="5" spans="1:46">
      <c r="A5" s="12" t="s">
        <v>14</v>
      </c>
      <c r="B5" s="79">
        <f t="shared" si="0"/>
        <v>348</v>
      </c>
      <c r="C5" s="115">
        <v>271</v>
      </c>
      <c r="D5" s="107">
        <v>0</v>
      </c>
      <c r="E5" s="107">
        <v>5</v>
      </c>
      <c r="F5" s="111">
        <v>29</v>
      </c>
      <c r="G5" s="115">
        <v>16</v>
      </c>
      <c r="H5" s="107">
        <v>0</v>
      </c>
      <c r="I5" s="107">
        <v>0</v>
      </c>
      <c r="J5" s="111">
        <v>0</v>
      </c>
      <c r="K5" s="115">
        <v>22</v>
      </c>
      <c r="L5" s="107">
        <v>0</v>
      </c>
      <c r="M5" s="107">
        <v>0</v>
      </c>
      <c r="N5" s="111">
        <v>0</v>
      </c>
      <c r="O5" s="115">
        <v>5</v>
      </c>
      <c r="P5" s="107">
        <v>0</v>
      </c>
      <c r="Q5" s="107">
        <v>0</v>
      </c>
      <c r="R5" s="111">
        <v>0</v>
      </c>
      <c r="S5" s="129">
        <f t="shared" si="1"/>
        <v>191</v>
      </c>
      <c r="T5" s="115">
        <v>137</v>
      </c>
      <c r="U5" s="107">
        <v>0</v>
      </c>
      <c r="V5" s="107">
        <v>2</v>
      </c>
      <c r="W5" s="111">
        <v>17</v>
      </c>
      <c r="X5" s="115">
        <v>27</v>
      </c>
      <c r="Y5" s="107">
        <v>0</v>
      </c>
      <c r="Z5" s="107">
        <v>0</v>
      </c>
      <c r="AA5" s="111">
        <v>5</v>
      </c>
      <c r="AB5" s="115">
        <v>2</v>
      </c>
      <c r="AC5" s="107">
        <v>0</v>
      </c>
      <c r="AD5" s="107">
        <v>0</v>
      </c>
      <c r="AE5" s="111">
        <v>1</v>
      </c>
      <c r="AF5" s="129">
        <f t="shared" si="2"/>
        <v>8</v>
      </c>
      <c r="AG5" s="115">
        <v>7</v>
      </c>
      <c r="AH5" s="107">
        <v>0</v>
      </c>
      <c r="AI5" s="107">
        <v>0</v>
      </c>
      <c r="AJ5" s="111">
        <v>1</v>
      </c>
      <c r="AK5" s="129">
        <f t="shared" si="3"/>
        <v>6</v>
      </c>
      <c r="AL5" s="115">
        <v>5</v>
      </c>
      <c r="AM5" s="107">
        <v>0</v>
      </c>
      <c r="AN5" s="107">
        <v>1</v>
      </c>
      <c r="AO5" s="111">
        <v>0</v>
      </c>
      <c r="AP5" s="132">
        <v>34</v>
      </c>
      <c r="AQ5" s="13">
        <v>0</v>
      </c>
      <c r="AR5" s="13">
        <v>0</v>
      </c>
      <c r="AS5" s="13">
        <f t="shared" si="4"/>
        <v>587</v>
      </c>
    </row>
    <row r="6" spans="1:46">
      <c r="A6" s="12" t="s">
        <v>15</v>
      </c>
      <c r="B6" s="79">
        <f t="shared" si="0"/>
        <v>198</v>
      </c>
      <c r="C6" s="115">
        <v>161</v>
      </c>
      <c r="D6" s="107">
        <v>0</v>
      </c>
      <c r="E6" s="107">
        <v>1</v>
      </c>
      <c r="F6" s="111">
        <v>9</v>
      </c>
      <c r="G6" s="115">
        <v>12</v>
      </c>
      <c r="H6" s="107">
        <v>0</v>
      </c>
      <c r="I6" s="107">
        <v>0</v>
      </c>
      <c r="J6" s="111">
        <v>0</v>
      </c>
      <c r="K6" s="115">
        <v>11</v>
      </c>
      <c r="L6" s="107">
        <v>0</v>
      </c>
      <c r="M6" s="107">
        <v>0</v>
      </c>
      <c r="N6" s="111">
        <v>0</v>
      </c>
      <c r="O6" s="115">
        <v>4</v>
      </c>
      <c r="P6" s="107">
        <v>0</v>
      </c>
      <c r="Q6" s="107">
        <v>0</v>
      </c>
      <c r="R6" s="111">
        <v>0</v>
      </c>
      <c r="S6" s="129">
        <f t="shared" si="1"/>
        <v>99</v>
      </c>
      <c r="T6" s="115">
        <v>73</v>
      </c>
      <c r="U6" s="107">
        <v>0</v>
      </c>
      <c r="V6" s="107">
        <v>3</v>
      </c>
      <c r="W6" s="111">
        <v>4</v>
      </c>
      <c r="X6" s="115">
        <v>15</v>
      </c>
      <c r="Y6" s="107">
        <v>0</v>
      </c>
      <c r="Z6" s="107">
        <v>0</v>
      </c>
      <c r="AA6" s="111">
        <v>3</v>
      </c>
      <c r="AB6" s="115">
        <v>1</v>
      </c>
      <c r="AC6" s="107">
        <v>0</v>
      </c>
      <c r="AD6" s="107">
        <v>0</v>
      </c>
      <c r="AE6" s="111">
        <v>0</v>
      </c>
      <c r="AF6" s="129">
        <f t="shared" si="2"/>
        <v>2</v>
      </c>
      <c r="AG6" s="115">
        <v>2</v>
      </c>
      <c r="AH6" s="107">
        <v>0</v>
      </c>
      <c r="AI6" s="107">
        <v>0</v>
      </c>
      <c r="AJ6" s="111">
        <v>0</v>
      </c>
      <c r="AK6" s="129">
        <f t="shared" si="3"/>
        <v>6</v>
      </c>
      <c r="AL6" s="115">
        <v>6</v>
      </c>
      <c r="AM6" s="107">
        <v>0</v>
      </c>
      <c r="AN6" s="107">
        <v>0</v>
      </c>
      <c r="AO6" s="111">
        <v>0</v>
      </c>
      <c r="AP6" s="132">
        <v>13</v>
      </c>
      <c r="AQ6" s="13">
        <v>0</v>
      </c>
      <c r="AR6" s="13">
        <v>0</v>
      </c>
      <c r="AS6" s="13">
        <f t="shared" si="4"/>
        <v>318</v>
      </c>
    </row>
    <row r="7" spans="1:46">
      <c r="A7" s="12" t="s">
        <v>16</v>
      </c>
      <c r="B7" s="79">
        <f t="shared" si="0"/>
        <v>56</v>
      </c>
      <c r="C7" s="115">
        <v>36</v>
      </c>
      <c r="D7" s="107">
        <v>0</v>
      </c>
      <c r="E7" s="107">
        <v>3</v>
      </c>
      <c r="F7" s="111">
        <v>9</v>
      </c>
      <c r="G7" s="115">
        <v>4</v>
      </c>
      <c r="H7" s="107">
        <v>0</v>
      </c>
      <c r="I7" s="107">
        <v>0</v>
      </c>
      <c r="J7" s="111">
        <v>1</v>
      </c>
      <c r="K7" s="115">
        <v>2</v>
      </c>
      <c r="L7" s="107">
        <v>0</v>
      </c>
      <c r="M7" s="107">
        <v>0</v>
      </c>
      <c r="N7" s="111">
        <v>0</v>
      </c>
      <c r="O7" s="115">
        <v>1</v>
      </c>
      <c r="P7" s="107">
        <v>0</v>
      </c>
      <c r="Q7" s="107">
        <v>0</v>
      </c>
      <c r="R7" s="111">
        <v>0</v>
      </c>
      <c r="S7" s="129">
        <f t="shared" si="1"/>
        <v>19</v>
      </c>
      <c r="T7" s="115">
        <v>10</v>
      </c>
      <c r="U7" s="107">
        <v>0</v>
      </c>
      <c r="V7" s="107">
        <v>0</v>
      </c>
      <c r="W7" s="111">
        <v>3</v>
      </c>
      <c r="X7" s="115">
        <v>4</v>
      </c>
      <c r="Y7" s="107">
        <v>0</v>
      </c>
      <c r="Z7" s="107">
        <v>0</v>
      </c>
      <c r="AA7" s="111">
        <v>0</v>
      </c>
      <c r="AB7" s="115">
        <v>2</v>
      </c>
      <c r="AC7" s="107">
        <v>0</v>
      </c>
      <c r="AD7" s="107">
        <v>0</v>
      </c>
      <c r="AE7" s="111">
        <v>0</v>
      </c>
      <c r="AF7" s="129">
        <f t="shared" si="2"/>
        <v>0</v>
      </c>
      <c r="AG7" s="115">
        <v>0</v>
      </c>
      <c r="AH7" s="107">
        <v>0</v>
      </c>
      <c r="AI7" s="107">
        <v>0</v>
      </c>
      <c r="AJ7" s="111">
        <v>0</v>
      </c>
      <c r="AK7" s="129">
        <f t="shared" si="3"/>
        <v>5</v>
      </c>
      <c r="AL7" s="115">
        <v>4</v>
      </c>
      <c r="AM7" s="107">
        <v>0</v>
      </c>
      <c r="AN7" s="107">
        <v>1</v>
      </c>
      <c r="AO7" s="111">
        <v>0</v>
      </c>
      <c r="AP7" s="132">
        <v>15</v>
      </c>
      <c r="AQ7" s="13">
        <v>2</v>
      </c>
      <c r="AR7" s="13">
        <v>1</v>
      </c>
      <c r="AS7" s="13">
        <f t="shared" si="4"/>
        <v>98</v>
      </c>
    </row>
    <row r="8" spans="1:46">
      <c r="A8" s="12" t="s">
        <v>17</v>
      </c>
      <c r="B8" s="79">
        <f t="shared" si="0"/>
        <v>124</v>
      </c>
      <c r="C8" s="115">
        <v>97</v>
      </c>
      <c r="D8" s="107">
        <v>0</v>
      </c>
      <c r="E8" s="107">
        <v>4</v>
      </c>
      <c r="F8" s="111">
        <v>6</v>
      </c>
      <c r="G8" s="115">
        <v>7</v>
      </c>
      <c r="H8" s="107">
        <v>0</v>
      </c>
      <c r="I8" s="107">
        <v>0</v>
      </c>
      <c r="J8" s="111">
        <v>0</v>
      </c>
      <c r="K8" s="115">
        <v>8</v>
      </c>
      <c r="L8" s="107">
        <v>0</v>
      </c>
      <c r="M8" s="107">
        <v>0</v>
      </c>
      <c r="N8" s="111">
        <v>0</v>
      </c>
      <c r="O8" s="115">
        <v>2</v>
      </c>
      <c r="P8" s="107">
        <v>0</v>
      </c>
      <c r="Q8" s="107">
        <v>0</v>
      </c>
      <c r="R8" s="111">
        <v>0</v>
      </c>
      <c r="S8" s="129">
        <f t="shared" si="1"/>
        <v>46</v>
      </c>
      <c r="T8" s="115">
        <v>37</v>
      </c>
      <c r="U8" s="107">
        <v>0</v>
      </c>
      <c r="V8" s="107">
        <v>1</v>
      </c>
      <c r="W8" s="111">
        <v>0</v>
      </c>
      <c r="X8" s="115">
        <v>7</v>
      </c>
      <c r="Y8" s="107">
        <v>0</v>
      </c>
      <c r="Z8" s="107">
        <v>0</v>
      </c>
      <c r="AA8" s="111">
        <v>0</v>
      </c>
      <c r="AB8" s="115">
        <v>1</v>
      </c>
      <c r="AC8" s="107">
        <v>0</v>
      </c>
      <c r="AD8" s="107">
        <v>0</v>
      </c>
      <c r="AE8" s="111">
        <v>0</v>
      </c>
      <c r="AF8" s="129">
        <f t="shared" si="2"/>
        <v>7</v>
      </c>
      <c r="AG8" s="115">
        <v>7</v>
      </c>
      <c r="AH8" s="107">
        <v>0</v>
      </c>
      <c r="AI8" s="107">
        <v>0</v>
      </c>
      <c r="AJ8" s="111">
        <v>0</v>
      </c>
      <c r="AK8" s="129">
        <f t="shared" si="3"/>
        <v>4</v>
      </c>
      <c r="AL8" s="115">
        <v>3</v>
      </c>
      <c r="AM8" s="107">
        <v>0</v>
      </c>
      <c r="AN8" s="107">
        <v>1</v>
      </c>
      <c r="AO8" s="111">
        <v>0</v>
      </c>
      <c r="AP8" s="132">
        <v>12</v>
      </c>
      <c r="AQ8" s="13">
        <v>0</v>
      </c>
      <c r="AR8" s="13">
        <v>0</v>
      </c>
      <c r="AS8" s="13">
        <f t="shared" si="4"/>
        <v>193</v>
      </c>
    </row>
    <row r="9" spans="1:46">
      <c r="A9" s="12" t="s">
        <v>18</v>
      </c>
      <c r="B9" s="79">
        <f t="shared" si="0"/>
        <v>59</v>
      </c>
      <c r="C9" s="115">
        <v>47</v>
      </c>
      <c r="D9" s="107">
        <v>0</v>
      </c>
      <c r="E9" s="107">
        <v>1</v>
      </c>
      <c r="F9" s="111">
        <v>0</v>
      </c>
      <c r="G9" s="115">
        <v>4</v>
      </c>
      <c r="H9" s="107">
        <v>0</v>
      </c>
      <c r="I9" s="107">
        <v>0</v>
      </c>
      <c r="J9" s="111">
        <v>0</v>
      </c>
      <c r="K9" s="115">
        <v>6</v>
      </c>
      <c r="L9" s="107">
        <v>0</v>
      </c>
      <c r="M9" s="107">
        <v>0</v>
      </c>
      <c r="N9" s="111">
        <v>0</v>
      </c>
      <c r="O9" s="115">
        <v>1</v>
      </c>
      <c r="P9" s="107">
        <v>0</v>
      </c>
      <c r="Q9" s="107">
        <v>0</v>
      </c>
      <c r="R9" s="111">
        <v>0</v>
      </c>
      <c r="S9" s="129">
        <f t="shared" si="1"/>
        <v>29</v>
      </c>
      <c r="T9" s="115">
        <v>23</v>
      </c>
      <c r="U9" s="107">
        <v>0</v>
      </c>
      <c r="V9" s="107">
        <v>0</v>
      </c>
      <c r="W9" s="111">
        <v>0</v>
      </c>
      <c r="X9" s="115">
        <v>6</v>
      </c>
      <c r="Y9" s="107">
        <v>0</v>
      </c>
      <c r="Z9" s="107">
        <v>0</v>
      </c>
      <c r="AA9" s="111">
        <v>0</v>
      </c>
      <c r="AB9" s="115">
        <v>0</v>
      </c>
      <c r="AC9" s="107">
        <v>0</v>
      </c>
      <c r="AD9" s="107">
        <v>0</v>
      </c>
      <c r="AE9" s="111">
        <v>0</v>
      </c>
      <c r="AF9" s="129">
        <f t="shared" si="2"/>
        <v>0</v>
      </c>
      <c r="AG9" s="115">
        <v>0</v>
      </c>
      <c r="AH9" s="107">
        <v>0</v>
      </c>
      <c r="AI9" s="107">
        <v>0</v>
      </c>
      <c r="AJ9" s="111">
        <v>0</v>
      </c>
      <c r="AK9" s="129">
        <f t="shared" si="3"/>
        <v>2</v>
      </c>
      <c r="AL9" s="115">
        <v>2</v>
      </c>
      <c r="AM9" s="107">
        <v>0</v>
      </c>
      <c r="AN9" s="107">
        <v>0</v>
      </c>
      <c r="AO9" s="111">
        <v>0</v>
      </c>
      <c r="AP9" s="132">
        <v>7</v>
      </c>
      <c r="AQ9" s="13">
        <v>0</v>
      </c>
      <c r="AR9" s="13">
        <v>0</v>
      </c>
      <c r="AS9" s="13">
        <f t="shared" si="4"/>
        <v>97</v>
      </c>
    </row>
    <row r="10" spans="1:46">
      <c r="A10" s="12" t="s">
        <v>19</v>
      </c>
      <c r="B10" s="79">
        <f t="shared" si="0"/>
        <v>427</v>
      </c>
      <c r="C10" s="115">
        <v>358</v>
      </c>
      <c r="D10" s="107">
        <v>0</v>
      </c>
      <c r="E10" s="107">
        <v>6</v>
      </c>
      <c r="F10" s="111">
        <v>19</v>
      </c>
      <c r="G10" s="115">
        <v>21</v>
      </c>
      <c r="H10" s="107">
        <v>0</v>
      </c>
      <c r="I10" s="107">
        <v>0</v>
      </c>
      <c r="J10" s="111">
        <v>1</v>
      </c>
      <c r="K10" s="115">
        <v>16</v>
      </c>
      <c r="L10" s="107">
        <v>0</v>
      </c>
      <c r="M10" s="107">
        <v>0</v>
      </c>
      <c r="N10" s="111">
        <v>0</v>
      </c>
      <c r="O10" s="115">
        <v>6</v>
      </c>
      <c r="P10" s="107">
        <v>0</v>
      </c>
      <c r="Q10" s="107">
        <v>0</v>
      </c>
      <c r="R10" s="111">
        <v>0</v>
      </c>
      <c r="S10" s="129">
        <f t="shared" si="1"/>
        <v>226</v>
      </c>
      <c r="T10" s="115">
        <v>183</v>
      </c>
      <c r="U10" s="107">
        <v>0</v>
      </c>
      <c r="V10" s="107">
        <v>2</v>
      </c>
      <c r="W10" s="111">
        <v>6</v>
      </c>
      <c r="X10" s="115">
        <v>28</v>
      </c>
      <c r="Y10" s="107">
        <v>0</v>
      </c>
      <c r="Z10" s="107">
        <v>0</v>
      </c>
      <c r="AA10" s="111">
        <v>3</v>
      </c>
      <c r="AB10" s="115">
        <v>4</v>
      </c>
      <c r="AC10" s="107">
        <v>0</v>
      </c>
      <c r="AD10" s="107">
        <v>0</v>
      </c>
      <c r="AE10" s="111">
        <v>0</v>
      </c>
      <c r="AF10" s="129">
        <f t="shared" si="2"/>
        <v>6</v>
      </c>
      <c r="AG10" s="115">
        <v>6</v>
      </c>
      <c r="AH10" s="107">
        <v>0</v>
      </c>
      <c r="AI10" s="107">
        <v>0</v>
      </c>
      <c r="AJ10" s="111">
        <v>0</v>
      </c>
      <c r="AK10" s="129">
        <f t="shared" si="3"/>
        <v>7</v>
      </c>
      <c r="AL10" s="115">
        <v>6</v>
      </c>
      <c r="AM10" s="107">
        <v>0</v>
      </c>
      <c r="AN10" s="107">
        <v>1</v>
      </c>
      <c r="AO10" s="111">
        <v>0</v>
      </c>
      <c r="AP10" s="132">
        <v>52</v>
      </c>
      <c r="AQ10" s="13">
        <v>1</v>
      </c>
      <c r="AR10" s="13">
        <v>0</v>
      </c>
      <c r="AS10" s="79">
        <f t="shared" si="4"/>
        <v>719</v>
      </c>
      <c r="AT10" s="4"/>
    </row>
    <row r="11" spans="1:46">
      <c r="A11" s="12" t="s">
        <v>20</v>
      </c>
      <c r="B11" s="79">
        <f t="shared" si="0"/>
        <v>351</v>
      </c>
      <c r="C11" s="115">
        <v>279</v>
      </c>
      <c r="D11" s="107">
        <v>0</v>
      </c>
      <c r="E11" s="107">
        <v>5</v>
      </c>
      <c r="F11" s="111">
        <v>26</v>
      </c>
      <c r="G11" s="115">
        <v>18</v>
      </c>
      <c r="H11" s="107">
        <v>0</v>
      </c>
      <c r="I11" s="107">
        <v>0</v>
      </c>
      <c r="J11" s="111">
        <v>2</v>
      </c>
      <c r="K11" s="115">
        <v>17</v>
      </c>
      <c r="L11" s="107">
        <v>0</v>
      </c>
      <c r="M11" s="107">
        <v>0</v>
      </c>
      <c r="N11" s="111">
        <v>0</v>
      </c>
      <c r="O11" s="115">
        <v>4</v>
      </c>
      <c r="P11" s="107">
        <v>0</v>
      </c>
      <c r="Q11" s="107">
        <v>0</v>
      </c>
      <c r="R11" s="111">
        <v>0</v>
      </c>
      <c r="S11" s="129">
        <f t="shared" si="1"/>
        <v>146</v>
      </c>
      <c r="T11" s="115">
        <v>114</v>
      </c>
      <c r="U11" s="107">
        <v>0</v>
      </c>
      <c r="V11" s="107">
        <v>2</v>
      </c>
      <c r="W11" s="111">
        <v>6</v>
      </c>
      <c r="X11" s="115">
        <v>18</v>
      </c>
      <c r="Y11" s="107">
        <v>0</v>
      </c>
      <c r="Z11" s="107">
        <v>0</v>
      </c>
      <c r="AA11" s="111">
        <v>4</v>
      </c>
      <c r="AB11" s="115">
        <v>2</v>
      </c>
      <c r="AC11" s="107">
        <v>0</v>
      </c>
      <c r="AD11" s="107">
        <v>0</v>
      </c>
      <c r="AE11" s="111">
        <v>0</v>
      </c>
      <c r="AF11" s="129">
        <f t="shared" si="2"/>
        <v>2</v>
      </c>
      <c r="AG11" s="115">
        <v>2</v>
      </c>
      <c r="AH11" s="107">
        <v>0</v>
      </c>
      <c r="AI11" s="107">
        <v>0</v>
      </c>
      <c r="AJ11" s="111">
        <v>0</v>
      </c>
      <c r="AK11" s="129">
        <f t="shared" si="3"/>
        <v>8</v>
      </c>
      <c r="AL11" s="115">
        <v>6</v>
      </c>
      <c r="AM11" s="107">
        <v>0</v>
      </c>
      <c r="AN11" s="107">
        <v>1</v>
      </c>
      <c r="AO11" s="111">
        <v>1</v>
      </c>
      <c r="AP11" s="132">
        <v>30</v>
      </c>
      <c r="AQ11" s="13">
        <v>1</v>
      </c>
      <c r="AR11" s="13">
        <v>0</v>
      </c>
      <c r="AS11" s="13">
        <f t="shared" si="4"/>
        <v>538</v>
      </c>
    </row>
    <row r="12" spans="1:46">
      <c r="A12" s="12" t="s">
        <v>21</v>
      </c>
      <c r="B12" s="79">
        <f t="shared" si="0"/>
        <v>200</v>
      </c>
      <c r="C12" s="115">
        <v>172</v>
      </c>
      <c r="D12" s="107">
        <v>0</v>
      </c>
      <c r="E12" s="107">
        <v>2</v>
      </c>
      <c r="F12" s="111">
        <v>8</v>
      </c>
      <c r="G12" s="115">
        <v>10</v>
      </c>
      <c r="H12" s="107">
        <v>0</v>
      </c>
      <c r="I12" s="107">
        <v>0</v>
      </c>
      <c r="J12" s="111">
        <v>0</v>
      </c>
      <c r="K12" s="115">
        <v>6</v>
      </c>
      <c r="L12" s="107">
        <v>0</v>
      </c>
      <c r="M12" s="107">
        <v>0</v>
      </c>
      <c r="N12" s="111">
        <v>0</v>
      </c>
      <c r="O12" s="115">
        <v>2</v>
      </c>
      <c r="P12" s="107">
        <v>0</v>
      </c>
      <c r="Q12" s="107">
        <v>0</v>
      </c>
      <c r="R12" s="111">
        <v>0</v>
      </c>
      <c r="S12" s="129">
        <f t="shared" si="1"/>
        <v>83</v>
      </c>
      <c r="T12" s="115">
        <v>67</v>
      </c>
      <c r="U12" s="107">
        <v>0</v>
      </c>
      <c r="V12" s="107">
        <v>1</v>
      </c>
      <c r="W12" s="111">
        <v>5</v>
      </c>
      <c r="X12" s="115">
        <v>10</v>
      </c>
      <c r="Y12" s="107">
        <v>0</v>
      </c>
      <c r="Z12" s="107">
        <v>0</v>
      </c>
      <c r="AA12" s="111">
        <v>0</v>
      </c>
      <c r="AB12" s="115">
        <v>0</v>
      </c>
      <c r="AC12" s="107">
        <v>0</v>
      </c>
      <c r="AD12" s="107">
        <v>0</v>
      </c>
      <c r="AE12" s="111">
        <v>0</v>
      </c>
      <c r="AF12" s="129">
        <f t="shared" si="2"/>
        <v>3</v>
      </c>
      <c r="AG12" s="115">
        <v>2</v>
      </c>
      <c r="AH12" s="107">
        <v>0</v>
      </c>
      <c r="AI12" s="107">
        <v>0</v>
      </c>
      <c r="AJ12" s="111">
        <v>1</v>
      </c>
      <c r="AK12" s="129">
        <f t="shared" si="3"/>
        <v>1</v>
      </c>
      <c r="AL12" s="115">
        <v>1</v>
      </c>
      <c r="AM12" s="107">
        <v>0</v>
      </c>
      <c r="AN12" s="107">
        <v>0</v>
      </c>
      <c r="AO12" s="111">
        <v>0</v>
      </c>
      <c r="AP12" s="132">
        <v>17</v>
      </c>
      <c r="AQ12" s="13">
        <v>0</v>
      </c>
      <c r="AR12" s="13">
        <v>0</v>
      </c>
      <c r="AS12" s="13">
        <f t="shared" si="4"/>
        <v>304</v>
      </c>
    </row>
    <row r="13" spans="1:46">
      <c r="A13" s="12" t="s">
        <v>22</v>
      </c>
      <c r="B13" s="79">
        <f t="shared" si="0"/>
        <v>232</v>
      </c>
      <c r="C13" s="115">
        <v>181</v>
      </c>
      <c r="D13" s="107">
        <v>0</v>
      </c>
      <c r="E13" s="107">
        <v>3</v>
      </c>
      <c r="F13" s="111">
        <v>16</v>
      </c>
      <c r="G13" s="115">
        <v>12</v>
      </c>
      <c r="H13" s="107">
        <v>0</v>
      </c>
      <c r="I13" s="107">
        <v>0</v>
      </c>
      <c r="J13" s="111">
        <v>2</v>
      </c>
      <c r="K13" s="115">
        <v>13</v>
      </c>
      <c r="L13" s="107">
        <v>0</v>
      </c>
      <c r="M13" s="107">
        <v>0</v>
      </c>
      <c r="N13" s="111">
        <v>1</v>
      </c>
      <c r="O13" s="115">
        <v>4</v>
      </c>
      <c r="P13" s="107">
        <v>0</v>
      </c>
      <c r="Q13" s="107">
        <v>0</v>
      </c>
      <c r="R13" s="111">
        <v>0</v>
      </c>
      <c r="S13" s="129">
        <f t="shared" si="1"/>
        <v>87</v>
      </c>
      <c r="T13" s="115">
        <v>66</v>
      </c>
      <c r="U13" s="107">
        <v>0</v>
      </c>
      <c r="V13" s="107">
        <v>1</v>
      </c>
      <c r="W13" s="111">
        <v>3</v>
      </c>
      <c r="X13" s="115">
        <v>16</v>
      </c>
      <c r="Y13" s="107">
        <v>0</v>
      </c>
      <c r="Z13" s="107">
        <v>0</v>
      </c>
      <c r="AA13" s="111">
        <v>0</v>
      </c>
      <c r="AB13" s="115">
        <v>1</v>
      </c>
      <c r="AC13" s="107">
        <v>0</v>
      </c>
      <c r="AD13" s="107">
        <v>0</v>
      </c>
      <c r="AE13" s="111">
        <v>0</v>
      </c>
      <c r="AF13" s="129">
        <f t="shared" si="2"/>
        <v>2</v>
      </c>
      <c r="AG13" s="115">
        <v>2</v>
      </c>
      <c r="AH13" s="107">
        <v>0</v>
      </c>
      <c r="AI13" s="107">
        <v>0</v>
      </c>
      <c r="AJ13" s="111">
        <v>0</v>
      </c>
      <c r="AK13" s="129">
        <f t="shared" si="3"/>
        <v>6</v>
      </c>
      <c r="AL13" s="115">
        <v>5</v>
      </c>
      <c r="AM13" s="107">
        <v>0</v>
      </c>
      <c r="AN13" s="107">
        <v>1</v>
      </c>
      <c r="AO13" s="111">
        <v>0</v>
      </c>
      <c r="AP13" s="132">
        <v>26</v>
      </c>
      <c r="AQ13" s="13">
        <v>0</v>
      </c>
      <c r="AR13" s="13">
        <v>0</v>
      </c>
      <c r="AS13" s="13">
        <f t="shared" si="4"/>
        <v>353</v>
      </c>
    </row>
    <row r="14" spans="1:46">
      <c r="A14" s="12" t="s">
        <v>23</v>
      </c>
      <c r="B14" s="79">
        <f t="shared" si="0"/>
        <v>248</v>
      </c>
      <c r="C14" s="115">
        <v>198</v>
      </c>
      <c r="D14" s="107">
        <v>0</v>
      </c>
      <c r="E14" s="107">
        <v>8</v>
      </c>
      <c r="F14" s="111">
        <v>15</v>
      </c>
      <c r="G14" s="115">
        <v>13</v>
      </c>
      <c r="H14" s="107">
        <v>0</v>
      </c>
      <c r="I14" s="107">
        <v>0</v>
      </c>
      <c r="J14" s="111">
        <v>0</v>
      </c>
      <c r="K14" s="115">
        <v>7</v>
      </c>
      <c r="L14" s="107">
        <v>0</v>
      </c>
      <c r="M14" s="107">
        <v>0</v>
      </c>
      <c r="N14" s="111">
        <v>0</v>
      </c>
      <c r="O14" s="115">
        <v>7</v>
      </c>
      <c r="P14" s="107">
        <v>0</v>
      </c>
      <c r="Q14" s="107">
        <v>0</v>
      </c>
      <c r="R14" s="111">
        <v>0</v>
      </c>
      <c r="S14" s="129">
        <f t="shared" si="1"/>
        <v>108</v>
      </c>
      <c r="T14" s="115">
        <v>76</v>
      </c>
      <c r="U14" s="107">
        <v>0</v>
      </c>
      <c r="V14" s="107">
        <v>2</v>
      </c>
      <c r="W14" s="111">
        <v>7</v>
      </c>
      <c r="X14" s="115">
        <v>16</v>
      </c>
      <c r="Y14" s="107">
        <v>0</v>
      </c>
      <c r="Z14" s="107">
        <v>1</v>
      </c>
      <c r="AA14" s="111">
        <v>3</v>
      </c>
      <c r="AB14" s="115">
        <v>2</v>
      </c>
      <c r="AC14" s="107">
        <v>0</v>
      </c>
      <c r="AD14" s="107">
        <v>1</v>
      </c>
      <c r="AE14" s="111">
        <v>0</v>
      </c>
      <c r="AF14" s="129">
        <f t="shared" si="2"/>
        <v>7</v>
      </c>
      <c r="AG14" s="115">
        <v>7</v>
      </c>
      <c r="AH14" s="107">
        <v>0</v>
      </c>
      <c r="AI14" s="107">
        <v>0</v>
      </c>
      <c r="AJ14" s="111">
        <v>0</v>
      </c>
      <c r="AK14" s="129">
        <f t="shared" si="3"/>
        <v>4</v>
      </c>
      <c r="AL14" s="115">
        <v>4</v>
      </c>
      <c r="AM14" s="107">
        <v>0</v>
      </c>
      <c r="AN14" s="107">
        <v>0</v>
      </c>
      <c r="AO14" s="111">
        <v>0</v>
      </c>
      <c r="AP14" s="132">
        <v>20</v>
      </c>
      <c r="AQ14" s="13">
        <v>1</v>
      </c>
      <c r="AR14" s="13">
        <v>0</v>
      </c>
      <c r="AS14" s="13">
        <f t="shared" si="4"/>
        <v>388</v>
      </c>
    </row>
    <row r="15" spans="1:46">
      <c r="A15" s="12" t="s">
        <v>24</v>
      </c>
      <c r="B15" s="79">
        <f t="shared" si="0"/>
        <v>375</v>
      </c>
      <c r="C15" s="115">
        <v>308</v>
      </c>
      <c r="D15" s="107">
        <v>0</v>
      </c>
      <c r="E15" s="107">
        <v>0</v>
      </c>
      <c r="F15" s="111">
        <v>13</v>
      </c>
      <c r="G15" s="115">
        <v>28</v>
      </c>
      <c r="H15" s="107">
        <v>0</v>
      </c>
      <c r="I15" s="107">
        <v>0</v>
      </c>
      <c r="J15" s="111">
        <v>0</v>
      </c>
      <c r="K15" s="115">
        <v>23</v>
      </c>
      <c r="L15" s="107">
        <v>0</v>
      </c>
      <c r="M15" s="107">
        <v>0</v>
      </c>
      <c r="N15" s="111">
        <v>0</v>
      </c>
      <c r="O15" s="115">
        <v>3</v>
      </c>
      <c r="P15" s="107">
        <v>0</v>
      </c>
      <c r="Q15" s="107">
        <v>0</v>
      </c>
      <c r="R15" s="111">
        <v>0</v>
      </c>
      <c r="S15" s="129">
        <f t="shared" si="1"/>
        <v>178</v>
      </c>
      <c r="T15" s="115">
        <v>134</v>
      </c>
      <c r="U15" s="107">
        <v>0</v>
      </c>
      <c r="V15" s="107">
        <v>0</v>
      </c>
      <c r="W15" s="111">
        <v>11</v>
      </c>
      <c r="X15" s="115">
        <v>27</v>
      </c>
      <c r="Y15" s="107">
        <v>0</v>
      </c>
      <c r="Z15" s="107">
        <v>0</v>
      </c>
      <c r="AA15" s="111">
        <v>4</v>
      </c>
      <c r="AB15" s="115">
        <v>2</v>
      </c>
      <c r="AC15" s="107">
        <v>0</v>
      </c>
      <c r="AD15" s="107">
        <v>0</v>
      </c>
      <c r="AE15" s="111">
        <v>0</v>
      </c>
      <c r="AF15" s="129">
        <f t="shared" si="2"/>
        <v>2</v>
      </c>
      <c r="AG15" s="115">
        <v>2</v>
      </c>
      <c r="AH15" s="107">
        <v>0</v>
      </c>
      <c r="AI15" s="107">
        <v>0</v>
      </c>
      <c r="AJ15" s="111">
        <v>0</v>
      </c>
      <c r="AK15" s="129">
        <f t="shared" si="3"/>
        <v>6</v>
      </c>
      <c r="AL15" s="115">
        <v>6</v>
      </c>
      <c r="AM15" s="107">
        <v>0</v>
      </c>
      <c r="AN15" s="107">
        <v>0</v>
      </c>
      <c r="AO15" s="111">
        <v>0</v>
      </c>
      <c r="AP15" s="132">
        <v>34</v>
      </c>
      <c r="AQ15" s="13">
        <v>0</v>
      </c>
      <c r="AR15" s="13">
        <v>0</v>
      </c>
      <c r="AS15" s="13">
        <f t="shared" si="4"/>
        <v>595</v>
      </c>
    </row>
    <row r="16" spans="1:46">
      <c r="A16" s="12" t="s">
        <v>25</v>
      </c>
      <c r="B16" s="79">
        <f t="shared" si="0"/>
        <v>170</v>
      </c>
      <c r="C16" s="115">
        <v>134</v>
      </c>
      <c r="D16" s="107">
        <v>0</v>
      </c>
      <c r="E16" s="107">
        <v>9</v>
      </c>
      <c r="F16" s="111">
        <v>6</v>
      </c>
      <c r="G16" s="115">
        <v>12</v>
      </c>
      <c r="H16" s="107">
        <v>0</v>
      </c>
      <c r="I16" s="107">
        <v>2</v>
      </c>
      <c r="J16" s="111">
        <v>0</v>
      </c>
      <c r="K16" s="115">
        <v>5</v>
      </c>
      <c r="L16" s="107">
        <v>0</v>
      </c>
      <c r="M16" s="107">
        <v>1</v>
      </c>
      <c r="N16" s="111">
        <v>0</v>
      </c>
      <c r="O16" s="115">
        <v>0</v>
      </c>
      <c r="P16" s="107">
        <v>0</v>
      </c>
      <c r="Q16" s="107">
        <v>0</v>
      </c>
      <c r="R16" s="111">
        <v>1</v>
      </c>
      <c r="S16" s="129">
        <f t="shared" si="1"/>
        <v>53</v>
      </c>
      <c r="T16" s="115">
        <v>45</v>
      </c>
      <c r="U16" s="107">
        <v>0</v>
      </c>
      <c r="V16" s="107">
        <v>0</v>
      </c>
      <c r="W16" s="111">
        <v>0</v>
      </c>
      <c r="X16" s="115">
        <v>7</v>
      </c>
      <c r="Y16" s="107">
        <v>0</v>
      </c>
      <c r="Z16" s="107">
        <v>0</v>
      </c>
      <c r="AA16" s="111">
        <v>1</v>
      </c>
      <c r="AB16" s="115">
        <v>0</v>
      </c>
      <c r="AC16" s="107">
        <v>0</v>
      </c>
      <c r="AD16" s="107">
        <v>0</v>
      </c>
      <c r="AE16" s="111">
        <v>0</v>
      </c>
      <c r="AF16" s="129">
        <f t="shared" si="2"/>
        <v>4</v>
      </c>
      <c r="AG16" s="115">
        <v>3</v>
      </c>
      <c r="AH16" s="107">
        <v>0</v>
      </c>
      <c r="AI16" s="107">
        <v>0</v>
      </c>
      <c r="AJ16" s="111">
        <v>1</v>
      </c>
      <c r="AK16" s="129">
        <f t="shared" si="3"/>
        <v>3</v>
      </c>
      <c r="AL16" s="115">
        <v>3</v>
      </c>
      <c r="AM16" s="107">
        <v>0</v>
      </c>
      <c r="AN16" s="107">
        <v>0</v>
      </c>
      <c r="AO16" s="111">
        <v>0</v>
      </c>
      <c r="AP16" s="132">
        <v>29</v>
      </c>
      <c r="AQ16" s="13">
        <v>0</v>
      </c>
      <c r="AR16" s="13">
        <v>0</v>
      </c>
      <c r="AS16" s="13">
        <f t="shared" si="4"/>
        <v>259</v>
      </c>
    </row>
    <row r="17" spans="1:45">
      <c r="A17" s="12" t="s">
        <v>26</v>
      </c>
      <c r="B17" s="79">
        <f t="shared" si="0"/>
        <v>93</v>
      </c>
      <c r="C17" s="115">
        <v>77</v>
      </c>
      <c r="D17" s="107">
        <v>0</v>
      </c>
      <c r="E17" s="107">
        <v>0</v>
      </c>
      <c r="F17" s="111">
        <v>4</v>
      </c>
      <c r="G17" s="115">
        <v>5</v>
      </c>
      <c r="H17" s="107">
        <v>0</v>
      </c>
      <c r="I17" s="107">
        <v>0</v>
      </c>
      <c r="J17" s="111">
        <v>0</v>
      </c>
      <c r="K17" s="115">
        <v>6</v>
      </c>
      <c r="L17" s="107">
        <v>0</v>
      </c>
      <c r="M17" s="107">
        <v>0</v>
      </c>
      <c r="N17" s="111">
        <v>0</v>
      </c>
      <c r="O17" s="115">
        <v>1</v>
      </c>
      <c r="P17" s="107">
        <v>0</v>
      </c>
      <c r="Q17" s="107">
        <v>0</v>
      </c>
      <c r="R17" s="111">
        <v>0</v>
      </c>
      <c r="S17" s="129">
        <f t="shared" si="1"/>
        <v>44</v>
      </c>
      <c r="T17" s="115">
        <v>31</v>
      </c>
      <c r="U17" s="107">
        <v>0</v>
      </c>
      <c r="V17" s="107">
        <v>0</v>
      </c>
      <c r="W17" s="111">
        <v>2</v>
      </c>
      <c r="X17" s="115">
        <v>10</v>
      </c>
      <c r="Y17" s="107">
        <v>0</v>
      </c>
      <c r="Z17" s="107">
        <v>0</v>
      </c>
      <c r="AA17" s="111">
        <v>1</v>
      </c>
      <c r="AB17" s="115">
        <v>0</v>
      </c>
      <c r="AC17" s="107">
        <v>0</v>
      </c>
      <c r="AD17" s="107">
        <v>0</v>
      </c>
      <c r="AE17" s="111">
        <v>0</v>
      </c>
      <c r="AF17" s="129">
        <f t="shared" si="2"/>
        <v>2</v>
      </c>
      <c r="AG17" s="115">
        <v>2</v>
      </c>
      <c r="AH17" s="107">
        <v>0</v>
      </c>
      <c r="AI17" s="107">
        <v>0</v>
      </c>
      <c r="AJ17" s="111">
        <v>0</v>
      </c>
      <c r="AK17" s="129">
        <f t="shared" si="3"/>
        <v>0</v>
      </c>
      <c r="AL17" s="115">
        <v>0</v>
      </c>
      <c r="AM17" s="107">
        <v>0</v>
      </c>
      <c r="AN17" s="107">
        <v>0</v>
      </c>
      <c r="AO17" s="111">
        <v>0</v>
      </c>
      <c r="AP17" s="132">
        <v>7</v>
      </c>
      <c r="AQ17" s="13">
        <v>0</v>
      </c>
      <c r="AR17" s="13">
        <v>0</v>
      </c>
      <c r="AS17" s="13">
        <f t="shared" si="4"/>
        <v>146</v>
      </c>
    </row>
    <row r="18" spans="1:45">
      <c r="A18" s="12" t="s">
        <v>27</v>
      </c>
      <c r="B18" s="79">
        <f t="shared" si="0"/>
        <v>153</v>
      </c>
      <c r="C18" s="115">
        <v>127</v>
      </c>
      <c r="D18" s="107">
        <v>0</v>
      </c>
      <c r="E18" s="107">
        <v>8</v>
      </c>
      <c r="F18" s="111">
        <v>5</v>
      </c>
      <c r="G18" s="115">
        <v>9</v>
      </c>
      <c r="H18" s="107">
        <v>0</v>
      </c>
      <c r="I18" s="107">
        <v>0</v>
      </c>
      <c r="J18" s="111">
        <v>1</v>
      </c>
      <c r="K18" s="115">
        <v>0</v>
      </c>
      <c r="L18" s="107">
        <v>0</v>
      </c>
      <c r="M18" s="107">
        <v>0</v>
      </c>
      <c r="N18" s="111">
        <v>0</v>
      </c>
      <c r="O18" s="115">
        <v>3</v>
      </c>
      <c r="P18" s="107">
        <v>0</v>
      </c>
      <c r="Q18" s="107">
        <v>0</v>
      </c>
      <c r="R18" s="111">
        <v>0</v>
      </c>
      <c r="S18" s="129">
        <f t="shared" si="1"/>
        <v>27</v>
      </c>
      <c r="T18" s="115">
        <v>20</v>
      </c>
      <c r="U18" s="107">
        <v>0</v>
      </c>
      <c r="V18" s="107">
        <v>1</v>
      </c>
      <c r="W18" s="111">
        <v>1</v>
      </c>
      <c r="X18" s="115">
        <v>5</v>
      </c>
      <c r="Y18" s="107">
        <v>0</v>
      </c>
      <c r="Z18" s="107">
        <v>0</v>
      </c>
      <c r="AA18" s="111">
        <v>0</v>
      </c>
      <c r="AB18" s="115">
        <v>0</v>
      </c>
      <c r="AC18" s="107">
        <v>0</v>
      </c>
      <c r="AD18" s="107">
        <v>0</v>
      </c>
      <c r="AE18" s="111">
        <v>0</v>
      </c>
      <c r="AF18" s="129">
        <f t="shared" si="2"/>
        <v>1</v>
      </c>
      <c r="AG18" s="115">
        <v>1</v>
      </c>
      <c r="AH18" s="107">
        <v>0</v>
      </c>
      <c r="AI18" s="107">
        <v>0</v>
      </c>
      <c r="AJ18" s="111">
        <v>0</v>
      </c>
      <c r="AK18" s="129">
        <f t="shared" si="3"/>
        <v>2</v>
      </c>
      <c r="AL18" s="115">
        <v>2</v>
      </c>
      <c r="AM18" s="107">
        <v>0</v>
      </c>
      <c r="AN18" s="107">
        <v>0</v>
      </c>
      <c r="AO18" s="111">
        <v>0</v>
      </c>
      <c r="AP18" s="132">
        <v>7</v>
      </c>
      <c r="AQ18" s="13">
        <v>1</v>
      </c>
      <c r="AR18" s="13">
        <v>0</v>
      </c>
      <c r="AS18" s="13">
        <f t="shared" si="4"/>
        <v>191</v>
      </c>
    </row>
    <row r="19" spans="1:45">
      <c r="A19" s="12" t="s">
        <v>28</v>
      </c>
      <c r="B19" s="79">
        <f t="shared" si="0"/>
        <v>298</v>
      </c>
      <c r="C19" s="115">
        <v>220</v>
      </c>
      <c r="D19" s="107">
        <v>0</v>
      </c>
      <c r="E19" s="107">
        <v>5</v>
      </c>
      <c r="F19" s="111">
        <v>26</v>
      </c>
      <c r="G19" s="115">
        <v>22</v>
      </c>
      <c r="H19" s="107">
        <v>0</v>
      </c>
      <c r="I19" s="107">
        <v>0</v>
      </c>
      <c r="J19" s="111">
        <v>1</v>
      </c>
      <c r="K19" s="115">
        <v>19</v>
      </c>
      <c r="L19" s="107">
        <v>0</v>
      </c>
      <c r="M19" s="107">
        <v>0</v>
      </c>
      <c r="N19" s="111">
        <v>1</v>
      </c>
      <c r="O19" s="115">
        <v>4</v>
      </c>
      <c r="P19" s="107">
        <v>0</v>
      </c>
      <c r="Q19" s="107">
        <v>0</v>
      </c>
      <c r="R19" s="111">
        <v>0</v>
      </c>
      <c r="S19" s="129">
        <f t="shared" si="1"/>
        <v>171</v>
      </c>
      <c r="T19" s="115">
        <v>133</v>
      </c>
      <c r="U19" s="107">
        <v>0</v>
      </c>
      <c r="V19" s="107">
        <v>0</v>
      </c>
      <c r="W19" s="111">
        <v>14</v>
      </c>
      <c r="X19" s="115">
        <v>22</v>
      </c>
      <c r="Y19" s="107">
        <v>0</v>
      </c>
      <c r="Z19" s="107">
        <v>0</v>
      </c>
      <c r="AA19" s="111">
        <v>1</v>
      </c>
      <c r="AB19" s="115">
        <v>1</v>
      </c>
      <c r="AC19" s="107">
        <v>0</v>
      </c>
      <c r="AD19" s="107">
        <v>0</v>
      </c>
      <c r="AE19" s="111">
        <v>0</v>
      </c>
      <c r="AF19" s="129">
        <f t="shared" si="2"/>
        <v>4</v>
      </c>
      <c r="AG19" s="115">
        <v>4</v>
      </c>
      <c r="AH19" s="107">
        <v>0</v>
      </c>
      <c r="AI19" s="107">
        <v>0</v>
      </c>
      <c r="AJ19" s="111">
        <v>0</v>
      </c>
      <c r="AK19" s="129">
        <f t="shared" si="3"/>
        <v>3</v>
      </c>
      <c r="AL19" s="115">
        <v>3</v>
      </c>
      <c r="AM19" s="107">
        <v>0</v>
      </c>
      <c r="AN19" s="107">
        <v>0</v>
      </c>
      <c r="AO19" s="111">
        <v>0</v>
      </c>
      <c r="AP19" s="132">
        <v>48</v>
      </c>
      <c r="AQ19" s="13">
        <v>0</v>
      </c>
      <c r="AR19" s="13">
        <v>1</v>
      </c>
      <c r="AS19" s="13">
        <f t="shared" si="4"/>
        <v>525</v>
      </c>
    </row>
    <row r="20" spans="1:45">
      <c r="A20" s="12" t="s">
        <v>29</v>
      </c>
      <c r="B20" s="79">
        <f t="shared" si="0"/>
        <v>385</v>
      </c>
      <c r="C20" s="115">
        <v>313</v>
      </c>
      <c r="D20" s="107">
        <v>0</v>
      </c>
      <c r="E20" s="107">
        <v>3</v>
      </c>
      <c r="F20" s="111">
        <v>19</v>
      </c>
      <c r="G20" s="115">
        <v>22</v>
      </c>
      <c r="H20" s="107">
        <v>0</v>
      </c>
      <c r="I20" s="107">
        <v>0</v>
      </c>
      <c r="J20" s="111">
        <v>0</v>
      </c>
      <c r="K20" s="115">
        <v>21</v>
      </c>
      <c r="L20" s="107">
        <v>0</v>
      </c>
      <c r="M20" s="107">
        <v>0</v>
      </c>
      <c r="N20" s="111">
        <v>2</v>
      </c>
      <c r="O20" s="115">
        <v>5</v>
      </c>
      <c r="P20" s="107">
        <v>0</v>
      </c>
      <c r="Q20" s="107">
        <v>0</v>
      </c>
      <c r="R20" s="111">
        <v>0</v>
      </c>
      <c r="S20" s="129">
        <f t="shared" si="1"/>
        <v>323</v>
      </c>
      <c r="T20" s="115">
        <v>256</v>
      </c>
      <c r="U20" s="107">
        <v>0</v>
      </c>
      <c r="V20" s="107">
        <v>1</v>
      </c>
      <c r="W20" s="111">
        <v>14</v>
      </c>
      <c r="X20" s="115">
        <v>51</v>
      </c>
      <c r="Y20" s="107">
        <v>0</v>
      </c>
      <c r="Z20" s="107">
        <v>0</v>
      </c>
      <c r="AA20" s="111">
        <v>0</v>
      </c>
      <c r="AB20" s="115">
        <v>1</v>
      </c>
      <c r="AC20" s="107">
        <v>0</v>
      </c>
      <c r="AD20" s="107">
        <v>0</v>
      </c>
      <c r="AE20" s="111">
        <v>0</v>
      </c>
      <c r="AF20" s="129">
        <f t="shared" si="2"/>
        <v>12</v>
      </c>
      <c r="AG20" s="115">
        <v>12</v>
      </c>
      <c r="AH20" s="107">
        <v>0</v>
      </c>
      <c r="AI20" s="107">
        <v>0</v>
      </c>
      <c r="AJ20" s="111">
        <v>0</v>
      </c>
      <c r="AK20" s="129">
        <f t="shared" si="3"/>
        <v>7</v>
      </c>
      <c r="AL20" s="115">
        <v>7</v>
      </c>
      <c r="AM20" s="107">
        <v>0</v>
      </c>
      <c r="AN20" s="107">
        <v>0</v>
      </c>
      <c r="AO20" s="111">
        <v>0</v>
      </c>
      <c r="AP20" s="132">
        <v>48</v>
      </c>
      <c r="AQ20" s="13">
        <v>0</v>
      </c>
      <c r="AR20" s="13">
        <v>0</v>
      </c>
      <c r="AS20" s="13">
        <f t="shared" si="4"/>
        <v>775</v>
      </c>
    </row>
    <row r="21" spans="1:45">
      <c r="A21" s="12" t="s">
        <v>30</v>
      </c>
      <c r="B21" s="79">
        <f t="shared" si="0"/>
        <v>429</v>
      </c>
      <c r="C21" s="115">
        <v>357</v>
      </c>
      <c r="D21" s="107">
        <v>0</v>
      </c>
      <c r="E21" s="107">
        <v>1</v>
      </c>
      <c r="F21" s="111">
        <v>23</v>
      </c>
      <c r="G21" s="115">
        <v>22</v>
      </c>
      <c r="H21" s="107">
        <v>0</v>
      </c>
      <c r="I21" s="107">
        <v>0</v>
      </c>
      <c r="J21" s="111">
        <v>1</v>
      </c>
      <c r="K21" s="115">
        <v>22</v>
      </c>
      <c r="L21" s="107">
        <v>0</v>
      </c>
      <c r="M21" s="107">
        <v>0</v>
      </c>
      <c r="N21" s="111">
        <v>1</v>
      </c>
      <c r="O21" s="115">
        <v>1</v>
      </c>
      <c r="P21" s="107">
        <v>0</v>
      </c>
      <c r="Q21" s="107">
        <v>0</v>
      </c>
      <c r="R21" s="111">
        <v>1</v>
      </c>
      <c r="S21" s="129">
        <f t="shared" si="1"/>
        <v>228</v>
      </c>
      <c r="T21" s="115">
        <v>188</v>
      </c>
      <c r="U21" s="107">
        <v>0</v>
      </c>
      <c r="V21" s="107">
        <v>1</v>
      </c>
      <c r="W21" s="111">
        <v>15</v>
      </c>
      <c r="X21" s="115">
        <v>23</v>
      </c>
      <c r="Y21" s="107">
        <v>0</v>
      </c>
      <c r="Z21" s="107">
        <v>0</v>
      </c>
      <c r="AA21" s="111">
        <v>0</v>
      </c>
      <c r="AB21" s="115">
        <v>1</v>
      </c>
      <c r="AC21" s="107">
        <v>0</v>
      </c>
      <c r="AD21" s="107">
        <v>0</v>
      </c>
      <c r="AE21" s="111">
        <v>0</v>
      </c>
      <c r="AF21" s="129">
        <f t="shared" si="2"/>
        <v>6</v>
      </c>
      <c r="AG21" s="115">
        <v>4</v>
      </c>
      <c r="AH21" s="107">
        <v>0</v>
      </c>
      <c r="AI21" s="107">
        <v>1</v>
      </c>
      <c r="AJ21" s="111">
        <v>1</v>
      </c>
      <c r="AK21" s="129">
        <f t="shared" si="3"/>
        <v>10</v>
      </c>
      <c r="AL21" s="115">
        <v>9</v>
      </c>
      <c r="AM21" s="107">
        <v>0</v>
      </c>
      <c r="AN21" s="107">
        <v>1</v>
      </c>
      <c r="AO21" s="111">
        <v>0</v>
      </c>
      <c r="AP21" s="132">
        <v>42</v>
      </c>
      <c r="AQ21" s="13">
        <v>0</v>
      </c>
      <c r="AR21" s="13">
        <v>0</v>
      </c>
      <c r="AS21" s="13">
        <f t="shared" si="4"/>
        <v>715</v>
      </c>
    </row>
    <row r="22" spans="1:45">
      <c r="A22" s="12" t="s">
        <v>31</v>
      </c>
      <c r="B22" s="79">
        <f t="shared" si="0"/>
        <v>285</v>
      </c>
      <c r="C22" s="115">
        <v>221</v>
      </c>
      <c r="D22" s="107">
        <v>0</v>
      </c>
      <c r="E22" s="107">
        <v>0</v>
      </c>
      <c r="F22" s="111">
        <v>14</v>
      </c>
      <c r="G22" s="115">
        <v>26</v>
      </c>
      <c r="H22" s="107">
        <v>0</v>
      </c>
      <c r="I22" s="107">
        <v>0</v>
      </c>
      <c r="J22" s="111">
        <v>0</v>
      </c>
      <c r="K22" s="115">
        <v>18</v>
      </c>
      <c r="L22" s="107">
        <v>0</v>
      </c>
      <c r="M22" s="107">
        <v>0</v>
      </c>
      <c r="N22" s="111">
        <v>0</v>
      </c>
      <c r="O22" s="115">
        <v>6</v>
      </c>
      <c r="P22" s="107">
        <v>0</v>
      </c>
      <c r="Q22" s="107">
        <v>0</v>
      </c>
      <c r="R22" s="111">
        <v>0</v>
      </c>
      <c r="S22" s="129">
        <f t="shared" si="1"/>
        <v>232</v>
      </c>
      <c r="T22" s="115">
        <v>174</v>
      </c>
      <c r="U22" s="107">
        <v>0</v>
      </c>
      <c r="V22" s="107">
        <v>0</v>
      </c>
      <c r="W22" s="111">
        <v>5</v>
      </c>
      <c r="X22" s="115">
        <v>50</v>
      </c>
      <c r="Y22" s="107">
        <v>0</v>
      </c>
      <c r="Z22" s="107">
        <v>0</v>
      </c>
      <c r="AA22" s="111">
        <v>2</v>
      </c>
      <c r="AB22" s="115">
        <v>1</v>
      </c>
      <c r="AC22" s="107">
        <v>0</v>
      </c>
      <c r="AD22" s="107">
        <v>0</v>
      </c>
      <c r="AE22" s="111">
        <v>0</v>
      </c>
      <c r="AF22" s="129">
        <f t="shared" si="2"/>
        <v>5</v>
      </c>
      <c r="AG22" s="115">
        <v>5</v>
      </c>
      <c r="AH22" s="107">
        <v>0</v>
      </c>
      <c r="AI22" s="107">
        <v>0</v>
      </c>
      <c r="AJ22" s="111">
        <v>0</v>
      </c>
      <c r="AK22" s="129">
        <f t="shared" si="3"/>
        <v>8</v>
      </c>
      <c r="AL22" s="115">
        <v>8</v>
      </c>
      <c r="AM22" s="107">
        <v>0</v>
      </c>
      <c r="AN22" s="107">
        <v>0</v>
      </c>
      <c r="AO22" s="111">
        <v>0</v>
      </c>
      <c r="AP22" s="132">
        <v>38</v>
      </c>
      <c r="AQ22" s="13">
        <v>0</v>
      </c>
      <c r="AR22" s="13">
        <v>0</v>
      </c>
      <c r="AS22" s="13">
        <f t="shared" si="4"/>
        <v>568</v>
      </c>
    </row>
    <row r="23" spans="1:45">
      <c r="A23" s="12" t="s">
        <v>32</v>
      </c>
      <c r="B23" s="79">
        <f t="shared" si="0"/>
        <v>437</v>
      </c>
      <c r="C23" s="115">
        <v>306</v>
      </c>
      <c r="D23" s="107">
        <v>0</v>
      </c>
      <c r="E23" s="107">
        <v>4</v>
      </c>
      <c r="F23" s="111">
        <v>57</v>
      </c>
      <c r="G23" s="115">
        <v>37</v>
      </c>
      <c r="H23" s="107">
        <v>0</v>
      </c>
      <c r="I23" s="107">
        <v>0</v>
      </c>
      <c r="J23" s="111">
        <v>3</v>
      </c>
      <c r="K23" s="115">
        <v>25</v>
      </c>
      <c r="L23" s="107">
        <v>0</v>
      </c>
      <c r="M23" s="107">
        <v>0</v>
      </c>
      <c r="N23" s="111">
        <v>0</v>
      </c>
      <c r="O23" s="115">
        <v>5</v>
      </c>
      <c r="P23" s="107">
        <v>0</v>
      </c>
      <c r="Q23" s="107">
        <v>0</v>
      </c>
      <c r="R23" s="111">
        <v>0</v>
      </c>
      <c r="S23" s="129">
        <f t="shared" si="1"/>
        <v>290</v>
      </c>
      <c r="T23" s="115">
        <v>214</v>
      </c>
      <c r="U23" s="107">
        <v>0</v>
      </c>
      <c r="V23" s="107">
        <v>2</v>
      </c>
      <c r="W23" s="111">
        <v>21</v>
      </c>
      <c r="X23" s="115">
        <v>41</v>
      </c>
      <c r="Y23" s="107">
        <v>0</v>
      </c>
      <c r="Z23" s="107">
        <v>0</v>
      </c>
      <c r="AA23" s="111">
        <v>7</v>
      </c>
      <c r="AB23" s="115">
        <v>5</v>
      </c>
      <c r="AC23" s="107">
        <v>0</v>
      </c>
      <c r="AD23" s="107">
        <v>0</v>
      </c>
      <c r="AE23" s="111">
        <v>0</v>
      </c>
      <c r="AF23" s="129">
        <f t="shared" si="2"/>
        <v>8</v>
      </c>
      <c r="AG23" s="115">
        <v>8</v>
      </c>
      <c r="AH23" s="107">
        <v>0</v>
      </c>
      <c r="AI23" s="107">
        <v>0</v>
      </c>
      <c r="AJ23" s="111">
        <v>0</v>
      </c>
      <c r="AK23" s="129">
        <f t="shared" si="3"/>
        <v>8</v>
      </c>
      <c r="AL23" s="115">
        <v>8</v>
      </c>
      <c r="AM23" s="107">
        <v>0</v>
      </c>
      <c r="AN23" s="107">
        <v>0</v>
      </c>
      <c r="AO23" s="111">
        <v>0</v>
      </c>
      <c r="AP23" s="132">
        <v>46</v>
      </c>
      <c r="AQ23" s="13">
        <v>1</v>
      </c>
      <c r="AR23" s="13">
        <v>0</v>
      </c>
      <c r="AS23" s="13">
        <f t="shared" si="4"/>
        <v>790</v>
      </c>
    </row>
    <row r="24" spans="1:45">
      <c r="A24" s="12" t="s">
        <v>33</v>
      </c>
      <c r="B24" s="79">
        <f t="shared" si="0"/>
        <v>414</v>
      </c>
      <c r="C24" s="115">
        <v>321</v>
      </c>
      <c r="D24" s="107">
        <v>0</v>
      </c>
      <c r="E24" s="107">
        <v>5</v>
      </c>
      <c r="F24" s="111">
        <v>30</v>
      </c>
      <c r="G24" s="115">
        <v>32</v>
      </c>
      <c r="H24" s="107">
        <v>0</v>
      </c>
      <c r="I24" s="107">
        <v>0</v>
      </c>
      <c r="J24" s="111">
        <v>1</v>
      </c>
      <c r="K24" s="115">
        <v>21</v>
      </c>
      <c r="L24" s="107">
        <v>0</v>
      </c>
      <c r="M24" s="107">
        <v>0</v>
      </c>
      <c r="N24" s="111">
        <v>1</v>
      </c>
      <c r="O24" s="115">
        <v>3</v>
      </c>
      <c r="P24" s="107">
        <v>0</v>
      </c>
      <c r="Q24" s="107">
        <v>0</v>
      </c>
      <c r="R24" s="111">
        <v>0</v>
      </c>
      <c r="S24" s="129">
        <f t="shared" si="1"/>
        <v>312</v>
      </c>
      <c r="T24" s="115">
        <v>236</v>
      </c>
      <c r="U24" s="107">
        <v>0</v>
      </c>
      <c r="V24" s="107">
        <v>0</v>
      </c>
      <c r="W24" s="111">
        <v>23</v>
      </c>
      <c r="X24" s="115">
        <v>45</v>
      </c>
      <c r="Y24" s="107">
        <v>0</v>
      </c>
      <c r="Z24" s="107">
        <v>0</v>
      </c>
      <c r="AA24" s="111">
        <v>5</v>
      </c>
      <c r="AB24" s="115">
        <v>3</v>
      </c>
      <c r="AC24" s="107">
        <v>0</v>
      </c>
      <c r="AD24" s="107">
        <v>0</v>
      </c>
      <c r="AE24" s="111">
        <v>0</v>
      </c>
      <c r="AF24" s="129">
        <f t="shared" si="2"/>
        <v>12</v>
      </c>
      <c r="AG24" s="115">
        <v>11</v>
      </c>
      <c r="AH24" s="107">
        <v>0</v>
      </c>
      <c r="AI24" s="107">
        <v>1</v>
      </c>
      <c r="AJ24" s="111">
        <v>0</v>
      </c>
      <c r="AK24" s="129">
        <f t="shared" si="3"/>
        <v>8</v>
      </c>
      <c r="AL24" s="115">
        <v>7</v>
      </c>
      <c r="AM24" s="107">
        <v>0</v>
      </c>
      <c r="AN24" s="107">
        <v>0</v>
      </c>
      <c r="AO24" s="111">
        <v>1</v>
      </c>
      <c r="AP24" s="132">
        <v>47</v>
      </c>
      <c r="AQ24" s="13">
        <v>1</v>
      </c>
      <c r="AR24" s="13">
        <v>0</v>
      </c>
      <c r="AS24" s="13">
        <f t="shared" si="4"/>
        <v>794</v>
      </c>
    </row>
    <row r="25" spans="1:45">
      <c r="A25" s="12" t="s">
        <v>34</v>
      </c>
      <c r="B25" s="79">
        <f t="shared" si="0"/>
        <v>154</v>
      </c>
      <c r="C25" s="115">
        <v>123</v>
      </c>
      <c r="D25" s="107">
        <v>0</v>
      </c>
      <c r="E25" s="107">
        <v>0</v>
      </c>
      <c r="F25" s="111">
        <v>8</v>
      </c>
      <c r="G25" s="115">
        <v>10</v>
      </c>
      <c r="H25" s="107">
        <v>0</v>
      </c>
      <c r="I25" s="107">
        <v>0</v>
      </c>
      <c r="J25" s="111">
        <v>0</v>
      </c>
      <c r="K25" s="115">
        <v>11</v>
      </c>
      <c r="L25" s="107">
        <v>0</v>
      </c>
      <c r="M25" s="107">
        <v>0</v>
      </c>
      <c r="N25" s="111">
        <v>0</v>
      </c>
      <c r="O25" s="115">
        <v>1</v>
      </c>
      <c r="P25" s="107">
        <v>0</v>
      </c>
      <c r="Q25" s="107">
        <v>0</v>
      </c>
      <c r="R25" s="111">
        <v>1</v>
      </c>
      <c r="S25" s="129">
        <f t="shared" si="1"/>
        <v>141</v>
      </c>
      <c r="T25" s="115">
        <v>112</v>
      </c>
      <c r="U25" s="107">
        <v>0</v>
      </c>
      <c r="V25" s="107">
        <v>0</v>
      </c>
      <c r="W25" s="111">
        <v>13</v>
      </c>
      <c r="X25" s="115">
        <v>15</v>
      </c>
      <c r="Y25" s="107">
        <v>0</v>
      </c>
      <c r="Z25" s="107">
        <v>0</v>
      </c>
      <c r="AA25" s="111">
        <v>1</v>
      </c>
      <c r="AB25" s="115">
        <v>0</v>
      </c>
      <c r="AC25" s="107">
        <v>0</v>
      </c>
      <c r="AD25" s="107">
        <v>0</v>
      </c>
      <c r="AE25" s="111">
        <v>0</v>
      </c>
      <c r="AF25" s="129">
        <f t="shared" si="2"/>
        <v>9</v>
      </c>
      <c r="AG25" s="115">
        <v>8</v>
      </c>
      <c r="AH25" s="107">
        <v>0</v>
      </c>
      <c r="AI25" s="107">
        <v>0</v>
      </c>
      <c r="AJ25" s="111">
        <v>1</v>
      </c>
      <c r="AK25" s="129">
        <f t="shared" si="3"/>
        <v>5</v>
      </c>
      <c r="AL25" s="115">
        <v>5</v>
      </c>
      <c r="AM25" s="107">
        <v>0</v>
      </c>
      <c r="AN25" s="107">
        <v>0</v>
      </c>
      <c r="AO25" s="111">
        <v>0</v>
      </c>
      <c r="AP25" s="132">
        <v>24</v>
      </c>
      <c r="AQ25" s="13">
        <v>0</v>
      </c>
      <c r="AR25" s="13">
        <v>0</v>
      </c>
      <c r="AS25" s="13">
        <f t="shared" si="4"/>
        <v>333</v>
      </c>
    </row>
    <row r="26" spans="1:45">
      <c r="A26" s="12" t="s">
        <v>35</v>
      </c>
      <c r="B26" s="79">
        <f t="shared" si="0"/>
        <v>142</v>
      </c>
      <c r="C26" s="115">
        <v>110</v>
      </c>
      <c r="D26" s="107">
        <v>0</v>
      </c>
      <c r="E26" s="107">
        <v>2</v>
      </c>
      <c r="F26" s="111">
        <v>6</v>
      </c>
      <c r="G26" s="115">
        <v>14</v>
      </c>
      <c r="H26" s="107">
        <v>0</v>
      </c>
      <c r="I26" s="107">
        <v>0</v>
      </c>
      <c r="J26" s="111">
        <v>1</v>
      </c>
      <c r="K26" s="115">
        <v>7</v>
      </c>
      <c r="L26" s="107">
        <v>0</v>
      </c>
      <c r="M26" s="107">
        <v>0</v>
      </c>
      <c r="N26" s="111">
        <v>0</v>
      </c>
      <c r="O26" s="115">
        <v>2</v>
      </c>
      <c r="P26" s="107">
        <v>0</v>
      </c>
      <c r="Q26" s="107">
        <v>0</v>
      </c>
      <c r="R26" s="111">
        <v>0</v>
      </c>
      <c r="S26" s="129">
        <f t="shared" si="1"/>
        <v>182</v>
      </c>
      <c r="T26" s="115">
        <v>142</v>
      </c>
      <c r="U26" s="107">
        <v>0</v>
      </c>
      <c r="V26" s="107">
        <v>2</v>
      </c>
      <c r="W26" s="111">
        <v>6</v>
      </c>
      <c r="X26" s="115">
        <v>30</v>
      </c>
      <c r="Y26" s="107">
        <v>0</v>
      </c>
      <c r="Z26" s="107">
        <v>0</v>
      </c>
      <c r="AA26" s="111">
        <v>2</v>
      </c>
      <c r="AB26" s="115">
        <v>0</v>
      </c>
      <c r="AC26" s="107">
        <v>0</v>
      </c>
      <c r="AD26" s="107">
        <v>0</v>
      </c>
      <c r="AE26" s="111">
        <v>0</v>
      </c>
      <c r="AF26" s="129">
        <f t="shared" si="2"/>
        <v>3</v>
      </c>
      <c r="AG26" s="115">
        <v>2</v>
      </c>
      <c r="AH26" s="107">
        <v>0</v>
      </c>
      <c r="AI26" s="107">
        <v>0</v>
      </c>
      <c r="AJ26" s="111">
        <v>1</v>
      </c>
      <c r="AK26" s="129">
        <f t="shared" si="3"/>
        <v>5</v>
      </c>
      <c r="AL26" s="115">
        <v>4</v>
      </c>
      <c r="AM26" s="107">
        <v>0</v>
      </c>
      <c r="AN26" s="107">
        <v>0</v>
      </c>
      <c r="AO26" s="111">
        <v>1</v>
      </c>
      <c r="AP26" s="132">
        <v>15</v>
      </c>
      <c r="AQ26" s="13">
        <v>0</v>
      </c>
      <c r="AR26" s="13">
        <v>0</v>
      </c>
      <c r="AS26" s="13">
        <f t="shared" si="4"/>
        <v>347</v>
      </c>
    </row>
    <row r="27" spans="1:45">
      <c r="A27" s="12" t="s">
        <v>36</v>
      </c>
      <c r="B27" s="79">
        <f t="shared" si="0"/>
        <v>258</v>
      </c>
      <c r="C27" s="115">
        <v>192</v>
      </c>
      <c r="D27" s="107">
        <v>0</v>
      </c>
      <c r="E27" s="107">
        <v>2</v>
      </c>
      <c r="F27" s="111">
        <v>14</v>
      </c>
      <c r="G27" s="115">
        <v>25</v>
      </c>
      <c r="H27" s="107">
        <v>0</v>
      </c>
      <c r="I27" s="107">
        <v>0</v>
      </c>
      <c r="J27" s="111">
        <v>3</v>
      </c>
      <c r="K27" s="115">
        <v>18</v>
      </c>
      <c r="L27" s="107">
        <v>0</v>
      </c>
      <c r="M27" s="107">
        <v>0</v>
      </c>
      <c r="N27" s="111">
        <v>1</v>
      </c>
      <c r="O27" s="115">
        <v>3</v>
      </c>
      <c r="P27" s="107">
        <v>0</v>
      </c>
      <c r="Q27" s="107">
        <v>0</v>
      </c>
      <c r="R27" s="111">
        <v>0</v>
      </c>
      <c r="S27" s="129">
        <f t="shared" si="1"/>
        <v>333</v>
      </c>
      <c r="T27" s="115">
        <v>242</v>
      </c>
      <c r="U27" s="107">
        <v>0</v>
      </c>
      <c r="V27" s="107">
        <v>2</v>
      </c>
      <c r="W27" s="111">
        <v>13</v>
      </c>
      <c r="X27" s="115">
        <v>69</v>
      </c>
      <c r="Y27" s="107">
        <v>0</v>
      </c>
      <c r="Z27" s="107">
        <v>0</v>
      </c>
      <c r="AA27" s="111">
        <v>2</v>
      </c>
      <c r="AB27" s="115">
        <v>4</v>
      </c>
      <c r="AC27" s="107">
        <v>0</v>
      </c>
      <c r="AD27" s="107">
        <v>0</v>
      </c>
      <c r="AE27" s="111">
        <v>1</v>
      </c>
      <c r="AF27" s="129">
        <f t="shared" si="2"/>
        <v>8</v>
      </c>
      <c r="AG27" s="115">
        <v>7</v>
      </c>
      <c r="AH27" s="107">
        <v>0</v>
      </c>
      <c r="AI27" s="107">
        <v>0</v>
      </c>
      <c r="AJ27" s="111">
        <v>1</v>
      </c>
      <c r="AK27" s="129">
        <f t="shared" si="3"/>
        <v>6</v>
      </c>
      <c r="AL27" s="115">
        <v>6</v>
      </c>
      <c r="AM27" s="107">
        <v>0</v>
      </c>
      <c r="AN27" s="107">
        <v>0</v>
      </c>
      <c r="AO27" s="111">
        <v>0</v>
      </c>
      <c r="AP27" s="132">
        <v>39</v>
      </c>
      <c r="AQ27" s="13">
        <v>0</v>
      </c>
      <c r="AR27" s="13">
        <v>0</v>
      </c>
      <c r="AS27" s="13">
        <f t="shared" si="4"/>
        <v>644</v>
      </c>
    </row>
    <row r="28" spans="1:45">
      <c r="A28" s="12" t="s">
        <v>37</v>
      </c>
      <c r="B28" s="79">
        <f t="shared" si="0"/>
        <v>237</v>
      </c>
      <c r="C28" s="115">
        <v>200</v>
      </c>
      <c r="D28" s="107">
        <v>0</v>
      </c>
      <c r="E28" s="107">
        <v>0</v>
      </c>
      <c r="F28" s="111">
        <v>11</v>
      </c>
      <c r="G28" s="115">
        <v>14</v>
      </c>
      <c r="H28" s="107">
        <v>0</v>
      </c>
      <c r="I28" s="107">
        <v>2</v>
      </c>
      <c r="J28" s="111">
        <v>0</v>
      </c>
      <c r="K28" s="115">
        <v>6</v>
      </c>
      <c r="L28" s="107">
        <v>0</v>
      </c>
      <c r="M28" s="107">
        <v>0</v>
      </c>
      <c r="N28" s="111">
        <v>0</v>
      </c>
      <c r="O28" s="115">
        <v>3</v>
      </c>
      <c r="P28" s="107">
        <v>0</v>
      </c>
      <c r="Q28" s="107">
        <v>0</v>
      </c>
      <c r="R28" s="111">
        <v>1</v>
      </c>
      <c r="S28" s="129">
        <f t="shared" si="1"/>
        <v>181</v>
      </c>
      <c r="T28" s="115">
        <v>138</v>
      </c>
      <c r="U28" s="107">
        <v>0</v>
      </c>
      <c r="V28" s="107">
        <v>1</v>
      </c>
      <c r="W28" s="111">
        <v>9</v>
      </c>
      <c r="X28" s="115">
        <v>33</v>
      </c>
      <c r="Y28" s="107">
        <v>0</v>
      </c>
      <c r="Z28" s="107">
        <v>0</v>
      </c>
      <c r="AA28" s="111">
        <v>0</v>
      </c>
      <c r="AB28" s="115">
        <v>0</v>
      </c>
      <c r="AC28" s="107">
        <v>0</v>
      </c>
      <c r="AD28" s="107">
        <v>0</v>
      </c>
      <c r="AE28" s="111">
        <v>0</v>
      </c>
      <c r="AF28" s="129">
        <f t="shared" si="2"/>
        <v>4</v>
      </c>
      <c r="AG28" s="115">
        <v>4</v>
      </c>
      <c r="AH28" s="107">
        <v>0</v>
      </c>
      <c r="AI28" s="107">
        <v>0</v>
      </c>
      <c r="AJ28" s="111">
        <v>0</v>
      </c>
      <c r="AK28" s="129">
        <f t="shared" si="3"/>
        <v>6</v>
      </c>
      <c r="AL28" s="115">
        <v>6</v>
      </c>
      <c r="AM28" s="107">
        <v>0</v>
      </c>
      <c r="AN28" s="107">
        <v>0</v>
      </c>
      <c r="AO28" s="111">
        <v>0</v>
      </c>
      <c r="AP28" s="132">
        <v>15</v>
      </c>
      <c r="AQ28" s="13">
        <v>0</v>
      </c>
      <c r="AR28" s="13">
        <v>0</v>
      </c>
      <c r="AS28" s="13">
        <f t="shared" si="4"/>
        <v>443</v>
      </c>
    </row>
    <row r="29" spans="1:45">
      <c r="A29" s="12" t="s">
        <v>38</v>
      </c>
      <c r="B29" s="79">
        <f t="shared" si="0"/>
        <v>201</v>
      </c>
      <c r="C29" s="115">
        <v>149</v>
      </c>
      <c r="D29" s="107">
        <v>0</v>
      </c>
      <c r="E29" s="107">
        <v>4</v>
      </c>
      <c r="F29" s="111">
        <v>10</v>
      </c>
      <c r="G29" s="115">
        <v>16</v>
      </c>
      <c r="H29" s="107">
        <v>0</v>
      </c>
      <c r="I29" s="107">
        <v>0</v>
      </c>
      <c r="J29" s="111">
        <v>0</v>
      </c>
      <c r="K29" s="115">
        <v>17</v>
      </c>
      <c r="L29" s="107">
        <v>0</v>
      </c>
      <c r="M29" s="107">
        <v>0</v>
      </c>
      <c r="N29" s="111">
        <v>1</v>
      </c>
      <c r="O29" s="115">
        <v>4</v>
      </c>
      <c r="P29" s="107">
        <v>0</v>
      </c>
      <c r="Q29" s="107">
        <v>0</v>
      </c>
      <c r="R29" s="111">
        <v>0</v>
      </c>
      <c r="S29" s="129">
        <f t="shared" si="1"/>
        <v>160</v>
      </c>
      <c r="T29" s="115">
        <v>129</v>
      </c>
      <c r="U29" s="107">
        <v>0</v>
      </c>
      <c r="V29" s="107">
        <v>1</v>
      </c>
      <c r="W29" s="111">
        <v>7</v>
      </c>
      <c r="X29" s="115">
        <v>21</v>
      </c>
      <c r="Y29" s="107">
        <v>0</v>
      </c>
      <c r="Z29" s="107">
        <v>0</v>
      </c>
      <c r="AA29" s="111">
        <v>2</v>
      </c>
      <c r="AB29" s="115">
        <v>0</v>
      </c>
      <c r="AC29" s="107">
        <v>0</v>
      </c>
      <c r="AD29" s="107">
        <v>0</v>
      </c>
      <c r="AE29" s="111">
        <v>0</v>
      </c>
      <c r="AF29" s="129">
        <f t="shared" si="2"/>
        <v>5</v>
      </c>
      <c r="AG29" s="115">
        <v>4</v>
      </c>
      <c r="AH29" s="107">
        <v>0</v>
      </c>
      <c r="AI29" s="107">
        <v>0</v>
      </c>
      <c r="AJ29" s="111">
        <v>1</v>
      </c>
      <c r="AK29" s="129">
        <f t="shared" si="3"/>
        <v>3</v>
      </c>
      <c r="AL29" s="115">
        <v>2</v>
      </c>
      <c r="AM29" s="107">
        <v>0</v>
      </c>
      <c r="AN29" s="107">
        <v>0</v>
      </c>
      <c r="AO29" s="111">
        <v>1</v>
      </c>
      <c r="AP29" s="132">
        <v>30</v>
      </c>
      <c r="AQ29" s="13">
        <v>2</v>
      </c>
      <c r="AR29" s="13">
        <v>1</v>
      </c>
      <c r="AS29" s="13">
        <f t="shared" si="4"/>
        <v>402</v>
      </c>
    </row>
    <row r="30" spans="1:45">
      <c r="A30" s="12" t="s">
        <v>39</v>
      </c>
      <c r="B30" s="79">
        <f t="shared" si="0"/>
        <v>248</v>
      </c>
      <c r="C30" s="115">
        <v>192</v>
      </c>
      <c r="D30" s="107">
        <v>0</v>
      </c>
      <c r="E30" s="107">
        <v>0</v>
      </c>
      <c r="F30" s="111">
        <v>14</v>
      </c>
      <c r="G30" s="115">
        <v>20</v>
      </c>
      <c r="H30" s="107">
        <v>0</v>
      </c>
      <c r="I30" s="107">
        <v>0</v>
      </c>
      <c r="J30" s="111">
        <v>0</v>
      </c>
      <c r="K30" s="115">
        <v>16</v>
      </c>
      <c r="L30" s="107">
        <v>0</v>
      </c>
      <c r="M30" s="107">
        <v>0</v>
      </c>
      <c r="N30" s="111">
        <v>3</v>
      </c>
      <c r="O30" s="115">
        <v>3</v>
      </c>
      <c r="P30" s="107">
        <v>0</v>
      </c>
      <c r="Q30" s="107">
        <v>0</v>
      </c>
      <c r="R30" s="111">
        <v>0</v>
      </c>
      <c r="S30" s="129">
        <f t="shared" si="1"/>
        <v>251</v>
      </c>
      <c r="T30" s="115">
        <v>180</v>
      </c>
      <c r="U30" s="107">
        <v>0</v>
      </c>
      <c r="V30" s="107">
        <v>1</v>
      </c>
      <c r="W30" s="111">
        <v>13</v>
      </c>
      <c r="X30" s="115">
        <v>50</v>
      </c>
      <c r="Y30" s="107">
        <v>0</v>
      </c>
      <c r="Z30" s="107">
        <v>1</v>
      </c>
      <c r="AA30" s="111">
        <v>4</v>
      </c>
      <c r="AB30" s="115">
        <v>2</v>
      </c>
      <c r="AC30" s="107">
        <v>0</v>
      </c>
      <c r="AD30" s="107">
        <v>0</v>
      </c>
      <c r="AE30" s="111">
        <v>0</v>
      </c>
      <c r="AF30" s="129">
        <f t="shared" si="2"/>
        <v>5</v>
      </c>
      <c r="AG30" s="115">
        <v>5</v>
      </c>
      <c r="AH30" s="107">
        <v>0</v>
      </c>
      <c r="AI30" s="107">
        <v>0</v>
      </c>
      <c r="AJ30" s="111">
        <v>0</v>
      </c>
      <c r="AK30" s="129">
        <f t="shared" si="3"/>
        <v>2</v>
      </c>
      <c r="AL30" s="115">
        <v>1</v>
      </c>
      <c r="AM30" s="107">
        <v>0</v>
      </c>
      <c r="AN30" s="107">
        <v>0</v>
      </c>
      <c r="AO30" s="111">
        <v>1</v>
      </c>
      <c r="AP30" s="132">
        <v>30</v>
      </c>
      <c r="AQ30" s="13">
        <v>1</v>
      </c>
      <c r="AR30" s="13">
        <v>0</v>
      </c>
      <c r="AS30" s="13">
        <f t="shared" si="4"/>
        <v>537</v>
      </c>
    </row>
    <row r="31" spans="1:45">
      <c r="A31" s="12" t="s">
        <v>40</v>
      </c>
      <c r="B31" s="79">
        <f t="shared" si="0"/>
        <v>254</v>
      </c>
      <c r="C31" s="115">
        <v>181</v>
      </c>
      <c r="D31" s="107">
        <v>0</v>
      </c>
      <c r="E31" s="107">
        <v>1</v>
      </c>
      <c r="F31" s="111">
        <v>22</v>
      </c>
      <c r="G31" s="115">
        <v>26</v>
      </c>
      <c r="H31" s="107">
        <v>0</v>
      </c>
      <c r="I31" s="107">
        <v>1</v>
      </c>
      <c r="J31" s="111">
        <v>0</v>
      </c>
      <c r="K31" s="115">
        <v>16</v>
      </c>
      <c r="L31" s="107">
        <v>0</v>
      </c>
      <c r="M31" s="107">
        <v>0</v>
      </c>
      <c r="N31" s="111">
        <v>2</v>
      </c>
      <c r="O31" s="115">
        <v>5</v>
      </c>
      <c r="P31" s="107">
        <v>0</v>
      </c>
      <c r="Q31" s="107">
        <v>0</v>
      </c>
      <c r="R31" s="111">
        <v>0</v>
      </c>
      <c r="S31" s="129">
        <f t="shared" si="1"/>
        <v>184</v>
      </c>
      <c r="T31" s="115">
        <v>142</v>
      </c>
      <c r="U31" s="107">
        <v>0</v>
      </c>
      <c r="V31" s="107">
        <v>1</v>
      </c>
      <c r="W31" s="111">
        <v>15</v>
      </c>
      <c r="X31" s="115">
        <v>25</v>
      </c>
      <c r="Y31" s="107">
        <v>0</v>
      </c>
      <c r="Z31" s="107">
        <v>0</v>
      </c>
      <c r="AA31" s="111">
        <v>0</v>
      </c>
      <c r="AB31" s="115">
        <v>1</v>
      </c>
      <c r="AC31" s="107">
        <v>0</v>
      </c>
      <c r="AD31" s="107">
        <v>0</v>
      </c>
      <c r="AE31" s="111">
        <v>0</v>
      </c>
      <c r="AF31" s="129">
        <f t="shared" si="2"/>
        <v>10</v>
      </c>
      <c r="AG31" s="115">
        <v>9</v>
      </c>
      <c r="AH31" s="107">
        <v>0</v>
      </c>
      <c r="AI31" s="107">
        <v>0</v>
      </c>
      <c r="AJ31" s="111">
        <v>1</v>
      </c>
      <c r="AK31" s="129">
        <f t="shared" si="3"/>
        <v>5</v>
      </c>
      <c r="AL31" s="115">
        <v>5</v>
      </c>
      <c r="AM31" s="107">
        <v>0</v>
      </c>
      <c r="AN31" s="107">
        <v>0</v>
      </c>
      <c r="AO31" s="111">
        <v>0</v>
      </c>
      <c r="AP31" s="132">
        <v>19</v>
      </c>
      <c r="AQ31" s="13">
        <v>2</v>
      </c>
      <c r="AR31" s="13">
        <v>1</v>
      </c>
      <c r="AS31" s="13">
        <f t="shared" si="4"/>
        <v>475</v>
      </c>
    </row>
    <row r="32" spans="1:45">
      <c r="A32" s="12" t="s">
        <v>41</v>
      </c>
      <c r="B32" s="79">
        <f t="shared" si="0"/>
        <v>222</v>
      </c>
      <c r="C32" s="115">
        <v>155</v>
      </c>
      <c r="D32" s="107">
        <v>0</v>
      </c>
      <c r="E32" s="107">
        <v>0</v>
      </c>
      <c r="F32" s="111">
        <v>26</v>
      </c>
      <c r="G32" s="115">
        <v>22</v>
      </c>
      <c r="H32" s="107">
        <v>0</v>
      </c>
      <c r="I32" s="107">
        <v>0</v>
      </c>
      <c r="J32" s="111">
        <v>0</v>
      </c>
      <c r="K32" s="115">
        <v>16</v>
      </c>
      <c r="L32" s="107">
        <v>0</v>
      </c>
      <c r="M32" s="107">
        <v>0</v>
      </c>
      <c r="N32" s="111">
        <v>0</v>
      </c>
      <c r="O32" s="115">
        <v>1</v>
      </c>
      <c r="P32" s="107">
        <v>0</v>
      </c>
      <c r="Q32" s="107">
        <v>0</v>
      </c>
      <c r="R32" s="111">
        <v>2</v>
      </c>
      <c r="S32" s="129">
        <f t="shared" si="1"/>
        <v>259</v>
      </c>
      <c r="T32" s="115">
        <v>210</v>
      </c>
      <c r="U32" s="107">
        <v>0</v>
      </c>
      <c r="V32" s="107">
        <v>2</v>
      </c>
      <c r="W32" s="111">
        <v>10</v>
      </c>
      <c r="X32" s="115">
        <v>32</v>
      </c>
      <c r="Y32" s="107">
        <v>0</v>
      </c>
      <c r="Z32" s="107">
        <v>0</v>
      </c>
      <c r="AA32" s="111">
        <v>2</v>
      </c>
      <c r="AB32" s="115">
        <v>3</v>
      </c>
      <c r="AC32" s="107">
        <v>0</v>
      </c>
      <c r="AD32" s="107">
        <v>0</v>
      </c>
      <c r="AE32" s="111">
        <v>0</v>
      </c>
      <c r="AF32" s="129">
        <f t="shared" si="2"/>
        <v>6</v>
      </c>
      <c r="AG32" s="115">
        <v>5</v>
      </c>
      <c r="AH32" s="107">
        <v>0</v>
      </c>
      <c r="AI32" s="107">
        <v>0</v>
      </c>
      <c r="AJ32" s="111">
        <v>1</v>
      </c>
      <c r="AK32" s="129">
        <f t="shared" si="3"/>
        <v>2</v>
      </c>
      <c r="AL32" s="115">
        <v>2</v>
      </c>
      <c r="AM32" s="107">
        <v>0</v>
      </c>
      <c r="AN32" s="107">
        <v>0</v>
      </c>
      <c r="AO32" s="111">
        <v>0</v>
      </c>
      <c r="AP32" s="132">
        <v>44</v>
      </c>
      <c r="AQ32" s="13">
        <v>0</v>
      </c>
      <c r="AR32" s="13">
        <v>0</v>
      </c>
      <c r="AS32" s="13">
        <f t="shared" si="4"/>
        <v>533</v>
      </c>
    </row>
    <row r="33" spans="1:46">
      <c r="A33" s="12" t="s">
        <v>42</v>
      </c>
      <c r="B33" s="79">
        <f t="shared" si="0"/>
        <v>289</v>
      </c>
      <c r="C33" s="115">
        <v>195</v>
      </c>
      <c r="D33" s="107">
        <v>0</v>
      </c>
      <c r="E33" s="107">
        <v>0</v>
      </c>
      <c r="F33" s="111">
        <v>23</v>
      </c>
      <c r="G33" s="115">
        <v>42</v>
      </c>
      <c r="H33" s="107">
        <v>0</v>
      </c>
      <c r="I33" s="107">
        <v>2</v>
      </c>
      <c r="J33" s="111">
        <v>2</v>
      </c>
      <c r="K33" s="115">
        <v>22</v>
      </c>
      <c r="L33" s="107">
        <v>0</v>
      </c>
      <c r="M33" s="107">
        <v>0</v>
      </c>
      <c r="N33" s="111">
        <v>1</v>
      </c>
      <c r="O33" s="115">
        <v>2</v>
      </c>
      <c r="P33" s="107">
        <v>0</v>
      </c>
      <c r="Q33" s="107">
        <v>0</v>
      </c>
      <c r="R33" s="111">
        <v>0</v>
      </c>
      <c r="S33" s="129">
        <f t="shared" si="1"/>
        <v>325</v>
      </c>
      <c r="T33" s="115">
        <v>248</v>
      </c>
      <c r="U33" s="107">
        <v>0</v>
      </c>
      <c r="V33" s="107">
        <v>2</v>
      </c>
      <c r="W33" s="111">
        <v>17</v>
      </c>
      <c r="X33" s="115">
        <v>53</v>
      </c>
      <c r="Y33" s="107">
        <v>0</v>
      </c>
      <c r="Z33" s="107">
        <v>0</v>
      </c>
      <c r="AA33" s="111">
        <v>3</v>
      </c>
      <c r="AB33" s="115">
        <v>2</v>
      </c>
      <c r="AC33" s="107">
        <v>0</v>
      </c>
      <c r="AD33" s="107">
        <v>0</v>
      </c>
      <c r="AE33" s="111">
        <v>0</v>
      </c>
      <c r="AF33" s="129">
        <f t="shared" si="2"/>
        <v>7</v>
      </c>
      <c r="AG33" s="115">
        <v>7</v>
      </c>
      <c r="AH33" s="107">
        <v>0</v>
      </c>
      <c r="AI33" s="107">
        <v>0</v>
      </c>
      <c r="AJ33" s="111">
        <v>0</v>
      </c>
      <c r="AK33" s="129">
        <f t="shared" si="3"/>
        <v>7</v>
      </c>
      <c r="AL33" s="115">
        <v>6</v>
      </c>
      <c r="AM33" s="107">
        <v>0</v>
      </c>
      <c r="AN33" s="107">
        <v>1</v>
      </c>
      <c r="AO33" s="111">
        <v>0</v>
      </c>
      <c r="AP33" s="132">
        <v>26</v>
      </c>
      <c r="AQ33" s="13">
        <v>0</v>
      </c>
      <c r="AR33" s="13">
        <v>0</v>
      </c>
      <c r="AS33" s="13">
        <f t="shared" si="4"/>
        <v>654</v>
      </c>
    </row>
    <row r="34" spans="1:46">
      <c r="A34" s="12" t="s">
        <v>43</v>
      </c>
      <c r="B34" s="79">
        <f t="shared" si="0"/>
        <v>409</v>
      </c>
      <c r="C34" s="115">
        <v>321</v>
      </c>
      <c r="D34" s="107">
        <v>0</v>
      </c>
      <c r="E34" s="107">
        <v>4</v>
      </c>
      <c r="F34" s="111">
        <v>21</v>
      </c>
      <c r="G34" s="115">
        <v>27</v>
      </c>
      <c r="H34" s="107">
        <v>0</v>
      </c>
      <c r="I34" s="107">
        <v>0</v>
      </c>
      <c r="J34" s="111">
        <v>2</v>
      </c>
      <c r="K34" s="115">
        <v>26</v>
      </c>
      <c r="L34" s="107">
        <v>0</v>
      </c>
      <c r="M34" s="107">
        <v>0</v>
      </c>
      <c r="N34" s="111">
        <v>0</v>
      </c>
      <c r="O34" s="115">
        <v>8</v>
      </c>
      <c r="P34" s="107">
        <v>0</v>
      </c>
      <c r="Q34" s="107">
        <v>0</v>
      </c>
      <c r="R34" s="111">
        <v>0</v>
      </c>
      <c r="S34" s="129">
        <f t="shared" si="1"/>
        <v>278</v>
      </c>
      <c r="T34" s="115">
        <v>224</v>
      </c>
      <c r="U34" s="107">
        <v>0</v>
      </c>
      <c r="V34" s="107">
        <v>2</v>
      </c>
      <c r="W34" s="111">
        <v>9</v>
      </c>
      <c r="X34" s="115">
        <v>38</v>
      </c>
      <c r="Y34" s="107">
        <v>0</v>
      </c>
      <c r="Z34" s="107">
        <v>1</v>
      </c>
      <c r="AA34" s="111">
        <v>2</v>
      </c>
      <c r="AB34" s="115">
        <v>2</v>
      </c>
      <c r="AC34" s="107">
        <v>0</v>
      </c>
      <c r="AD34" s="107">
        <v>0</v>
      </c>
      <c r="AE34" s="111">
        <v>0</v>
      </c>
      <c r="AF34" s="129">
        <f t="shared" si="2"/>
        <v>14</v>
      </c>
      <c r="AG34" s="115">
        <v>11</v>
      </c>
      <c r="AH34" s="107">
        <v>0</v>
      </c>
      <c r="AI34" s="107">
        <v>1</v>
      </c>
      <c r="AJ34" s="111">
        <v>2</v>
      </c>
      <c r="AK34" s="129">
        <f t="shared" si="3"/>
        <v>9</v>
      </c>
      <c r="AL34" s="115">
        <v>7</v>
      </c>
      <c r="AM34" s="107">
        <v>0</v>
      </c>
      <c r="AN34" s="107">
        <v>0</v>
      </c>
      <c r="AO34" s="111">
        <v>2</v>
      </c>
      <c r="AP34" s="132">
        <v>26</v>
      </c>
      <c r="AQ34" s="13">
        <v>2</v>
      </c>
      <c r="AR34" s="13">
        <v>0</v>
      </c>
      <c r="AS34" s="13">
        <f t="shared" si="4"/>
        <v>738</v>
      </c>
    </row>
    <row r="35" spans="1:46">
      <c r="A35" s="12" t="s">
        <v>44</v>
      </c>
      <c r="B35" s="79">
        <f t="shared" si="0"/>
        <v>318</v>
      </c>
      <c r="C35" s="115">
        <v>246</v>
      </c>
      <c r="D35" s="107">
        <v>0</v>
      </c>
      <c r="E35" s="107">
        <v>2</v>
      </c>
      <c r="F35" s="111">
        <v>19</v>
      </c>
      <c r="G35" s="115">
        <v>26</v>
      </c>
      <c r="H35" s="107">
        <v>0</v>
      </c>
      <c r="I35" s="107">
        <v>1</v>
      </c>
      <c r="J35" s="111">
        <v>0</v>
      </c>
      <c r="K35" s="115">
        <v>15</v>
      </c>
      <c r="L35" s="107">
        <v>0</v>
      </c>
      <c r="M35" s="107">
        <v>0</v>
      </c>
      <c r="N35" s="111">
        <v>3</v>
      </c>
      <c r="O35" s="115">
        <v>5</v>
      </c>
      <c r="P35" s="107">
        <v>0</v>
      </c>
      <c r="Q35" s="107">
        <v>0</v>
      </c>
      <c r="R35" s="111">
        <v>1</v>
      </c>
      <c r="S35" s="129">
        <f t="shared" si="1"/>
        <v>315</v>
      </c>
      <c r="T35" s="115">
        <v>254</v>
      </c>
      <c r="U35" s="107">
        <v>0</v>
      </c>
      <c r="V35" s="107">
        <v>4</v>
      </c>
      <c r="W35" s="111">
        <v>12</v>
      </c>
      <c r="X35" s="115">
        <v>41</v>
      </c>
      <c r="Y35" s="107">
        <v>0</v>
      </c>
      <c r="Z35" s="107">
        <v>0</v>
      </c>
      <c r="AA35" s="111">
        <v>2</v>
      </c>
      <c r="AB35" s="115">
        <v>2</v>
      </c>
      <c r="AC35" s="107">
        <v>0</v>
      </c>
      <c r="AD35" s="107">
        <v>0</v>
      </c>
      <c r="AE35" s="111">
        <v>0</v>
      </c>
      <c r="AF35" s="129">
        <f t="shared" si="2"/>
        <v>4</v>
      </c>
      <c r="AG35" s="115">
        <v>3</v>
      </c>
      <c r="AH35" s="107">
        <v>0</v>
      </c>
      <c r="AI35" s="107">
        <v>0</v>
      </c>
      <c r="AJ35" s="111">
        <v>1</v>
      </c>
      <c r="AK35" s="129">
        <f t="shared" si="3"/>
        <v>5</v>
      </c>
      <c r="AL35" s="115">
        <v>4</v>
      </c>
      <c r="AM35" s="107">
        <v>0</v>
      </c>
      <c r="AN35" s="107">
        <v>0</v>
      </c>
      <c r="AO35" s="111">
        <v>1</v>
      </c>
      <c r="AP35" s="132">
        <v>39</v>
      </c>
      <c r="AQ35" s="13">
        <v>0</v>
      </c>
      <c r="AR35" s="13">
        <v>1</v>
      </c>
      <c r="AS35" s="13">
        <f t="shared" si="4"/>
        <v>682</v>
      </c>
      <c r="AT35" s="4"/>
    </row>
    <row r="36" spans="1:46">
      <c r="A36" s="12" t="s">
        <v>45</v>
      </c>
      <c r="B36" s="79">
        <f t="shared" si="0"/>
        <v>290</v>
      </c>
      <c r="C36" s="115">
        <v>237</v>
      </c>
      <c r="D36" s="107">
        <v>0</v>
      </c>
      <c r="E36" s="107">
        <v>0</v>
      </c>
      <c r="F36" s="111">
        <v>18</v>
      </c>
      <c r="G36" s="115">
        <v>12</v>
      </c>
      <c r="H36" s="107">
        <v>0</v>
      </c>
      <c r="I36" s="107">
        <v>1</v>
      </c>
      <c r="J36" s="111">
        <v>1</v>
      </c>
      <c r="K36" s="115">
        <v>18</v>
      </c>
      <c r="L36" s="107">
        <v>0</v>
      </c>
      <c r="M36" s="107">
        <v>0</v>
      </c>
      <c r="N36" s="111">
        <v>0</v>
      </c>
      <c r="O36" s="115">
        <v>2</v>
      </c>
      <c r="P36" s="107">
        <v>0</v>
      </c>
      <c r="Q36" s="107">
        <v>0</v>
      </c>
      <c r="R36" s="111">
        <v>1</v>
      </c>
      <c r="S36" s="129">
        <f t="shared" si="1"/>
        <v>202</v>
      </c>
      <c r="T36" s="115">
        <v>165</v>
      </c>
      <c r="U36" s="107">
        <v>0</v>
      </c>
      <c r="V36" s="107">
        <v>0</v>
      </c>
      <c r="W36" s="111">
        <v>8</v>
      </c>
      <c r="X36" s="115">
        <v>26</v>
      </c>
      <c r="Y36" s="107">
        <v>0</v>
      </c>
      <c r="Z36" s="107">
        <v>1</v>
      </c>
      <c r="AA36" s="111">
        <v>1</v>
      </c>
      <c r="AB36" s="115">
        <v>1</v>
      </c>
      <c r="AC36" s="107">
        <v>0</v>
      </c>
      <c r="AD36" s="107">
        <v>0</v>
      </c>
      <c r="AE36" s="111">
        <v>0</v>
      </c>
      <c r="AF36" s="129">
        <f t="shared" si="2"/>
        <v>11</v>
      </c>
      <c r="AG36" s="115">
        <v>11</v>
      </c>
      <c r="AH36" s="107">
        <v>0</v>
      </c>
      <c r="AI36" s="107">
        <v>0</v>
      </c>
      <c r="AJ36" s="111">
        <v>0</v>
      </c>
      <c r="AK36" s="129">
        <f t="shared" si="3"/>
        <v>2</v>
      </c>
      <c r="AL36" s="115">
        <v>2</v>
      </c>
      <c r="AM36" s="107">
        <v>0</v>
      </c>
      <c r="AN36" s="107">
        <v>0</v>
      </c>
      <c r="AO36" s="111">
        <v>0</v>
      </c>
      <c r="AP36" s="132">
        <v>31</v>
      </c>
      <c r="AQ36" s="13">
        <v>1</v>
      </c>
      <c r="AR36" s="13">
        <v>0</v>
      </c>
      <c r="AS36" s="13">
        <f t="shared" si="4"/>
        <v>537</v>
      </c>
    </row>
    <row r="37" spans="1:46">
      <c r="A37" s="12" t="s">
        <v>46</v>
      </c>
      <c r="B37" s="79">
        <f t="shared" si="0"/>
        <v>203</v>
      </c>
      <c r="C37" s="115">
        <v>155</v>
      </c>
      <c r="D37" s="107">
        <v>0</v>
      </c>
      <c r="E37" s="107">
        <v>0</v>
      </c>
      <c r="F37" s="111">
        <v>8</v>
      </c>
      <c r="G37" s="115">
        <v>21</v>
      </c>
      <c r="H37" s="107">
        <v>0</v>
      </c>
      <c r="I37" s="107">
        <v>0</v>
      </c>
      <c r="J37" s="111">
        <v>1</v>
      </c>
      <c r="K37" s="115">
        <v>14</v>
      </c>
      <c r="L37" s="107">
        <v>0</v>
      </c>
      <c r="M37" s="107">
        <v>0</v>
      </c>
      <c r="N37" s="111">
        <v>2</v>
      </c>
      <c r="O37" s="115">
        <v>2</v>
      </c>
      <c r="P37" s="107">
        <v>0</v>
      </c>
      <c r="Q37" s="107">
        <v>0</v>
      </c>
      <c r="R37" s="111">
        <v>0</v>
      </c>
      <c r="S37" s="129">
        <f t="shared" si="1"/>
        <v>206</v>
      </c>
      <c r="T37" s="115">
        <v>153</v>
      </c>
      <c r="U37" s="107">
        <v>0</v>
      </c>
      <c r="V37" s="107">
        <v>3</v>
      </c>
      <c r="W37" s="111">
        <v>10</v>
      </c>
      <c r="X37" s="115">
        <v>36</v>
      </c>
      <c r="Y37" s="107">
        <v>0</v>
      </c>
      <c r="Z37" s="107">
        <v>0</v>
      </c>
      <c r="AA37" s="111">
        <v>3</v>
      </c>
      <c r="AB37" s="115">
        <v>1</v>
      </c>
      <c r="AC37" s="107">
        <v>0</v>
      </c>
      <c r="AD37" s="107">
        <v>0</v>
      </c>
      <c r="AE37" s="111">
        <v>0</v>
      </c>
      <c r="AF37" s="129">
        <f t="shared" si="2"/>
        <v>1</v>
      </c>
      <c r="AG37" s="115">
        <v>1</v>
      </c>
      <c r="AH37" s="107">
        <v>0</v>
      </c>
      <c r="AI37" s="107">
        <v>0</v>
      </c>
      <c r="AJ37" s="111">
        <v>0</v>
      </c>
      <c r="AK37" s="129">
        <f t="shared" si="3"/>
        <v>4</v>
      </c>
      <c r="AL37" s="115">
        <v>4</v>
      </c>
      <c r="AM37" s="107">
        <v>0</v>
      </c>
      <c r="AN37" s="107">
        <v>0</v>
      </c>
      <c r="AO37" s="111">
        <v>0</v>
      </c>
      <c r="AP37" s="132">
        <v>32</v>
      </c>
      <c r="AQ37" s="13">
        <v>0</v>
      </c>
      <c r="AR37" s="13">
        <v>0</v>
      </c>
      <c r="AS37" s="13">
        <f t="shared" si="4"/>
        <v>446</v>
      </c>
    </row>
    <row r="38" spans="1:46">
      <c r="A38" s="12" t="s">
        <v>47</v>
      </c>
      <c r="B38" s="79">
        <f t="shared" si="0"/>
        <v>250</v>
      </c>
      <c r="C38" s="115">
        <v>175</v>
      </c>
      <c r="D38" s="107">
        <v>0</v>
      </c>
      <c r="E38" s="107">
        <v>1</v>
      </c>
      <c r="F38" s="111">
        <v>21</v>
      </c>
      <c r="G38" s="115">
        <v>35</v>
      </c>
      <c r="H38" s="107">
        <v>0</v>
      </c>
      <c r="I38" s="107">
        <v>0</v>
      </c>
      <c r="J38" s="111">
        <v>0</v>
      </c>
      <c r="K38" s="115">
        <v>16</v>
      </c>
      <c r="L38" s="107">
        <v>0</v>
      </c>
      <c r="M38" s="107">
        <v>0</v>
      </c>
      <c r="N38" s="111">
        <v>1</v>
      </c>
      <c r="O38" s="115">
        <v>1</v>
      </c>
      <c r="P38" s="107">
        <v>0</v>
      </c>
      <c r="Q38" s="107">
        <v>0</v>
      </c>
      <c r="R38" s="111">
        <v>0</v>
      </c>
      <c r="S38" s="129">
        <f t="shared" si="1"/>
        <v>251</v>
      </c>
      <c r="T38" s="115">
        <v>203</v>
      </c>
      <c r="U38" s="107">
        <v>0</v>
      </c>
      <c r="V38" s="107">
        <v>0</v>
      </c>
      <c r="W38" s="111">
        <v>12</v>
      </c>
      <c r="X38" s="115">
        <v>31</v>
      </c>
      <c r="Y38" s="107">
        <v>0</v>
      </c>
      <c r="Z38" s="107">
        <v>0</v>
      </c>
      <c r="AA38" s="111">
        <v>2</v>
      </c>
      <c r="AB38" s="115">
        <v>3</v>
      </c>
      <c r="AC38" s="107">
        <v>0</v>
      </c>
      <c r="AD38" s="107">
        <v>0</v>
      </c>
      <c r="AE38" s="111">
        <v>0</v>
      </c>
      <c r="AF38" s="129">
        <f t="shared" si="2"/>
        <v>8</v>
      </c>
      <c r="AG38" s="115">
        <v>7</v>
      </c>
      <c r="AH38" s="107">
        <v>0</v>
      </c>
      <c r="AI38" s="107">
        <v>0</v>
      </c>
      <c r="AJ38" s="111">
        <v>1</v>
      </c>
      <c r="AK38" s="129">
        <f t="shared" si="3"/>
        <v>6</v>
      </c>
      <c r="AL38" s="115">
        <v>6</v>
      </c>
      <c r="AM38" s="107">
        <v>0</v>
      </c>
      <c r="AN38" s="107">
        <v>0</v>
      </c>
      <c r="AO38" s="111">
        <v>0</v>
      </c>
      <c r="AP38" s="132">
        <v>34</v>
      </c>
      <c r="AQ38" s="13">
        <v>0</v>
      </c>
      <c r="AR38" s="13">
        <v>0</v>
      </c>
      <c r="AS38" s="13">
        <f t="shared" si="4"/>
        <v>549</v>
      </c>
    </row>
    <row r="39" spans="1:46">
      <c r="A39" s="12" t="s">
        <v>48</v>
      </c>
      <c r="B39" s="79">
        <f t="shared" si="0"/>
        <v>164</v>
      </c>
      <c r="C39" s="115">
        <v>126</v>
      </c>
      <c r="D39" s="107">
        <v>0</v>
      </c>
      <c r="E39" s="107">
        <v>3</v>
      </c>
      <c r="F39" s="111">
        <v>19</v>
      </c>
      <c r="G39" s="115">
        <v>9</v>
      </c>
      <c r="H39" s="107">
        <v>0</v>
      </c>
      <c r="I39" s="107">
        <v>0</v>
      </c>
      <c r="J39" s="111">
        <v>0</v>
      </c>
      <c r="K39" s="115">
        <v>6</v>
      </c>
      <c r="L39" s="107">
        <v>0</v>
      </c>
      <c r="M39" s="107">
        <v>0</v>
      </c>
      <c r="N39" s="111">
        <v>0</v>
      </c>
      <c r="O39" s="115">
        <v>1</v>
      </c>
      <c r="P39" s="107">
        <v>0</v>
      </c>
      <c r="Q39" s="107">
        <v>0</v>
      </c>
      <c r="R39" s="111">
        <v>0</v>
      </c>
      <c r="S39" s="129">
        <f t="shared" si="1"/>
        <v>111</v>
      </c>
      <c r="T39" s="115">
        <v>88</v>
      </c>
      <c r="U39" s="107">
        <v>0</v>
      </c>
      <c r="V39" s="107">
        <v>1</v>
      </c>
      <c r="W39" s="111">
        <v>7</v>
      </c>
      <c r="X39" s="115">
        <v>11</v>
      </c>
      <c r="Y39" s="107">
        <v>0</v>
      </c>
      <c r="Z39" s="107">
        <v>0</v>
      </c>
      <c r="AA39" s="111">
        <v>3</v>
      </c>
      <c r="AB39" s="115">
        <v>1</v>
      </c>
      <c r="AC39" s="107">
        <v>0</v>
      </c>
      <c r="AD39" s="107">
        <v>0</v>
      </c>
      <c r="AE39" s="111">
        <v>0</v>
      </c>
      <c r="AF39" s="129">
        <f t="shared" si="2"/>
        <v>3</v>
      </c>
      <c r="AG39" s="115">
        <v>3</v>
      </c>
      <c r="AH39" s="107">
        <v>0</v>
      </c>
      <c r="AI39" s="107">
        <v>0</v>
      </c>
      <c r="AJ39" s="111">
        <v>0</v>
      </c>
      <c r="AK39" s="129">
        <f t="shared" si="3"/>
        <v>1</v>
      </c>
      <c r="AL39" s="115">
        <v>1</v>
      </c>
      <c r="AM39" s="107">
        <v>0</v>
      </c>
      <c r="AN39" s="107">
        <v>0</v>
      </c>
      <c r="AO39" s="111">
        <v>0</v>
      </c>
      <c r="AP39" s="132">
        <v>16</v>
      </c>
      <c r="AQ39" s="13">
        <v>0</v>
      </c>
      <c r="AR39" s="13">
        <v>0</v>
      </c>
      <c r="AS39" s="13">
        <f t="shared" si="4"/>
        <v>295</v>
      </c>
    </row>
    <row r="40" spans="1:46">
      <c r="A40" s="12" t="s">
        <v>49</v>
      </c>
      <c r="B40" s="79">
        <f t="shared" si="0"/>
        <v>105</v>
      </c>
      <c r="C40" s="115">
        <v>85</v>
      </c>
      <c r="D40" s="107">
        <v>0</v>
      </c>
      <c r="E40" s="107">
        <v>1</v>
      </c>
      <c r="F40" s="111">
        <v>1</v>
      </c>
      <c r="G40" s="115">
        <v>8</v>
      </c>
      <c r="H40" s="107">
        <v>0</v>
      </c>
      <c r="I40" s="107">
        <v>0</v>
      </c>
      <c r="J40" s="111">
        <v>0</v>
      </c>
      <c r="K40" s="115">
        <v>7</v>
      </c>
      <c r="L40" s="107">
        <v>0</v>
      </c>
      <c r="M40" s="107">
        <v>0</v>
      </c>
      <c r="N40" s="111">
        <v>1</v>
      </c>
      <c r="O40" s="115">
        <v>1</v>
      </c>
      <c r="P40" s="107">
        <v>0</v>
      </c>
      <c r="Q40" s="107">
        <v>0</v>
      </c>
      <c r="R40" s="111">
        <v>1</v>
      </c>
      <c r="S40" s="129">
        <f t="shared" si="1"/>
        <v>95</v>
      </c>
      <c r="T40" s="115">
        <v>80</v>
      </c>
      <c r="U40" s="107">
        <v>0</v>
      </c>
      <c r="V40" s="107">
        <v>0</v>
      </c>
      <c r="W40" s="111">
        <v>6</v>
      </c>
      <c r="X40" s="115">
        <v>9</v>
      </c>
      <c r="Y40" s="107">
        <v>0</v>
      </c>
      <c r="Z40" s="107">
        <v>0</v>
      </c>
      <c r="AA40" s="111">
        <v>0</v>
      </c>
      <c r="AB40" s="115">
        <v>0</v>
      </c>
      <c r="AC40" s="107">
        <v>0</v>
      </c>
      <c r="AD40" s="107">
        <v>0</v>
      </c>
      <c r="AE40" s="111">
        <v>0</v>
      </c>
      <c r="AF40" s="129">
        <f t="shared" si="2"/>
        <v>7</v>
      </c>
      <c r="AG40" s="115">
        <v>7</v>
      </c>
      <c r="AH40" s="107">
        <v>0</v>
      </c>
      <c r="AI40" s="107">
        <v>0</v>
      </c>
      <c r="AJ40" s="111">
        <v>0</v>
      </c>
      <c r="AK40" s="129">
        <f t="shared" si="3"/>
        <v>2</v>
      </c>
      <c r="AL40" s="115">
        <v>2</v>
      </c>
      <c r="AM40" s="107">
        <v>0</v>
      </c>
      <c r="AN40" s="107">
        <v>0</v>
      </c>
      <c r="AO40" s="111">
        <v>0</v>
      </c>
      <c r="AP40" s="132">
        <v>13</v>
      </c>
      <c r="AQ40" s="13">
        <v>0</v>
      </c>
      <c r="AR40" s="13">
        <v>0</v>
      </c>
      <c r="AS40" s="13">
        <f t="shared" si="4"/>
        <v>222</v>
      </c>
    </row>
    <row r="41" spans="1:46">
      <c r="A41" s="12" t="s">
        <v>50</v>
      </c>
      <c r="B41" s="79">
        <f t="shared" si="0"/>
        <v>31</v>
      </c>
      <c r="C41" s="115">
        <v>26</v>
      </c>
      <c r="D41" s="107">
        <v>0</v>
      </c>
      <c r="E41" s="107">
        <v>0</v>
      </c>
      <c r="F41" s="111">
        <v>0</v>
      </c>
      <c r="G41" s="115">
        <v>1</v>
      </c>
      <c r="H41" s="107">
        <v>0</v>
      </c>
      <c r="I41" s="107">
        <v>0</v>
      </c>
      <c r="J41" s="111">
        <v>0</v>
      </c>
      <c r="K41" s="115">
        <v>4</v>
      </c>
      <c r="L41" s="107">
        <v>0</v>
      </c>
      <c r="M41" s="107">
        <v>0</v>
      </c>
      <c r="N41" s="111">
        <v>0</v>
      </c>
      <c r="O41" s="115">
        <v>0</v>
      </c>
      <c r="P41" s="107">
        <v>0</v>
      </c>
      <c r="Q41" s="107">
        <v>0</v>
      </c>
      <c r="R41" s="111">
        <v>0</v>
      </c>
      <c r="S41" s="129">
        <f t="shared" si="1"/>
        <v>29</v>
      </c>
      <c r="T41" s="115">
        <v>28</v>
      </c>
      <c r="U41" s="107">
        <v>0</v>
      </c>
      <c r="V41" s="107">
        <v>1</v>
      </c>
      <c r="W41" s="111">
        <v>0</v>
      </c>
      <c r="X41" s="115">
        <v>0</v>
      </c>
      <c r="Y41" s="107">
        <v>0</v>
      </c>
      <c r="Z41" s="107">
        <v>0</v>
      </c>
      <c r="AA41" s="111">
        <v>0</v>
      </c>
      <c r="AB41" s="115">
        <v>0</v>
      </c>
      <c r="AC41" s="107">
        <v>0</v>
      </c>
      <c r="AD41" s="107">
        <v>0</v>
      </c>
      <c r="AE41" s="111">
        <v>0</v>
      </c>
      <c r="AF41" s="129">
        <f t="shared" si="2"/>
        <v>0</v>
      </c>
      <c r="AG41" s="115">
        <v>0</v>
      </c>
      <c r="AH41" s="107">
        <v>0</v>
      </c>
      <c r="AI41" s="107">
        <v>0</v>
      </c>
      <c r="AJ41" s="111">
        <v>0</v>
      </c>
      <c r="AK41" s="129">
        <f t="shared" si="3"/>
        <v>0</v>
      </c>
      <c r="AL41" s="115">
        <v>0</v>
      </c>
      <c r="AM41" s="107">
        <v>0</v>
      </c>
      <c r="AN41" s="107">
        <v>0</v>
      </c>
      <c r="AO41" s="111">
        <v>0</v>
      </c>
      <c r="AP41" s="132">
        <v>5</v>
      </c>
      <c r="AQ41" s="13">
        <v>0</v>
      </c>
      <c r="AR41" s="13">
        <v>0</v>
      </c>
      <c r="AS41" s="13">
        <f t="shared" si="4"/>
        <v>65</v>
      </c>
    </row>
    <row r="42" spans="1:46">
      <c r="A42" s="12" t="s">
        <v>51</v>
      </c>
      <c r="B42" s="79">
        <f t="shared" si="0"/>
        <v>337</v>
      </c>
      <c r="C42" s="115">
        <v>245</v>
      </c>
      <c r="D42" s="107">
        <v>0</v>
      </c>
      <c r="E42" s="107">
        <v>2</v>
      </c>
      <c r="F42" s="111">
        <v>28</v>
      </c>
      <c r="G42" s="115">
        <v>34</v>
      </c>
      <c r="H42" s="107">
        <v>0</v>
      </c>
      <c r="I42" s="107">
        <v>0</v>
      </c>
      <c r="J42" s="111">
        <v>2</v>
      </c>
      <c r="K42" s="115">
        <v>18</v>
      </c>
      <c r="L42" s="107">
        <v>0</v>
      </c>
      <c r="M42" s="107">
        <v>3</v>
      </c>
      <c r="N42" s="111">
        <v>1</v>
      </c>
      <c r="O42" s="115">
        <v>4</v>
      </c>
      <c r="P42" s="107">
        <v>0</v>
      </c>
      <c r="Q42" s="107">
        <v>0</v>
      </c>
      <c r="R42" s="111">
        <v>0</v>
      </c>
      <c r="S42" s="129">
        <f t="shared" si="1"/>
        <v>368</v>
      </c>
      <c r="T42" s="115">
        <v>281</v>
      </c>
      <c r="U42" s="107">
        <v>0</v>
      </c>
      <c r="V42" s="107">
        <v>1</v>
      </c>
      <c r="W42" s="111">
        <v>22</v>
      </c>
      <c r="X42" s="115">
        <v>61</v>
      </c>
      <c r="Y42" s="107">
        <v>0</v>
      </c>
      <c r="Z42" s="107">
        <v>1</v>
      </c>
      <c r="AA42" s="111">
        <v>2</v>
      </c>
      <c r="AB42" s="115">
        <v>0</v>
      </c>
      <c r="AC42" s="107">
        <v>0</v>
      </c>
      <c r="AD42" s="107">
        <v>0</v>
      </c>
      <c r="AE42" s="111">
        <v>0</v>
      </c>
      <c r="AF42" s="129">
        <f t="shared" si="2"/>
        <v>11</v>
      </c>
      <c r="AG42" s="115">
        <v>9</v>
      </c>
      <c r="AH42" s="107">
        <v>0</v>
      </c>
      <c r="AI42" s="107">
        <v>0</v>
      </c>
      <c r="AJ42" s="111">
        <v>2</v>
      </c>
      <c r="AK42" s="129">
        <f t="shared" si="3"/>
        <v>10</v>
      </c>
      <c r="AL42" s="115">
        <v>10</v>
      </c>
      <c r="AM42" s="107">
        <v>0</v>
      </c>
      <c r="AN42" s="107">
        <v>0</v>
      </c>
      <c r="AO42" s="111">
        <v>0</v>
      </c>
      <c r="AP42" s="132">
        <v>29</v>
      </c>
      <c r="AQ42" s="13">
        <v>0</v>
      </c>
      <c r="AR42" s="13">
        <v>0</v>
      </c>
      <c r="AS42" s="13">
        <f t="shared" si="4"/>
        <v>755</v>
      </c>
    </row>
    <row r="43" spans="1:46">
      <c r="A43" s="12" t="s">
        <v>52</v>
      </c>
      <c r="B43" s="79">
        <f t="shared" si="0"/>
        <v>232</v>
      </c>
      <c r="C43" s="115">
        <v>179</v>
      </c>
      <c r="D43" s="107">
        <v>0</v>
      </c>
      <c r="E43" s="107">
        <v>2</v>
      </c>
      <c r="F43" s="111">
        <v>14</v>
      </c>
      <c r="G43" s="115">
        <v>22</v>
      </c>
      <c r="H43" s="107">
        <v>0</v>
      </c>
      <c r="I43" s="107">
        <v>0</v>
      </c>
      <c r="J43" s="111">
        <v>0</v>
      </c>
      <c r="K43" s="115">
        <v>13</v>
      </c>
      <c r="L43" s="107">
        <v>0</v>
      </c>
      <c r="M43" s="107">
        <v>1</v>
      </c>
      <c r="N43" s="111">
        <v>1</v>
      </c>
      <c r="O43" s="115">
        <v>0</v>
      </c>
      <c r="P43" s="107">
        <v>0</v>
      </c>
      <c r="Q43" s="107">
        <v>0</v>
      </c>
      <c r="R43" s="111">
        <v>0</v>
      </c>
      <c r="S43" s="129">
        <f t="shared" si="1"/>
        <v>147</v>
      </c>
      <c r="T43" s="115">
        <v>125</v>
      </c>
      <c r="U43" s="107">
        <v>0</v>
      </c>
      <c r="V43" s="107">
        <v>0</v>
      </c>
      <c r="W43" s="111">
        <v>3</v>
      </c>
      <c r="X43" s="115">
        <v>16</v>
      </c>
      <c r="Y43" s="107">
        <v>0</v>
      </c>
      <c r="Z43" s="107">
        <v>0</v>
      </c>
      <c r="AA43" s="111">
        <v>2</v>
      </c>
      <c r="AB43" s="115">
        <v>1</v>
      </c>
      <c r="AC43" s="107">
        <v>0</v>
      </c>
      <c r="AD43" s="107">
        <v>0</v>
      </c>
      <c r="AE43" s="111">
        <v>0</v>
      </c>
      <c r="AF43" s="129">
        <f t="shared" si="2"/>
        <v>8</v>
      </c>
      <c r="AG43" s="115">
        <v>7</v>
      </c>
      <c r="AH43" s="107">
        <v>0</v>
      </c>
      <c r="AI43" s="107">
        <v>0</v>
      </c>
      <c r="AJ43" s="111">
        <v>1</v>
      </c>
      <c r="AK43" s="129">
        <f t="shared" si="3"/>
        <v>5</v>
      </c>
      <c r="AL43" s="115">
        <v>5</v>
      </c>
      <c r="AM43" s="107">
        <v>0</v>
      </c>
      <c r="AN43" s="107">
        <v>0</v>
      </c>
      <c r="AO43" s="111">
        <v>0</v>
      </c>
      <c r="AP43" s="132">
        <v>22</v>
      </c>
      <c r="AQ43" s="13">
        <v>0</v>
      </c>
      <c r="AR43" s="13">
        <v>0</v>
      </c>
      <c r="AS43" s="13">
        <f t="shared" si="4"/>
        <v>414</v>
      </c>
    </row>
    <row r="44" spans="1:46">
      <c r="A44" s="12" t="s">
        <v>53</v>
      </c>
      <c r="B44" s="79">
        <f t="shared" si="0"/>
        <v>272</v>
      </c>
      <c r="C44" s="115">
        <v>207</v>
      </c>
      <c r="D44" s="107">
        <v>0</v>
      </c>
      <c r="E44" s="107">
        <v>1</v>
      </c>
      <c r="F44" s="111">
        <v>16</v>
      </c>
      <c r="G44" s="115">
        <v>23</v>
      </c>
      <c r="H44" s="107">
        <v>0</v>
      </c>
      <c r="I44" s="107">
        <v>0</v>
      </c>
      <c r="J44" s="111">
        <v>2</v>
      </c>
      <c r="K44" s="115">
        <v>17</v>
      </c>
      <c r="L44" s="107">
        <v>0</v>
      </c>
      <c r="M44" s="107">
        <v>0</v>
      </c>
      <c r="N44" s="111">
        <v>2</v>
      </c>
      <c r="O44" s="115">
        <v>3</v>
      </c>
      <c r="P44" s="107">
        <v>0</v>
      </c>
      <c r="Q44" s="107">
        <v>0</v>
      </c>
      <c r="R44" s="111">
        <v>1</v>
      </c>
      <c r="S44" s="129">
        <f t="shared" si="1"/>
        <v>192</v>
      </c>
      <c r="T44" s="115">
        <v>152</v>
      </c>
      <c r="U44" s="107">
        <v>0</v>
      </c>
      <c r="V44" s="107">
        <v>0</v>
      </c>
      <c r="W44" s="111">
        <v>13</v>
      </c>
      <c r="X44" s="115">
        <v>23</v>
      </c>
      <c r="Y44" s="107">
        <v>0</v>
      </c>
      <c r="Z44" s="107">
        <v>0</v>
      </c>
      <c r="AA44" s="111">
        <v>0</v>
      </c>
      <c r="AB44" s="115">
        <v>3</v>
      </c>
      <c r="AC44" s="107">
        <v>0</v>
      </c>
      <c r="AD44" s="107">
        <v>0</v>
      </c>
      <c r="AE44" s="111">
        <v>1</v>
      </c>
      <c r="AF44" s="129">
        <f t="shared" si="2"/>
        <v>5</v>
      </c>
      <c r="AG44" s="115">
        <v>4</v>
      </c>
      <c r="AH44" s="107">
        <v>0</v>
      </c>
      <c r="AI44" s="107">
        <v>0</v>
      </c>
      <c r="AJ44" s="111">
        <v>1</v>
      </c>
      <c r="AK44" s="129">
        <f t="shared" si="3"/>
        <v>4</v>
      </c>
      <c r="AL44" s="115">
        <v>3</v>
      </c>
      <c r="AM44" s="107">
        <v>0</v>
      </c>
      <c r="AN44" s="107">
        <v>1</v>
      </c>
      <c r="AO44" s="111">
        <v>0</v>
      </c>
      <c r="AP44" s="132">
        <v>42</v>
      </c>
      <c r="AQ44" s="13">
        <v>0</v>
      </c>
      <c r="AR44" s="13">
        <v>0</v>
      </c>
      <c r="AS44" s="13">
        <f t="shared" si="4"/>
        <v>515</v>
      </c>
    </row>
    <row r="45" spans="1:46">
      <c r="A45" s="2" t="s">
        <v>54</v>
      </c>
      <c r="B45" s="91">
        <f>SUM(B3:B44)</f>
        <v>10357</v>
      </c>
      <c r="C45" s="116">
        <f t="shared" ref="C45:AS45" si="5">SUM(C3:C44)</f>
        <v>8064</v>
      </c>
      <c r="D45" s="108">
        <f t="shared" si="5"/>
        <v>0</v>
      </c>
      <c r="E45" s="108">
        <f t="shared" si="5"/>
        <v>99</v>
      </c>
      <c r="F45" s="112">
        <f t="shared" si="5"/>
        <v>653</v>
      </c>
      <c r="G45" s="116">
        <f t="shared" si="5"/>
        <v>767</v>
      </c>
      <c r="H45" s="108">
        <f t="shared" si="5"/>
        <v>0</v>
      </c>
      <c r="I45" s="108">
        <f t="shared" si="5"/>
        <v>9</v>
      </c>
      <c r="J45" s="112">
        <f t="shared" si="5"/>
        <v>27</v>
      </c>
      <c r="K45" s="116">
        <f t="shared" si="5"/>
        <v>574</v>
      </c>
      <c r="L45" s="108">
        <f t="shared" si="5"/>
        <v>0</v>
      </c>
      <c r="M45" s="108">
        <f t="shared" si="5"/>
        <v>5</v>
      </c>
      <c r="N45" s="112">
        <f t="shared" si="5"/>
        <v>25</v>
      </c>
      <c r="O45" s="116">
        <f t="shared" si="5"/>
        <v>123</v>
      </c>
      <c r="P45" s="108">
        <f t="shared" si="5"/>
        <v>0</v>
      </c>
      <c r="Q45" s="108">
        <f t="shared" si="5"/>
        <v>0</v>
      </c>
      <c r="R45" s="112">
        <f t="shared" si="5"/>
        <v>11</v>
      </c>
      <c r="S45" s="130">
        <f t="shared" si="5"/>
        <v>7332</v>
      </c>
      <c r="T45" s="116">
        <f t="shared" si="5"/>
        <v>5689</v>
      </c>
      <c r="U45" s="108">
        <f t="shared" si="5"/>
        <v>0</v>
      </c>
      <c r="V45" s="108">
        <f t="shared" si="5"/>
        <v>45</v>
      </c>
      <c r="W45" s="112">
        <f t="shared" si="5"/>
        <v>382</v>
      </c>
      <c r="X45" s="116">
        <f t="shared" si="5"/>
        <v>1075</v>
      </c>
      <c r="Y45" s="108">
        <f t="shared" si="5"/>
        <v>0</v>
      </c>
      <c r="Z45" s="108">
        <f t="shared" si="5"/>
        <v>5</v>
      </c>
      <c r="AA45" s="112">
        <f t="shared" si="5"/>
        <v>76</v>
      </c>
      <c r="AB45" s="116">
        <f t="shared" si="5"/>
        <v>56</v>
      </c>
      <c r="AC45" s="108">
        <f t="shared" si="5"/>
        <v>0</v>
      </c>
      <c r="AD45" s="108">
        <f t="shared" si="5"/>
        <v>1</v>
      </c>
      <c r="AE45" s="112">
        <f t="shared" si="5"/>
        <v>3</v>
      </c>
      <c r="AF45" s="130">
        <f t="shared" si="5"/>
        <v>228</v>
      </c>
      <c r="AG45" s="116">
        <f t="shared" si="5"/>
        <v>206</v>
      </c>
      <c r="AH45" s="108">
        <f t="shared" si="5"/>
        <v>0</v>
      </c>
      <c r="AI45" s="108">
        <f t="shared" si="5"/>
        <v>3</v>
      </c>
      <c r="AJ45" s="112">
        <f t="shared" si="5"/>
        <v>19</v>
      </c>
      <c r="AK45" s="130">
        <f t="shared" si="5"/>
        <v>198</v>
      </c>
      <c r="AL45" s="116">
        <f t="shared" si="5"/>
        <v>180</v>
      </c>
      <c r="AM45" s="108">
        <f t="shared" si="5"/>
        <v>0</v>
      </c>
      <c r="AN45" s="108">
        <f t="shared" si="5"/>
        <v>9</v>
      </c>
      <c r="AO45" s="112">
        <f t="shared" si="5"/>
        <v>9</v>
      </c>
      <c r="AP45" s="133">
        <f t="shared" si="5"/>
        <v>1136</v>
      </c>
      <c r="AQ45" s="14">
        <f t="shared" si="5"/>
        <v>17</v>
      </c>
      <c r="AR45" s="14">
        <f t="shared" si="5"/>
        <v>6</v>
      </c>
      <c r="AS45" s="14">
        <f t="shared" si="5"/>
        <v>19274</v>
      </c>
    </row>
  </sheetData>
  <sheetProtection password="CDFD" sheet="1" objects="1" scenarios="1"/>
  <phoneticPr fontId="38" type="noConversion"/>
  <pageMargins left="0.2" right="0.2" top="1.6" bottom="0.75" header="1.02" footer="0.17"/>
  <pageSetup paperSize="5" scale="62" orientation="landscape"/>
  <headerFooter scaleWithDoc="0">
    <oddHeader>&amp;L&amp;"Arial Rounded MT Bold,Regular"&amp;12State of New York
County of Montgomery&amp;C&amp;"Arial Rounded MT Bold,Regular"&amp;12General Election 
Statement of Canvass&amp;11
November 8, 2016&amp;R&amp;"Arial Rounded MT Bold,Regular"&amp;12United States Senator
&amp;10Official Results</oddHeader>
    <oddFooter>&amp;L&amp;"Arial,Regular"&amp;10Certified by
Commissioners of Elections
November 29, 2016&amp;C&amp;"Arial,Regular"&amp;10Jamie Duchessi
Terrance J Smith
&amp;R&amp;P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view="pageLayout" zoomScale="90" workbookViewId="0">
      <selection activeCell="H10" sqref="H10:H24"/>
    </sheetView>
  </sheetViews>
  <sheetFormatPr baseColWidth="10" defaultColWidth="8.83203125" defaultRowHeight="14" x14ac:dyDescent="0"/>
  <cols>
    <col min="1" max="1" width="27.83203125" customWidth="1"/>
    <col min="2" max="2" width="9.5" customWidth="1"/>
    <col min="3" max="3" width="8.6640625" customWidth="1"/>
    <col min="4" max="6" width="4.6640625" customWidth="1"/>
    <col min="7" max="7" width="8.6640625" customWidth="1"/>
    <col min="8" max="10" width="4.6640625" customWidth="1"/>
    <col min="11" max="11" width="9.5" customWidth="1"/>
    <col min="12" max="12" width="8.6640625" customWidth="1"/>
    <col min="13" max="15" width="4.6640625" customWidth="1"/>
    <col min="16" max="16" width="5.6640625" customWidth="1"/>
    <col min="17" max="18" width="4.6640625" customWidth="1"/>
    <col min="19" max="19" width="8.6640625" customWidth="1"/>
    <col min="20" max="20" width="19" style="26" customWidth="1"/>
    <col min="21" max="31" width="19" customWidth="1"/>
  </cols>
  <sheetData>
    <row r="1" spans="1:20" ht="15" customHeight="1">
      <c r="A1" s="147" t="s">
        <v>0</v>
      </c>
    </row>
    <row r="2" spans="1:20" ht="12.75" customHeight="1">
      <c r="A2" s="94"/>
    </row>
    <row r="3" spans="1:20" s="16" customFormat="1" ht="58.5" customHeight="1">
      <c r="A3" s="148" t="s">
        <v>1</v>
      </c>
      <c r="B3" s="77" t="s">
        <v>250</v>
      </c>
      <c r="C3" s="145" t="s">
        <v>65</v>
      </c>
      <c r="D3" s="106" t="s">
        <v>248</v>
      </c>
      <c r="E3" s="106" t="s">
        <v>243</v>
      </c>
      <c r="F3" s="106" t="s">
        <v>244</v>
      </c>
      <c r="G3" s="145" t="s">
        <v>67</v>
      </c>
      <c r="H3" s="106" t="s">
        <v>248</v>
      </c>
      <c r="I3" s="106" t="s">
        <v>243</v>
      </c>
      <c r="J3" s="106" t="s">
        <v>244</v>
      </c>
      <c r="K3" s="25" t="s">
        <v>251</v>
      </c>
      <c r="L3" s="145" t="s">
        <v>66</v>
      </c>
      <c r="M3" s="106" t="s">
        <v>248</v>
      </c>
      <c r="N3" s="106" t="s">
        <v>243</v>
      </c>
      <c r="O3" s="106" t="s">
        <v>244</v>
      </c>
      <c r="P3" s="15" t="s">
        <v>9</v>
      </c>
      <c r="Q3" s="15" t="s">
        <v>10</v>
      </c>
      <c r="R3" s="15" t="s">
        <v>237</v>
      </c>
      <c r="S3" s="25" t="s">
        <v>11</v>
      </c>
      <c r="T3" s="27"/>
    </row>
    <row r="4" spans="1:20" ht="13" customHeight="1">
      <c r="A4" s="149" t="s">
        <v>12</v>
      </c>
      <c r="B4" s="13">
        <f>SUM(C4:J4)</f>
        <v>251</v>
      </c>
      <c r="C4" s="107">
        <v>205</v>
      </c>
      <c r="D4" s="107">
        <v>0</v>
      </c>
      <c r="E4" s="107">
        <v>1</v>
      </c>
      <c r="F4" s="107">
        <v>12</v>
      </c>
      <c r="G4" s="107">
        <v>32</v>
      </c>
      <c r="H4" s="107">
        <v>0</v>
      </c>
      <c r="I4" s="107">
        <v>0</v>
      </c>
      <c r="J4" s="107">
        <v>1</v>
      </c>
      <c r="K4" s="13">
        <f>SUM(L4:O4)</f>
        <v>192</v>
      </c>
      <c r="L4" s="107">
        <v>169</v>
      </c>
      <c r="M4" s="107">
        <v>0</v>
      </c>
      <c r="N4" s="107">
        <v>1</v>
      </c>
      <c r="O4" s="107">
        <v>22</v>
      </c>
      <c r="P4" s="13">
        <v>104</v>
      </c>
      <c r="Q4" s="13">
        <v>0</v>
      </c>
      <c r="R4" s="13">
        <v>1</v>
      </c>
      <c r="S4" s="13">
        <f>SUM(B4,K4,P4:R4)</f>
        <v>548</v>
      </c>
      <c r="T4" s="28"/>
    </row>
    <row r="5" spans="1:20" ht="13" customHeight="1">
      <c r="A5" s="149" t="s">
        <v>13</v>
      </c>
      <c r="B5" s="13">
        <f t="shared" ref="B5:B45" si="0">SUM(C5:J5)</f>
        <v>84</v>
      </c>
      <c r="C5" s="107">
        <v>69</v>
      </c>
      <c r="D5" s="107">
        <v>0</v>
      </c>
      <c r="E5" s="107">
        <v>0</v>
      </c>
      <c r="F5" s="107">
        <v>3</v>
      </c>
      <c r="G5" s="107">
        <v>12</v>
      </c>
      <c r="H5" s="107">
        <v>0</v>
      </c>
      <c r="I5" s="107">
        <v>0</v>
      </c>
      <c r="J5" s="107">
        <v>0</v>
      </c>
      <c r="K5" s="13">
        <f t="shared" ref="K5:K45" si="1">SUM(L5:O5)</f>
        <v>81</v>
      </c>
      <c r="L5" s="107">
        <v>75</v>
      </c>
      <c r="M5" s="107">
        <v>0</v>
      </c>
      <c r="N5" s="107">
        <v>1</v>
      </c>
      <c r="O5" s="107">
        <v>5</v>
      </c>
      <c r="P5" s="13">
        <v>21</v>
      </c>
      <c r="Q5" s="13">
        <v>0</v>
      </c>
      <c r="R5" s="13">
        <v>1</v>
      </c>
      <c r="S5" s="13">
        <f t="shared" ref="S5:S45" si="2">SUM(B5,K5,P5:R5)</f>
        <v>187</v>
      </c>
      <c r="T5" s="28"/>
    </row>
    <row r="6" spans="1:20" ht="13" customHeight="1">
      <c r="A6" s="149" t="s">
        <v>14</v>
      </c>
      <c r="B6" s="13">
        <f t="shared" si="0"/>
        <v>298</v>
      </c>
      <c r="C6" s="107">
        <v>217</v>
      </c>
      <c r="D6" s="107">
        <v>0</v>
      </c>
      <c r="E6" s="107">
        <v>4</v>
      </c>
      <c r="F6" s="107">
        <v>20</v>
      </c>
      <c r="G6" s="107">
        <v>45</v>
      </c>
      <c r="H6" s="107">
        <v>0</v>
      </c>
      <c r="I6" s="107">
        <v>1</v>
      </c>
      <c r="J6" s="107">
        <v>11</v>
      </c>
      <c r="K6" s="13">
        <f t="shared" si="1"/>
        <v>203</v>
      </c>
      <c r="L6" s="107">
        <v>182</v>
      </c>
      <c r="M6" s="107">
        <v>0</v>
      </c>
      <c r="N6" s="107">
        <v>1</v>
      </c>
      <c r="O6" s="107">
        <v>20</v>
      </c>
      <c r="P6" s="13">
        <v>84</v>
      </c>
      <c r="Q6" s="13">
        <v>1</v>
      </c>
      <c r="R6" s="13">
        <v>1</v>
      </c>
      <c r="S6" s="13">
        <f t="shared" si="2"/>
        <v>587</v>
      </c>
      <c r="T6" s="29"/>
    </row>
    <row r="7" spans="1:20" ht="13" customHeight="1">
      <c r="A7" s="149" t="s">
        <v>15</v>
      </c>
      <c r="B7" s="13">
        <f t="shared" si="0"/>
        <v>153</v>
      </c>
      <c r="C7" s="107">
        <v>116</v>
      </c>
      <c r="D7" s="107">
        <v>0</v>
      </c>
      <c r="E7" s="107">
        <v>0</v>
      </c>
      <c r="F7" s="107">
        <v>7</v>
      </c>
      <c r="G7" s="107">
        <v>28</v>
      </c>
      <c r="H7" s="107">
        <v>0</v>
      </c>
      <c r="I7" s="107">
        <v>0</v>
      </c>
      <c r="J7" s="107">
        <v>2</v>
      </c>
      <c r="K7" s="13">
        <f t="shared" si="1"/>
        <v>123</v>
      </c>
      <c r="L7" s="107">
        <v>113</v>
      </c>
      <c r="M7" s="107">
        <v>0</v>
      </c>
      <c r="N7" s="107">
        <v>3</v>
      </c>
      <c r="O7" s="107">
        <v>7</v>
      </c>
      <c r="P7" s="13">
        <v>42</v>
      </c>
      <c r="Q7" s="13">
        <v>0</v>
      </c>
      <c r="R7" s="13">
        <v>0</v>
      </c>
      <c r="S7" s="13">
        <f t="shared" si="2"/>
        <v>318</v>
      </c>
      <c r="T7" s="28"/>
    </row>
    <row r="8" spans="1:20" ht="13" customHeight="1">
      <c r="A8" s="149" t="s">
        <v>16</v>
      </c>
      <c r="B8" s="13">
        <f t="shared" si="0"/>
        <v>46</v>
      </c>
      <c r="C8" s="107">
        <v>34</v>
      </c>
      <c r="D8" s="107">
        <v>0</v>
      </c>
      <c r="E8" s="107">
        <v>2</v>
      </c>
      <c r="F8" s="107">
        <v>4</v>
      </c>
      <c r="G8" s="107">
        <v>5</v>
      </c>
      <c r="H8" s="107">
        <v>0</v>
      </c>
      <c r="I8" s="107">
        <v>1</v>
      </c>
      <c r="J8" s="107">
        <v>0</v>
      </c>
      <c r="K8" s="13">
        <f t="shared" si="1"/>
        <v>24</v>
      </c>
      <c r="L8" s="107">
        <v>18</v>
      </c>
      <c r="M8" s="107">
        <v>0</v>
      </c>
      <c r="N8" s="107">
        <v>1</v>
      </c>
      <c r="O8" s="107">
        <v>5</v>
      </c>
      <c r="P8" s="13">
        <v>24</v>
      </c>
      <c r="Q8" s="13">
        <v>3</v>
      </c>
      <c r="R8" s="13">
        <v>1</v>
      </c>
      <c r="S8" s="13">
        <f t="shared" si="2"/>
        <v>98</v>
      </c>
      <c r="T8" s="29"/>
    </row>
    <row r="9" spans="1:20" ht="13" customHeight="1">
      <c r="A9" s="149" t="s">
        <v>17</v>
      </c>
      <c r="B9" s="13">
        <f t="shared" si="0"/>
        <v>120</v>
      </c>
      <c r="C9" s="107">
        <v>95</v>
      </c>
      <c r="D9" s="107">
        <v>0</v>
      </c>
      <c r="E9" s="107">
        <v>2</v>
      </c>
      <c r="F9" s="107">
        <v>5</v>
      </c>
      <c r="G9" s="107">
        <v>16</v>
      </c>
      <c r="H9" s="107">
        <v>0</v>
      </c>
      <c r="I9" s="107">
        <v>1</v>
      </c>
      <c r="J9" s="107">
        <v>1</v>
      </c>
      <c r="K9" s="13">
        <f t="shared" si="1"/>
        <v>51</v>
      </c>
      <c r="L9" s="107">
        <v>50</v>
      </c>
      <c r="M9" s="107">
        <v>0</v>
      </c>
      <c r="N9" s="107">
        <v>1</v>
      </c>
      <c r="O9" s="107">
        <v>0</v>
      </c>
      <c r="P9" s="13">
        <v>22</v>
      </c>
      <c r="Q9" s="13">
        <v>0</v>
      </c>
      <c r="R9" s="13">
        <v>0</v>
      </c>
      <c r="S9" s="13">
        <f t="shared" si="2"/>
        <v>193</v>
      </c>
      <c r="T9" s="28"/>
    </row>
    <row r="10" spans="1:20" ht="13" customHeight="1">
      <c r="A10" s="149" t="s">
        <v>18</v>
      </c>
      <c r="B10" s="13">
        <f t="shared" si="0"/>
        <v>45</v>
      </c>
      <c r="C10" s="107">
        <v>35</v>
      </c>
      <c r="D10" s="107">
        <v>0</v>
      </c>
      <c r="E10" s="107">
        <v>1</v>
      </c>
      <c r="F10" s="107">
        <v>0</v>
      </c>
      <c r="G10" s="107">
        <v>9</v>
      </c>
      <c r="H10" s="107">
        <v>0</v>
      </c>
      <c r="I10" s="107">
        <v>0</v>
      </c>
      <c r="J10" s="107">
        <v>0</v>
      </c>
      <c r="K10" s="13">
        <f t="shared" si="1"/>
        <v>36</v>
      </c>
      <c r="L10" s="107">
        <v>36</v>
      </c>
      <c r="M10" s="107">
        <v>0</v>
      </c>
      <c r="N10" s="107">
        <v>0</v>
      </c>
      <c r="O10" s="107">
        <v>0</v>
      </c>
      <c r="P10" s="13">
        <v>16</v>
      </c>
      <c r="Q10" s="13">
        <v>0</v>
      </c>
      <c r="R10" s="13">
        <v>0</v>
      </c>
      <c r="S10" s="13">
        <f t="shared" si="2"/>
        <v>97</v>
      </c>
      <c r="T10" s="28"/>
    </row>
    <row r="11" spans="1:20" ht="13" customHeight="1">
      <c r="A11" s="137" t="s">
        <v>19</v>
      </c>
      <c r="B11" s="13">
        <f t="shared" si="0"/>
        <v>328</v>
      </c>
      <c r="C11" s="107">
        <v>258</v>
      </c>
      <c r="D11" s="107">
        <v>0</v>
      </c>
      <c r="E11" s="107">
        <v>6</v>
      </c>
      <c r="F11" s="107">
        <v>11</v>
      </c>
      <c r="G11" s="107">
        <v>52</v>
      </c>
      <c r="H11" s="107">
        <v>0</v>
      </c>
      <c r="I11" s="107">
        <v>0</v>
      </c>
      <c r="J11" s="107">
        <v>1</v>
      </c>
      <c r="K11" s="13">
        <f t="shared" si="1"/>
        <v>262</v>
      </c>
      <c r="L11" s="107">
        <v>247</v>
      </c>
      <c r="M11" s="107">
        <v>0</v>
      </c>
      <c r="N11" s="107">
        <v>3</v>
      </c>
      <c r="O11" s="107">
        <v>12</v>
      </c>
      <c r="P11" s="13">
        <v>127</v>
      </c>
      <c r="Q11" s="13">
        <v>1</v>
      </c>
      <c r="R11" s="13">
        <v>1</v>
      </c>
      <c r="S11" s="13">
        <f t="shared" si="2"/>
        <v>719</v>
      </c>
      <c r="T11" s="28"/>
    </row>
    <row r="12" spans="1:20" ht="13" customHeight="1">
      <c r="A12" s="137" t="s">
        <v>20</v>
      </c>
      <c r="B12" s="13">
        <f t="shared" si="0"/>
        <v>296</v>
      </c>
      <c r="C12" s="107">
        <v>224</v>
      </c>
      <c r="D12" s="107">
        <v>0</v>
      </c>
      <c r="E12" s="107">
        <v>6</v>
      </c>
      <c r="F12" s="107">
        <v>21</v>
      </c>
      <c r="G12" s="107">
        <v>41</v>
      </c>
      <c r="H12" s="107">
        <v>0</v>
      </c>
      <c r="I12" s="107">
        <v>1</v>
      </c>
      <c r="J12" s="107">
        <v>3</v>
      </c>
      <c r="K12" s="13">
        <f t="shared" si="1"/>
        <v>154</v>
      </c>
      <c r="L12" s="107">
        <v>145</v>
      </c>
      <c r="M12" s="107">
        <v>0</v>
      </c>
      <c r="N12" s="107">
        <v>1</v>
      </c>
      <c r="O12" s="107">
        <v>8</v>
      </c>
      <c r="P12" s="13">
        <v>85</v>
      </c>
      <c r="Q12" s="13">
        <v>2</v>
      </c>
      <c r="R12" s="13">
        <v>1</v>
      </c>
      <c r="S12" s="13">
        <f t="shared" si="2"/>
        <v>538</v>
      </c>
      <c r="T12" s="28"/>
    </row>
    <row r="13" spans="1:20" ht="13" customHeight="1">
      <c r="A13" s="137" t="s">
        <v>21</v>
      </c>
      <c r="B13" s="13">
        <f t="shared" si="0"/>
        <v>161</v>
      </c>
      <c r="C13" s="107">
        <v>131</v>
      </c>
      <c r="D13" s="107">
        <v>0</v>
      </c>
      <c r="E13" s="107">
        <v>2</v>
      </c>
      <c r="F13" s="107">
        <v>6</v>
      </c>
      <c r="G13" s="107">
        <v>22</v>
      </c>
      <c r="H13" s="107">
        <v>0</v>
      </c>
      <c r="I13" s="107">
        <v>0</v>
      </c>
      <c r="J13" s="107">
        <v>0</v>
      </c>
      <c r="K13" s="13">
        <f t="shared" si="1"/>
        <v>106</v>
      </c>
      <c r="L13" s="107">
        <v>98</v>
      </c>
      <c r="M13" s="107">
        <v>0</v>
      </c>
      <c r="N13" s="107">
        <v>1</v>
      </c>
      <c r="O13" s="107">
        <v>7</v>
      </c>
      <c r="P13" s="13">
        <v>37</v>
      </c>
      <c r="Q13" s="13">
        <v>0</v>
      </c>
      <c r="R13" s="13">
        <v>0</v>
      </c>
      <c r="S13" s="13">
        <f t="shared" si="2"/>
        <v>304</v>
      </c>
      <c r="T13" s="28"/>
    </row>
    <row r="14" spans="1:20" ht="13" customHeight="1">
      <c r="A14" s="137" t="s">
        <v>22</v>
      </c>
      <c r="B14" s="13">
        <f t="shared" si="0"/>
        <v>199</v>
      </c>
      <c r="C14" s="107">
        <v>155</v>
      </c>
      <c r="D14" s="107">
        <v>0</v>
      </c>
      <c r="E14" s="107">
        <v>2</v>
      </c>
      <c r="F14" s="107">
        <v>15</v>
      </c>
      <c r="G14" s="107">
        <v>27</v>
      </c>
      <c r="H14" s="107">
        <v>0</v>
      </c>
      <c r="I14" s="107">
        <v>0</v>
      </c>
      <c r="J14" s="107">
        <v>0</v>
      </c>
      <c r="K14" s="13">
        <f t="shared" si="1"/>
        <v>97</v>
      </c>
      <c r="L14" s="107">
        <v>90</v>
      </c>
      <c r="M14" s="107">
        <v>0</v>
      </c>
      <c r="N14" s="107">
        <v>2</v>
      </c>
      <c r="O14" s="107">
        <v>5</v>
      </c>
      <c r="P14" s="13">
        <v>56</v>
      </c>
      <c r="Q14" s="13">
        <v>1</v>
      </c>
      <c r="R14" s="13">
        <v>0</v>
      </c>
      <c r="S14" s="13">
        <f t="shared" si="2"/>
        <v>353</v>
      </c>
      <c r="T14" s="29"/>
    </row>
    <row r="15" spans="1:20" ht="13" customHeight="1">
      <c r="A15" s="137" t="s">
        <v>23</v>
      </c>
      <c r="B15" s="13">
        <f t="shared" si="0"/>
        <v>204</v>
      </c>
      <c r="C15" s="107">
        <v>161</v>
      </c>
      <c r="D15" s="107">
        <v>0</v>
      </c>
      <c r="E15" s="107">
        <v>7</v>
      </c>
      <c r="F15" s="107">
        <v>10</v>
      </c>
      <c r="G15" s="107">
        <v>23</v>
      </c>
      <c r="H15" s="107">
        <v>0</v>
      </c>
      <c r="I15" s="107">
        <v>1</v>
      </c>
      <c r="J15" s="107">
        <v>2</v>
      </c>
      <c r="K15" s="13">
        <f t="shared" si="1"/>
        <v>115</v>
      </c>
      <c r="L15" s="107">
        <v>99</v>
      </c>
      <c r="M15" s="107">
        <v>0</v>
      </c>
      <c r="N15" s="107">
        <v>3</v>
      </c>
      <c r="O15" s="107">
        <v>13</v>
      </c>
      <c r="P15" s="13">
        <v>69</v>
      </c>
      <c r="Q15" s="13">
        <v>0</v>
      </c>
      <c r="R15" s="13">
        <v>0</v>
      </c>
      <c r="S15" s="13">
        <f t="shared" si="2"/>
        <v>388</v>
      </c>
      <c r="T15" s="29"/>
    </row>
    <row r="16" spans="1:20" ht="13" customHeight="1">
      <c r="A16" s="137" t="s">
        <v>24</v>
      </c>
      <c r="B16" s="13">
        <f t="shared" si="0"/>
        <v>293</v>
      </c>
      <c r="C16" s="107">
        <v>221</v>
      </c>
      <c r="D16" s="107">
        <v>0</v>
      </c>
      <c r="E16" s="107">
        <v>0</v>
      </c>
      <c r="F16" s="107">
        <v>10</v>
      </c>
      <c r="G16" s="107">
        <v>58</v>
      </c>
      <c r="H16" s="107">
        <v>0</v>
      </c>
      <c r="I16" s="107">
        <v>0</v>
      </c>
      <c r="J16" s="107">
        <v>4</v>
      </c>
      <c r="K16" s="13">
        <f t="shared" si="1"/>
        <v>208</v>
      </c>
      <c r="L16" s="107">
        <v>196</v>
      </c>
      <c r="M16" s="107">
        <v>0</v>
      </c>
      <c r="N16" s="107">
        <v>0</v>
      </c>
      <c r="O16" s="107">
        <v>12</v>
      </c>
      <c r="P16" s="13">
        <v>94</v>
      </c>
      <c r="Q16" s="13">
        <v>0</v>
      </c>
      <c r="R16" s="13">
        <v>0</v>
      </c>
      <c r="S16" s="13">
        <f t="shared" si="2"/>
        <v>595</v>
      </c>
      <c r="T16" s="28"/>
    </row>
    <row r="17" spans="1:20" ht="13" customHeight="1">
      <c r="A17" s="137" t="s">
        <v>25</v>
      </c>
      <c r="B17" s="13">
        <f t="shared" si="0"/>
        <v>148</v>
      </c>
      <c r="C17" s="107">
        <v>120</v>
      </c>
      <c r="D17" s="107">
        <v>0</v>
      </c>
      <c r="E17" s="107">
        <v>9</v>
      </c>
      <c r="F17" s="107">
        <v>2</v>
      </c>
      <c r="G17" s="107">
        <v>16</v>
      </c>
      <c r="H17" s="107">
        <v>0</v>
      </c>
      <c r="I17" s="107">
        <v>1</v>
      </c>
      <c r="J17" s="107">
        <v>0</v>
      </c>
      <c r="K17" s="13">
        <f t="shared" si="1"/>
        <v>61</v>
      </c>
      <c r="L17" s="107">
        <v>58</v>
      </c>
      <c r="M17" s="107">
        <v>0</v>
      </c>
      <c r="N17" s="107">
        <v>1</v>
      </c>
      <c r="O17" s="107">
        <v>2</v>
      </c>
      <c r="P17" s="13">
        <v>50</v>
      </c>
      <c r="Q17" s="13">
        <v>0</v>
      </c>
      <c r="R17" s="13">
        <v>0</v>
      </c>
      <c r="S17" s="13">
        <f t="shared" si="2"/>
        <v>259</v>
      </c>
      <c r="T17" s="29"/>
    </row>
    <row r="18" spans="1:20" ht="13" customHeight="1">
      <c r="A18" s="137" t="s">
        <v>26</v>
      </c>
      <c r="B18" s="13">
        <f t="shared" si="0"/>
        <v>79</v>
      </c>
      <c r="C18" s="107">
        <v>58</v>
      </c>
      <c r="D18" s="107">
        <v>0</v>
      </c>
      <c r="E18" s="107">
        <v>0</v>
      </c>
      <c r="F18" s="107">
        <v>3</v>
      </c>
      <c r="G18" s="107">
        <v>17</v>
      </c>
      <c r="H18" s="107">
        <v>0</v>
      </c>
      <c r="I18" s="107">
        <v>0</v>
      </c>
      <c r="J18" s="107">
        <v>1</v>
      </c>
      <c r="K18" s="13">
        <f t="shared" si="1"/>
        <v>45</v>
      </c>
      <c r="L18" s="107">
        <v>44</v>
      </c>
      <c r="M18" s="107">
        <v>0</v>
      </c>
      <c r="N18" s="107">
        <v>0</v>
      </c>
      <c r="O18" s="107">
        <v>1</v>
      </c>
      <c r="P18" s="13">
        <v>22</v>
      </c>
      <c r="Q18" s="13">
        <v>0</v>
      </c>
      <c r="R18" s="13">
        <v>0</v>
      </c>
      <c r="S18" s="13">
        <f t="shared" si="2"/>
        <v>146</v>
      </c>
      <c r="T18" s="29"/>
    </row>
    <row r="19" spans="1:20" ht="13" customHeight="1">
      <c r="A19" s="137" t="s">
        <v>27</v>
      </c>
      <c r="B19" s="13">
        <f t="shared" si="0"/>
        <v>132</v>
      </c>
      <c r="C19" s="107">
        <v>114</v>
      </c>
      <c r="D19" s="107">
        <v>0</v>
      </c>
      <c r="E19" s="107">
        <v>8</v>
      </c>
      <c r="F19" s="107">
        <v>1</v>
      </c>
      <c r="G19" s="107">
        <v>8</v>
      </c>
      <c r="H19" s="107">
        <v>0</v>
      </c>
      <c r="I19" s="107">
        <v>0</v>
      </c>
      <c r="J19" s="107">
        <v>1</v>
      </c>
      <c r="K19" s="13">
        <f t="shared" si="1"/>
        <v>33</v>
      </c>
      <c r="L19" s="107">
        <v>29</v>
      </c>
      <c r="M19" s="107">
        <v>0</v>
      </c>
      <c r="N19" s="107">
        <v>1</v>
      </c>
      <c r="O19" s="107">
        <v>3</v>
      </c>
      <c r="P19" s="13">
        <v>26</v>
      </c>
      <c r="Q19" s="13">
        <v>0</v>
      </c>
      <c r="R19" s="13">
        <v>0</v>
      </c>
      <c r="S19" s="13">
        <f t="shared" si="2"/>
        <v>191</v>
      </c>
      <c r="T19" s="28"/>
    </row>
    <row r="20" spans="1:20" ht="13" customHeight="1">
      <c r="A20" s="137" t="s">
        <v>28</v>
      </c>
      <c r="B20" s="13">
        <f t="shared" si="0"/>
        <v>230</v>
      </c>
      <c r="C20" s="107">
        <v>171</v>
      </c>
      <c r="D20" s="107">
        <v>0</v>
      </c>
      <c r="E20" s="107">
        <v>4</v>
      </c>
      <c r="F20" s="107">
        <v>19</v>
      </c>
      <c r="G20" s="107">
        <v>34</v>
      </c>
      <c r="H20" s="107">
        <v>0</v>
      </c>
      <c r="I20" s="107">
        <v>0</v>
      </c>
      <c r="J20" s="107">
        <v>2</v>
      </c>
      <c r="K20" s="13">
        <f t="shared" si="1"/>
        <v>192</v>
      </c>
      <c r="L20" s="107">
        <v>175</v>
      </c>
      <c r="M20" s="107">
        <v>0</v>
      </c>
      <c r="N20" s="107">
        <v>1</v>
      </c>
      <c r="O20" s="107">
        <v>16</v>
      </c>
      <c r="P20" s="13">
        <v>102</v>
      </c>
      <c r="Q20" s="13">
        <v>0</v>
      </c>
      <c r="R20" s="13">
        <v>1</v>
      </c>
      <c r="S20" s="13">
        <f t="shared" si="2"/>
        <v>525</v>
      </c>
      <c r="T20" s="28"/>
    </row>
    <row r="21" spans="1:20" ht="13" customHeight="1">
      <c r="A21" s="137" t="s">
        <v>29</v>
      </c>
      <c r="B21" s="13">
        <f t="shared" si="0"/>
        <v>298</v>
      </c>
      <c r="C21" s="107">
        <v>217</v>
      </c>
      <c r="D21" s="107">
        <v>0</v>
      </c>
      <c r="E21" s="107">
        <v>1</v>
      </c>
      <c r="F21" s="107">
        <v>15</v>
      </c>
      <c r="G21" s="107">
        <v>62</v>
      </c>
      <c r="H21" s="107">
        <v>0</v>
      </c>
      <c r="I21" s="107">
        <v>0</v>
      </c>
      <c r="J21" s="107">
        <v>3</v>
      </c>
      <c r="K21" s="13">
        <f t="shared" si="1"/>
        <v>353</v>
      </c>
      <c r="L21" s="107">
        <v>336</v>
      </c>
      <c r="M21" s="107">
        <v>0</v>
      </c>
      <c r="N21" s="107">
        <v>1</v>
      </c>
      <c r="O21" s="107">
        <v>16</v>
      </c>
      <c r="P21" s="13">
        <v>124</v>
      </c>
      <c r="Q21" s="13">
        <v>0</v>
      </c>
      <c r="R21" s="13">
        <v>0</v>
      </c>
      <c r="S21" s="13">
        <f t="shared" si="2"/>
        <v>775</v>
      </c>
      <c r="T21" s="28"/>
    </row>
    <row r="22" spans="1:20" ht="13" customHeight="1">
      <c r="A22" s="137" t="s">
        <v>30</v>
      </c>
      <c r="B22" s="13">
        <f t="shared" si="0"/>
        <v>324</v>
      </c>
      <c r="C22" s="107">
        <v>256</v>
      </c>
      <c r="D22" s="107">
        <v>0</v>
      </c>
      <c r="E22" s="107">
        <v>1</v>
      </c>
      <c r="F22" s="107">
        <v>20</v>
      </c>
      <c r="G22" s="107">
        <v>43</v>
      </c>
      <c r="H22" s="107">
        <v>0</v>
      </c>
      <c r="I22" s="107">
        <v>1</v>
      </c>
      <c r="J22" s="107">
        <v>3</v>
      </c>
      <c r="K22" s="13">
        <f t="shared" si="1"/>
        <v>283</v>
      </c>
      <c r="L22" s="107">
        <v>263</v>
      </c>
      <c r="M22" s="107">
        <v>0</v>
      </c>
      <c r="N22" s="107">
        <v>2</v>
      </c>
      <c r="O22" s="107">
        <v>18</v>
      </c>
      <c r="P22" s="13">
        <v>108</v>
      </c>
      <c r="Q22" s="13">
        <v>0</v>
      </c>
      <c r="R22" s="13">
        <v>0</v>
      </c>
      <c r="S22" s="13">
        <f t="shared" si="2"/>
        <v>715</v>
      </c>
      <c r="T22" s="28"/>
    </row>
    <row r="23" spans="1:20" ht="13" customHeight="1">
      <c r="A23" s="137" t="s">
        <v>31</v>
      </c>
      <c r="B23" s="13">
        <f t="shared" si="0"/>
        <v>238</v>
      </c>
      <c r="C23" s="107">
        <v>161</v>
      </c>
      <c r="D23" s="107">
        <v>0</v>
      </c>
      <c r="E23" s="107">
        <v>0</v>
      </c>
      <c r="F23" s="107">
        <v>11</v>
      </c>
      <c r="G23" s="107">
        <v>64</v>
      </c>
      <c r="H23" s="107">
        <v>0</v>
      </c>
      <c r="I23" s="107">
        <v>0</v>
      </c>
      <c r="J23" s="107">
        <v>2</v>
      </c>
      <c r="K23" s="13">
        <f t="shared" si="1"/>
        <v>244</v>
      </c>
      <c r="L23" s="107">
        <v>236</v>
      </c>
      <c r="M23" s="107">
        <v>0</v>
      </c>
      <c r="N23" s="107">
        <v>0</v>
      </c>
      <c r="O23" s="107">
        <v>8</v>
      </c>
      <c r="P23" s="13">
        <v>86</v>
      </c>
      <c r="Q23" s="13">
        <v>0</v>
      </c>
      <c r="R23" s="13">
        <v>0</v>
      </c>
      <c r="S23" s="13">
        <f t="shared" si="2"/>
        <v>568</v>
      </c>
      <c r="T23" s="28"/>
    </row>
    <row r="24" spans="1:20" ht="13" customHeight="1">
      <c r="A24" s="137" t="s">
        <v>32</v>
      </c>
      <c r="B24" s="13">
        <f t="shared" si="0"/>
        <v>350</v>
      </c>
      <c r="C24" s="107">
        <v>237</v>
      </c>
      <c r="D24" s="107">
        <v>0</v>
      </c>
      <c r="E24" s="107">
        <v>4</v>
      </c>
      <c r="F24" s="107">
        <v>42</v>
      </c>
      <c r="G24" s="107">
        <v>60</v>
      </c>
      <c r="H24" s="107">
        <v>0</v>
      </c>
      <c r="I24" s="107">
        <v>0</v>
      </c>
      <c r="J24" s="107">
        <v>7</v>
      </c>
      <c r="K24" s="13">
        <f t="shared" si="1"/>
        <v>328</v>
      </c>
      <c r="L24" s="107">
        <v>293</v>
      </c>
      <c r="M24" s="107">
        <v>0</v>
      </c>
      <c r="N24" s="107">
        <v>2</v>
      </c>
      <c r="O24" s="107">
        <v>33</v>
      </c>
      <c r="P24" s="13">
        <v>112</v>
      </c>
      <c r="Q24" s="13">
        <v>0</v>
      </c>
      <c r="R24" s="13">
        <v>0</v>
      </c>
      <c r="S24" s="13">
        <f t="shared" si="2"/>
        <v>790</v>
      </c>
      <c r="T24" s="29"/>
    </row>
    <row r="25" spans="1:20" ht="13" customHeight="1">
      <c r="A25" s="137" t="s">
        <v>33</v>
      </c>
      <c r="B25" s="13">
        <f t="shared" si="0"/>
        <v>319</v>
      </c>
      <c r="C25" s="107">
        <v>219</v>
      </c>
      <c r="D25" s="107">
        <v>0</v>
      </c>
      <c r="E25" s="107">
        <v>1</v>
      </c>
      <c r="F25" s="107">
        <v>27</v>
      </c>
      <c r="G25" s="107">
        <v>70</v>
      </c>
      <c r="H25" s="107">
        <v>0</v>
      </c>
      <c r="I25" s="107">
        <v>0</v>
      </c>
      <c r="J25" s="107">
        <v>2</v>
      </c>
      <c r="K25" s="13">
        <f t="shared" si="1"/>
        <v>362</v>
      </c>
      <c r="L25" s="107">
        <v>330</v>
      </c>
      <c r="M25" s="107">
        <v>0</v>
      </c>
      <c r="N25" s="107">
        <v>2</v>
      </c>
      <c r="O25" s="107">
        <v>30</v>
      </c>
      <c r="P25" s="13">
        <v>112</v>
      </c>
      <c r="Q25" s="13">
        <v>1</v>
      </c>
      <c r="R25" s="13">
        <v>0</v>
      </c>
      <c r="S25" s="13">
        <f t="shared" si="2"/>
        <v>794</v>
      </c>
      <c r="T25" s="29"/>
    </row>
    <row r="26" spans="1:20" ht="13" customHeight="1">
      <c r="A26" s="137" t="s">
        <v>34</v>
      </c>
      <c r="B26" s="13">
        <f t="shared" si="0"/>
        <v>114</v>
      </c>
      <c r="C26" s="107">
        <v>85</v>
      </c>
      <c r="D26" s="107">
        <v>0</v>
      </c>
      <c r="E26" s="107">
        <v>0</v>
      </c>
      <c r="F26" s="107">
        <v>7</v>
      </c>
      <c r="G26" s="107">
        <v>21</v>
      </c>
      <c r="H26" s="107">
        <v>0</v>
      </c>
      <c r="I26" s="107">
        <v>0</v>
      </c>
      <c r="J26" s="107">
        <v>1</v>
      </c>
      <c r="K26" s="13">
        <f t="shared" si="1"/>
        <v>160</v>
      </c>
      <c r="L26" s="107">
        <v>146</v>
      </c>
      <c r="M26" s="107">
        <v>0</v>
      </c>
      <c r="N26" s="107">
        <v>0</v>
      </c>
      <c r="O26" s="107">
        <v>14</v>
      </c>
      <c r="P26" s="13">
        <v>59</v>
      </c>
      <c r="Q26" s="13">
        <v>0</v>
      </c>
      <c r="R26" s="13">
        <v>0</v>
      </c>
      <c r="S26" s="13">
        <f t="shared" si="2"/>
        <v>333</v>
      </c>
      <c r="T26" s="29"/>
    </row>
    <row r="27" spans="1:20" ht="13" customHeight="1">
      <c r="A27" s="137" t="s">
        <v>35</v>
      </c>
      <c r="B27" s="13">
        <f t="shared" si="0"/>
        <v>117</v>
      </c>
      <c r="C27" s="107">
        <v>69</v>
      </c>
      <c r="D27" s="107">
        <v>0</v>
      </c>
      <c r="E27" s="107">
        <v>1</v>
      </c>
      <c r="F27" s="107">
        <v>8</v>
      </c>
      <c r="G27" s="107">
        <v>35</v>
      </c>
      <c r="H27" s="107">
        <v>0</v>
      </c>
      <c r="I27" s="107">
        <v>1</v>
      </c>
      <c r="J27" s="107">
        <v>3</v>
      </c>
      <c r="K27" s="13">
        <f t="shared" si="1"/>
        <v>186</v>
      </c>
      <c r="L27" s="107">
        <v>177</v>
      </c>
      <c r="M27" s="107">
        <v>0</v>
      </c>
      <c r="N27" s="107">
        <v>2</v>
      </c>
      <c r="O27" s="107">
        <v>7</v>
      </c>
      <c r="P27" s="13">
        <v>44</v>
      </c>
      <c r="Q27" s="13">
        <v>0</v>
      </c>
      <c r="R27" s="13">
        <v>0</v>
      </c>
      <c r="S27" s="13">
        <f t="shared" si="2"/>
        <v>347</v>
      </c>
      <c r="T27" s="28"/>
    </row>
    <row r="28" spans="1:20" ht="13" customHeight="1">
      <c r="A28" s="137" t="s">
        <v>36</v>
      </c>
      <c r="B28" s="13">
        <f t="shared" si="0"/>
        <v>216</v>
      </c>
      <c r="C28" s="107">
        <v>126</v>
      </c>
      <c r="D28" s="107">
        <v>0</v>
      </c>
      <c r="E28" s="107">
        <v>1</v>
      </c>
      <c r="F28" s="107">
        <v>13</v>
      </c>
      <c r="G28" s="107">
        <v>74</v>
      </c>
      <c r="H28" s="107">
        <v>0</v>
      </c>
      <c r="I28" s="107">
        <v>0</v>
      </c>
      <c r="J28" s="107">
        <v>2</v>
      </c>
      <c r="K28" s="13">
        <f t="shared" si="1"/>
        <v>347</v>
      </c>
      <c r="L28" s="107">
        <v>325</v>
      </c>
      <c r="M28" s="107">
        <v>0</v>
      </c>
      <c r="N28" s="107">
        <v>3</v>
      </c>
      <c r="O28" s="107">
        <v>19</v>
      </c>
      <c r="P28" s="13">
        <v>81</v>
      </c>
      <c r="Q28" s="13">
        <v>0</v>
      </c>
      <c r="R28" s="13">
        <v>0</v>
      </c>
      <c r="S28" s="13">
        <f t="shared" si="2"/>
        <v>644</v>
      </c>
      <c r="T28" s="28"/>
    </row>
    <row r="29" spans="1:20" ht="13" customHeight="1">
      <c r="A29" s="137" t="s">
        <v>37</v>
      </c>
      <c r="B29" s="13">
        <f t="shared" si="0"/>
        <v>194</v>
      </c>
      <c r="C29" s="107">
        <v>149</v>
      </c>
      <c r="D29" s="107">
        <v>0</v>
      </c>
      <c r="E29" s="107">
        <v>0</v>
      </c>
      <c r="F29" s="107">
        <v>8</v>
      </c>
      <c r="G29" s="107">
        <v>36</v>
      </c>
      <c r="H29" s="107">
        <v>0</v>
      </c>
      <c r="I29" s="107">
        <v>1</v>
      </c>
      <c r="J29" s="107">
        <v>0</v>
      </c>
      <c r="K29" s="13">
        <f t="shared" si="1"/>
        <v>204</v>
      </c>
      <c r="L29" s="107">
        <v>189</v>
      </c>
      <c r="M29" s="107">
        <v>0</v>
      </c>
      <c r="N29" s="107">
        <v>2</v>
      </c>
      <c r="O29" s="107">
        <v>13</v>
      </c>
      <c r="P29" s="13">
        <v>44</v>
      </c>
      <c r="Q29" s="13">
        <v>0</v>
      </c>
      <c r="R29" s="13">
        <v>1</v>
      </c>
      <c r="S29" s="13">
        <f t="shared" si="2"/>
        <v>443</v>
      </c>
      <c r="T29" s="28"/>
    </row>
    <row r="30" spans="1:20" ht="13" customHeight="1">
      <c r="A30" s="137" t="s">
        <v>38</v>
      </c>
      <c r="B30" s="13">
        <f t="shared" si="0"/>
        <v>136</v>
      </c>
      <c r="C30" s="107">
        <v>93</v>
      </c>
      <c r="D30" s="107">
        <v>0</v>
      </c>
      <c r="E30" s="107">
        <v>2</v>
      </c>
      <c r="F30" s="107">
        <v>9</v>
      </c>
      <c r="G30" s="107">
        <v>31</v>
      </c>
      <c r="H30" s="107">
        <v>0</v>
      </c>
      <c r="I30" s="107">
        <v>0</v>
      </c>
      <c r="J30" s="107">
        <v>1</v>
      </c>
      <c r="K30" s="13">
        <f t="shared" si="1"/>
        <v>206</v>
      </c>
      <c r="L30" s="107">
        <v>191</v>
      </c>
      <c r="M30" s="107">
        <v>0</v>
      </c>
      <c r="N30" s="107">
        <v>3</v>
      </c>
      <c r="O30" s="107">
        <v>12</v>
      </c>
      <c r="P30" s="13">
        <v>59</v>
      </c>
      <c r="Q30" s="13">
        <v>0</v>
      </c>
      <c r="R30" s="13">
        <v>1</v>
      </c>
      <c r="S30" s="13">
        <f t="shared" si="2"/>
        <v>402</v>
      </c>
      <c r="T30" s="28"/>
    </row>
    <row r="31" spans="1:20" ht="13" customHeight="1">
      <c r="A31" s="137" t="s">
        <v>39</v>
      </c>
      <c r="B31" s="13">
        <f t="shared" si="0"/>
        <v>209</v>
      </c>
      <c r="C31" s="107">
        <v>139</v>
      </c>
      <c r="D31" s="107">
        <v>0</v>
      </c>
      <c r="E31" s="107">
        <v>0</v>
      </c>
      <c r="F31" s="107">
        <v>8</v>
      </c>
      <c r="G31" s="107">
        <v>60</v>
      </c>
      <c r="H31" s="107">
        <v>0</v>
      </c>
      <c r="I31" s="107">
        <v>0</v>
      </c>
      <c r="J31" s="107">
        <v>2</v>
      </c>
      <c r="K31" s="13">
        <f t="shared" si="1"/>
        <v>245</v>
      </c>
      <c r="L31" s="107">
        <v>225</v>
      </c>
      <c r="M31" s="107">
        <v>0</v>
      </c>
      <c r="N31" s="107">
        <v>2</v>
      </c>
      <c r="O31" s="107">
        <v>18</v>
      </c>
      <c r="P31" s="13">
        <v>83</v>
      </c>
      <c r="Q31" s="13">
        <v>0</v>
      </c>
      <c r="R31" s="13">
        <v>0</v>
      </c>
      <c r="S31" s="13">
        <f t="shared" si="2"/>
        <v>537</v>
      </c>
      <c r="T31" s="29"/>
    </row>
    <row r="32" spans="1:20" ht="13" customHeight="1">
      <c r="A32" s="137" t="s">
        <v>40</v>
      </c>
      <c r="B32" s="13">
        <f t="shared" si="0"/>
        <v>182</v>
      </c>
      <c r="C32" s="107">
        <v>126</v>
      </c>
      <c r="D32" s="107">
        <v>0</v>
      </c>
      <c r="E32" s="107">
        <v>1</v>
      </c>
      <c r="F32" s="107">
        <v>13</v>
      </c>
      <c r="G32" s="107">
        <v>40</v>
      </c>
      <c r="H32" s="107">
        <v>0</v>
      </c>
      <c r="I32" s="107">
        <v>0</v>
      </c>
      <c r="J32" s="107">
        <v>2</v>
      </c>
      <c r="K32" s="13">
        <f t="shared" si="1"/>
        <v>229</v>
      </c>
      <c r="L32" s="107">
        <v>206</v>
      </c>
      <c r="M32" s="107">
        <v>0</v>
      </c>
      <c r="N32" s="107">
        <v>2</v>
      </c>
      <c r="O32" s="107">
        <v>21</v>
      </c>
      <c r="P32" s="13">
        <v>63</v>
      </c>
      <c r="Q32" s="13">
        <v>0</v>
      </c>
      <c r="R32" s="13">
        <v>1</v>
      </c>
      <c r="S32" s="13">
        <f t="shared" si="2"/>
        <v>475</v>
      </c>
      <c r="T32" s="29"/>
    </row>
    <row r="33" spans="1:20" ht="13" customHeight="1">
      <c r="A33" s="137" t="s">
        <v>41</v>
      </c>
      <c r="B33" s="13">
        <f t="shared" si="0"/>
        <v>194</v>
      </c>
      <c r="C33" s="107">
        <v>113</v>
      </c>
      <c r="D33" s="107">
        <v>0</v>
      </c>
      <c r="E33" s="107">
        <v>0</v>
      </c>
      <c r="F33" s="107">
        <v>22</v>
      </c>
      <c r="G33" s="107">
        <v>56</v>
      </c>
      <c r="H33" s="107">
        <v>0</v>
      </c>
      <c r="I33" s="107">
        <v>0</v>
      </c>
      <c r="J33" s="107">
        <v>3</v>
      </c>
      <c r="K33" s="13">
        <f t="shared" si="1"/>
        <v>261</v>
      </c>
      <c r="L33" s="107">
        <v>251</v>
      </c>
      <c r="M33" s="107">
        <v>0</v>
      </c>
      <c r="N33" s="107">
        <v>2</v>
      </c>
      <c r="O33" s="107">
        <v>8</v>
      </c>
      <c r="P33" s="13">
        <v>78</v>
      </c>
      <c r="Q33" s="13">
        <v>0</v>
      </c>
      <c r="R33" s="13">
        <v>0</v>
      </c>
      <c r="S33" s="13">
        <f t="shared" si="2"/>
        <v>533</v>
      </c>
      <c r="T33" s="29"/>
    </row>
    <row r="34" spans="1:20" ht="13" customHeight="1">
      <c r="A34" s="137" t="s">
        <v>42</v>
      </c>
      <c r="B34" s="13">
        <f t="shared" si="0"/>
        <v>239</v>
      </c>
      <c r="C34" s="107">
        <v>135</v>
      </c>
      <c r="D34" s="107">
        <v>0</v>
      </c>
      <c r="E34" s="107">
        <v>0</v>
      </c>
      <c r="F34" s="107">
        <v>16</v>
      </c>
      <c r="G34" s="107">
        <v>81</v>
      </c>
      <c r="H34" s="107">
        <v>0</v>
      </c>
      <c r="I34" s="107">
        <v>0</v>
      </c>
      <c r="J34" s="107">
        <v>7</v>
      </c>
      <c r="K34" s="13">
        <f t="shared" si="1"/>
        <v>324</v>
      </c>
      <c r="L34" s="107">
        <v>298</v>
      </c>
      <c r="M34" s="107">
        <v>0</v>
      </c>
      <c r="N34" s="107">
        <v>4</v>
      </c>
      <c r="O34" s="107">
        <v>22</v>
      </c>
      <c r="P34" s="13">
        <v>90</v>
      </c>
      <c r="Q34" s="13">
        <v>0</v>
      </c>
      <c r="R34" s="13">
        <v>1</v>
      </c>
      <c r="S34" s="13">
        <f t="shared" si="2"/>
        <v>654</v>
      </c>
      <c r="T34" s="28"/>
    </row>
    <row r="35" spans="1:20" ht="13" customHeight="1">
      <c r="A35" s="137" t="s">
        <v>43</v>
      </c>
      <c r="B35" s="13">
        <f t="shared" si="0"/>
        <v>311</v>
      </c>
      <c r="C35" s="107">
        <v>233</v>
      </c>
      <c r="D35" s="107">
        <v>0</v>
      </c>
      <c r="E35" s="107">
        <v>2</v>
      </c>
      <c r="F35" s="107">
        <v>11</v>
      </c>
      <c r="G35" s="107">
        <v>60</v>
      </c>
      <c r="H35" s="107">
        <v>0</v>
      </c>
      <c r="I35" s="107">
        <v>2</v>
      </c>
      <c r="J35" s="107">
        <v>3</v>
      </c>
      <c r="K35" s="13">
        <f t="shared" si="1"/>
        <v>344</v>
      </c>
      <c r="L35" s="107">
        <v>325</v>
      </c>
      <c r="M35" s="107">
        <v>0</v>
      </c>
      <c r="N35" s="107">
        <v>3</v>
      </c>
      <c r="O35" s="107">
        <v>16</v>
      </c>
      <c r="P35" s="13">
        <v>83</v>
      </c>
      <c r="Q35" s="13">
        <v>0</v>
      </c>
      <c r="R35" s="13">
        <v>0</v>
      </c>
      <c r="S35" s="13">
        <f t="shared" si="2"/>
        <v>738</v>
      </c>
      <c r="T35" s="29"/>
    </row>
    <row r="36" spans="1:20" ht="13" customHeight="1">
      <c r="A36" s="137" t="s">
        <v>44</v>
      </c>
      <c r="B36" s="13">
        <f t="shared" si="0"/>
        <v>251</v>
      </c>
      <c r="C36" s="107">
        <v>169</v>
      </c>
      <c r="D36" s="107">
        <v>0</v>
      </c>
      <c r="E36" s="107">
        <v>1</v>
      </c>
      <c r="F36" s="107">
        <v>11</v>
      </c>
      <c r="G36" s="107">
        <v>64</v>
      </c>
      <c r="H36" s="107">
        <v>0</v>
      </c>
      <c r="I36" s="107">
        <v>1</v>
      </c>
      <c r="J36" s="107">
        <v>5</v>
      </c>
      <c r="K36" s="13">
        <f t="shared" si="1"/>
        <v>324</v>
      </c>
      <c r="L36" s="107">
        <v>303</v>
      </c>
      <c r="M36" s="107">
        <v>0</v>
      </c>
      <c r="N36" s="107">
        <v>4</v>
      </c>
      <c r="O36" s="107">
        <v>17</v>
      </c>
      <c r="P36" s="13">
        <v>107</v>
      </c>
      <c r="Q36" s="13">
        <v>0</v>
      </c>
      <c r="R36" s="13">
        <v>0</v>
      </c>
      <c r="S36" s="13">
        <f t="shared" si="2"/>
        <v>682</v>
      </c>
      <c r="T36" s="29"/>
    </row>
    <row r="37" spans="1:20" ht="13" customHeight="1">
      <c r="A37" s="137" t="s">
        <v>45</v>
      </c>
      <c r="B37" s="13">
        <f t="shared" si="0"/>
        <v>222</v>
      </c>
      <c r="C37" s="107">
        <v>169</v>
      </c>
      <c r="D37" s="107">
        <v>0</v>
      </c>
      <c r="E37" s="107">
        <v>0</v>
      </c>
      <c r="F37" s="107">
        <v>13</v>
      </c>
      <c r="G37" s="107">
        <v>38</v>
      </c>
      <c r="H37" s="107">
        <v>0</v>
      </c>
      <c r="I37" s="107">
        <v>1</v>
      </c>
      <c r="J37" s="107">
        <v>1</v>
      </c>
      <c r="K37" s="13">
        <f t="shared" si="1"/>
        <v>238</v>
      </c>
      <c r="L37" s="107">
        <v>227</v>
      </c>
      <c r="M37" s="107">
        <v>0</v>
      </c>
      <c r="N37" s="107">
        <v>1</v>
      </c>
      <c r="O37" s="107">
        <v>10</v>
      </c>
      <c r="P37" s="13">
        <v>77</v>
      </c>
      <c r="Q37" s="13">
        <v>0</v>
      </c>
      <c r="R37" s="13">
        <v>0</v>
      </c>
      <c r="S37" s="13">
        <f t="shared" si="2"/>
        <v>537</v>
      </c>
      <c r="T37" s="29"/>
    </row>
    <row r="38" spans="1:20" ht="13" customHeight="1">
      <c r="A38" s="137" t="s">
        <v>46</v>
      </c>
      <c r="B38" s="13">
        <f t="shared" si="0"/>
        <v>154</v>
      </c>
      <c r="C38" s="107">
        <v>94</v>
      </c>
      <c r="D38" s="107">
        <v>0</v>
      </c>
      <c r="E38" s="107">
        <v>0</v>
      </c>
      <c r="F38" s="107">
        <v>9</v>
      </c>
      <c r="G38" s="107">
        <v>48</v>
      </c>
      <c r="H38" s="107">
        <v>0</v>
      </c>
      <c r="I38" s="107">
        <v>0</v>
      </c>
      <c r="J38" s="107">
        <v>3</v>
      </c>
      <c r="K38" s="13">
        <f t="shared" si="1"/>
        <v>207</v>
      </c>
      <c r="L38" s="107">
        <v>192</v>
      </c>
      <c r="M38" s="107">
        <v>0</v>
      </c>
      <c r="N38" s="107">
        <v>3</v>
      </c>
      <c r="O38" s="107">
        <v>12</v>
      </c>
      <c r="P38" s="13">
        <v>85</v>
      </c>
      <c r="Q38" s="13">
        <v>0</v>
      </c>
      <c r="R38" s="13">
        <v>0</v>
      </c>
      <c r="S38" s="13">
        <f t="shared" si="2"/>
        <v>446</v>
      </c>
      <c r="T38" s="28"/>
    </row>
    <row r="39" spans="1:20" ht="13" customHeight="1">
      <c r="A39" s="137" t="s">
        <v>47</v>
      </c>
      <c r="B39" s="13">
        <f t="shared" si="0"/>
        <v>179</v>
      </c>
      <c r="C39" s="107">
        <v>116</v>
      </c>
      <c r="D39" s="107">
        <v>0</v>
      </c>
      <c r="E39" s="107">
        <v>1</v>
      </c>
      <c r="F39" s="107">
        <v>12</v>
      </c>
      <c r="G39" s="107">
        <v>49</v>
      </c>
      <c r="H39" s="107">
        <v>0</v>
      </c>
      <c r="I39" s="107">
        <v>0</v>
      </c>
      <c r="J39" s="107">
        <v>1</v>
      </c>
      <c r="K39" s="13">
        <f t="shared" si="1"/>
        <v>281</v>
      </c>
      <c r="L39" s="107">
        <v>267</v>
      </c>
      <c r="M39" s="107">
        <v>0</v>
      </c>
      <c r="N39" s="107">
        <v>0</v>
      </c>
      <c r="O39" s="107">
        <v>14</v>
      </c>
      <c r="P39" s="13">
        <v>89</v>
      </c>
      <c r="Q39" s="13">
        <v>0</v>
      </c>
      <c r="R39" s="13">
        <v>0</v>
      </c>
      <c r="S39" s="13">
        <f t="shared" si="2"/>
        <v>549</v>
      </c>
      <c r="T39" s="29"/>
    </row>
    <row r="40" spans="1:20" ht="13" customHeight="1">
      <c r="A40" s="137" t="s">
        <v>48</v>
      </c>
      <c r="B40" s="13">
        <f t="shared" si="0"/>
        <v>115</v>
      </c>
      <c r="C40" s="107">
        <v>78</v>
      </c>
      <c r="D40" s="107">
        <v>0</v>
      </c>
      <c r="E40" s="107">
        <v>1</v>
      </c>
      <c r="F40" s="107">
        <v>14</v>
      </c>
      <c r="G40" s="107">
        <v>20</v>
      </c>
      <c r="H40" s="107">
        <v>0</v>
      </c>
      <c r="I40" s="107">
        <v>0</v>
      </c>
      <c r="J40" s="107">
        <v>2</v>
      </c>
      <c r="K40" s="13">
        <f t="shared" si="1"/>
        <v>134</v>
      </c>
      <c r="L40" s="107">
        <v>120</v>
      </c>
      <c r="M40" s="107">
        <v>0</v>
      </c>
      <c r="N40" s="107">
        <v>3</v>
      </c>
      <c r="O40" s="107">
        <v>11</v>
      </c>
      <c r="P40" s="13">
        <v>46</v>
      </c>
      <c r="Q40" s="13">
        <v>0</v>
      </c>
      <c r="R40" s="13">
        <v>0</v>
      </c>
      <c r="S40" s="13">
        <f t="shared" si="2"/>
        <v>295</v>
      </c>
      <c r="T40" s="28"/>
    </row>
    <row r="41" spans="1:20" ht="13" customHeight="1">
      <c r="A41" s="137" t="s">
        <v>49</v>
      </c>
      <c r="B41" s="13">
        <f t="shared" si="0"/>
        <v>79</v>
      </c>
      <c r="C41" s="107">
        <v>63</v>
      </c>
      <c r="D41" s="107">
        <v>0</v>
      </c>
      <c r="E41" s="107">
        <v>1</v>
      </c>
      <c r="F41" s="107">
        <v>1</v>
      </c>
      <c r="G41" s="107">
        <v>14</v>
      </c>
      <c r="H41" s="107">
        <v>0</v>
      </c>
      <c r="I41" s="107">
        <v>0</v>
      </c>
      <c r="J41" s="107">
        <v>0</v>
      </c>
      <c r="K41" s="13">
        <f t="shared" si="1"/>
        <v>113</v>
      </c>
      <c r="L41" s="107">
        <v>105</v>
      </c>
      <c r="M41" s="107">
        <v>0</v>
      </c>
      <c r="N41" s="107">
        <v>0</v>
      </c>
      <c r="O41" s="107">
        <v>8</v>
      </c>
      <c r="P41" s="13">
        <v>30</v>
      </c>
      <c r="Q41" s="13">
        <v>0</v>
      </c>
      <c r="R41" s="13">
        <v>0</v>
      </c>
      <c r="S41" s="13">
        <f t="shared" si="2"/>
        <v>222</v>
      </c>
      <c r="T41" s="28"/>
    </row>
    <row r="42" spans="1:20" ht="13" customHeight="1">
      <c r="A42" s="137" t="s">
        <v>50</v>
      </c>
      <c r="B42" s="13">
        <f t="shared" si="0"/>
        <v>22</v>
      </c>
      <c r="C42" s="107">
        <v>18</v>
      </c>
      <c r="D42" s="107">
        <v>0</v>
      </c>
      <c r="E42" s="107">
        <v>0</v>
      </c>
      <c r="F42" s="107">
        <v>0</v>
      </c>
      <c r="G42" s="107">
        <v>4</v>
      </c>
      <c r="H42" s="107">
        <v>0</v>
      </c>
      <c r="I42" s="107">
        <v>0</v>
      </c>
      <c r="J42" s="107">
        <v>0</v>
      </c>
      <c r="K42" s="13">
        <f t="shared" si="1"/>
        <v>33</v>
      </c>
      <c r="L42" s="107">
        <v>33</v>
      </c>
      <c r="M42" s="107">
        <v>0</v>
      </c>
      <c r="N42" s="107">
        <v>0</v>
      </c>
      <c r="O42" s="107">
        <v>0</v>
      </c>
      <c r="P42" s="13">
        <v>10</v>
      </c>
      <c r="Q42" s="13">
        <v>0</v>
      </c>
      <c r="R42" s="13">
        <v>0</v>
      </c>
      <c r="S42" s="13">
        <f t="shared" si="2"/>
        <v>65</v>
      </c>
      <c r="T42" s="28"/>
    </row>
    <row r="43" spans="1:20" ht="13" customHeight="1">
      <c r="A43" s="137" t="s">
        <v>51</v>
      </c>
      <c r="B43" s="13">
        <f t="shared" si="0"/>
        <v>275</v>
      </c>
      <c r="C43" s="107">
        <v>154</v>
      </c>
      <c r="D43" s="107">
        <v>0</v>
      </c>
      <c r="E43" s="107">
        <v>1</v>
      </c>
      <c r="F43" s="107">
        <v>23</v>
      </c>
      <c r="G43" s="107">
        <v>89</v>
      </c>
      <c r="H43" s="107">
        <v>0</v>
      </c>
      <c r="I43" s="107">
        <v>2</v>
      </c>
      <c r="J43" s="107">
        <v>6</v>
      </c>
      <c r="K43" s="13">
        <f t="shared" si="1"/>
        <v>394</v>
      </c>
      <c r="L43" s="107">
        <v>369</v>
      </c>
      <c r="M43" s="107">
        <v>0</v>
      </c>
      <c r="N43" s="107">
        <v>2</v>
      </c>
      <c r="O43" s="107">
        <v>23</v>
      </c>
      <c r="P43" s="13">
        <v>86</v>
      </c>
      <c r="Q43" s="13">
        <v>0</v>
      </c>
      <c r="R43" s="13">
        <v>0</v>
      </c>
      <c r="S43" s="13">
        <f t="shared" si="2"/>
        <v>755</v>
      </c>
      <c r="T43" s="29"/>
    </row>
    <row r="44" spans="1:20" ht="13" customHeight="1">
      <c r="A44" s="137" t="s">
        <v>52</v>
      </c>
      <c r="B44" s="13">
        <f t="shared" si="0"/>
        <v>167</v>
      </c>
      <c r="C44" s="107">
        <v>121</v>
      </c>
      <c r="D44" s="107">
        <v>0</v>
      </c>
      <c r="E44" s="107">
        <v>1</v>
      </c>
      <c r="F44" s="107">
        <v>8</v>
      </c>
      <c r="G44" s="107">
        <v>33</v>
      </c>
      <c r="H44" s="107">
        <v>0</v>
      </c>
      <c r="I44" s="107">
        <v>2</v>
      </c>
      <c r="J44" s="107">
        <v>2</v>
      </c>
      <c r="K44" s="13">
        <f t="shared" si="1"/>
        <v>177</v>
      </c>
      <c r="L44" s="107">
        <v>168</v>
      </c>
      <c r="M44" s="107">
        <v>0</v>
      </c>
      <c r="N44" s="107">
        <v>0</v>
      </c>
      <c r="O44" s="107">
        <v>9</v>
      </c>
      <c r="P44" s="13">
        <v>70</v>
      </c>
      <c r="Q44" s="13">
        <v>0</v>
      </c>
      <c r="R44" s="13">
        <v>0</v>
      </c>
      <c r="S44" s="13">
        <f t="shared" si="2"/>
        <v>414</v>
      </c>
      <c r="T44" s="29"/>
    </row>
    <row r="45" spans="1:20" ht="13" customHeight="1">
      <c r="A45" s="137" t="s">
        <v>53</v>
      </c>
      <c r="B45" s="13">
        <f t="shared" si="0"/>
        <v>174</v>
      </c>
      <c r="C45" s="107">
        <v>117</v>
      </c>
      <c r="D45" s="107">
        <v>0</v>
      </c>
      <c r="E45" s="107">
        <v>0</v>
      </c>
      <c r="F45" s="107">
        <v>15</v>
      </c>
      <c r="G45" s="107">
        <v>39</v>
      </c>
      <c r="H45" s="107">
        <v>0</v>
      </c>
      <c r="I45" s="107">
        <v>1</v>
      </c>
      <c r="J45" s="107">
        <v>2</v>
      </c>
      <c r="K45" s="13">
        <f t="shared" si="1"/>
        <v>238</v>
      </c>
      <c r="L45" s="107">
        <v>221</v>
      </c>
      <c r="M45" s="107">
        <v>0</v>
      </c>
      <c r="N45" s="107">
        <v>1</v>
      </c>
      <c r="O45" s="107">
        <v>16</v>
      </c>
      <c r="P45" s="13">
        <v>103</v>
      </c>
      <c r="Q45" s="13">
        <v>0</v>
      </c>
      <c r="R45" s="13">
        <v>0</v>
      </c>
      <c r="S45" s="13">
        <f t="shared" si="2"/>
        <v>515</v>
      </c>
      <c r="T45" s="28"/>
    </row>
    <row r="46" spans="1:20" ht="15">
      <c r="A46" s="2" t="s">
        <v>54</v>
      </c>
      <c r="B46" s="76">
        <f>SUM(B4:B45)</f>
        <v>8146</v>
      </c>
      <c r="C46" s="108">
        <f t="shared" ref="C46:R46" si="3">SUM(C4:C45)</f>
        <v>5841</v>
      </c>
      <c r="D46" s="108">
        <f t="shared" si="3"/>
        <v>0</v>
      </c>
      <c r="E46" s="108">
        <f t="shared" si="3"/>
        <v>74</v>
      </c>
      <c r="F46" s="108">
        <f t="shared" si="3"/>
        <v>485</v>
      </c>
      <c r="G46" s="108">
        <f t="shared" si="3"/>
        <v>1636</v>
      </c>
      <c r="H46" s="108">
        <f t="shared" si="3"/>
        <v>0</v>
      </c>
      <c r="I46" s="108">
        <f t="shared" si="3"/>
        <v>18</v>
      </c>
      <c r="J46" s="108">
        <f t="shared" si="3"/>
        <v>92</v>
      </c>
      <c r="K46" s="14">
        <f t="shared" si="3"/>
        <v>8198</v>
      </c>
      <c r="L46" s="108">
        <f t="shared" si="3"/>
        <v>7620</v>
      </c>
      <c r="M46" s="108">
        <f t="shared" si="3"/>
        <v>0</v>
      </c>
      <c r="N46" s="108">
        <f t="shared" si="3"/>
        <v>65</v>
      </c>
      <c r="O46" s="108">
        <f t="shared" si="3"/>
        <v>513</v>
      </c>
      <c r="P46" s="14">
        <f t="shared" si="3"/>
        <v>2910</v>
      </c>
      <c r="Q46" s="14">
        <f t="shared" si="3"/>
        <v>9</v>
      </c>
      <c r="R46" s="14">
        <f t="shared" si="3"/>
        <v>11</v>
      </c>
      <c r="S46" s="14">
        <f>SUM(S4:S45)</f>
        <v>19274</v>
      </c>
      <c r="T46" s="28"/>
    </row>
    <row r="47" spans="1:20">
      <c r="T47" s="30"/>
    </row>
    <row r="48" spans="1:20">
      <c r="T48" s="30"/>
    </row>
    <row r="49" spans="1:20">
      <c r="T49" s="30"/>
    </row>
    <row r="50" spans="1:20">
      <c r="T50" s="30"/>
    </row>
    <row r="51" spans="1:20">
      <c r="T51" s="30"/>
    </row>
    <row r="52" spans="1:20">
      <c r="T52" s="30"/>
    </row>
    <row r="53" spans="1:20">
      <c r="T53" s="30"/>
    </row>
    <row r="54" spans="1:20">
      <c r="T54" s="30"/>
    </row>
    <row r="55" spans="1:20" ht="16">
      <c r="A55" s="138" t="s">
        <v>402</v>
      </c>
      <c r="T55" s="30"/>
    </row>
    <row r="56" spans="1:20">
      <c r="T56" s="30"/>
    </row>
    <row r="57" spans="1:20">
      <c r="T57" s="30"/>
    </row>
    <row r="58" spans="1:20">
      <c r="T58" s="30"/>
    </row>
    <row r="59" spans="1:20">
      <c r="C59" s="45"/>
      <c r="D59" s="45"/>
      <c r="E59" s="45"/>
      <c r="F59" s="45"/>
      <c r="G59" s="45"/>
      <c r="L59" s="45"/>
      <c r="M59" s="45"/>
      <c r="N59" s="45"/>
      <c r="O59" s="45"/>
      <c r="P59" s="45"/>
      <c r="Q59" s="45"/>
      <c r="T59" s="30"/>
    </row>
    <row r="60" spans="1:20">
      <c r="T60" s="30"/>
    </row>
    <row r="61" spans="1:20">
      <c r="T61" s="30"/>
    </row>
    <row r="62" spans="1:20">
      <c r="T62" s="30"/>
    </row>
    <row r="63" spans="1:20">
      <c r="T63" s="30"/>
    </row>
    <row r="64" spans="1:20">
      <c r="T64" s="30"/>
    </row>
    <row r="65" spans="20:20">
      <c r="T65" s="30"/>
    </row>
  </sheetData>
  <sheetProtection password="CDFD" sheet="1" objects="1" scenarios="1"/>
  <phoneticPr fontId="38" type="noConversion"/>
  <pageMargins left="1.01" right="0.25" top="1.56" bottom="0.86" header="0.95" footer="0.28000000000000003"/>
  <pageSetup paperSize="5" orientation="landscape"/>
  <headerFooter scaleWithDoc="0">
    <oddHeader>&amp;L&amp;"Arial Rounded MT Bold,Regular"&amp;12 4th Judicial District
Montgomery County, NY&amp;C&amp;"Arial Rounded MT Bold,Regular"&amp;12General Election 
Statement of Canvass
November 8, 2016&amp;R&amp;"Arial Rounded MT Bold,Regular"&amp;12Supreme Court Justice
&amp;11Official Results</oddHeader>
    <oddFooter>&amp;L&amp;"Arial,Regular"Certified by
Commissioners of Elections
November 29, 2016&amp;C&amp;"Arial,Regular"Jamie Duchessi
Terrance J Smith
&amp;R&amp;"Arial,Regular"&amp;10&amp;P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view="pageLayout" zoomScale="80" zoomScaleNormal="90" zoomScalePageLayoutView="90" workbookViewId="0">
      <selection activeCell="G24" sqref="G24"/>
    </sheetView>
  </sheetViews>
  <sheetFormatPr baseColWidth="10" defaultColWidth="8.83203125" defaultRowHeight="14" x14ac:dyDescent="0"/>
  <cols>
    <col min="1" max="1" width="17.5" customWidth="1"/>
    <col min="2" max="2" width="9.5" customWidth="1"/>
    <col min="3" max="3" width="9.1640625" customWidth="1"/>
    <col min="4" max="6" width="4.5" customWidth="1"/>
    <col min="7" max="7" width="8.83203125" customWidth="1"/>
    <col min="8" max="10" width="4.5" customWidth="1"/>
    <col min="11" max="12" width="9.5" customWidth="1"/>
    <col min="13" max="15" width="4.5" customWidth="1"/>
    <col min="16" max="16" width="8.6640625" customWidth="1"/>
    <col min="17" max="18" width="4.5" customWidth="1"/>
    <col min="19" max="19" width="5.6640625" customWidth="1"/>
    <col min="20" max="20" width="8.6640625" customWidth="1"/>
    <col min="21" max="23" width="4.5" customWidth="1"/>
    <col min="24" max="24" width="8.6640625" customWidth="1"/>
    <col min="25" max="27" width="4.5" customWidth="1"/>
    <col min="28" max="28" width="5.6640625" customWidth="1"/>
    <col min="29" max="30" width="4.5" customWidth="1"/>
    <col min="31" max="31" width="9.1640625" customWidth="1"/>
    <col min="32" max="40" width="19" customWidth="1"/>
  </cols>
  <sheetData>
    <row r="1" spans="1:31" ht="15" customHeight="1">
      <c r="A1" s="1" t="s">
        <v>0</v>
      </c>
    </row>
    <row r="3" spans="1:31" s="16" customFormat="1" ht="63.75" customHeight="1">
      <c r="A3" s="10" t="s">
        <v>1</v>
      </c>
      <c r="B3" s="146" t="s">
        <v>252</v>
      </c>
      <c r="C3" s="114" t="s">
        <v>68</v>
      </c>
      <c r="D3" s="106" t="s">
        <v>248</v>
      </c>
      <c r="E3" s="106" t="s">
        <v>243</v>
      </c>
      <c r="F3" s="110" t="s">
        <v>244</v>
      </c>
      <c r="G3" s="114" t="s">
        <v>71</v>
      </c>
      <c r="H3" s="106" t="s">
        <v>248</v>
      </c>
      <c r="I3" s="106" t="s">
        <v>243</v>
      </c>
      <c r="J3" s="110" t="s">
        <v>244</v>
      </c>
      <c r="K3" s="134" t="s">
        <v>253</v>
      </c>
      <c r="L3" s="114" t="s">
        <v>69</v>
      </c>
      <c r="M3" s="106" t="s">
        <v>248</v>
      </c>
      <c r="N3" s="106" t="s">
        <v>243</v>
      </c>
      <c r="O3" s="110" t="s">
        <v>244</v>
      </c>
      <c r="P3" s="114" t="s">
        <v>70</v>
      </c>
      <c r="Q3" s="106" t="s">
        <v>248</v>
      </c>
      <c r="R3" s="106" t="s">
        <v>243</v>
      </c>
      <c r="S3" s="110" t="s">
        <v>244</v>
      </c>
      <c r="T3" s="114" t="s">
        <v>72</v>
      </c>
      <c r="U3" s="106" t="s">
        <v>248</v>
      </c>
      <c r="V3" s="106" t="s">
        <v>243</v>
      </c>
      <c r="W3" s="110" t="s">
        <v>244</v>
      </c>
      <c r="X3" s="114" t="s">
        <v>73</v>
      </c>
      <c r="Y3" s="106" t="s">
        <v>248</v>
      </c>
      <c r="Z3" s="106" t="s">
        <v>243</v>
      </c>
      <c r="AA3" s="110" t="s">
        <v>244</v>
      </c>
      <c r="AB3" s="131" t="s">
        <v>9</v>
      </c>
      <c r="AC3" s="15" t="s">
        <v>10</v>
      </c>
      <c r="AD3" s="15" t="s">
        <v>237</v>
      </c>
      <c r="AE3" s="25" t="s">
        <v>11</v>
      </c>
    </row>
    <row r="4" spans="1:31">
      <c r="A4" s="12" t="s">
        <v>33</v>
      </c>
      <c r="B4" s="79">
        <f>SUM(C4:J4)</f>
        <v>250</v>
      </c>
      <c r="C4" s="115">
        <v>203</v>
      </c>
      <c r="D4" s="107">
        <v>0</v>
      </c>
      <c r="E4" s="107">
        <v>3</v>
      </c>
      <c r="F4" s="111">
        <v>20</v>
      </c>
      <c r="G4" s="115">
        <v>24</v>
      </c>
      <c r="H4" s="107">
        <v>0</v>
      </c>
      <c r="I4" s="107">
        <v>0</v>
      </c>
      <c r="J4" s="111">
        <v>0</v>
      </c>
      <c r="K4" s="129">
        <f>SUM(L4:AA4)</f>
        <v>467</v>
      </c>
      <c r="L4" s="115">
        <v>361</v>
      </c>
      <c r="M4" s="107">
        <v>0</v>
      </c>
      <c r="N4" s="107">
        <v>2</v>
      </c>
      <c r="O4" s="111">
        <v>34</v>
      </c>
      <c r="P4" s="115">
        <v>51</v>
      </c>
      <c r="Q4" s="107">
        <v>0</v>
      </c>
      <c r="R4" s="107">
        <v>0</v>
      </c>
      <c r="S4" s="111">
        <v>4</v>
      </c>
      <c r="T4" s="115">
        <v>13</v>
      </c>
      <c r="U4" s="107">
        <v>0</v>
      </c>
      <c r="V4" s="107">
        <v>0</v>
      </c>
      <c r="W4" s="111">
        <v>0</v>
      </c>
      <c r="X4" s="115">
        <v>2</v>
      </c>
      <c r="Y4" s="107">
        <v>0</v>
      </c>
      <c r="Z4" s="107">
        <v>0</v>
      </c>
      <c r="AA4" s="111">
        <v>0</v>
      </c>
      <c r="AB4" s="132">
        <v>76</v>
      </c>
      <c r="AC4" s="13">
        <v>1</v>
      </c>
      <c r="AD4" s="13">
        <v>0</v>
      </c>
      <c r="AE4" s="13">
        <f>SUM(B4,K4,AB4:AD4)</f>
        <v>794</v>
      </c>
    </row>
    <row r="5" spans="1:31">
      <c r="A5" s="12" t="s">
        <v>34</v>
      </c>
      <c r="B5" s="79">
        <f t="shared" ref="B5:B15" si="0">SUM(C5:J5)</f>
        <v>96</v>
      </c>
      <c r="C5" s="115">
        <v>83</v>
      </c>
      <c r="D5" s="107">
        <v>0</v>
      </c>
      <c r="E5" s="107">
        <v>0</v>
      </c>
      <c r="F5" s="111">
        <v>5</v>
      </c>
      <c r="G5" s="115">
        <v>7</v>
      </c>
      <c r="H5" s="107">
        <v>0</v>
      </c>
      <c r="I5" s="107">
        <v>0</v>
      </c>
      <c r="J5" s="111">
        <v>1</v>
      </c>
      <c r="K5" s="129">
        <f t="shared" ref="K5:K15" si="1">SUM(L5:AA5)</f>
        <v>214</v>
      </c>
      <c r="L5" s="115">
        <v>169</v>
      </c>
      <c r="M5" s="107">
        <v>0</v>
      </c>
      <c r="N5" s="107">
        <v>1</v>
      </c>
      <c r="O5" s="111">
        <v>16</v>
      </c>
      <c r="P5" s="115">
        <v>21</v>
      </c>
      <c r="Q5" s="107">
        <v>0</v>
      </c>
      <c r="R5" s="107">
        <v>0</v>
      </c>
      <c r="S5" s="111">
        <v>2</v>
      </c>
      <c r="T5" s="115">
        <v>5</v>
      </c>
      <c r="U5" s="107">
        <v>0</v>
      </c>
      <c r="V5" s="107">
        <v>0</v>
      </c>
      <c r="W5" s="111">
        <v>0</v>
      </c>
      <c r="X5" s="115">
        <v>0</v>
      </c>
      <c r="Y5" s="107">
        <v>0</v>
      </c>
      <c r="Z5" s="107">
        <v>0</v>
      </c>
      <c r="AA5" s="111">
        <v>0</v>
      </c>
      <c r="AB5" s="132">
        <v>22</v>
      </c>
      <c r="AC5" s="13">
        <v>1</v>
      </c>
      <c r="AD5" s="13">
        <v>0</v>
      </c>
      <c r="AE5" s="13">
        <f t="shared" ref="AE5:AE15" si="2">SUM(B5,K5,AB5:AD5)</f>
        <v>333</v>
      </c>
    </row>
    <row r="6" spans="1:31">
      <c r="A6" s="12" t="s">
        <v>35</v>
      </c>
      <c r="B6" s="79">
        <f t="shared" si="0"/>
        <v>89</v>
      </c>
      <c r="C6" s="115">
        <v>65</v>
      </c>
      <c r="D6" s="107">
        <v>0</v>
      </c>
      <c r="E6" s="107">
        <v>0</v>
      </c>
      <c r="F6" s="111">
        <v>6</v>
      </c>
      <c r="G6" s="115">
        <v>12</v>
      </c>
      <c r="H6" s="107">
        <v>0</v>
      </c>
      <c r="I6" s="107">
        <v>4</v>
      </c>
      <c r="J6" s="111">
        <v>2</v>
      </c>
      <c r="K6" s="129">
        <f t="shared" si="1"/>
        <v>238</v>
      </c>
      <c r="L6" s="115">
        <v>191</v>
      </c>
      <c r="M6" s="107">
        <v>0</v>
      </c>
      <c r="N6" s="107">
        <v>0</v>
      </c>
      <c r="O6" s="111">
        <v>7</v>
      </c>
      <c r="P6" s="115">
        <v>36</v>
      </c>
      <c r="Q6" s="107">
        <v>0</v>
      </c>
      <c r="R6" s="107">
        <v>0</v>
      </c>
      <c r="S6" s="111">
        <v>1</v>
      </c>
      <c r="T6" s="115">
        <v>2</v>
      </c>
      <c r="U6" s="107">
        <v>0</v>
      </c>
      <c r="V6" s="107">
        <v>0</v>
      </c>
      <c r="W6" s="111">
        <v>0</v>
      </c>
      <c r="X6" s="115">
        <v>1</v>
      </c>
      <c r="Y6" s="107">
        <v>0</v>
      </c>
      <c r="Z6" s="107">
        <v>0</v>
      </c>
      <c r="AA6" s="111">
        <v>0</v>
      </c>
      <c r="AB6" s="132">
        <v>20</v>
      </c>
      <c r="AC6" s="13">
        <v>0</v>
      </c>
      <c r="AD6" s="13">
        <v>0</v>
      </c>
      <c r="AE6" s="13">
        <f t="shared" si="2"/>
        <v>347</v>
      </c>
    </row>
    <row r="7" spans="1:31">
      <c r="A7" s="12" t="s">
        <v>42</v>
      </c>
      <c r="B7" s="79">
        <f t="shared" si="0"/>
        <v>149</v>
      </c>
      <c r="C7" s="115">
        <v>110</v>
      </c>
      <c r="D7" s="107">
        <v>0</v>
      </c>
      <c r="E7" s="107">
        <v>0</v>
      </c>
      <c r="F7" s="111">
        <v>19</v>
      </c>
      <c r="G7" s="115">
        <v>20</v>
      </c>
      <c r="H7" s="107">
        <v>0</v>
      </c>
      <c r="I7" s="107">
        <v>0</v>
      </c>
      <c r="J7" s="111">
        <v>0</v>
      </c>
      <c r="K7" s="129">
        <f t="shared" si="1"/>
        <v>467</v>
      </c>
      <c r="L7" s="115">
        <v>352</v>
      </c>
      <c r="M7" s="107">
        <v>0</v>
      </c>
      <c r="N7" s="107">
        <v>4</v>
      </c>
      <c r="O7" s="111">
        <v>23</v>
      </c>
      <c r="P7" s="115">
        <v>68</v>
      </c>
      <c r="Q7" s="107">
        <v>0</v>
      </c>
      <c r="R7" s="107">
        <v>0</v>
      </c>
      <c r="S7" s="111">
        <v>3</v>
      </c>
      <c r="T7" s="115">
        <v>15</v>
      </c>
      <c r="U7" s="107">
        <v>0</v>
      </c>
      <c r="V7" s="107">
        <v>0</v>
      </c>
      <c r="W7" s="111">
        <v>1</v>
      </c>
      <c r="X7" s="115">
        <v>1</v>
      </c>
      <c r="Y7" s="107">
        <v>0</v>
      </c>
      <c r="Z7" s="107">
        <v>0</v>
      </c>
      <c r="AA7" s="111">
        <v>0</v>
      </c>
      <c r="AB7" s="132">
        <v>36</v>
      </c>
      <c r="AC7" s="13">
        <v>0</v>
      </c>
      <c r="AD7" s="13">
        <v>2</v>
      </c>
      <c r="AE7" s="13">
        <f t="shared" si="2"/>
        <v>654</v>
      </c>
    </row>
    <row r="8" spans="1:31">
      <c r="A8" s="12" t="s">
        <v>43</v>
      </c>
      <c r="B8" s="79">
        <f t="shared" si="0"/>
        <v>230</v>
      </c>
      <c r="C8" s="115">
        <v>185</v>
      </c>
      <c r="D8" s="107">
        <v>0</v>
      </c>
      <c r="E8" s="107">
        <v>4</v>
      </c>
      <c r="F8" s="111">
        <v>10</v>
      </c>
      <c r="G8" s="115">
        <v>29</v>
      </c>
      <c r="H8" s="107">
        <v>0</v>
      </c>
      <c r="I8" s="107">
        <v>0</v>
      </c>
      <c r="J8" s="111">
        <v>2</v>
      </c>
      <c r="K8" s="129">
        <f t="shared" si="1"/>
        <v>470</v>
      </c>
      <c r="L8" s="115">
        <v>375</v>
      </c>
      <c r="M8" s="107">
        <v>0</v>
      </c>
      <c r="N8" s="107">
        <v>1</v>
      </c>
      <c r="O8" s="111">
        <v>20</v>
      </c>
      <c r="P8" s="115">
        <v>50</v>
      </c>
      <c r="Q8" s="107">
        <v>0</v>
      </c>
      <c r="R8" s="107">
        <v>2</v>
      </c>
      <c r="S8" s="111">
        <v>2</v>
      </c>
      <c r="T8" s="115">
        <v>17</v>
      </c>
      <c r="U8" s="107">
        <v>0</v>
      </c>
      <c r="V8" s="107">
        <v>0</v>
      </c>
      <c r="W8" s="111">
        <v>1</v>
      </c>
      <c r="X8" s="115">
        <v>2</v>
      </c>
      <c r="Y8" s="107">
        <v>0</v>
      </c>
      <c r="Z8" s="107">
        <v>0</v>
      </c>
      <c r="AA8" s="111">
        <v>0</v>
      </c>
      <c r="AB8" s="132">
        <v>37</v>
      </c>
      <c r="AC8" s="13">
        <v>1</v>
      </c>
      <c r="AD8" s="13">
        <v>0</v>
      </c>
      <c r="AE8" s="13">
        <f t="shared" si="2"/>
        <v>738</v>
      </c>
    </row>
    <row r="9" spans="1:31">
      <c r="A9" s="12" t="s">
        <v>47</v>
      </c>
      <c r="B9" s="79">
        <f t="shared" si="0"/>
        <v>144</v>
      </c>
      <c r="C9" s="115">
        <v>110</v>
      </c>
      <c r="D9" s="107">
        <v>0</v>
      </c>
      <c r="E9" s="107">
        <v>1</v>
      </c>
      <c r="F9" s="111">
        <v>18</v>
      </c>
      <c r="G9" s="115">
        <v>15</v>
      </c>
      <c r="H9" s="107">
        <v>0</v>
      </c>
      <c r="I9" s="107">
        <v>0</v>
      </c>
      <c r="J9" s="111">
        <v>0</v>
      </c>
      <c r="K9" s="129">
        <f t="shared" si="1"/>
        <v>356</v>
      </c>
      <c r="L9" s="115">
        <v>288</v>
      </c>
      <c r="M9" s="107">
        <v>0</v>
      </c>
      <c r="N9" s="107">
        <v>1</v>
      </c>
      <c r="O9" s="111">
        <v>16</v>
      </c>
      <c r="P9" s="115">
        <v>43</v>
      </c>
      <c r="Q9" s="107">
        <v>0</v>
      </c>
      <c r="R9" s="107">
        <v>0</v>
      </c>
      <c r="S9" s="111">
        <v>0</v>
      </c>
      <c r="T9" s="115">
        <v>7</v>
      </c>
      <c r="U9" s="107">
        <v>0</v>
      </c>
      <c r="V9" s="107">
        <v>0</v>
      </c>
      <c r="W9" s="111">
        <v>1</v>
      </c>
      <c r="X9" s="115">
        <v>0</v>
      </c>
      <c r="Y9" s="107">
        <v>0</v>
      </c>
      <c r="Z9" s="107">
        <v>0</v>
      </c>
      <c r="AA9" s="111">
        <v>0</v>
      </c>
      <c r="AB9" s="132">
        <v>49</v>
      </c>
      <c r="AC9" s="13">
        <v>0</v>
      </c>
      <c r="AD9" s="13">
        <v>0</v>
      </c>
      <c r="AE9" s="13">
        <f t="shared" si="2"/>
        <v>549</v>
      </c>
    </row>
    <row r="10" spans="1:31">
      <c r="A10" s="12" t="s">
        <v>48</v>
      </c>
      <c r="B10" s="79">
        <f t="shared" si="0"/>
        <v>87</v>
      </c>
      <c r="C10" s="115">
        <v>66</v>
      </c>
      <c r="D10" s="107">
        <v>0</v>
      </c>
      <c r="E10" s="107">
        <v>1</v>
      </c>
      <c r="F10" s="111">
        <v>13</v>
      </c>
      <c r="G10" s="115">
        <v>6</v>
      </c>
      <c r="H10" s="107">
        <v>0</v>
      </c>
      <c r="I10" s="107">
        <v>0</v>
      </c>
      <c r="J10" s="111">
        <v>1</v>
      </c>
      <c r="K10" s="129">
        <f t="shared" si="1"/>
        <v>183</v>
      </c>
      <c r="L10" s="115">
        <v>147</v>
      </c>
      <c r="M10" s="107">
        <v>0</v>
      </c>
      <c r="N10" s="107">
        <v>3</v>
      </c>
      <c r="O10" s="111">
        <v>12</v>
      </c>
      <c r="P10" s="115">
        <v>14</v>
      </c>
      <c r="Q10" s="107">
        <v>0</v>
      </c>
      <c r="R10" s="107">
        <v>0</v>
      </c>
      <c r="S10" s="111">
        <v>3</v>
      </c>
      <c r="T10" s="115">
        <v>3</v>
      </c>
      <c r="U10" s="107">
        <v>0</v>
      </c>
      <c r="V10" s="107">
        <v>0</v>
      </c>
      <c r="W10" s="111">
        <v>0</v>
      </c>
      <c r="X10" s="115">
        <v>1</v>
      </c>
      <c r="Y10" s="107">
        <v>0</v>
      </c>
      <c r="Z10" s="107">
        <v>0</v>
      </c>
      <c r="AA10" s="111">
        <v>0</v>
      </c>
      <c r="AB10" s="132">
        <v>25</v>
      </c>
      <c r="AC10" s="13">
        <v>0</v>
      </c>
      <c r="AD10" s="13">
        <v>0</v>
      </c>
      <c r="AE10" s="13">
        <f t="shared" si="2"/>
        <v>295</v>
      </c>
    </row>
    <row r="11" spans="1:31">
      <c r="A11" s="12" t="s">
        <v>49</v>
      </c>
      <c r="B11" s="79">
        <f t="shared" si="0"/>
        <v>55</v>
      </c>
      <c r="C11" s="115">
        <v>41</v>
      </c>
      <c r="D11" s="107">
        <v>0</v>
      </c>
      <c r="E11" s="107">
        <v>1</v>
      </c>
      <c r="F11" s="111">
        <v>1</v>
      </c>
      <c r="G11" s="115">
        <v>12</v>
      </c>
      <c r="H11" s="107">
        <v>0</v>
      </c>
      <c r="I11" s="107">
        <v>0</v>
      </c>
      <c r="J11" s="111">
        <v>0</v>
      </c>
      <c r="K11" s="129">
        <f t="shared" si="1"/>
        <v>149</v>
      </c>
      <c r="L11" s="115">
        <v>123</v>
      </c>
      <c r="M11" s="107">
        <v>0</v>
      </c>
      <c r="N11" s="107">
        <v>0</v>
      </c>
      <c r="O11" s="111">
        <v>7</v>
      </c>
      <c r="P11" s="115">
        <v>12</v>
      </c>
      <c r="Q11" s="107">
        <v>0</v>
      </c>
      <c r="R11" s="107">
        <v>0</v>
      </c>
      <c r="S11" s="111">
        <v>0</v>
      </c>
      <c r="T11" s="115">
        <v>4</v>
      </c>
      <c r="U11" s="107">
        <v>0</v>
      </c>
      <c r="V11" s="107">
        <v>0</v>
      </c>
      <c r="W11" s="111">
        <v>0</v>
      </c>
      <c r="X11" s="115">
        <v>2</v>
      </c>
      <c r="Y11" s="107">
        <v>0</v>
      </c>
      <c r="Z11" s="107">
        <v>0</v>
      </c>
      <c r="AA11" s="111">
        <v>1</v>
      </c>
      <c r="AB11" s="132">
        <v>17</v>
      </c>
      <c r="AC11" s="13">
        <v>0</v>
      </c>
      <c r="AD11" s="13">
        <v>1</v>
      </c>
      <c r="AE11" s="13">
        <f t="shared" si="2"/>
        <v>222</v>
      </c>
    </row>
    <row r="12" spans="1:31">
      <c r="A12" s="12" t="s">
        <v>50</v>
      </c>
      <c r="B12" s="79">
        <f t="shared" si="0"/>
        <v>13</v>
      </c>
      <c r="C12" s="115">
        <v>11</v>
      </c>
      <c r="D12" s="107">
        <v>0</v>
      </c>
      <c r="E12" s="107">
        <v>0</v>
      </c>
      <c r="F12" s="111">
        <v>0</v>
      </c>
      <c r="G12" s="115">
        <v>2</v>
      </c>
      <c r="H12" s="107">
        <v>0</v>
      </c>
      <c r="I12" s="107">
        <v>0</v>
      </c>
      <c r="J12" s="111">
        <v>0</v>
      </c>
      <c r="K12" s="129">
        <f t="shared" si="1"/>
        <v>47</v>
      </c>
      <c r="L12" s="115">
        <v>41</v>
      </c>
      <c r="M12" s="107">
        <v>0</v>
      </c>
      <c r="N12" s="107">
        <v>0</v>
      </c>
      <c r="O12" s="111">
        <v>0</v>
      </c>
      <c r="P12" s="115">
        <v>4</v>
      </c>
      <c r="Q12" s="107">
        <v>0</v>
      </c>
      <c r="R12" s="107">
        <v>0</v>
      </c>
      <c r="S12" s="111">
        <v>0</v>
      </c>
      <c r="T12" s="115">
        <v>2</v>
      </c>
      <c r="U12" s="107">
        <v>0</v>
      </c>
      <c r="V12" s="107">
        <v>0</v>
      </c>
      <c r="W12" s="111">
        <v>0</v>
      </c>
      <c r="X12" s="115">
        <v>0</v>
      </c>
      <c r="Y12" s="107">
        <v>0</v>
      </c>
      <c r="Z12" s="107">
        <v>0</v>
      </c>
      <c r="AA12" s="111">
        <v>0</v>
      </c>
      <c r="AB12" s="132">
        <v>5</v>
      </c>
      <c r="AC12" s="13">
        <v>0</v>
      </c>
      <c r="AD12" s="13">
        <v>0</v>
      </c>
      <c r="AE12" s="13">
        <f t="shared" si="2"/>
        <v>65</v>
      </c>
    </row>
    <row r="13" spans="1:31">
      <c r="A13" s="12" t="s">
        <v>51</v>
      </c>
      <c r="B13" s="79">
        <f t="shared" si="0"/>
        <v>204</v>
      </c>
      <c r="C13" s="115">
        <v>157</v>
      </c>
      <c r="D13" s="107">
        <v>0</v>
      </c>
      <c r="E13" s="107">
        <v>2</v>
      </c>
      <c r="F13" s="111">
        <v>20</v>
      </c>
      <c r="G13" s="115">
        <v>25</v>
      </c>
      <c r="H13" s="107">
        <v>0</v>
      </c>
      <c r="I13" s="107">
        <v>0</v>
      </c>
      <c r="J13" s="111">
        <v>0</v>
      </c>
      <c r="K13" s="129">
        <f t="shared" si="1"/>
        <v>518</v>
      </c>
      <c r="L13" s="115">
        <v>381</v>
      </c>
      <c r="M13" s="107">
        <v>0</v>
      </c>
      <c r="N13" s="107">
        <v>3</v>
      </c>
      <c r="O13" s="111">
        <v>33</v>
      </c>
      <c r="P13" s="115">
        <v>76</v>
      </c>
      <c r="Q13" s="107">
        <v>0</v>
      </c>
      <c r="R13" s="107">
        <v>2</v>
      </c>
      <c r="S13" s="111">
        <v>4</v>
      </c>
      <c r="T13" s="115">
        <v>15</v>
      </c>
      <c r="U13" s="107">
        <v>0</v>
      </c>
      <c r="V13" s="107">
        <v>1</v>
      </c>
      <c r="W13" s="111">
        <v>0</v>
      </c>
      <c r="X13" s="115">
        <v>3</v>
      </c>
      <c r="Y13" s="107">
        <v>0</v>
      </c>
      <c r="Z13" s="107">
        <v>0</v>
      </c>
      <c r="AA13" s="111">
        <v>0</v>
      </c>
      <c r="AB13" s="132">
        <v>33</v>
      </c>
      <c r="AC13" s="13">
        <v>0</v>
      </c>
      <c r="AD13" s="13">
        <v>0</v>
      </c>
      <c r="AE13" s="13">
        <f t="shared" si="2"/>
        <v>755</v>
      </c>
    </row>
    <row r="14" spans="1:31">
      <c r="A14" s="12" t="s">
        <v>52</v>
      </c>
      <c r="B14" s="79">
        <f t="shared" si="0"/>
        <v>127</v>
      </c>
      <c r="C14" s="115">
        <v>109</v>
      </c>
      <c r="D14" s="107">
        <v>0</v>
      </c>
      <c r="E14" s="107">
        <v>0</v>
      </c>
      <c r="F14" s="111">
        <v>8</v>
      </c>
      <c r="G14" s="115">
        <v>9</v>
      </c>
      <c r="H14" s="107">
        <v>0</v>
      </c>
      <c r="I14" s="107">
        <v>1</v>
      </c>
      <c r="J14" s="111">
        <v>0</v>
      </c>
      <c r="K14" s="129">
        <f t="shared" si="1"/>
        <v>242</v>
      </c>
      <c r="L14" s="115">
        <v>188</v>
      </c>
      <c r="M14" s="107">
        <v>0</v>
      </c>
      <c r="N14" s="107">
        <v>1</v>
      </c>
      <c r="O14" s="111">
        <v>7</v>
      </c>
      <c r="P14" s="115">
        <v>27</v>
      </c>
      <c r="Q14" s="107">
        <v>0</v>
      </c>
      <c r="R14" s="107">
        <v>0</v>
      </c>
      <c r="S14" s="111">
        <v>2</v>
      </c>
      <c r="T14" s="115">
        <v>15</v>
      </c>
      <c r="U14" s="107">
        <v>0</v>
      </c>
      <c r="V14" s="107">
        <v>1</v>
      </c>
      <c r="W14" s="111">
        <v>1</v>
      </c>
      <c r="X14" s="115">
        <v>0</v>
      </c>
      <c r="Y14" s="107">
        <v>0</v>
      </c>
      <c r="Z14" s="107">
        <v>0</v>
      </c>
      <c r="AA14" s="111">
        <v>0</v>
      </c>
      <c r="AB14" s="132">
        <v>45</v>
      </c>
      <c r="AC14" s="13">
        <v>0</v>
      </c>
      <c r="AD14" s="13">
        <v>0</v>
      </c>
      <c r="AE14" s="13">
        <f t="shared" si="2"/>
        <v>414</v>
      </c>
    </row>
    <row r="15" spans="1:31">
      <c r="A15" s="12" t="s">
        <v>53</v>
      </c>
      <c r="B15" s="79">
        <f t="shared" si="0"/>
        <v>137</v>
      </c>
      <c r="C15" s="115">
        <v>115</v>
      </c>
      <c r="D15" s="107">
        <v>0</v>
      </c>
      <c r="E15" s="107">
        <v>1</v>
      </c>
      <c r="F15" s="111">
        <v>10</v>
      </c>
      <c r="G15" s="115">
        <v>10</v>
      </c>
      <c r="H15" s="107">
        <v>0</v>
      </c>
      <c r="I15" s="107">
        <v>0</v>
      </c>
      <c r="J15" s="111">
        <v>1</v>
      </c>
      <c r="K15" s="129">
        <f t="shared" si="1"/>
        <v>321</v>
      </c>
      <c r="L15" s="115">
        <v>248</v>
      </c>
      <c r="M15" s="107">
        <v>0</v>
      </c>
      <c r="N15" s="107">
        <v>1</v>
      </c>
      <c r="O15" s="111">
        <v>18</v>
      </c>
      <c r="P15" s="115">
        <v>37</v>
      </c>
      <c r="Q15" s="107">
        <v>0</v>
      </c>
      <c r="R15" s="107">
        <v>1</v>
      </c>
      <c r="S15" s="111">
        <v>3</v>
      </c>
      <c r="T15" s="115">
        <v>7</v>
      </c>
      <c r="U15" s="107">
        <v>0</v>
      </c>
      <c r="V15" s="107">
        <v>0</v>
      </c>
      <c r="W15" s="111">
        <v>0</v>
      </c>
      <c r="X15" s="115">
        <v>5</v>
      </c>
      <c r="Y15" s="107">
        <v>0</v>
      </c>
      <c r="Z15" s="107">
        <v>0</v>
      </c>
      <c r="AA15" s="111">
        <v>1</v>
      </c>
      <c r="AB15" s="132">
        <v>57</v>
      </c>
      <c r="AC15" s="13">
        <v>0</v>
      </c>
      <c r="AD15" s="13">
        <v>0</v>
      </c>
      <c r="AE15" s="13">
        <f t="shared" si="2"/>
        <v>515</v>
      </c>
    </row>
    <row r="16" spans="1:31">
      <c r="A16" s="2" t="s">
        <v>54</v>
      </c>
      <c r="B16" s="93">
        <f>SUM(B4:B15)</f>
        <v>1581</v>
      </c>
      <c r="C16" s="116">
        <f>SUM(C4:C15)</f>
        <v>1255</v>
      </c>
      <c r="D16" s="108">
        <f>SUM(D4:D15)</f>
        <v>0</v>
      </c>
      <c r="E16" s="108">
        <f t="shared" ref="E16:AE16" si="3">SUM(E4:E15)</f>
        <v>13</v>
      </c>
      <c r="F16" s="112">
        <f t="shared" si="3"/>
        <v>130</v>
      </c>
      <c r="G16" s="116">
        <f t="shared" si="3"/>
        <v>171</v>
      </c>
      <c r="H16" s="108">
        <f t="shared" si="3"/>
        <v>0</v>
      </c>
      <c r="I16" s="108">
        <f t="shared" si="3"/>
        <v>5</v>
      </c>
      <c r="J16" s="112">
        <f t="shared" si="3"/>
        <v>7</v>
      </c>
      <c r="K16" s="135">
        <f t="shared" si="3"/>
        <v>3672</v>
      </c>
      <c r="L16" s="116">
        <f t="shared" si="3"/>
        <v>2864</v>
      </c>
      <c r="M16" s="108">
        <f t="shared" si="3"/>
        <v>0</v>
      </c>
      <c r="N16" s="108">
        <f t="shared" si="3"/>
        <v>17</v>
      </c>
      <c r="O16" s="112">
        <f t="shared" si="3"/>
        <v>193</v>
      </c>
      <c r="P16" s="116">
        <f t="shared" si="3"/>
        <v>439</v>
      </c>
      <c r="Q16" s="108">
        <f t="shared" si="3"/>
        <v>0</v>
      </c>
      <c r="R16" s="108">
        <f t="shared" si="3"/>
        <v>5</v>
      </c>
      <c r="S16" s="112">
        <f t="shared" si="3"/>
        <v>24</v>
      </c>
      <c r="T16" s="116">
        <f t="shared" si="3"/>
        <v>105</v>
      </c>
      <c r="U16" s="108">
        <f t="shared" si="3"/>
        <v>0</v>
      </c>
      <c r="V16" s="108">
        <f t="shared" si="3"/>
        <v>2</v>
      </c>
      <c r="W16" s="112">
        <f t="shared" si="3"/>
        <v>4</v>
      </c>
      <c r="X16" s="116">
        <f t="shared" si="3"/>
        <v>17</v>
      </c>
      <c r="Y16" s="108">
        <f t="shared" si="3"/>
        <v>0</v>
      </c>
      <c r="Z16" s="108">
        <f t="shared" si="3"/>
        <v>0</v>
      </c>
      <c r="AA16" s="112">
        <f t="shared" si="3"/>
        <v>2</v>
      </c>
      <c r="AB16" s="133">
        <f t="shared" si="3"/>
        <v>422</v>
      </c>
      <c r="AC16" s="14">
        <f t="shared" si="3"/>
        <v>3</v>
      </c>
      <c r="AD16" s="14">
        <f t="shared" si="3"/>
        <v>3</v>
      </c>
      <c r="AE16" s="14">
        <f t="shared" si="3"/>
        <v>5681</v>
      </c>
    </row>
    <row r="24" spans="1:23" ht="16">
      <c r="A24" s="172" t="s">
        <v>402</v>
      </c>
      <c r="B24" s="172"/>
    </row>
    <row r="28" spans="1:23">
      <c r="F28" s="45"/>
      <c r="G28" s="45"/>
      <c r="H28" s="45"/>
      <c r="I28" s="45"/>
      <c r="J28" s="45"/>
      <c r="K28" s="45"/>
      <c r="Q28" s="45"/>
      <c r="R28" s="45"/>
      <c r="S28" s="45"/>
      <c r="T28" s="45"/>
      <c r="U28" s="45"/>
      <c r="V28" s="45"/>
      <c r="W28" s="45"/>
    </row>
  </sheetData>
  <sheetProtection password="CDFD" sheet="1" objects="1" scenarios="1"/>
  <mergeCells count="1">
    <mergeCell ref="A24:B24"/>
  </mergeCells>
  <phoneticPr fontId="38" type="noConversion"/>
  <pageMargins left="0.21" right="0.2" top="1.87" bottom="1.06" header="1.28" footer="0.5"/>
  <pageSetup paperSize="5" scale="87" orientation="landscape"/>
  <headerFooter scaleWithDoc="0">
    <oddHeader xml:space="preserve">&amp;L&amp;"Arial Rounded MT Bold,Regular"&amp;12 19th Congressional District
Montgomery County, NY&amp;C&amp;"Arial Rounded MT Bold,Regular"&amp;12General Election 
Statement of Canvass
November 8, 2016&amp;R&amp;"Arial Rounded MT Bold,Regular"&amp;12Representative in Congress
</oddHeader>
    <oddFooter>&amp;L&amp;"Arial,Regular"Certified by
Commissioners of Elections
November 29, 2016&amp;C&amp;"Arial,Regular"Jamie Duchessi
Terrance J Smith
&amp;R&amp;"Arial,Regular"&amp;10&amp;P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view="pageLayout" zoomScale="80" workbookViewId="0">
      <selection activeCell="C5" sqref="C5"/>
    </sheetView>
  </sheetViews>
  <sheetFormatPr baseColWidth="10" defaultColWidth="8.83203125" defaultRowHeight="14" x14ac:dyDescent="0"/>
  <cols>
    <col min="1" max="1" width="28.83203125" customWidth="1"/>
    <col min="2" max="2" width="9.6640625" customWidth="1"/>
    <col min="3" max="3" width="8.6640625" customWidth="1"/>
    <col min="4" max="6" width="4.6640625" customWidth="1"/>
    <col min="7" max="7" width="7.6640625" customWidth="1"/>
    <col min="8" max="10" width="4.6640625" customWidth="1"/>
    <col min="11" max="11" width="8.6640625" customWidth="1"/>
    <col min="12" max="14" width="4.6640625" customWidth="1"/>
    <col min="15" max="15" width="7.6640625" customWidth="1"/>
    <col min="16" max="18" width="4.6640625" customWidth="1"/>
    <col min="19" max="19" width="9.6640625" customWidth="1"/>
    <col min="20" max="20" width="7.5" customWidth="1"/>
    <col min="21" max="23" width="4.6640625" customWidth="1"/>
    <col min="24" max="24" width="7.1640625" customWidth="1"/>
    <col min="25" max="27" width="4.6640625" customWidth="1"/>
    <col min="28" max="28" width="7.1640625" customWidth="1"/>
    <col min="29" max="31" width="4.6640625" customWidth="1"/>
    <col min="32" max="32" width="5.6640625" customWidth="1"/>
    <col min="33" max="34" width="4.33203125" customWidth="1"/>
    <col min="35" max="35" width="9.6640625" customWidth="1"/>
    <col min="36" max="43" width="19" customWidth="1"/>
  </cols>
  <sheetData>
    <row r="1" spans="1:36" ht="15" customHeight="1">
      <c r="A1" s="1" t="s">
        <v>0</v>
      </c>
    </row>
    <row r="2" spans="1:36" s="16" customFormat="1" ht="63.75" customHeight="1">
      <c r="A2" s="10" t="s">
        <v>1</v>
      </c>
      <c r="B2" s="78" t="s">
        <v>254</v>
      </c>
      <c r="C2" s="114" t="s">
        <v>74</v>
      </c>
      <c r="D2" s="106" t="s">
        <v>248</v>
      </c>
      <c r="E2" s="106" t="s">
        <v>243</v>
      </c>
      <c r="F2" s="110" t="s">
        <v>244</v>
      </c>
      <c r="G2" s="114" t="s">
        <v>77</v>
      </c>
      <c r="H2" s="106" t="s">
        <v>248</v>
      </c>
      <c r="I2" s="106" t="s">
        <v>243</v>
      </c>
      <c r="J2" s="110" t="s">
        <v>244</v>
      </c>
      <c r="K2" s="114" t="s">
        <v>78</v>
      </c>
      <c r="L2" s="106" t="s">
        <v>248</v>
      </c>
      <c r="M2" s="106" t="s">
        <v>243</v>
      </c>
      <c r="N2" s="110" t="s">
        <v>244</v>
      </c>
      <c r="O2" s="114" t="s">
        <v>79</v>
      </c>
      <c r="P2" s="106" t="s">
        <v>248</v>
      </c>
      <c r="Q2" s="106" t="s">
        <v>243</v>
      </c>
      <c r="R2" s="110" t="s">
        <v>244</v>
      </c>
      <c r="S2" s="142" t="s">
        <v>255</v>
      </c>
      <c r="T2" s="114" t="s">
        <v>75</v>
      </c>
      <c r="U2" s="106" t="s">
        <v>248</v>
      </c>
      <c r="V2" s="106" t="s">
        <v>243</v>
      </c>
      <c r="W2" s="110" t="s">
        <v>244</v>
      </c>
      <c r="X2" s="114" t="s">
        <v>76</v>
      </c>
      <c r="Y2" s="106" t="s">
        <v>248</v>
      </c>
      <c r="Z2" s="106" t="s">
        <v>243</v>
      </c>
      <c r="AA2" s="110" t="s">
        <v>244</v>
      </c>
      <c r="AB2" s="114" t="s">
        <v>80</v>
      </c>
      <c r="AC2" s="106" t="s">
        <v>248</v>
      </c>
      <c r="AD2" s="106" t="s">
        <v>243</v>
      </c>
      <c r="AE2" s="110" t="s">
        <v>244</v>
      </c>
      <c r="AF2" s="104" t="s">
        <v>9</v>
      </c>
      <c r="AG2" s="15" t="s">
        <v>10</v>
      </c>
      <c r="AH2" s="15" t="s">
        <v>237</v>
      </c>
      <c r="AI2" s="25" t="s">
        <v>11</v>
      </c>
    </row>
    <row r="3" spans="1:36">
      <c r="A3" s="12" t="s">
        <v>12</v>
      </c>
      <c r="B3" s="79">
        <f>SUM(C3:R3)</f>
        <v>365</v>
      </c>
      <c r="C3" s="115">
        <v>314</v>
      </c>
      <c r="D3" s="107">
        <v>0</v>
      </c>
      <c r="E3" s="107">
        <v>1</v>
      </c>
      <c r="F3" s="111">
        <v>13</v>
      </c>
      <c r="G3" s="115">
        <v>16</v>
      </c>
      <c r="H3" s="107">
        <v>0</v>
      </c>
      <c r="I3" s="107">
        <v>0</v>
      </c>
      <c r="J3" s="111">
        <v>0</v>
      </c>
      <c r="K3" s="115">
        <v>17</v>
      </c>
      <c r="L3" s="107">
        <v>0</v>
      </c>
      <c r="M3" s="107">
        <v>0</v>
      </c>
      <c r="N3" s="111">
        <v>0</v>
      </c>
      <c r="O3" s="115">
        <v>3</v>
      </c>
      <c r="P3" s="107">
        <v>0</v>
      </c>
      <c r="Q3" s="107">
        <v>0</v>
      </c>
      <c r="R3" s="111">
        <v>1</v>
      </c>
      <c r="S3" s="118">
        <f>SUM(T3:AE3)</f>
        <v>167</v>
      </c>
      <c r="T3" s="115">
        <v>125</v>
      </c>
      <c r="U3" s="107">
        <v>0</v>
      </c>
      <c r="V3" s="107">
        <v>1</v>
      </c>
      <c r="W3" s="111">
        <v>18</v>
      </c>
      <c r="X3" s="115">
        <v>19</v>
      </c>
      <c r="Y3" s="107">
        <v>0</v>
      </c>
      <c r="Z3" s="107">
        <v>0</v>
      </c>
      <c r="AA3" s="111">
        <v>3</v>
      </c>
      <c r="AB3" s="115">
        <v>1</v>
      </c>
      <c r="AC3" s="107">
        <v>0</v>
      </c>
      <c r="AD3" s="107">
        <v>0</v>
      </c>
      <c r="AE3" s="111">
        <v>0</v>
      </c>
      <c r="AF3" s="96">
        <v>15</v>
      </c>
      <c r="AG3" s="13">
        <v>0</v>
      </c>
      <c r="AH3" s="13">
        <v>1</v>
      </c>
      <c r="AI3" s="13">
        <f>SUM(B3,S3,AF3:AH3)</f>
        <v>548</v>
      </c>
      <c r="AJ3" s="26"/>
    </row>
    <row r="4" spans="1:36">
      <c r="A4" s="12" t="s">
        <v>13</v>
      </c>
      <c r="B4" s="79">
        <f t="shared" ref="B4:B32" si="0">SUM(C4:R4)</f>
        <v>97</v>
      </c>
      <c r="C4" s="115">
        <v>80</v>
      </c>
      <c r="D4" s="107">
        <v>0</v>
      </c>
      <c r="E4" s="107">
        <v>0</v>
      </c>
      <c r="F4" s="111">
        <v>4</v>
      </c>
      <c r="G4" s="115">
        <v>6</v>
      </c>
      <c r="H4" s="107">
        <v>0</v>
      </c>
      <c r="I4" s="107">
        <v>0</v>
      </c>
      <c r="J4" s="111">
        <v>0</v>
      </c>
      <c r="K4" s="115">
        <v>5</v>
      </c>
      <c r="L4" s="107">
        <v>0</v>
      </c>
      <c r="M4" s="107">
        <v>0</v>
      </c>
      <c r="N4" s="111">
        <v>0</v>
      </c>
      <c r="O4" s="115">
        <v>2</v>
      </c>
      <c r="P4" s="107">
        <v>0</v>
      </c>
      <c r="Q4" s="107">
        <v>0</v>
      </c>
      <c r="R4" s="111">
        <v>0</v>
      </c>
      <c r="S4" s="118">
        <f t="shared" ref="S4:S32" si="1">SUM(T4:AE4)</f>
        <v>87</v>
      </c>
      <c r="T4" s="115">
        <v>74</v>
      </c>
      <c r="U4" s="107">
        <v>0</v>
      </c>
      <c r="V4" s="107">
        <v>1</v>
      </c>
      <c r="W4" s="111">
        <v>5</v>
      </c>
      <c r="X4" s="115">
        <v>7</v>
      </c>
      <c r="Y4" s="107">
        <v>0</v>
      </c>
      <c r="Z4" s="107">
        <v>0</v>
      </c>
      <c r="AA4" s="111">
        <v>0</v>
      </c>
      <c r="AB4" s="115">
        <v>0</v>
      </c>
      <c r="AC4" s="107">
        <v>0</v>
      </c>
      <c r="AD4" s="107">
        <v>0</v>
      </c>
      <c r="AE4" s="111">
        <v>0</v>
      </c>
      <c r="AF4" s="96">
        <v>2</v>
      </c>
      <c r="AG4" s="13">
        <v>0</v>
      </c>
      <c r="AH4" s="13">
        <v>1</v>
      </c>
      <c r="AI4" s="13">
        <f t="shared" ref="AI4:AI32" si="2">SUM(B4,S4,AF4:AH4)</f>
        <v>187</v>
      </c>
      <c r="AJ4" s="26"/>
    </row>
    <row r="5" spans="1:36">
      <c r="A5" s="12" t="s">
        <v>14</v>
      </c>
      <c r="B5" s="79">
        <f t="shared" si="0"/>
        <v>380</v>
      </c>
      <c r="C5" s="115">
        <v>289</v>
      </c>
      <c r="D5" s="107">
        <v>0</v>
      </c>
      <c r="E5" s="107">
        <v>5</v>
      </c>
      <c r="F5" s="111">
        <v>31</v>
      </c>
      <c r="G5" s="115">
        <v>23</v>
      </c>
      <c r="H5" s="107">
        <v>0</v>
      </c>
      <c r="I5" s="107">
        <v>1</v>
      </c>
      <c r="J5" s="111">
        <v>1</v>
      </c>
      <c r="K5" s="115">
        <v>23</v>
      </c>
      <c r="L5" s="107">
        <v>0</v>
      </c>
      <c r="M5" s="107">
        <v>0</v>
      </c>
      <c r="N5" s="111">
        <v>1</v>
      </c>
      <c r="O5" s="115">
        <v>5</v>
      </c>
      <c r="P5" s="107">
        <v>0</v>
      </c>
      <c r="Q5" s="107">
        <v>0</v>
      </c>
      <c r="R5" s="111">
        <v>1</v>
      </c>
      <c r="S5" s="118">
        <f t="shared" si="1"/>
        <v>180</v>
      </c>
      <c r="T5" s="115">
        <v>131</v>
      </c>
      <c r="U5" s="107">
        <v>0</v>
      </c>
      <c r="V5" s="107">
        <v>2</v>
      </c>
      <c r="W5" s="111">
        <v>14</v>
      </c>
      <c r="X5" s="115">
        <v>25</v>
      </c>
      <c r="Y5" s="107">
        <v>0</v>
      </c>
      <c r="Z5" s="107">
        <v>0</v>
      </c>
      <c r="AA5" s="111">
        <v>7</v>
      </c>
      <c r="AB5" s="115">
        <v>1</v>
      </c>
      <c r="AC5" s="107">
        <v>0</v>
      </c>
      <c r="AD5" s="107">
        <v>0</v>
      </c>
      <c r="AE5" s="111">
        <v>0</v>
      </c>
      <c r="AF5" s="96">
        <v>27</v>
      </c>
      <c r="AG5" s="13">
        <v>0</v>
      </c>
      <c r="AH5" s="13">
        <v>0</v>
      </c>
      <c r="AI5" s="13">
        <f t="shared" si="2"/>
        <v>587</v>
      </c>
      <c r="AJ5" s="26"/>
    </row>
    <row r="6" spans="1:36">
      <c r="A6" s="12" t="s">
        <v>15</v>
      </c>
      <c r="B6" s="79">
        <f t="shared" si="0"/>
        <v>209</v>
      </c>
      <c r="C6" s="115">
        <v>176</v>
      </c>
      <c r="D6" s="107">
        <v>0</v>
      </c>
      <c r="E6" s="107">
        <v>1</v>
      </c>
      <c r="F6" s="111">
        <v>7</v>
      </c>
      <c r="G6" s="115">
        <v>13</v>
      </c>
      <c r="H6" s="107">
        <v>0</v>
      </c>
      <c r="I6" s="107">
        <v>0</v>
      </c>
      <c r="J6" s="111">
        <v>0</v>
      </c>
      <c r="K6" s="115">
        <v>8</v>
      </c>
      <c r="L6" s="107">
        <v>0</v>
      </c>
      <c r="M6" s="107">
        <v>0</v>
      </c>
      <c r="N6" s="111">
        <v>0</v>
      </c>
      <c r="O6" s="115">
        <v>4</v>
      </c>
      <c r="P6" s="107">
        <v>0</v>
      </c>
      <c r="Q6" s="107">
        <v>0</v>
      </c>
      <c r="R6" s="111">
        <v>0</v>
      </c>
      <c r="S6" s="118">
        <f t="shared" si="1"/>
        <v>101</v>
      </c>
      <c r="T6" s="115">
        <v>71</v>
      </c>
      <c r="U6" s="107">
        <v>0</v>
      </c>
      <c r="V6" s="107">
        <v>3</v>
      </c>
      <c r="W6" s="111">
        <v>6</v>
      </c>
      <c r="X6" s="115">
        <v>17</v>
      </c>
      <c r="Y6" s="107">
        <v>0</v>
      </c>
      <c r="Z6" s="107">
        <v>0</v>
      </c>
      <c r="AA6" s="111">
        <v>3</v>
      </c>
      <c r="AB6" s="115">
        <v>1</v>
      </c>
      <c r="AC6" s="107">
        <v>0</v>
      </c>
      <c r="AD6" s="107">
        <v>0</v>
      </c>
      <c r="AE6" s="111">
        <v>0</v>
      </c>
      <c r="AF6" s="96">
        <v>8</v>
      </c>
      <c r="AG6" s="13">
        <v>0</v>
      </c>
      <c r="AH6" s="13">
        <v>0</v>
      </c>
      <c r="AI6" s="13">
        <f t="shared" si="2"/>
        <v>318</v>
      </c>
      <c r="AJ6" s="26"/>
    </row>
    <row r="7" spans="1:36">
      <c r="A7" s="12" t="s">
        <v>16</v>
      </c>
      <c r="B7" s="79">
        <f t="shared" si="0"/>
        <v>62</v>
      </c>
      <c r="C7" s="115">
        <v>43</v>
      </c>
      <c r="D7" s="107">
        <v>0</v>
      </c>
      <c r="E7" s="107">
        <v>3</v>
      </c>
      <c r="F7" s="111">
        <v>10</v>
      </c>
      <c r="G7" s="115">
        <v>4</v>
      </c>
      <c r="H7" s="107">
        <v>0</v>
      </c>
      <c r="I7" s="107">
        <v>0</v>
      </c>
      <c r="J7" s="111">
        <v>0</v>
      </c>
      <c r="K7" s="115">
        <v>2</v>
      </c>
      <c r="L7" s="107">
        <v>0</v>
      </c>
      <c r="M7" s="107">
        <v>0</v>
      </c>
      <c r="N7" s="111">
        <v>0</v>
      </c>
      <c r="O7" s="115">
        <v>0</v>
      </c>
      <c r="P7" s="107">
        <v>0</v>
      </c>
      <c r="Q7" s="107">
        <v>0</v>
      </c>
      <c r="R7" s="111">
        <v>0</v>
      </c>
      <c r="S7" s="118">
        <f t="shared" si="1"/>
        <v>17</v>
      </c>
      <c r="T7" s="115">
        <v>11</v>
      </c>
      <c r="U7" s="107">
        <v>0</v>
      </c>
      <c r="V7" s="107">
        <v>1</v>
      </c>
      <c r="W7" s="111">
        <v>1</v>
      </c>
      <c r="X7" s="115">
        <v>4</v>
      </c>
      <c r="Y7" s="107">
        <v>0</v>
      </c>
      <c r="Z7" s="107">
        <v>0</v>
      </c>
      <c r="AA7" s="111">
        <v>0</v>
      </c>
      <c r="AB7" s="115">
        <v>0</v>
      </c>
      <c r="AC7" s="107">
        <v>0</v>
      </c>
      <c r="AD7" s="107">
        <v>0</v>
      </c>
      <c r="AE7" s="111">
        <v>0</v>
      </c>
      <c r="AF7" s="96">
        <v>17</v>
      </c>
      <c r="AG7" s="13">
        <v>2</v>
      </c>
      <c r="AH7" s="13">
        <v>0</v>
      </c>
      <c r="AI7" s="13">
        <f t="shared" si="2"/>
        <v>98</v>
      </c>
      <c r="AJ7" s="26"/>
    </row>
    <row r="8" spans="1:36">
      <c r="A8" s="12" t="s">
        <v>17</v>
      </c>
      <c r="B8" s="79">
        <f t="shared" si="0"/>
        <v>130</v>
      </c>
      <c r="C8" s="115">
        <v>103</v>
      </c>
      <c r="D8" s="107">
        <v>0</v>
      </c>
      <c r="E8" s="107">
        <v>5</v>
      </c>
      <c r="F8" s="111">
        <v>5</v>
      </c>
      <c r="G8" s="115">
        <v>5</v>
      </c>
      <c r="H8" s="107">
        <v>0</v>
      </c>
      <c r="I8" s="107">
        <v>0</v>
      </c>
      <c r="J8" s="111">
        <v>0</v>
      </c>
      <c r="K8" s="115">
        <v>8</v>
      </c>
      <c r="L8" s="107">
        <v>0</v>
      </c>
      <c r="M8" s="107">
        <v>0</v>
      </c>
      <c r="N8" s="111">
        <v>0</v>
      </c>
      <c r="O8" s="115">
        <v>4</v>
      </c>
      <c r="P8" s="107">
        <v>0</v>
      </c>
      <c r="Q8" s="107">
        <v>0</v>
      </c>
      <c r="R8" s="111">
        <v>0</v>
      </c>
      <c r="S8" s="118">
        <f t="shared" si="1"/>
        <v>50</v>
      </c>
      <c r="T8" s="115">
        <v>36</v>
      </c>
      <c r="U8" s="107">
        <v>0</v>
      </c>
      <c r="V8" s="107">
        <v>1</v>
      </c>
      <c r="W8" s="111">
        <v>1</v>
      </c>
      <c r="X8" s="115">
        <v>10</v>
      </c>
      <c r="Y8" s="107">
        <v>0</v>
      </c>
      <c r="Z8" s="107">
        <v>0</v>
      </c>
      <c r="AA8" s="111">
        <v>0</v>
      </c>
      <c r="AB8" s="115">
        <v>2</v>
      </c>
      <c r="AC8" s="107">
        <v>0</v>
      </c>
      <c r="AD8" s="107">
        <v>0</v>
      </c>
      <c r="AE8" s="111">
        <v>0</v>
      </c>
      <c r="AF8" s="96">
        <v>12</v>
      </c>
      <c r="AG8" s="13">
        <v>1</v>
      </c>
      <c r="AH8" s="13">
        <v>0</v>
      </c>
      <c r="AI8" s="13">
        <f t="shared" si="2"/>
        <v>193</v>
      </c>
      <c r="AJ8" s="26"/>
    </row>
    <row r="9" spans="1:36">
      <c r="A9" s="12" t="s">
        <v>18</v>
      </c>
      <c r="B9" s="79">
        <f t="shared" si="0"/>
        <v>57</v>
      </c>
      <c r="C9" s="115">
        <v>48</v>
      </c>
      <c r="D9" s="107">
        <v>0</v>
      </c>
      <c r="E9" s="107">
        <v>1</v>
      </c>
      <c r="F9" s="111">
        <v>1</v>
      </c>
      <c r="G9" s="115">
        <v>5</v>
      </c>
      <c r="H9" s="107">
        <v>0</v>
      </c>
      <c r="I9" s="107">
        <v>0</v>
      </c>
      <c r="J9" s="111">
        <v>0</v>
      </c>
      <c r="K9" s="115">
        <v>2</v>
      </c>
      <c r="L9" s="107">
        <v>0</v>
      </c>
      <c r="M9" s="107">
        <v>0</v>
      </c>
      <c r="N9" s="111">
        <v>0</v>
      </c>
      <c r="O9" s="115">
        <v>0</v>
      </c>
      <c r="P9" s="107">
        <v>0</v>
      </c>
      <c r="Q9" s="107">
        <v>0</v>
      </c>
      <c r="R9" s="111">
        <v>0</v>
      </c>
      <c r="S9" s="118">
        <f t="shared" si="1"/>
        <v>34</v>
      </c>
      <c r="T9" s="115">
        <v>28</v>
      </c>
      <c r="U9" s="107">
        <v>0</v>
      </c>
      <c r="V9" s="107">
        <v>0</v>
      </c>
      <c r="W9" s="111">
        <v>0</v>
      </c>
      <c r="X9" s="115">
        <v>5</v>
      </c>
      <c r="Y9" s="107">
        <v>0</v>
      </c>
      <c r="Z9" s="107">
        <v>0</v>
      </c>
      <c r="AA9" s="111">
        <v>0</v>
      </c>
      <c r="AB9" s="115">
        <v>1</v>
      </c>
      <c r="AC9" s="107">
        <v>0</v>
      </c>
      <c r="AD9" s="107">
        <v>0</v>
      </c>
      <c r="AE9" s="111">
        <v>0</v>
      </c>
      <c r="AF9" s="96">
        <v>6</v>
      </c>
      <c r="AG9" s="13">
        <v>0</v>
      </c>
      <c r="AH9" s="13">
        <v>0</v>
      </c>
      <c r="AI9" s="13">
        <f t="shared" si="2"/>
        <v>97</v>
      </c>
      <c r="AJ9" s="26"/>
    </row>
    <row r="10" spans="1:36">
      <c r="A10" s="12" t="s">
        <v>19</v>
      </c>
      <c r="B10" s="79">
        <f t="shared" si="0"/>
        <v>408</v>
      </c>
      <c r="C10" s="115">
        <v>338</v>
      </c>
      <c r="D10" s="107">
        <v>0</v>
      </c>
      <c r="E10" s="107">
        <v>7</v>
      </c>
      <c r="F10" s="111">
        <v>16</v>
      </c>
      <c r="G10" s="115">
        <v>22</v>
      </c>
      <c r="H10" s="107">
        <v>0</v>
      </c>
      <c r="I10" s="107">
        <v>0</v>
      </c>
      <c r="J10" s="111">
        <v>1</v>
      </c>
      <c r="K10" s="115">
        <v>14</v>
      </c>
      <c r="L10" s="107">
        <v>0</v>
      </c>
      <c r="M10" s="107">
        <v>0</v>
      </c>
      <c r="N10" s="111">
        <v>0</v>
      </c>
      <c r="O10" s="115">
        <v>8</v>
      </c>
      <c r="P10" s="107">
        <v>0</v>
      </c>
      <c r="Q10" s="107">
        <v>1</v>
      </c>
      <c r="R10" s="111">
        <v>1</v>
      </c>
      <c r="S10" s="118">
        <f t="shared" si="1"/>
        <v>257</v>
      </c>
      <c r="T10" s="115">
        <v>210</v>
      </c>
      <c r="U10" s="107">
        <v>0</v>
      </c>
      <c r="V10" s="107">
        <v>1</v>
      </c>
      <c r="W10" s="111">
        <v>7</v>
      </c>
      <c r="X10" s="115">
        <v>32</v>
      </c>
      <c r="Y10" s="107">
        <v>0</v>
      </c>
      <c r="Z10" s="107">
        <v>0</v>
      </c>
      <c r="AA10" s="111">
        <v>3</v>
      </c>
      <c r="AB10" s="115">
        <v>4</v>
      </c>
      <c r="AC10" s="107">
        <v>0</v>
      </c>
      <c r="AD10" s="107">
        <v>0</v>
      </c>
      <c r="AE10" s="111">
        <v>0</v>
      </c>
      <c r="AF10" s="96">
        <v>53</v>
      </c>
      <c r="AG10" s="13">
        <v>1</v>
      </c>
      <c r="AH10" s="13">
        <v>0</v>
      </c>
      <c r="AI10" s="13">
        <f t="shared" si="2"/>
        <v>719</v>
      </c>
      <c r="AJ10" s="26"/>
    </row>
    <row r="11" spans="1:36">
      <c r="A11" s="12" t="s">
        <v>20</v>
      </c>
      <c r="B11" s="79">
        <f t="shared" si="0"/>
        <v>380</v>
      </c>
      <c r="C11" s="115">
        <v>282</v>
      </c>
      <c r="D11" s="107">
        <v>0</v>
      </c>
      <c r="E11" s="107">
        <v>6</v>
      </c>
      <c r="F11" s="111">
        <v>24</v>
      </c>
      <c r="G11" s="115">
        <v>29</v>
      </c>
      <c r="H11" s="107">
        <v>0</v>
      </c>
      <c r="I11" s="107">
        <v>0</v>
      </c>
      <c r="J11" s="111">
        <v>2</v>
      </c>
      <c r="K11" s="115">
        <v>27</v>
      </c>
      <c r="L11" s="107">
        <v>0</v>
      </c>
      <c r="M11" s="107">
        <v>0</v>
      </c>
      <c r="N11" s="111">
        <v>0</v>
      </c>
      <c r="O11" s="115">
        <v>10</v>
      </c>
      <c r="P11" s="107">
        <v>0</v>
      </c>
      <c r="Q11" s="107">
        <v>0</v>
      </c>
      <c r="R11" s="111">
        <v>0</v>
      </c>
      <c r="S11" s="118">
        <f t="shared" si="1"/>
        <v>138</v>
      </c>
      <c r="T11" s="115">
        <v>106</v>
      </c>
      <c r="U11" s="107">
        <v>0</v>
      </c>
      <c r="V11" s="107">
        <v>1</v>
      </c>
      <c r="W11" s="111">
        <v>8</v>
      </c>
      <c r="X11" s="115">
        <v>17</v>
      </c>
      <c r="Y11" s="107">
        <v>0</v>
      </c>
      <c r="Z11" s="107">
        <v>1</v>
      </c>
      <c r="AA11" s="111">
        <v>5</v>
      </c>
      <c r="AB11" s="115">
        <v>0</v>
      </c>
      <c r="AC11" s="107">
        <v>0</v>
      </c>
      <c r="AD11" s="107">
        <v>0</v>
      </c>
      <c r="AE11" s="111">
        <v>0</v>
      </c>
      <c r="AF11" s="96">
        <v>19</v>
      </c>
      <c r="AG11" s="13">
        <v>1</v>
      </c>
      <c r="AH11" s="13">
        <v>0</v>
      </c>
      <c r="AI11" s="13">
        <f t="shared" si="2"/>
        <v>538</v>
      </c>
      <c r="AJ11" s="26"/>
    </row>
    <row r="12" spans="1:36">
      <c r="A12" s="12" t="s">
        <v>21</v>
      </c>
      <c r="B12" s="79">
        <f t="shared" si="0"/>
        <v>204</v>
      </c>
      <c r="C12" s="115">
        <v>164</v>
      </c>
      <c r="D12" s="107">
        <v>0</v>
      </c>
      <c r="E12" s="107">
        <v>3</v>
      </c>
      <c r="F12" s="111">
        <v>12</v>
      </c>
      <c r="G12" s="115">
        <v>12</v>
      </c>
      <c r="H12" s="107">
        <v>0</v>
      </c>
      <c r="I12" s="107">
        <v>0</v>
      </c>
      <c r="J12" s="111">
        <v>0</v>
      </c>
      <c r="K12" s="115">
        <v>11</v>
      </c>
      <c r="L12" s="107">
        <v>0</v>
      </c>
      <c r="M12" s="107">
        <v>0</v>
      </c>
      <c r="N12" s="111">
        <v>0</v>
      </c>
      <c r="O12" s="115">
        <v>1</v>
      </c>
      <c r="P12" s="107">
        <v>0</v>
      </c>
      <c r="Q12" s="107">
        <v>0</v>
      </c>
      <c r="R12" s="111">
        <v>1</v>
      </c>
      <c r="S12" s="118">
        <f t="shared" si="1"/>
        <v>90</v>
      </c>
      <c r="T12" s="115">
        <v>76</v>
      </c>
      <c r="U12" s="107">
        <v>0</v>
      </c>
      <c r="V12" s="107">
        <v>0</v>
      </c>
      <c r="W12" s="111">
        <v>2</v>
      </c>
      <c r="X12" s="115">
        <v>11</v>
      </c>
      <c r="Y12" s="107">
        <v>0</v>
      </c>
      <c r="Z12" s="107">
        <v>0</v>
      </c>
      <c r="AA12" s="111">
        <v>1</v>
      </c>
      <c r="AB12" s="115">
        <v>0</v>
      </c>
      <c r="AC12" s="107">
        <v>0</v>
      </c>
      <c r="AD12" s="107">
        <v>0</v>
      </c>
      <c r="AE12" s="111">
        <v>0</v>
      </c>
      <c r="AF12" s="96">
        <v>10</v>
      </c>
      <c r="AG12" s="13">
        <v>0</v>
      </c>
      <c r="AH12" s="13">
        <v>0</v>
      </c>
      <c r="AI12" s="13">
        <f t="shared" si="2"/>
        <v>304</v>
      </c>
      <c r="AJ12" s="26"/>
    </row>
    <row r="13" spans="1:36">
      <c r="A13" s="12" t="s">
        <v>22</v>
      </c>
      <c r="B13" s="79">
        <f t="shared" si="0"/>
        <v>229</v>
      </c>
      <c r="C13" s="115">
        <v>186</v>
      </c>
      <c r="D13" s="107">
        <v>0</v>
      </c>
      <c r="E13" s="107">
        <v>3</v>
      </c>
      <c r="F13" s="111">
        <v>16</v>
      </c>
      <c r="G13" s="115">
        <v>8</v>
      </c>
      <c r="H13" s="107">
        <v>0</v>
      </c>
      <c r="I13" s="107">
        <v>0</v>
      </c>
      <c r="J13" s="111">
        <v>1</v>
      </c>
      <c r="K13" s="115">
        <v>11</v>
      </c>
      <c r="L13" s="107">
        <v>0</v>
      </c>
      <c r="M13" s="107">
        <v>0</v>
      </c>
      <c r="N13" s="111">
        <v>0</v>
      </c>
      <c r="O13" s="115">
        <v>4</v>
      </c>
      <c r="P13" s="107">
        <v>0</v>
      </c>
      <c r="Q13" s="107">
        <v>0</v>
      </c>
      <c r="R13" s="111">
        <v>0</v>
      </c>
      <c r="S13" s="118">
        <f t="shared" si="1"/>
        <v>105</v>
      </c>
      <c r="T13" s="115">
        <v>83</v>
      </c>
      <c r="U13" s="107">
        <v>0</v>
      </c>
      <c r="V13" s="107">
        <v>1</v>
      </c>
      <c r="W13" s="111">
        <v>5</v>
      </c>
      <c r="X13" s="115">
        <v>15</v>
      </c>
      <c r="Y13" s="107">
        <v>0</v>
      </c>
      <c r="Z13" s="107">
        <v>0</v>
      </c>
      <c r="AA13" s="111">
        <v>0</v>
      </c>
      <c r="AB13" s="115">
        <v>0</v>
      </c>
      <c r="AC13" s="107">
        <v>0</v>
      </c>
      <c r="AD13" s="107">
        <v>1</v>
      </c>
      <c r="AE13" s="111">
        <v>0</v>
      </c>
      <c r="AF13" s="96">
        <v>19</v>
      </c>
      <c r="AG13" s="13">
        <v>0</v>
      </c>
      <c r="AH13" s="13">
        <v>0</v>
      </c>
      <c r="AI13" s="13">
        <f t="shared" si="2"/>
        <v>353</v>
      </c>
      <c r="AJ13" s="26"/>
    </row>
    <row r="14" spans="1:36" s="32" customFormat="1">
      <c r="A14" s="141" t="s">
        <v>23</v>
      </c>
      <c r="B14" s="79">
        <f t="shared" si="0"/>
        <v>259</v>
      </c>
      <c r="C14" s="115">
        <v>208</v>
      </c>
      <c r="D14" s="107">
        <v>0</v>
      </c>
      <c r="E14" s="107">
        <v>7</v>
      </c>
      <c r="F14" s="111">
        <v>14</v>
      </c>
      <c r="G14" s="115">
        <v>17</v>
      </c>
      <c r="H14" s="107">
        <v>0</v>
      </c>
      <c r="I14" s="107">
        <v>1</v>
      </c>
      <c r="J14" s="111">
        <v>0</v>
      </c>
      <c r="K14" s="115">
        <v>6</v>
      </c>
      <c r="L14" s="107">
        <v>0</v>
      </c>
      <c r="M14" s="107">
        <v>1</v>
      </c>
      <c r="N14" s="111">
        <v>1</v>
      </c>
      <c r="O14" s="115">
        <v>4</v>
      </c>
      <c r="P14" s="107">
        <v>0</v>
      </c>
      <c r="Q14" s="107">
        <v>0</v>
      </c>
      <c r="R14" s="111">
        <v>0</v>
      </c>
      <c r="S14" s="118">
        <f t="shared" si="1"/>
        <v>107</v>
      </c>
      <c r="T14" s="115">
        <v>76</v>
      </c>
      <c r="U14" s="107">
        <v>0</v>
      </c>
      <c r="V14" s="107">
        <v>3</v>
      </c>
      <c r="W14" s="111">
        <v>7</v>
      </c>
      <c r="X14" s="115">
        <v>18</v>
      </c>
      <c r="Y14" s="107">
        <v>0</v>
      </c>
      <c r="Z14" s="107">
        <v>0</v>
      </c>
      <c r="AA14" s="111">
        <v>3</v>
      </c>
      <c r="AB14" s="115">
        <v>0</v>
      </c>
      <c r="AC14" s="107">
        <v>0</v>
      </c>
      <c r="AD14" s="107">
        <v>0</v>
      </c>
      <c r="AE14" s="111">
        <v>0</v>
      </c>
      <c r="AF14" s="96">
        <v>22</v>
      </c>
      <c r="AG14" s="13">
        <v>0</v>
      </c>
      <c r="AH14" s="13">
        <v>0</v>
      </c>
      <c r="AI14" s="13">
        <f t="shared" si="2"/>
        <v>388</v>
      </c>
      <c r="AJ14" s="31"/>
    </row>
    <row r="15" spans="1:36">
      <c r="A15" s="12" t="s">
        <v>24</v>
      </c>
      <c r="B15" s="79">
        <f t="shared" si="0"/>
        <v>377</v>
      </c>
      <c r="C15" s="115">
        <v>313</v>
      </c>
      <c r="D15" s="107">
        <v>0</v>
      </c>
      <c r="E15" s="107">
        <v>0</v>
      </c>
      <c r="F15" s="111">
        <v>11</v>
      </c>
      <c r="G15" s="115">
        <v>30</v>
      </c>
      <c r="H15" s="107">
        <v>0</v>
      </c>
      <c r="I15" s="107">
        <v>0</v>
      </c>
      <c r="J15" s="111">
        <v>1</v>
      </c>
      <c r="K15" s="115">
        <v>16</v>
      </c>
      <c r="L15" s="107">
        <v>0</v>
      </c>
      <c r="M15" s="107">
        <v>0</v>
      </c>
      <c r="N15" s="111">
        <v>0</v>
      </c>
      <c r="O15" s="115">
        <v>6</v>
      </c>
      <c r="P15" s="107">
        <v>0</v>
      </c>
      <c r="Q15" s="107">
        <v>0</v>
      </c>
      <c r="R15" s="111">
        <v>0</v>
      </c>
      <c r="S15" s="118">
        <f t="shared" si="1"/>
        <v>187</v>
      </c>
      <c r="T15" s="115">
        <v>141</v>
      </c>
      <c r="U15" s="107">
        <v>0</v>
      </c>
      <c r="V15" s="107">
        <v>0</v>
      </c>
      <c r="W15" s="111">
        <v>10</v>
      </c>
      <c r="X15" s="115">
        <v>30</v>
      </c>
      <c r="Y15" s="107">
        <v>0</v>
      </c>
      <c r="Z15" s="107">
        <v>0</v>
      </c>
      <c r="AA15" s="111">
        <v>6</v>
      </c>
      <c r="AB15" s="115">
        <v>0</v>
      </c>
      <c r="AC15" s="107">
        <v>0</v>
      </c>
      <c r="AD15" s="107">
        <v>0</v>
      </c>
      <c r="AE15" s="111">
        <v>0</v>
      </c>
      <c r="AF15" s="96">
        <v>31</v>
      </c>
      <c r="AG15" s="13">
        <v>0</v>
      </c>
      <c r="AH15" s="13">
        <v>0</v>
      </c>
      <c r="AI15" s="13">
        <f t="shared" si="2"/>
        <v>595</v>
      </c>
      <c r="AJ15" s="26"/>
    </row>
    <row r="16" spans="1:36">
      <c r="A16" s="12" t="s">
        <v>25</v>
      </c>
      <c r="B16" s="79">
        <f t="shared" si="0"/>
        <v>182</v>
      </c>
      <c r="C16" s="115">
        <v>148</v>
      </c>
      <c r="D16" s="107">
        <v>0</v>
      </c>
      <c r="E16" s="107">
        <v>10</v>
      </c>
      <c r="F16" s="111">
        <v>7</v>
      </c>
      <c r="G16" s="115">
        <v>6</v>
      </c>
      <c r="H16" s="107">
        <v>0</v>
      </c>
      <c r="I16" s="107">
        <v>0</v>
      </c>
      <c r="J16" s="111">
        <v>1</v>
      </c>
      <c r="K16" s="115">
        <v>6</v>
      </c>
      <c r="L16" s="107">
        <v>0</v>
      </c>
      <c r="M16" s="107">
        <v>0</v>
      </c>
      <c r="N16" s="111">
        <v>0</v>
      </c>
      <c r="O16" s="115">
        <v>3</v>
      </c>
      <c r="P16" s="107">
        <v>0</v>
      </c>
      <c r="Q16" s="107">
        <v>0</v>
      </c>
      <c r="R16" s="111">
        <v>1</v>
      </c>
      <c r="S16" s="118">
        <f t="shared" si="1"/>
        <v>59</v>
      </c>
      <c r="T16" s="115">
        <v>48</v>
      </c>
      <c r="U16" s="107">
        <v>0</v>
      </c>
      <c r="V16" s="107">
        <v>2</v>
      </c>
      <c r="W16" s="111">
        <v>0</v>
      </c>
      <c r="X16" s="115">
        <v>6</v>
      </c>
      <c r="Y16" s="107">
        <v>0</v>
      </c>
      <c r="Z16" s="107">
        <v>0</v>
      </c>
      <c r="AA16" s="111">
        <v>0</v>
      </c>
      <c r="AB16" s="115">
        <v>3</v>
      </c>
      <c r="AC16" s="107">
        <v>0</v>
      </c>
      <c r="AD16" s="107">
        <v>0</v>
      </c>
      <c r="AE16" s="111">
        <v>0</v>
      </c>
      <c r="AF16" s="96">
        <v>18</v>
      </c>
      <c r="AG16" s="13">
        <v>0</v>
      </c>
      <c r="AH16" s="13">
        <v>0</v>
      </c>
      <c r="AI16" s="13">
        <f t="shared" si="2"/>
        <v>259</v>
      </c>
      <c r="AJ16" s="26"/>
    </row>
    <row r="17" spans="1:36">
      <c r="A17" s="12" t="s">
        <v>26</v>
      </c>
      <c r="B17" s="79">
        <f t="shared" si="0"/>
        <v>88</v>
      </c>
      <c r="C17" s="115">
        <v>73</v>
      </c>
      <c r="D17" s="107">
        <v>0</v>
      </c>
      <c r="E17" s="107">
        <v>0</v>
      </c>
      <c r="F17" s="111">
        <v>5</v>
      </c>
      <c r="G17" s="115">
        <v>5</v>
      </c>
      <c r="H17" s="107">
        <v>0</v>
      </c>
      <c r="I17" s="107">
        <v>0</v>
      </c>
      <c r="J17" s="111">
        <v>0</v>
      </c>
      <c r="K17" s="115">
        <v>4</v>
      </c>
      <c r="L17" s="107">
        <v>0</v>
      </c>
      <c r="M17" s="107">
        <v>0</v>
      </c>
      <c r="N17" s="111">
        <v>0</v>
      </c>
      <c r="O17" s="115">
        <v>1</v>
      </c>
      <c r="P17" s="107">
        <v>0</v>
      </c>
      <c r="Q17" s="107">
        <v>0</v>
      </c>
      <c r="R17" s="111">
        <v>0</v>
      </c>
      <c r="S17" s="118">
        <f t="shared" si="1"/>
        <v>53</v>
      </c>
      <c r="T17" s="115">
        <v>40</v>
      </c>
      <c r="U17" s="107">
        <v>0</v>
      </c>
      <c r="V17" s="107">
        <v>0</v>
      </c>
      <c r="W17" s="111">
        <v>1</v>
      </c>
      <c r="X17" s="115">
        <v>12</v>
      </c>
      <c r="Y17" s="107">
        <v>0</v>
      </c>
      <c r="Z17" s="107">
        <v>0</v>
      </c>
      <c r="AA17" s="111">
        <v>0</v>
      </c>
      <c r="AB17" s="115">
        <v>0</v>
      </c>
      <c r="AC17" s="107">
        <v>0</v>
      </c>
      <c r="AD17" s="107">
        <v>0</v>
      </c>
      <c r="AE17" s="111">
        <v>0</v>
      </c>
      <c r="AF17" s="96">
        <v>5</v>
      </c>
      <c r="AG17" s="13">
        <v>0</v>
      </c>
      <c r="AH17" s="13">
        <v>0</v>
      </c>
      <c r="AI17" s="13">
        <f t="shared" si="2"/>
        <v>146</v>
      </c>
      <c r="AJ17" s="26"/>
    </row>
    <row r="18" spans="1:36">
      <c r="A18" s="12" t="s">
        <v>27</v>
      </c>
      <c r="B18" s="79">
        <f t="shared" si="0"/>
        <v>151</v>
      </c>
      <c r="C18" s="115">
        <v>132</v>
      </c>
      <c r="D18" s="107">
        <v>0</v>
      </c>
      <c r="E18" s="107">
        <v>8</v>
      </c>
      <c r="F18" s="111">
        <v>3</v>
      </c>
      <c r="G18" s="115">
        <v>4</v>
      </c>
      <c r="H18" s="107">
        <v>0</v>
      </c>
      <c r="I18" s="107">
        <v>0</v>
      </c>
      <c r="J18" s="111">
        <v>0</v>
      </c>
      <c r="K18" s="115">
        <v>0</v>
      </c>
      <c r="L18" s="107">
        <v>0</v>
      </c>
      <c r="M18" s="107">
        <v>0</v>
      </c>
      <c r="N18" s="111">
        <v>0</v>
      </c>
      <c r="O18" s="115">
        <v>4</v>
      </c>
      <c r="P18" s="107">
        <v>0</v>
      </c>
      <c r="Q18" s="107">
        <v>0</v>
      </c>
      <c r="R18" s="111">
        <v>0</v>
      </c>
      <c r="S18" s="118">
        <f t="shared" si="1"/>
        <v>28</v>
      </c>
      <c r="T18" s="115">
        <v>18</v>
      </c>
      <c r="U18" s="107">
        <v>0</v>
      </c>
      <c r="V18" s="107">
        <v>1</v>
      </c>
      <c r="W18" s="111">
        <v>3</v>
      </c>
      <c r="X18" s="115">
        <v>6</v>
      </c>
      <c r="Y18" s="107">
        <v>0</v>
      </c>
      <c r="Z18" s="107">
        <v>0</v>
      </c>
      <c r="AA18" s="111">
        <v>0</v>
      </c>
      <c r="AB18" s="115">
        <v>0</v>
      </c>
      <c r="AC18" s="107">
        <v>0</v>
      </c>
      <c r="AD18" s="107">
        <v>0</v>
      </c>
      <c r="AE18" s="111">
        <v>0</v>
      </c>
      <c r="AF18" s="96">
        <v>12</v>
      </c>
      <c r="AG18" s="13">
        <v>0</v>
      </c>
      <c r="AH18" s="13">
        <v>0</v>
      </c>
      <c r="AI18" s="13">
        <f t="shared" si="2"/>
        <v>191</v>
      </c>
      <c r="AJ18" s="26"/>
    </row>
    <row r="19" spans="1:36">
      <c r="A19" s="12" t="s">
        <v>28</v>
      </c>
      <c r="B19" s="79">
        <f t="shared" si="0"/>
        <v>292</v>
      </c>
      <c r="C19" s="115">
        <v>220</v>
      </c>
      <c r="D19" s="107">
        <v>0</v>
      </c>
      <c r="E19" s="107">
        <v>4</v>
      </c>
      <c r="F19" s="111">
        <v>23</v>
      </c>
      <c r="G19" s="115">
        <v>22</v>
      </c>
      <c r="H19" s="107">
        <v>0</v>
      </c>
      <c r="I19" s="107">
        <v>0</v>
      </c>
      <c r="J19" s="111">
        <v>1</v>
      </c>
      <c r="K19" s="115">
        <v>19</v>
      </c>
      <c r="L19" s="107">
        <v>0</v>
      </c>
      <c r="M19" s="107">
        <v>0</v>
      </c>
      <c r="N19" s="111">
        <v>1</v>
      </c>
      <c r="O19" s="115">
        <v>2</v>
      </c>
      <c r="P19" s="107">
        <v>0</v>
      </c>
      <c r="Q19" s="107">
        <v>0</v>
      </c>
      <c r="R19" s="111">
        <v>0</v>
      </c>
      <c r="S19" s="118">
        <f t="shared" si="1"/>
        <v>200</v>
      </c>
      <c r="T19" s="115">
        <v>158</v>
      </c>
      <c r="U19" s="107">
        <v>0</v>
      </c>
      <c r="V19" s="107">
        <v>1</v>
      </c>
      <c r="W19" s="111">
        <v>14</v>
      </c>
      <c r="X19" s="115">
        <v>25</v>
      </c>
      <c r="Y19" s="107">
        <v>0</v>
      </c>
      <c r="Z19" s="107">
        <v>0</v>
      </c>
      <c r="AA19" s="111">
        <v>2</v>
      </c>
      <c r="AB19" s="115">
        <v>0</v>
      </c>
      <c r="AC19" s="107">
        <v>0</v>
      </c>
      <c r="AD19" s="107">
        <v>0</v>
      </c>
      <c r="AE19" s="111">
        <v>0</v>
      </c>
      <c r="AF19" s="96">
        <v>33</v>
      </c>
      <c r="AG19" s="13">
        <v>0</v>
      </c>
      <c r="AH19" s="13">
        <v>0</v>
      </c>
      <c r="AI19" s="13">
        <f t="shared" si="2"/>
        <v>525</v>
      </c>
      <c r="AJ19" s="26"/>
    </row>
    <row r="20" spans="1:36">
      <c r="A20" s="12" t="s">
        <v>29</v>
      </c>
      <c r="B20" s="79">
        <f t="shared" si="0"/>
        <v>423</v>
      </c>
      <c r="C20" s="115">
        <v>348</v>
      </c>
      <c r="D20" s="107">
        <v>0</v>
      </c>
      <c r="E20" s="107">
        <v>3</v>
      </c>
      <c r="F20" s="111">
        <v>21</v>
      </c>
      <c r="G20" s="115">
        <v>23</v>
      </c>
      <c r="H20" s="107">
        <v>0</v>
      </c>
      <c r="I20" s="107">
        <v>0</v>
      </c>
      <c r="J20" s="111">
        <v>0</v>
      </c>
      <c r="K20" s="115">
        <v>24</v>
      </c>
      <c r="L20" s="107">
        <v>0</v>
      </c>
      <c r="M20" s="107">
        <v>0</v>
      </c>
      <c r="N20" s="111">
        <v>1</v>
      </c>
      <c r="O20" s="115">
        <v>3</v>
      </c>
      <c r="P20" s="107">
        <v>0</v>
      </c>
      <c r="Q20" s="107">
        <v>0</v>
      </c>
      <c r="R20" s="111">
        <v>0</v>
      </c>
      <c r="S20" s="118">
        <f t="shared" si="1"/>
        <v>312</v>
      </c>
      <c r="T20" s="115">
        <v>236</v>
      </c>
      <c r="U20" s="107">
        <v>0</v>
      </c>
      <c r="V20" s="107">
        <v>1</v>
      </c>
      <c r="W20" s="111">
        <v>11</v>
      </c>
      <c r="X20" s="115">
        <v>60</v>
      </c>
      <c r="Y20" s="107">
        <v>0</v>
      </c>
      <c r="Z20" s="107">
        <v>0</v>
      </c>
      <c r="AA20" s="111">
        <v>2</v>
      </c>
      <c r="AB20" s="115">
        <v>2</v>
      </c>
      <c r="AC20" s="107">
        <v>0</v>
      </c>
      <c r="AD20" s="107">
        <v>0</v>
      </c>
      <c r="AE20" s="111">
        <v>0</v>
      </c>
      <c r="AF20" s="96">
        <v>40</v>
      </c>
      <c r="AG20" s="13">
        <v>0</v>
      </c>
      <c r="AH20" s="13">
        <v>0</v>
      </c>
      <c r="AI20" s="13">
        <f t="shared" si="2"/>
        <v>775</v>
      </c>
      <c r="AJ20" s="26"/>
    </row>
    <row r="21" spans="1:36">
      <c r="A21" s="12" t="s">
        <v>30</v>
      </c>
      <c r="B21" s="79">
        <f t="shared" si="0"/>
        <v>439</v>
      </c>
      <c r="C21" s="115">
        <v>367</v>
      </c>
      <c r="D21" s="107">
        <v>0</v>
      </c>
      <c r="E21" s="107">
        <v>1</v>
      </c>
      <c r="F21" s="111">
        <v>22</v>
      </c>
      <c r="G21" s="115">
        <v>21</v>
      </c>
      <c r="H21" s="107">
        <v>0</v>
      </c>
      <c r="I21" s="107">
        <v>0</v>
      </c>
      <c r="J21" s="111">
        <v>1</v>
      </c>
      <c r="K21" s="115">
        <v>25</v>
      </c>
      <c r="L21" s="107">
        <v>0</v>
      </c>
      <c r="M21" s="107">
        <v>0</v>
      </c>
      <c r="N21" s="111">
        <v>1</v>
      </c>
      <c r="O21" s="115">
        <v>1</v>
      </c>
      <c r="P21" s="107">
        <v>0</v>
      </c>
      <c r="Q21" s="107">
        <v>0</v>
      </c>
      <c r="R21" s="111">
        <v>0</v>
      </c>
      <c r="S21" s="118">
        <f t="shared" si="1"/>
        <v>240</v>
      </c>
      <c r="T21" s="115">
        <v>194</v>
      </c>
      <c r="U21" s="107">
        <v>0</v>
      </c>
      <c r="V21" s="107">
        <v>2</v>
      </c>
      <c r="W21" s="111">
        <v>14</v>
      </c>
      <c r="X21" s="115">
        <v>26</v>
      </c>
      <c r="Y21" s="107">
        <v>0</v>
      </c>
      <c r="Z21" s="107">
        <v>1</v>
      </c>
      <c r="AA21" s="111">
        <v>1</v>
      </c>
      <c r="AB21" s="115">
        <v>2</v>
      </c>
      <c r="AC21" s="107">
        <v>0</v>
      </c>
      <c r="AD21" s="107">
        <v>0</v>
      </c>
      <c r="AE21" s="111">
        <v>0</v>
      </c>
      <c r="AF21" s="96">
        <v>36</v>
      </c>
      <c r="AG21" s="13">
        <v>0</v>
      </c>
      <c r="AH21" s="13">
        <v>0</v>
      </c>
      <c r="AI21" s="13">
        <f t="shared" si="2"/>
        <v>715</v>
      </c>
      <c r="AJ21" s="26"/>
    </row>
    <row r="22" spans="1:36">
      <c r="A22" s="12" t="s">
        <v>31</v>
      </c>
      <c r="B22" s="79">
        <f t="shared" si="0"/>
        <v>285</v>
      </c>
      <c r="C22" s="115">
        <v>231</v>
      </c>
      <c r="D22" s="107">
        <v>0</v>
      </c>
      <c r="E22" s="107">
        <v>0</v>
      </c>
      <c r="F22" s="111">
        <v>13</v>
      </c>
      <c r="G22" s="115">
        <v>22</v>
      </c>
      <c r="H22" s="107">
        <v>0</v>
      </c>
      <c r="I22" s="107">
        <v>0</v>
      </c>
      <c r="J22" s="111">
        <v>0</v>
      </c>
      <c r="K22" s="115">
        <v>14</v>
      </c>
      <c r="L22" s="107">
        <v>0</v>
      </c>
      <c r="M22" s="107">
        <v>0</v>
      </c>
      <c r="N22" s="111">
        <v>0</v>
      </c>
      <c r="O22" s="115">
        <v>5</v>
      </c>
      <c r="P22" s="107">
        <v>0</v>
      </c>
      <c r="Q22" s="107">
        <v>0</v>
      </c>
      <c r="R22" s="111">
        <v>0</v>
      </c>
      <c r="S22" s="118">
        <f t="shared" si="1"/>
        <v>254</v>
      </c>
      <c r="T22" s="115">
        <v>191</v>
      </c>
      <c r="U22" s="107">
        <v>0</v>
      </c>
      <c r="V22" s="107">
        <v>0</v>
      </c>
      <c r="W22" s="111">
        <v>7</v>
      </c>
      <c r="X22" s="115">
        <v>54</v>
      </c>
      <c r="Y22" s="107">
        <v>0</v>
      </c>
      <c r="Z22" s="107">
        <v>0</v>
      </c>
      <c r="AA22" s="111">
        <v>2</v>
      </c>
      <c r="AB22" s="115">
        <v>0</v>
      </c>
      <c r="AC22" s="107">
        <v>0</v>
      </c>
      <c r="AD22" s="107">
        <v>0</v>
      </c>
      <c r="AE22" s="111">
        <v>0</v>
      </c>
      <c r="AF22" s="96">
        <v>29</v>
      </c>
      <c r="AG22" s="13">
        <v>0</v>
      </c>
      <c r="AH22" s="13">
        <v>0</v>
      </c>
      <c r="AI22" s="13">
        <f t="shared" si="2"/>
        <v>568</v>
      </c>
      <c r="AJ22" s="26"/>
    </row>
    <row r="23" spans="1:36">
      <c r="A23" s="12" t="s">
        <v>32</v>
      </c>
      <c r="B23" s="79">
        <f t="shared" si="0"/>
        <v>446</v>
      </c>
      <c r="C23" s="115">
        <v>337</v>
      </c>
      <c r="D23" s="107">
        <v>0</v>
      </c>
      <c r="E23" s="107">
        <v>6</v>
      </c>
      <c r="F23" s="111">
        <v>56</v>
      </c>
      <c r="G23" s="115">
        <v>21</v>
      </c>
      <c r="H23" s="107">
        <v>0</v>
      </c>
      <c r="I23" s="107">
        <v>0</v>
      </c>
      <c r="J23" s="111">
        <v>1</v>
      </c>
      <c r="K23" s="115">
        <v>23</v>
      </c>
      <c r="L23" s="107">
        <v>0</v>
      </c>
      <c r="M23" s="107">
        <v>0</v>
      </c>
      <c r="N23" s="111">
        <v>0</v>
      </c>
      <c r="O23" s="115">
        <v>2</v>
      </c>
      <c r="P23" s="107">
        <v>0</v>
      </c>
      <c r="Q23" s="107">
        <v>0</v>
      </c>
      <c r="R23" s="111">
        <v>0</v>
      </c>
      <c r="S23" s="118">
        <f t="shared" si="1"/>
        <v>312</v>
      </c>
      <c r="T23" s="115">
        <v>227</v>
      </c>
      <c r="U23" s="107">
        <v>0</v>
      </c>
      <c r="V23" s="107">
        <v>1</v>
      </c>
      <c r="W23" s="111">
        <v>28</v>
      </c>
      <c r="X23" s="115">
        <v>42</v>
      </c>
      <c r="Y23" s="107">
        <v>0</v>
      </c>
      <c r="Z23" s="107">
        <v>0</v>
      </c>
      <c r="AA23" s="111">
        <v>6</v>
      </c>
      <c r="AB23" s="115">
        <v>7</v>
      </c>
      <c r="AC23" s="107">
        <v>0</v>
      </c>
      <c r="AD23" s="107">
        <v>0</v>
      </c>
      <c r="AE23" s="111">
        <v>1</v>
      </c>
      <c r="AF23" s="96">
        <v>31</v>
      </c>
      <c r="AG23" s="13">
        <v>1</v>
      </c>
      <c r="AH23" s="13">
        <v>0</v>
      </c>
      <c r="AI23" s="13">
        <f t="shared" si="2"/>
        <v>790</v>
      </c>
      <c r="AJ23" s="26"/>
    </row>
    <row r="24" spans="1:36">
      <c r="A24" s="12" t="s">
        <v>36</v>
      </c>
      <c r="B24" s="79">
        <f t="shared" si="0"/>
        <v>303</v>
      </c>
      <c r="C24" s="115">
        <v>207</v>
      </c>
      <c r="D24" s="107">
        <v>0</v>
      </c>
      <c r="E24" s="107">
        <v>2</v>
      </c>
      <c r="F24" s="111">
        <v>18</v>
      </c>
      <c r="G24" s="115">
        <v>44</v>
      </c>
      <c r="H24" s="107">
        <v>0</v>
      </c>
      <c r="I24" s="107">
        <v>0</v>
      </c>
      <c r="J24" s="111">
        <v>2</v>
      </c>
      <c r="K24" s="115">
        <v>26</v>
      </c>
      <c r="L24" s="107">
        <v>0</v>
      </c>
      <c r="M24" s="107">
        <v>0</v>
      </c>
      <c r="N24" s="111">
        <v>1</v>
      </c>
      <c r="O24" s="115">
        <v>3</v>
      </c>
      <c r="P24" s="107">
        <v>0</v>
      </c>
      <c r="Q24" s="107">
        <v>0</v>
      </c>
      <c r="R24" s="111">
        <v>0</v>
      </c>
      <c r="S24" s="118">
        <f t="shared" si="1"/>
        <v>304</v>
      </c>
      <c r="T24" s="115">
        <v>223</v>
      </c>
      <c r="U24" s="107">
        <v>0</v>
      </c>
      <c r="V24" s="107">
        <v>2</v>
      </c>
      <c r="W24" s="111">
        <v>12</v>
      </c>
      <c r="X24" s="115">
        <v>64</v>
      </c>
      <c r="Y24" s="107">
        <v>0</v>
      </c>
      <c r="Z24" s="107">
        <v>0</v>
      </c>
      <c r="AA24" s="111">
        <v>2</v>
      </c>
      <c r="AB24" s="115">
        <v>1</v>
      </c>
      <c r="AC24" s="107">
        <v>0</v>
      </c>
      <c r="AD24" s="107">
        <v>0</v>
      </c>
      <c r="AE24" s="111">
        <v>0</v>
      </c>
      <c r="AF24" s="96">
        <v>37</v>
      </c>
      <c r="AG24" s="13">
        <v>0</v>
      </c>
      <c r="AH24" s="13">
        <v>0</v>
      </c>
      <c r="AI24" s="13">
        <f t="shared" si="2"/>
        <v>644</v>
      </c>
      <c r="AJ24" s="26"/>
    </row>
    <row r="25" spans="1:36">
      <c r="A25" s="12" t="s">
        <v>37</v>
      </c>
      <c r="B25" s="79">
        <f t="shared" si="0"/>
        <v>242</v>
      </c>
      <c r="C25" s="115">
        <v>203</v>
      </c>
      <c r="D25" s="107">
        <v>0</v>
      </c>
      <c r="E25" s="107">
        <v>0</v>
      </c>
      <c r="F25" s="111">
        <v>12</v>
      </c>
      <c r="G25" s="115">
        <v>16</v>
      </c>
      <c r="H25" s="107">
        <v>0</v>
      </c>
      <c r="I25" s="107">
        <v>0</v>
      </c>
      <c r="J25" s="111">
        <v>0</v>
      </c>
      <c r="K25" s="115">
        <v>6</v>
      </c>
      <c r="L25" s="107">
        <v>0</v>
      </c>
      <c r="M25" s="107">
        <v>0</v>
      </c>
      <c r="N25" s="111">
        <v>0</v>
      </c>
      <c r="O25" s="115">
        <v>4</v>
      </c>
      <c r="P25" s="107">
        <v>0</v>
      </c>
      <c r="Q25" s="107">
        <v>0</v>
      </c>
      <c r="R25" s="111">
        <v>1</v>
      </c>
      <c r="S25" s="118">
        <f t="shared" si="1"/>
        <v>187</v>
      </c>
      <c r="T25" s="115">
        <v>137</v>
      </c>
      <c r="U25" s="107">
        <v>0</v>
      </c>
      <c r="V25" s="107">
        <v>2</v>
      </c>
      <c r="W25" s="111">
        <v>8</v>
      </c>
      <c r="X25" s="115">
        <v>39</v>
      </c>
      <c r="Y25" s="107">
        <v>0</v>
      </c>
      <c r="Z25" s="107">
        <v>1</v>
      </c>
      <c r="AA25" s="111">
        <v>0</v>
      </c>
      <c r="AB25" s="115">
        <v>0</v>
      </c>
      <c r="AC25" s="107">
        <v>0</v>
      </c>
      <c r="AD25" s="107">
        <v>0</v>
      </c>
      <c r="AE25" s="111">
        <v>0</v>
      </c>
      <c r="AF25" s="96">
        <v>14</v>
      </c>
      <c r="AG25" s="13">
        <v>0</v>
      </c>
      <c r="AH25" s="13">
        <v>0</v>
      </c>
      <c r="AI25" s="13">
        <f t="shared" si="2"/>
        <v>443</v>
      </c>
      <c r="AJ25" s="26"/>
    </row>
    <row r="26" spans="1:36">
      <c r="A26" s="12" t="s">
        <v>38</v>
      </c>
      <c r="B26" s="79">
        <f t="shared" si="0"/>
        <v>231</v>
      </c>
      <c r="C26" s="115">
        <v>172</v>
      </c>
      <c r="D26" s="107">
        <v>0</v>
      </c>
      <c r="E26" s="107">
        <v>5</v>
      </c>
      <c r="F26" s="111">
        <v>13</v>
      </c>
      <c r="G26" s="115">
        <v>14</v>
      </c>
      <c r="H26" s="107">
        <v>0</v>
      </c>
      <c r="I26" s="107">
        <v>0</v>
      </c>
      <c r="J26" s="111">
        <v>0</v>
      </c>
      <c r="K26" s="115">
        <v>20</v>
      </c>
      <c r="L26" s="107">
        <v>0</v>
      </c>
      <c r="M26" s="107">
        <v>0</v>
      </c>
      <c r="N26" s="111">
        <v>3</v>
      </c>
      <c r="O26" s="115">
        <v>4</v>
      </c>
      <c r="P26" s="107">
        <v>0</v>
      </c>
      <c r="Q26" s="107">
        <v>0</v>
      </c>
      <c r="R26" s="111">
        <v>0</v>
      </c>
      <c r="S26" s="118">
        <f t="shared" si="1"/>
        <v>149</v>
      </c>
      <c r="T26" s="115">
        <v>123</v>
      </c>
      <c r="U26" s="107">
        <v>0</v>
      </c>
      <c r="V26" s="107">
        <v>0</v>
      </c>
      <c r="W26" s="111">
        <v>5</v>
      </c>
      <c r="X26" s="115">
        <v>19</v>
      </c>
      <c r="Y26" s="107">
        <v>0</v>
      </c>
      <c r="Z26" s="107">
        <v>0</v>
      </c>
      <c r="AA26" s="111">
        <v>2</v>
      </c>
      <c r="AB26" s="115">
        <v>0</v>
      </c>
      <c r="AC26" s="107">
        <v>0</v>
      </c>
      <c r="AD26" s="107">
        <v>0</v>
      </c>
      <c r="AE26" s="111">
        <v>0</v>
      </c>
      <c r="AF26" s="96">
        <v>22</v>
      </c>
      <c r="AG26" s="13">
        <v>0</v>
      </c>
      <c r="AH26" s="13">
        <v>0</v>
      </c>
      <c r="AI26" s="13">
        <f t="shared" si="2"/>
        <v>402</v>
      </c>
      <c r="AJ26" s="26"/>
    </row>
    <row r="27" spans="1:36">
      <c r="A27" s="12" t="s">
        <v>39</v>
      </c>
      <c r="B27" s="79">
        <f t="shared" si="0"/>
        <v>251</v>
      </c>
      <c r="C27" s="115">
        <v>194</v>
      </c>
      <c r="D27" s="107">
        <v>0</v>
      </c>
      <c r="E27" s="107">
        <v>0</v>
      </c>
      <c r="F27" s="111">
        <v>15</v>
      </c>
      <c r="G27" s="115">
        <v>21</v>
      </c>
      <c r="H27" s="107">
        <v>0</v>
      </c>
      <c r="I27" s="107">
        <v>0</v>
      </c>
      <c r="J27" s="111">
        <v>0</v>
      </c>
      <c r="K27" s="115">
        <v>17</v>
      </c>
      <c r="L27" s="107">
        <v>0</v>
      </c>
      <c r="M27" s="107">
        <v>0</v>
      </c>
      <c r="N27" s="111">
        <v>2</v>
      </c>
      <c r="O27" s="115">
        <v>2</v>
      </c>
      <c r="P27" s="107">
        <v>0</v>
      </c>
      <c r="Q27" s="107">
        <v>0</v>
      </c>
      <c r="R27" s="111">
        <v>0</v>
      </c>
      <c r="S27" s="118">
        <f t="shared" si="1"/>
        <v>258</v>
      </c>
      <c r="T27" s="115">
        <v>183</v>
      </c>
      <c r="U27" s="107">
        <v>0</v>
      </c>
      <c r="V27" s="107">
        <v>2</v>
      </c>
      <c r="W27" s="111">
        <v>13</v>
      </c>
      <c r="X27" s="115">
        <v>50</v>
      </c>
      <c r="Y27" s="107">
        <v>0</v>
      </c>
      <c r="Z27" s="107">
        <v>0</v>
      </c>
      <c r="AA27" s="111">
        <v>5</v>
      </c>
      <c r="AB27" s="115">
        <v>5</v>
      </c>
      <c r="AC27" s="107">
        <v>0</v>
      </c>
      <c r="AD27" s="107">
        <v>0</v>
      </c>
      <c r="AE27" s="111">
        <v>0</v>
      </c>
      <c r="AF27" s="96">
        <v>28</v>
      </c>
      <c r="AG27" s="13">
        <v>0</v>
      </c>
      <c r="AH27" s="13">
        <v>0</v>
      </c>
      <c r="AI27" s="13">
        <f t="shared" si="2"/>
        <v>537</v>
      </c>
      <c r="AJ27" s="26"/>
    </row>
    <row r="28" spans="1:36">
      <c r="A28" s="12" t="s">
        <v>40</v>
      </c>
      <c r="B28" s="79">
        <f t="shared" si="0"/>
        <v>279</v>
      </c>
      <c r="C28" s="115">
        <v>205</v>
      </c>
      <c r="D28" s="107">
        <v>0</v>
      </c>
      <c r="E28" s="107">
        <v>1</v>
      </c>
      <c r="F28" s="111">
        <v>25</v>
      </c>
      <c r="G28" s="115">
        <v>20</v>
      </c>
      <c r="H28" s="107">
        <v>0</v>
      </c>
      <c r="I28" s="107">
        <v>0</v>
      </c>
      <c r="J28" s="111">
        <v>0</v>
      </c>
      <c r="K28" s="115">
        <v>22</v>
      </c>
      <c r="L28" s="107">
        <v>0</v>
      </c>
      <c r="M28" s="107">
        <v>0</v>
      </c>
      <c r="N28" s="111">
        <v>1</v>
      </c>
      <c r="O28" s="115">
        <v>5</v>
      </c>
      <c r="P28" s="107">
        <v>0</v>
      </c>
      <c r="Q28" s="107">
        <v>0</v>
      </c>
      <c r="R28" s="111">
        <v>0</v>
      </c>
      <c r="S28" s="118">
        <f t="shared" si="1"/>
        <v>173</v>
      </c>
      <c r="T28" s="115">
        <v>131</v>
      </c>
      <c r="U28" s="107">
        <v>0</v>
      </c>
      <c r="V28" s="107">
        <v>2</v>
      </c>
      <c r="W28" s="111">
        <v>13</v>
      </c>
      <c r="X28" s="115">
        <v>25</v>
      </c>
      <c r="Y28" s="107">
        <v>0</v>
      </c>
      <c r="Z28" s="107">
        <v>0</v>
      </c>
      <c r="AA28" s="111">
        <v>0</v>
      </c>
      <c r="AB28" s="115">
        <v>1</v>
      </c>
      <c r="AC28" s="107">
        <v>0</v>
      </c>
      <c r="AD28" s="107">
        <v>0</v>
      </c>
      <c r="AE28" s="111">
        <v>1</v>
      </c>
      <c r="AF28" s="96">
        <v>21</v>
      </c>
      <c r="AG28" s="13">
        <v>0</v>
      </c>
      <c r="AH28" s="13">
        <v>2</v>
      </c>
      <c r="AI28" s="13">
        <f t="shared" si="2"/>
        <v>475</v>
      </c>
      <c r="AJ28" s="26"/>
    </row>
    <row r="29" spans="1:36">
      <c r="A29" s="12" t="s">
        <v>41</v>
      </c>
      <c r="B29" s="79">
        <f t="shared" si="0"/>
        <v>263</v>
      </c>
      <c r="C29" s="115">
        <v>194</v>
      </c>
      <c r="D29" s="107">
        <v>0</v>
      </c>
      <c r="E29" s="107">
        <v>0</v>
      </c>
      <c r="F29" s="111">
        <v>25</v>
      </c>
      <c r="G29" s="115">
        <v>22</v>
      </c>
      <c r="H29" s="107">
        <v>0</v>
      </c>
      <c r="I29" s="107">
        <v>0</v>
      </c>
      <c r="J29" s="111">
        <v>2</v>
      </c>
      <c r="K29" s="115">
        <v>13</v>
      </c>
      <c r="L29" s="107">
        <v>0</v>
      </c>
      <c r="M29" s="107">
        <v>0</v>
      </c>
      <c r="N29" s="111">
        <v>2</v>
      </c>
      <c r="O29" s="115">
        <v>2</v>
      </c>
      <c r="P29" s="107">
        <v>0</v>
      </c>
      <c r="Q29" s="107">
        <v>0</v>
      </c>
      <c r="R29" s="111">
        <v>3</v>
      </c>
      <c r="S29" s="118">
        <f t="shared" si="1"/>
        <v>241</v>
      </c>
      <c r="T29" s="115">
        <v>192</v>
      </c>
      <c r="U29" s="107">
        <v>0</v>
      </c>
      <c r="V29" s="107">
        <v>2</v>
      </c>
      <c r="W29" s="111">
        <v>9</v>
      </c>
      <c r="X29" s="115">
        <v>35</v>
      </c>
      <c r="Y29" s="107">
        <v>0</v>
      </c>
      <c r="Z29" s="107">
        <v>0</v>
      </c>
      <c r="AA29" s="111">
        <v>1</v>
      </c>
      <c r="AB29" s="115">
        <v>2</v>
      </c>
      <c r="AC29" s="107">
        <v>0</v>
      </c>
      <c r="AD29" s="107">
        <v>0</v>
      </c>
      <c r="AE29" s="111">
        <v>0</v>
      </c>
      <c r="AF29" s="96">
        <v>29</v>
      </c>
      <c r="AG29" s="13">
        <v>0</v>
      </c>
      <c r="AH29" s="13">
        <v>0</v>
      </c>
      <c r="AI29" s="13">
        <f t="shared" si="2"/>
        <v>533</v>
      </c>
      <c r="AJ29" s="26"/>
    </row>
    <row r="30" spans="1:36">
      <c r="A30" s="12" t="s">
        <v>44</v>
      </c>
      <c r="B30" s="79">
        <f t="shared" si="0"/>
        <v>360</v>
      </c>
      <c r="C30" s="115">
        <v>281</v>
      </c>
      <c r="D30" s="107">
        <v>0</v>
      </c>
      <c r="E30" s="107">
        <v>2</v>
      </c>
      <c r="F30" s="111">
        <v>21</v>
      </c>
      <c r="G30" s="115">
        <v>29</v>
      </c>
      <c r="H30" s="107">
        <v>0</v>
      </c>
      <c r="I30" s="107">
        <v>2</v>
      </c>
      <c r="J30" s="111">
        <v>0</v>
      </c>
      <c r="K30" s="115">
        <v>18</v>
      </c>
      <c r="L30" s="107">
        <v>0</v>
      </c>
      <c r="M30" s="107">
        <v>0</v>
      </c>
      <c r="N30" s="111">
        <v>3</v>
      </c>
      <c r="O30" s="115">
        <v>3</v>
      </c>
      <c r="P30" s="107">
        <v>0</v>
      </c>
      <c r="Q30" s="107">
        <v>0</v>
      </c>
      <c r="R30" s="111">
        <v>1</v>
      </c>
      <c r="S30" s="118">
        <f t="shared" si="1"/>
        <v>278</v>
      </c>
      <c r="T30" s="115">
        <v>221</v>
      </c>
      <c r="U30" s="107">
        <v>0</v>
      </c>
      <c r="V30" s="107">
        <v>2</v>
      </c>
      <c r="W30" s="111">
        <v>12</v>
      </c>
      <c r="X30" s="115">
        <v>38</v>
      </c>
      <c r="Y30" s="107">
        <v>0</v>
      </c>
      <c r="Z30" s="107">
        <v>0</v>
      </c>
      <c r="AA30" s="111">
        <v>2</v>
      </c>
      <c r="AB30" s="115">
        <v>3</v>
      </c>
      <c r="AC30" s="107">
        <v>0</v>
      </c>
      <c r="AD30" s="107">
        <v>0</v>
      </c>
      <c r="AE30" s="111">
        <v>0</v>
      </c>
      <c r="AF30" s="96">
        <v>44</v>
      </c>
      <c r="AG30" s="13">
        <v>0</v>
      </c>
      <c r="AH30" s="13">
        <v>0</v>
      </c>
      <c r="AI30" s="13">
        <f t="shared" si="2"/>
        <v>682</v>
      </c>
      <c r="AJ30" s="26"/>
    </row>
    <row r="31" spans="1:36">
      <c r="A31" s="12" t="s">
        <v>45</v>
      </c>
      <c r="B31" s="79">
        <f t="shared" si="0"/>
        <v>309</v>
      </c>
      <c r="C31" s="115">
        <v>248</v>
      </c>
      <c r="D31" s="107">
        <v>0</v>
      </c>
      <c r="E31" s="107">
        <v>1</v>
      </c>
      <c r="F31" s="111">
        <v>22</v>
      </c>
      <c r="G31" s="115">
        <v>17</v>
      </c>
      <c r="H31" s="107">
        <v>0</v>
      </c>
      <c r="I31" s="107">
        <v>1</v>
      </c>
      <c r="J31" s="111">
        <v>1</v>
      </c>
      <c r="K31" s="115">
        <v>12</v>
      </c>
      <c r="L31" s="107">
        <v>0</v>
      </c>
      <c r="M31" s="107">
        <v>1</v>
      </c>
      <c r="N31" s="111">
        <v>0</v>
      </c>
      <c r="O31" s="115">
        <v>5</v>
      </c>
      <c r="P31" s="107">
        <v>0</v>
      </c>
      <c r="Q31" s="107">
        <v>0</v>
      </c>
      <c r="R31" s="111">
        <v>1</v>
      </c>
      <c r="S31" s="118">
        <f t="shared" si="1"/>
        <v>206</v>
      </c>
      <c r="T31" s="115">
        <v>173</v>
      </c>
      <c r="U31" s="107">
        <v>0</v>
      </c>
      <c r="V31" s="107">
        <v>0</v>
      </c>
      <c r="W31" s="111">
        <v>6</v>
      </c>
      <c r="X31" s="115">
        <v>26</v>
      </c>
      <c r="Y31" s="107">
        <v>0</v>
      </c>
      <c r="Z31" s="107">
        <v>0</v>
      </c>
      <c r="AA31" s="111">
        <v>0</v>
      </c>
      <c r="AB31" s="115">
        <v>1</v>
      </c>
      <c r="AC31" s="107">
        <v>0</v>
      </c>
      <c r="AD31" s="107">
        <v>0</v>
      </c>
      <c r="AE31" s="111">
        <v>0</v>
      </c>
      <c r="AF31" s="96">
        <v>22</v>
      </c>
      <c r="AG31" s="13">
        <v>0</v>
      </c>
      <c r="AH31" s="13">
        <v>0</v>
      </c>
      <c r="AI31" s="13">
        <f t="shared" si="2"/>
        <v>537</v>
      </c>
      <c r="AJ31" s="26"/>
    </row>
    <row r="32" spans="1:36">
      <c r="A32" s="12" t="s">
        <v>46</v>
      </c>
      <c r="B32" s="79">
        <f t="shared" si="0"/>
        <v>217</v>
      </c>
      <c r="C32" s="115">
        <v>176</v>
      </c>
      <c r="D32" s="107">
        <v>0</v>
      </c>
      <c r="E32" s="107">
        <v>0</v>
      </c>
      <c r="F32" s="111">
        <v>10</v>
      </c>
      <c r="G32" s="115">
        <v>16</v>
      </c>
      <c r="H32" s="107">
        <v>0</v>
      </c>
      <c r="I32" s="107">
        <v>0</v>
      </c>
      <c r="J32" s="111">
        <v>0</v>
      </c>
      <c r="K32" s="115">
        <v>12</v>
      </c>
      <c r="L32" s="107">
        <v>0</v>
      </c>
      <c r="M32" s="107">
        <v>0</v>
      </c>
      <c r="N32" s="111">
        <v>1</v>
      </c>
      <c r="O32" s="115">
        <v>2</v>
      </c>
      <c r="P32" s="107">
        <v>0</v>
      </c>
      <c r="Q32" s="107">
        <v>0</v>
      </c>
      <c r="R32" s="111">
        <v>0</v>
      </c>
      <c r="S32" s="118">
        <f t="shared" si="1"/>
        <v>188</v>
      </c>
      <c r="T32" s="115">
        <v>136</v>
      </c>
      <c r="U32" s="107">
        <v>0</v>
      </c>
      <c r="V32" s="107">
        <v>3</v>
      </c>
      <c r="W32" s="111">
        <v>10</v>
      </c>
      <c r="X32" s="115">
        <v>34</v>
      </c>
      <c r="Y32" s="107">
        <v>0</v>
      </c>
      <c r="Z32" s="107">
        <v>0</v>
      </c>
      <c r="AA32" s="111">
        <v>3</v>
      </c>
      <c r="AB32" s="115">
        <v>2</v>
      </c>
      <c r="AC32" s="107">
        <v>0</v>
      </c>
      <c r="AD32" s="107">
        <v>0</v>
      </c>
      <c r="AE32" s="111">
        <v>0</v>
      </c>
      <c r="AF32" s="96">
        <v>41</v>
      </c>
      <c r="AG32" s="13">
        <v>0</v>
      </c>
      <c r="AH32" s="13">
        <v>0</v>
      </c>
      <c r="AI32" s="13">
        <f t="shared" si="2"/>
        <v>446</v>
      </c>
      <c r="AJ32" s="26"/>
    </row>
    <row r="33" spans="1:36">
      <c r="A33" s="2" t="s">
        <v>54</v>
      </c>
      <c r="B33" s="91">
        <f>SUM(B3:B32)</f>
        <v>7918</v>
      </c>
      <c r="C33" s="116">
        <f t="shared" ref="C33:AI33" si="3">SUM(C3:C32)</f>
        <v>6280</v>
      </c>
      <c r="D33" s="108">
        <f t="shared" si="3"/>
        <v>0</v>
      </c>
      <c r="E33" s="108">
        <f t="shared" si="3"/>
        <v>85</v>
      </c>
      <c r="F33" s="112">
        <f t="shared" si="3"/>
        <v>475</v>
      </c>
      <c r="G33" s="116">
        <f t="shared" si="3"/>
        <v>513</v>
      </c>
      <c r="H33" s="108">
        <f t="shared" si="3"/>
        <v>0</v>
      </c>
      <c r="I33" s="108">
        <f t="shared" si="3"/>
        <v>5</v>
      </c>
      <c r="J33" s="112">
        <f t="shared" si="3"/>
        <v>15</v>
      </c>
      <c r="K33" s="116">
        <f t="shared" si="3"/>
        <v>411</v>
      </c>
      <c r="L33" s="108">
        <f t="shared" si="3"/>
        <v>0</v>
      </c>
      <c r="M33" s="108">
        <f t="shared" si="3"/>
        <v>2</v>
      </c>
      <c r="N33" s="112">
        <f t="shared" si="3"/>
        <v>18</v>
      </c>
      <c r="O33" s="116">
        <f t="shared" si="3"/>
        <v>102</v>
      </c>
      <c r="P33" s="108">
        <f t="shared" si="3"/>
        <v>0</v>
      </c>
      <c r="Q33" s="108">
        <f t="shared" si="3"/>
        <v>1</v>
      </c>
      <c r="R33" s="112">
        <f t="shared" si="3"/>
        <v>11</v>
      </c>
      <c r="S33" s="119">
        <f t="shared" si="3"/>
        <v>4962</v>
      </c>
      <c r="T33" s="116">
        <f t="shared" si="3"/>
        <v>3799</v>
      </c>
      <c r="U33" s="108">
        <f t="shared" si="3"/>
        <v>0</v>
      </c>
      <c r="V33" s="108">
        <f t="shared" si="3"/>
        <v>38</v>
      </c>
      <c r="W33" s="112">
        <f t="shared" si="3"/>
        <v>250</v>
      </c>
      <c r="X33" s="116">
        <f t="shared" si="3"/>
        <v>771</v>
      </c>
      <c r="Y33" s="108">
        <f t="shared" si="3"/>
        <v>0</v>
      </c>
      <c r="Z33" s="108">
        <f t="shared" si="3"/>
        <v>3</v>
      </c>
      <c r="AA33" s="112">
        <f t="shared" si="3"/>
        <v>59</v>
      </c>
      <c r="AB33" s="116">
        <f t="shared" si="3"/>
        <v>39</v>
      </c>
      <c r="AC33" s="108">
        <f t="shared" si="3"/>
        <v>0</v>
      </c>
      <c r="AD33" s="108">
        <f t="shared" si="3"/>
        <v>1</v>
      </c>
      <c r="AE33" s="112">
        <f t="shared" si="3"/>
        <v>2</v>
      </c>
      <c r="AF33" s="95">
        <f t="shared" si="3"/>
        <v>703</v>
      </c>
      <c r="AG33" s="14">
        <f t="shared" si="3"/>
        <v>6</v>
      </c>
      <c r="AH33" s="14">
        <f t="shared" si="3"/>
        <v>4</v>
      </c>
      <c r="AI33" s="14">
        <f t="shared" si="3"/>
        <v>13593</v>
      </c>
      <c r="AJ33" s="26"/>
    </row>
  </sheetData>
  <sheetProtection password="CDFD" sheet="1" objects="1" scenarios="1"/>
  <phoneticPr fontId="38" type="noConversion"/>
  <pageMargins left="0.2" right="0.2" top="1.66" bottom="0.95" header="1.06" footer="0.37"/>
  <pageSetup paperSize="5" scale="76" orientation="landscape"/>
  <headerFooter scaleWithDoc="0">
    <oddHeader xml:space="preserve">&amp;L&amp;"Arial Rounded MT Bold,Regular"&amp;12 20th Congressional District
Montgomery County, NY&amp;C&amp;"Arial Rounded MT Bold,Regular"&amp;12General Election 
Statement of Canvass
November 8, 2016&amp;R&amp;"Arial Rounded MT Bold,Regular"&amp;12Representative in Congress
</oddHeader>
    <oddFooter>&amp;L&amp;"Arial,Regular"Certified by
Commissioners of Elections
November 29, 2016&amp;C&amp;"Arial,Regular"Jamie Duchessi
Terrance J Smith
&amp;R&amp;P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view="pageLayout" topLeftCell="C1" zoomScale="70" zoomScaleNormal="60" zoomScalePageLayoutView="60" workbookViewId="0">
      <selection activeCell="AM10" sqref="AM10:AM16"/>
    </sheetView>
  </sheetViews>
  <sheetFormatPr baseColWidth="10" defaultColWidth="8.83203125" defaultRowHeight="14" x14ac:dyDescent="0"/>
  <cols>
    <col min="1" max="1" width="28.5" customWidth="1"/>
    <col min="2" max="3" width="10.6640625" customWidth="1"/>
    <col min="4" max="6" width="4.6640625" customWidth="1"/>
    <col min="7" max="7" width="10.6640625" customWidth="1"/>
    <col min="8" max="10" width="4.6640625" customWidth="1"/>
    <col min="11" max="11" width="10.6640625" customWidth="1"/>
    <col min="12" max="14" width="4.6640625" customWidth="1"/>
    <col min="15" max="16" width="10.6640625" customWidth="1"/>
    <col min="17" max="19" width="4.6640625" customWidth="1"/>
    <col min="20" max="20" width="10.6640625" customWidth="1"/>
    <col min="21" max="23" width="4.6640625" customWidth="1"/>
    <col min="24" max="24" width="10.6640625" customWidth="1"/>
    <col min="25" max="27" width="4.6640625" customWidth="1"/>
    <col min="28" max="28" width="10.6640625" customWidth="1"/>
    <col min="29" max="31" width="4.6640625" customWidth="1"/>
    <col min="32" max="32" width="10.6640625" customWidth="1"/>
    <col min="33" max="35" width="4.6640625" customWidth="1"/>
    <col min="36" max="38" width="5.6640625" customWidth="1"/>
    <col min="39" max="39" width="11.33203125" customWidth="1"/>
    <col min="40" max="45" width="19" customWidth="1"/>
  </cols>
  <sheetData>
    <row r="1" spans="1:40" ht="15" customHeight="1">
      <c r="A1" s="1" t="s">
        <v>0</v>
      </c>
    </row>
    <row r="2" spans="1:40" s="16" customFormat="1" ht="63.75" customHeight="1">
      <c r="A2" s="10" t="s">
        <v>1</v>
      </c>
      <c r="B2" s="17" t="s">
        <v>256</v>
      </c>
      <c r="C2" s="114" t="s">
        <v>81</v>
      </c>
      <c r="D2" s="106" t="s">
        <v>248</v>
      </c>
      <c r="E2" s="106" t="s">
        <v>243</v>
      </c>
      <c r="F2" s="110" t="s">
        <v>244</v>
      </c>
      <c r="G2" s="114" t="s">
        <v>85</v>
      </c>
      <c r="H2" s="106" t="s">
        <v>248</v>
      </c>
      <c r="I2" s="106" t="s">
        <v>243</v>
      </c>
      <c r="J2" s="110" t="s">
        <v>244</v>
      </c>
      <c r="K2" s="114" t="s">
        <v>87</v>
      </c>
      <c r="L2" s="106" t="s">
        <v>248</v>
      </c>
      <c r="M2" s="106" t="s">
        <v>243</v>
      </c>
      <c r="N2" s="110" t="s">
        <v>244</v>
      </c>
      <c r="O2" s="123" t="s">
        <v>257</v>
      </c>
      <c r="P2" s="114" t="s">
        <v>82</v>
      </c>
      <c r="Q2" s="106" t="s">
        <v>248</v>
      </c>
      <c r="R2" s="106" t="s">
        <v>243</v>
      </c>
      <c r="S2" s="110" t="s">
        <v>244</v>
      </c>
      <c r="T2" s="114" t="s">
        <v>83</v>
      </c>
      <c r="U2" s="106" t="s">
        <v>248</v>
      </c>
      <c r="V2" s="106" t="s">
        <v>243</v>
      </c>
      <c r="W2" s="110" t="s">
        <v>244</v>
      </c>
      <c r="X2" s="114" t="s">
        <v>84</v>
      </c>
      <c r="Y2" s="106" t="s">
        <v>248</v>
      </c>
      <c r="Z2" s="106" t="s">
        <v>243</v>
      </c>
      <c r="AA2" s="110" t="s">
        <v>244</v>
      </c>
      <c r="AB2" s="114" t="s">
        <v>86</v>
      </c>
      <c r="AC2" s="106" t="s">
        <v>248</v>
      </c>
      <c r="AD2" s="106" t="s">
        <v>243</v>
      </c>
      <c r="AE2" s="110" t="s">
        <v>244</v>
      </c>
      <c r="AF2" s="114" t="s">
        <v>88</v>
      </c>
      <c r="AG2" s="106" t="s">
        <v>248</v>
      </c>
      <c r="AH2" s="106" t="s">
        <v>243</v>
      </c>
      <c r="AI2" s="110" t="s">
        <v>244</v>
      </c>
      <c r="AJ2" s="104" t="s">
        <v>9</v>
      </c>
      <c r="AK2" s="15" t="s">
        <v>10</v>
      </c>
      <c r="AL2" s="15" t="s">
        <v>237</v>
      </c>
      <c r="AM2" s="10" t="s">
        <v>11</v>
      </c>
    </row>
    <row r="3" spans="1:40">
      <c r="A3" s="12" t="s">
        <v>12</v>
      </c>
      <c r="B3" s="79">
        <f>SUM(C3:N3)</f>
        <v>159</v>
      </c>
      <c r="C3" s="115">
        <v>139</v>
      </c>
      <c r="D3" s="107">
        <v>0</v>
      </c>
      <c r="E3" s="107">
        <v>2</v>
      </c>
      <c r="F3" s="111">
        <v>10</v>
      </c>
      <c r="G3" s="115">
        <v>4</v>
      </c>
      <c r="H3" s="107">
        <v>0</v>
      </c>
      <c r="I3" s="107">
        <v>0</v>
      </c>
      <c r="J3" s="111">
        <v>0</v>
      </c>
      <c r="K3" s="115">
        <v>3</v>
      </c>
      <c r="L3" s="107">
        <v>0</v>
      </c>
      <c r="M3" s="107">
        <v>0</v>
      </c>
      <c r="N3" s="111">
        <v>1</v>
      </c>
      <c r="O3" s="118">
        <f>SUM(P3:AI3)</f>
        <v>355</v>
      </c>
      <c r="P3" s="115">
        <v>280</v>
      </c>
      <c r="Q3" s="107">
        <v>0</v>
      </c>
      <c r="R3" s="107">
        <v>0</v>
      </c>
      <c r="S3" s="111">
        <v>22</v>
      </c>
      <c r="T3" s="115">
        <v>27</v>
      </c>
      <c r="U3" s="107">
        <v>0</v>
      </c>
      <c r="V3" s="107">
        <v>0</v>
      </c>
      <c r="W3" s="111">
        <v>3</v>
      </c>
      <c r="X3" s="115">
        <v>7</v>
      </c>
      <c r="Y3" s="107">
        <v>0</v>
      </c>
      <c r="Z3" s="107">
        <v>0</v>
      </c>
      <c r="AA3" s="111">
        <v>0</v>
      </c>
      <c r="AB3" s="115">
        <v>14</v>
      </c>
      <c r="AC3" s="107">
        <v>0</v>
      </c>
      <c r="AD3" s="107">
        <v>0</v>
      </c>
      <c r="AE3" s="111">
        <v>0</v>
      </c>
      <c r="AF3" s="115">
        <v>2</v>
      </c>
      <c r="AG3" s="107">
        <v>0</v>
      </c>
      <c r="AH3" s="107">
        <v>0</v>
      </c>
      <c r="AI3" s="111">
        <v>0</v>
      </c>
      <c r="AJ3" s="96">
        <v>32</v>
      </c>
      <c r="AK3" s="13">
        <v>1</v>
      </c>
      <c r="AL3" s="13">
        <v>1</v>
      </c>
      <c r="AM3" s="13">
        <f>SUM(B3,O3,AJ3:AL3)</f>
        <v>548</v>
      </c>
      <c r="AN3" s="26"/>
    </row>
    <row r="4" spans="1:40">
      <c r="A4" s="12" t="s">
        <v>13</v>
      </c>
      <c r="B4" s="79">
        <f t="shared" ref="B4:B44" si="0">SUM(C4:N4)</f>
        <v>47</v>
      </c>
      <c r="C4" s="115">
        <v>39</v>
      </c>
      <c r="D4" s="107">
        <v>0</v>
      </c>
      <c r="E4" s="107">
        <v>0</v>
      </c>
      <c r="F4" s="111">
        <v>2</v>
      </c>
      <c r="G4" s="115">
        <v>4</v>
      </c>
      <c r="H4" s="107">
        <v>0</v>
      </c>
      <c r="I4" s="107">
        <v>0</v>
      </c>
      <c r="J4" s="111">
        <v>0</v>
      </c>
      <c r="K4" s="115">
        <v>2</v>
      </c>
      <c r="L4" s="107">
        <v>0</v>
      </c>
      <c r="M4" s="107">
        <v>0</v>
      </c>
      <c r="N4" s="111">
        <v>0</v>
      </c>
      <c r="O4" s="118">
        <f t="shared" ref="O4:O44" si="1">SUM(P4:AI4)</f>
        <v>135</v>
      </c>
      <c r="P4" s="115">
        <v>111</v>
      </c>
      <c r="Q4" s="107">
        <v>0</v>
      </c>
      <c r="R4" s="107">
        <v>1</v>
      </c>
      <c r="S4" s="111">
        <v>6</v>
      </c>
      <c r="T4" s="115">
        <v>6</v>
      </c>
      <c r="U4" s="107">
        <v>0</v>
      </c>
      <c r="V4" s="107">
        <v>0</v>
      </c>
      <c r="W4" s="111">
        <v>0</v>
      </c>
      <c r="X4" s="115">
        <v>0</v>
      </c>
      <c r="Y4" s="107">
        <v>0</v>
      </c>
      <c r="Z4" s="107">
        <v>0</v>
      </c>
      <c r="AA4" s="111">
        <v>0</v>
      </c>
      <c r="AB4" s="115">
        <v>9</v>
      </c>
      <c r="AC4" s="107">
        <v>0</v>
      </c>
      <c r="AD4" s="107">
        <v>0</v>
      </c>
      <c r="AE4" s="111">
        <v>1</v>
      </c>
      <c r="AF4" s="115">
        <v>1</v>
      </c>
      <c r="AG4" s="107">
        <v>0</v>
      </c>
      <c r="AH4" s="107">
        <v>0</v>
      </c>
      <c r="AI4" s="111">
        <v>0</v>
      </c>
      <c r="AJ4" s="96">
        <v>4</v>
      </c>
      <c r="AK4" s="13">
        <v>0</v>
      </c>
      <c r="AL4" s="13">
        <v>1</v>
      </c>
      <c r="AM4" s="13">
        <f t="shared" ref="AM4:AM44" si="2">SUM(B4,O4,AJ4:AL4)</f>
        <v>187</v>
      </c>
      <c r="AN4" s="26"/>
    </row>
    <row r="5" spans="1:40">
      <c r="A5" s="12" t="s">
        <v>14</v>
      </c>
      <c r="B5" s="79">
        <f t="shared" si="0"/>
        <v>203</v>
      </c>
      <c r="C5" s="115">
        <v>164</v>
      </c>
      <c r="D5" s="107">
        <v>0</v>
      </c>
      <c r="E5" s="107">
        <v>3</v>
      </c>
      <c r="F5" s="111">
        <v>19</v>
      </c>
      <c r="G5" s="115">
        <v>13</v>
      </c>
      <c r="H5" s="107">
        <v>0</v>
      </c>
      <c r="I5" s="107">
        <v>0</v>
      </c>
      <c r="J5" s="111">
        <v>0</v>
      </c>
      <c r="K5" s="115">
        <v>3</v>
      </c>
      <c r="L5" s="107">
        <v>0</v>
      </c>
      <c r="M5" s="107">
        <v>0</v>
      </c>
      <c r="N5" s="111">
        <v>1</v>
      </c>
      <c r="O5" s="118">
        <f t="shared" si="1"/>
        <v>354</v>
      </c>
      <c r="P5" s="115">
        <v>251</v>
      </c>
      <c r="Q5" s="107">
        <v>0</v>
      </c>
      <c r="R5" s="107">
        <v>4</v>
      </c>
      <c r="S5" s="111">
        <v>22</v>
      </c>
      <c r="T5" s="115">
        <v>37</v>
      </c>
      <c r="U5" s="107">
        <v>0</v>
      </c>
      <c r="V5" s="107">
        <v>1</v>
      </c>
      <c r="W5" s="111">
        <v>7</v>
      </c>
      <c r="X5" s="115">
        <v>8</v>
      </c>
      <c r="Y5" s="107">
        <v>0</v>
      </c>
      <c r="Z5" s="107">
        <v>0</v>
      </c>
      <c r="AA5" s="111">
        <v>1</v>
      </c>
      <c r="AB5" s="115">
        <v>19</v>
      </c>
      <c r="AC5" s="107">
        <v>0</v>
      </c>
      <c r="AD5" s="107">
        <v>0</v>
      </c>
      <c r="AE5" s="111">
        <v>1</v>
      </c>
      <c r="AF5" s="115">
        <v>3</v>
      </c>
      <c r="AG5" s="107">
        <v>0</v>
      </c>
      <c r="AH5" s="107">
        <v>0</v>
      </c>
      <c r="AI5" s="111">
        <v>0</v>
      </c>
      <c r="AJ5" s="96">
        <v>29</v>
      </c>
      <c r="AK5" s="13">
        <v>1</v>
      </c>
      <c r="AL5" s="13">
        <v>0</v>
      </c>
      <c r="AM5" s="13">
        <f t="shared" si="2"/>
        <v>587</v>
      </c>
      <c r="AN5" s="26"/>
    </row>
    <row r="6" spans="1:40">
      <c r="A6" s="12" t="s">
        <v>15</v>
      </c>
      <c r="B6" s="79">
        <f t="shared" si="0"/>
        <v>89</v>
      </c>
      <c r="C6" s="115">
        <v>74</v>
      </c>
      <c r="D6" s="107">
        <v>0</v>
      </c>
      <c r="E6" s="107">
        <v>0</v>
      </c>
      <c r="F6" s="111">
        <v>6</v>
      </c>
      <c r="G6" s="115">
        <v>3</v>
      </c>
      <c r="H6" s="107">
        <v>0</v>
      </c>
      <c r="I6" s="107">
        <v>0</v>
      </c>
      <c r="J6" s="111">
        <v>0</v>
      </c>
      <c r="K6" s="115">
        <v>6</v>
      </c>
      <c r="L6" s="107">
        <v>0</v>
      </c>
      <c r="M6" s="107">
        <v>0</v>
      </c>
      <c r="N6" s="111">
        <v>0</v>
      </c>
      <c r="O6" s="118">
        <f t="shared" si="1"/>
        <v>219</v>
      </c>
      <c r="P6" s="115">
        <v>166</v>
      </c>
      <c r="Q6" s="107">
        <v>0</v>
      </c>
      <c r="R6" s="107">
        <v>4</v>
      </c>
      <c r="S6" s="111">
        <v>5</v>
      </c>
      <c r="T6" s="115">
        <v>25</v>
      </c>
      <c r="U6" s="107">
        <v>0</v>
      </c>
      <c r="V6" s="107">
        <v>0</v>
      </c>
      <c r="W6" s="111">
        <v>4</v>
      </c>
      <c r="X6" s="115">
        <v>2</v>
      </c>
      <c r="Y6" s="107">
        <v>0</v>
      </c>
      <c r="Z6" s="107">
        <v>0</v>
      </c>
      <c r="AA6" s="111">
        <v>1</v>
      </c>
      <c r="AB6" s="115">
        <v>10</v>
      </c>
      <c r="AC6" s="107">
        <v>0</v>
      </c>
      <c r="AD6" s="107">
        <v>0</v>
      </c>
      <c r="AE6" s="111">
        <v>0</v>
      </c>
      <c r="AF6" s="115">
        <v>2</v>
      </c>
      <c r="AG6" s="107">
        <v>0</v>
      </c>
      <c r="AH6" s="107">
        <v>0</v>
      </c>
      <c r="AI6" s="111">
        <v>0</v>
      </c>
      <c r="AJ6" s="96">
        <v>10</v>
      </c>
      <c r="AK6" s="13">
        <v>0</v>
      </c>
      <c r="AL6" s="13">
        <v>0</v>
      </c>
      <c r="AM6" s="13">
        <f t="shared" si="2"/>
        <v>318</v>
      </c>
      <c r="AN6" s="26"/>
    </row>
    <row r="7" spans="1:40">
      <c r="A7" s="12" t="s">
        <v>16</v>
      </c>
      <c r="B7" s="79">
        <f t="shared" si="0"/>
        <v>33</v>
      </c>
      <c r="C7" s="115">
        <v>27</v>
      </c>
      <c r="D7" s="107">
        <v>0</v>
      </c>
      <c r="E7" s="107">
        <v>2</v>
      </c>
      <c r="F7" s="111">
        <v>1</v>
      </c>
      <c r="G7" s="115">
        <v>2</v>
      </c>
      <c r="H7" s="107">
        <v>0</v>
      </c>
      <c r="I7" s="107">
        <v>0</v>
      </c>
      <c r="J7" s="111">
        <v>0</v>
      </c>
      <c r="K7" s="115">
        <v>1</v>
      </c>
      <c r="L7" s="107">
        <v>0</v>
      </c>
      <c r="M7" s="107">
        <v>0</v>
      </c>
      <c r="N7" s="111">
        <v>0</v>
      </c>
      <c r="O7" s="118">
        <f t="shared" si="1"/>
        <v>47</v>
      </c>
      <c r="P7" s="115">
        <v>26</v>
      </c>
      <c r="Q7" s="107">
        <v>0</v>
      </c>
      <c r="R7" s="107">
        <v>0</v>
      </c>
      <c r="S7" s="111">
        <v>11</v>
      </c>
      <c r="T7" s="115">
        <v>5</v>
      </c>
      <c r="U7" s="107">
        <v>0</v>
      </c>
      <c r="V7" s="107">
        <v>0</v>
      </c>
      <c r="W7" s="111">
        <v>0</v>
      </c>
      <c r="X7" s="115">
        <v>1</v>
      </c>
      <c r="Y7" s="107">
        <v>0</v>
      </c>
      <c r="Z7" s="107">
        <v>0</v>
      </c>
      <c r="AA7" s="111">
        <v>0</v>
      </c>
      <c r="AB7" s="115">
        <v>3</v>
      </c>
      <c r="AC7" s="107">
        <v>0</v>
      </c>
      <c r="AD7" s="107">
        <v>1</v>
      </c>
      <c r="AE7" s="111">
        <v>0</v>
      </c>
      <c r="AF7" s="115">
        <v>0</v>
      </c>
      <c r="AG7" s="107">
        <v>0</v>
      </c>
      <c r="AH7" s="107">
        <v>0</v>
      </c>
      <c r="AI7" s="111">
        <v>0</v>
      </c>
      <c r="AJ7" s="96">
        <v>16</v>
      </c>
      <c r="AK7" s="13">
        <v>2</v>
      </c>
      <c r="AL7" s="13">
        <v>0</v>
      </c>
      <c r="AM7" s="13">
        <f t="shared" si="2"/>
        <v>98</v>
      </c>
      <c r="AN7" s="26"/>
    </row>
    <row r="8" spans="1:40">
      <c r="A8" s="12" t="s">
        <v>17</v>
      </c>
      <c r="B8" s="79">
        <f t="shared" si="0"/>
        <v>84</v>
      </c>
      <c r="C8" s="115">
        <v>69</v>
      </c>
      <c r="D8" s="107">
        <v>0</v>
      </c>
      <c r="E8" s="107">
        <v>3</v>
      </c>
      <c r="F8" s="111">
        <v>5</v>
      </c>
      <c r="G8" s="115">
        <v>4</v>
      </c>
      <c r="H8" s="107">
        <v>0</v>
      </c>
      <c r="I8" s="107">
        <v>0</v>
      </c>
      <c r="J8" s="111">
        <v>0</v>
      </c>
      <c r="K8" s="115">
        <v>3</v>
      </c>
      <c r="L8" s="107">
        <v>0</v>
      </c>
      <c r="M8" s="107">
        <v>0</v>
      </c>
      <c r="N8" s="111">
        <v>0</v>
      </c>
      <c r="O8" s="118">
        <f t="shared" si="1"/>
        <v>101</v>
      </c>
      <c r="P8" s="115">
        <v>75</v>
      </c>
      <c r="Q8" s="107">
        <v>0</v>
      </c>
      <c r="R8" s="107">
        <v>1</v>
      </c>
      <c r="S8" s="111">
        <v>1</v>
      </c>
      <c r="T8" s="115">
        <v>9</v>
      </c>
      <c r="U8" s="107">
        <v>0</v>
      </c>
      <c r="V8" s="107">
        <v>0</v>
      </c>
      <c r="W8" s="111">
        <v>0</v>
      </c>
      <c r="X8" s="115">
        <v>5</v>
      </c>
      <c r="Y8" s="107">
        <v>0</v>
      </c>
      <c r="Z8" s="107">
        <v>0</v>
      </c>
      <c r="AA8" s="111">
        <v>0</v>
      </c>
      <c r="AB8" s="115">
        <v>7</v>
      </c>
      <c r="AC8" s="107">
        <v>0</v>
      </c>
      <c r="AD8" s="107">
        <v>0</v>
      </c>
      <c r="AE8" s="111">
        <v>0</v>
      </c>
      <c r="AF8" s="115">
        <v>3</v>
      </c>
      <c r="AG8" s="107">
        <v>0</v>
      </c>
      <c r="AH8" s="107">
        <v>0</v>
      </c>
      <c r="AI8" s="111">
        <v>0</v>
      </c>
      <c r="AJ8" s="96">
        <v>7</v>
      </c>
      <c r="AK8" s="13">
        <v>1</v>
      </c>
      <c r="AL8" s="13">
        <v>0</v>
      </c>
      <c r="AM8" s="13">
        <f t="shared" si="2"/>
        <v>193</v>
      </c>
      <c r="AN8" s="26"/>
    </row>
    <row r="9" spans="1:40">
      <c r="A9" s="12" t="s">
        <v>18</v>
      </c>
      <c r="B9" s="79">
        <f t="shared" si="0"/>
        <v>22</v>
      </c>
      <c r="C9" s="115">
        <v>18</v>
      </c>
      <c r="D9" s="107">
        <v>0</v>
      </c>
      <c r="E9" s="107">
        <v>1</v>
      </c>
      <c r="F9" s="111">
        <v>0</v>
      </c>
      <c r="G9" s="115">
        <v>3</v>
      </c>
      <c r="H9" s="107">
        <v>0</v>
      </c>
      <c r="I9" s="107">
        <v>0</v>
      </c>
      <c r="J9" s="111">
        <v>0</v>
      </c>
      <c r="K9" s="115">
        <v>0</v>
      </c>
      <c r="L9" s="107">
        <v>0</v>
      </c>
      <c r="M9" s="107">
        <v>0</v>
      </c>
      <c r="N9" s="111">
        <v>0</v>
      </c>
      <c r="O9" s="118">
        <f t="shared" si="1"/>
        <v>70</v>
      </c>
      <c r="P9" s="115">
        <v>57</v>
      </c>
      <c r="Q9" s="107">
        <v>0</v>
      </c>
      <c r="R9" s="107">
        <v>0</v>
      </c>
      <c r="S9" s="111">
        <v>0</v>
      </c>
      <c r="T9" s="115">
        <v>10</v>
      </c>
      <c r="U9" s="107">
        <v>0</v>
      </c>
      <c r="V9" s="107">
        <v>0</v>
      </c>
      <c r="W9" s="111">
        <v>0</v>
      </c>
      <c r="X9" s="115">
        <v>0</v>
      </c>
      <c r="Y9" s="107">
        <v>0</v>
      </c>
      <c r="Z9" s="107">
        <v>0</v>
      </c>
      <c r="AA9" s="111">
        <v>0</v>
      </c>
      <c r="AB9" s="115">
        <v>3</v>
      </c>
      <c r="AC9" s="107">
        <v>0</v>
      </c>
      <c r="AD9" s="107">
        <v>0</v>
      </c>
      <c r="AE9" s="111">
        <v>0</v>
      </c>
      <c r="AF9" s="115">
        <v>0</v>
      </c>
      <c r="AG9" s="107">
        <v>0</v>
      </c>
      <c r="AH9" s="107">
        <v>0</v>
      </c>
      <c r="AI9" s="111">
        <v>0</v>
      </c>
      <c r="AJ9" s="96">
        <v>5</v>
      </c>
      <c r="AK9" s="13">
        <v>0</v>
      </c>
      <c r="AL9" s="13">
        <v>0</v>
      </c>
      <c r="AM9" s="13">
        <f t="shared" si="2"/>
        <v>97</v>
      </c>
      <c r="AN9" s="26"/>
    </row>
    <row r="10" spans="1:40">
      <c r="A10" s="12" t="s">
        <v>19</v>
      </c>
      <c r="B10" s="79">
        <f t="shared" si="0"/>
        <v>173</v>
      </c>
      <c r="C10" s="115">
        <v>151</v>
      </c>
      <c r="D10" s="107">
        <v>0</v>
      </c>
      <c r="E10" s="107">
        <v>3</v>
      </c>
      <c r="F10" s="111">
        <v>7</v>
      </c>
      <c r="G10" s="115">
        <v>5</v>
      </c>
      <c r="H10" s="107">
        <v>0</v>
      </c>
      <c r="I10" s="107">
        <v>1</v>
      </c>
      <c r="J10" s="111">
        <v>1</v>
      </c>
      <c r="K10" s="115">
        <v>4</v>
      </c>
      <c r="L10" s="107">
        <v>0</v>
      </c>
      <c r="M10" s="107">
        <v>0</v>
      </c>
      <c r="N10" s="111">
        <v>1</v>
      </c>
      <c r="O10" s="118">
        <f t="shared" si="1"/>
        <v>496</v>
      </c>
      <c r="P10" s="115">
        <v>395</v>
      </c>
      <c r="Q10" s="107">
        <v>0</v>
      </c>
      <c r="R10" s="107">
        <v>5</v>
      </c>
      <c r="S10" s="111">
        <v>17</v>
      </c>
      <c r="T10" s="115">
        <v>48</v>
      </c>
      <c r="U10" s="107">
        <v>0</v>
      </c>
      <c r="V10" s="107">
        <v>0</v>
      </c>
      <c r="W10" s="111">
        <v>2</v>
      </c>
      <c r="X10" s="115">
        <v>4</v>
      </c>
      <c r="Y10" s="107">
        <v>0</v>
      </c>
      <c r="Z10" s="107">
        <v>0</v>
      </c>
      <c r="AA10" s="111">
        <v>1</v>
      </c>
      <c r="AB10" s="115">
        <v>20</v>
      </c>
      <c r="AC10" s="107">
        <v>0</v>
      </c>
      <c r="AD10" s="107">
        <v>0</v>
      </c>
      <c r="AE10" s="111">
        <v>0</v>
      </c>
      <c r="AF10" s="115">
        <v>4</v>
      </c>
      <c r="AG10" s="107">
        <v>0</v>
      </c>
      <c r="AH10" s="107">
        <v>0</v>
      </c>
      <c r="AI10" s="111">
        <v>0</v>
      </c>
      <c r="AJ10" s="96">
        <v>48</v>
      </c>
      <c r="AK10" s="13">
        <v>2</v>
      </c>
      <c r="AL10" s="13">
        <v>0</v>
      </c>
      <c r="AM10" s="13">
        <f t="shared" si="2"/>
        <v>719</v>
      </c>
      <c r="AN10" s="26"/>
    </row>
    <row r="11" spans="1:40">
      <c r="A11" s="12" t="s">
        <v>20</v>
      </c>
      <c r="B11" s="79">
        <f t="shared" si="0"/>
        <v>182</v>
      </c>
      <c r="C11" s="115">
        <v>145</v>
      </c>
      <c r="D11" s="107">
        <v>0</v>
      </c>
      <c r="E11" s="107">
        <v>3</v>
      </c>
      <c r="F11" s="111">
        <v>13</v>
      </c>
      <c r="G11" s="115">
        <v>12</v>
      </c>
      <c r="H11" s="107">
        <v>0</v>
      </c>
      <c r="I11" s="107">
        <v>0</v>
      </c>
      <c r="J11" s="111">
        <v>1</v>
      </c>
      <c r="K11" s="115">
        <v>8</v>
      </c>
      <c r="L11" s="107">
        <v>0</v>
      </c>
      <c r="M11" s="107">
        <v>0</v>
      </c>
      <c r="N11" s="111">
        <v>0</v>
      </c>
      <c r="O11" s="118">
        <f t="shared" si="1"/>
        <v>335</v>
      </c>
      <c r="P11" s="115">
        <v>247</v>
      </c>
      <c r="Q11" s="107">
        <v>0</v>
      </c>
      <c r="R11" s="107">
        <v>4</v>
      </c>
      <c r="S11" s="111">
        <v>18</v>
      </c>
      <c r="T11" s="115">
        <v>31</v>
      </c>
      <c r="U11" s="107">
        <v>0</v>
      </c>
      <c r="V11" s="107">
        <v>1</v>
      </c>
      <c r="W11" s="111">
        <v>7</v>
      </c>
      <c r="X11" s="115">
        <v>4</v>
      </c>
      <c r="Y11" s="107">
        <v>0</v>
      </c>
      <c r="Z11" s="107">
        <v>0</v>
      </c>
      <c r="AA11" s="111">
        <v>0</v>
      </c>
      <c r="AB11" s="115">
        <v>18</v>
      </c>
      <c r="AC11" s="107">
        <v>0</v>
      </c>
      <c r="AD11" s="107">
        <v>1</v>
      </c>
      <c r="AE11" s="111">
        <v>0</v>
      </c>
      <c r="AF11" s="115">
        <v>4</v>
      </c>
      <c r="AG11" s="107">
        <v>0</v>
      </c>
      <c r="AH11" s="107">
        <v>0</v>
      </c>
      <c r="AI11" s="111">
        <v>0</v>
      </c>
      <c r="AJ11" s="96">
        <v>20</v>
      </c>
      <c r="AK11" s="13">
        <v>1</v>
      </c>
      <c r="AL11" s="13">
        <v>0</v>
      </c>
      <c r="AM11" s="13">
        <f t="shared" si="2"/>
        <v>538</v>
      </c>
      <c r="AN11" s="26"/>
    </row>
    <row r="12" spans="1:40">
      <c r="A12" s="12" t="s">
        <v>21</v>
      </c>
      <c r="B12" s="79">
        <f t="shared" si="0"/>
        <v>95</v>
      </c>
      <c r="C12" s="115">
        <v>78</v>
      </c>
      <c r="D12" s="107">
        <v>0</v>
      </c>
      <c r="E12" s="107">
        <v>0</v>
      </c>
      <c r="F12" s="111">
        <v>4</v>
      </c>
      <c r="G12" s="115">
        <v>10</v>
      </c>
      <c r="H12" s="107">
        <v>0</v>
      </c>
      <c r="I12" s="107">
        <v>0</v>
      </c>
      <c r="J12" s="111">
        <v>0</v>
      </c>
      <c r="K12" s="115">
        <v>2</v>
      </c>
      <c r="L12" s="107">
        <v>0</v>
      </c>
      <c r="M12" s="107">
        <v>0</v>
      </c>
      <c r="N12" s="111">
        <v>1</v>
      </c>
      <c r="O12" s="118">
        <f t="shared" si="1"/>
        <v>198</v>
      </c>
      <c r="P12" s="115">
        <v>155</v>
      </c>
      <c r="Q12" s="107">
        <v>0</v>
      </c>
      <c r="R12" s="107">
        <v>3</v>
      </c>
      <c r="S12" s="111">
        <v>10</v>
      </c>
      <c r="T12" s="115">
        <v>21</v>
      </c>
      <c r="U12" s="107">
        <v>0</v>
      </c>
      <c r="V12" s="107">
        <v>0</v>
      </c>
      <c r="W12" s="111">
        <v>1</v>
      </c>
      <c r="X12" s="115">
        <v>1</v>
      </c>
      <c r="Y12" s="107">
        <v>0</v>
      </c>
      <c r="Z12" s="107">
        <v>0</v>
      </c>
      <c r="AA12" s="111">
        <v>0</v>
      </c>
      <c r="AB12" s="115">
        <v>7</v>
      </c>
      <c r="AC12" s="107">
        <v>0</v>
      </c>
      <c r="AD12" s="107">
        <v>0</v>
      </c>
      <c r="AE12" s="111">
        <v>0</v>
      </c>
      <c r="AF12" s="115">
        <v>0</v>
      </c>
      <c r="AG12" s="107">
        <v>0</v>
      </c>
      <c r="AH12" s="107">
        <v>0</v>
      </c>
      <c r="AI12" s="111">
        <v>0</v>
      </c>
      <c r="AJ12" s="96">
        <v>11</v>
      </c>
      <c r="AK12" s="13">
        <v>0</v>
      </c>
      <c r="AL12" s="13">
        <v>0</v>
      </c>
      <c r="AM12" s="13">
        <f t="shared" si="2"/>
        <v>304</v>
      </c>
      <c r="AN12" s="26"/>
    </row>
    <row r="13" spans="1:40">
      <c r="A13" s="12" t="s">
        <v>22</v>
      </c>
      <c r="B13" s="79">
        <f t="shared" si="0"/>
        <v>122</v>
      </c>
      <c r="C13" s="115">
        <v>106</v>
      </c>
      <c r="D13" s="107">
        <v>0</v>
      </c>
      <c r="E13" s="107">
        <v>2</v>
      </c>
      <c r="F13" s="111">
        <v>10</v>
      </c>
      <c r="G13" s="115">
        <v>3</v>
      </c>
      <c r="H13" s="107">
        <v>0</v>
      </c>
      <c r="I13" s="107">
        <v>0</v>
      </c>
      <c r="J13" s="111">
        <v>1</v>
      </c>
      <c r="K13" s="115">
        <v>0</v>
      </c>
      <c r="L13" s="107">
        <v>0</v>
      </c>
      <c r="M13" s="107">
        <v>0</v>
      </c>
      <c r="N13" s="111">
        <v>0</v>
      </c>
      <c r="O13" s="118">
        <f t="shared" si="1"/>
        <v>214</v>
      </c>
      <c r="P13" s="115">
        <v>156</v>
      </c>
      <c r="Q13" s="107">
        <v>0</v>
      </c>
      <c r="R13" s="107">
        <v>2</v>
      </c>
      <c r="S13" s="111">
        <v>8</v>
      </c>
      <c r="T13" s="115">
        <v>22</v>
      </c>
      <c r="U13" s="107">
        <v>0</v>
      </c>
      <c r="V13" s="107">
        <v>0</v>
      </c>
      <c r="W13" s="111">
        <v>1</v>
      </c>
      <c r="X13" s="115">
        <v>4</v>
      </c>
      <c r="Y13" s="107">
        <v>0</v>
      </c>
      <c r="Z13" s="107">
        <v>1</v>
      </c>
      <c r="AA13" s="111">
        <v>0</v>
      </c>
      <c r="AB13" s="115">
        <v>17</v>
      </c>
      <c r="AC13" s="107">
        <v>0</v>
      </c>
      <c r="AD13" s="107">
        <v>0</v>
      </c>
      <c r="AE13" s="111">
        <v>0</v>
      </c>
      <c r="AF13" s="115">
        <v>3</v>
      </c>
      <c r="AG13" s="107">
        <v>0</v>
      </c>
      <c r="AH13" s="107">
        <v>0</v>
      </c>
      <c r="AI13" s="111">
        <v>0</v>
      </c>
      <c r="AJ13" s="96">
        <v>16</v>
      </c>
      <c r="AK13" s="13">
        <v>1</v>
      </c>
      <c r="AL13" s="13">
        <v>0</v>
      </c>
      <c r="AM13" s="13">
        <f t="shared" si="2"/>
        <v>353</v>
      </c>
      <c r="AN13" s="26"/>
    </row>
    <row r="14" spans="1:40">
      <c r="A14" s="12" t="s">
        <v>23</v>
      </c>
      <c r="B14" s="79">
        <f t="shared" si="0"/>
        <v>129</v>
      </c>
      <c r="C14" s="115">
        <v>109</v>
      </c>
      <c r="D14" s="107">
        <v>0</v>
      </c>
      <c r="E14" s="107">
        <v>3</v>
      </c>
      <c r="F14" s="111">
        <v>7</v>
      </c>
      <c r="G14" s="115">
        <v>4</v>
      </c>
      <c r="H14" s="107">
        <v>0</v>
      </c>
      <c r="I14" s="107">
        <v>1</v>
      </c>
      <c r="J14" s="111">
        <v>0</v>
      </c>
      <c r="K14" s="115">
        <v>5</v>
      </c>
      <c r="L14" s="107">
        <v>0</v>
      </c>
      <c r="M14" s="107">
        <v>0</v>
      </c>
      <c r="N14" s="111">
        <v>0</v>
      </c>
      <c r="O14" s="118">
        <f t="shared" si="1"/>
        <v>226</v>
      </c>
      <c r="P14" s="115">
        <v>154</v>
      </c>
      <c r="Q14" s="107">
        <v>0</v>
      </c>
      <c r="R14" s="107">
        <v>7</v>
      </c>
      <c r="S14" s="111">
        <v>15</v>
      </c>
      <c r="T14" s="115">
        <v>29</v>
      </c>
      <c r="U14" s="107">
        <v>0</v>
      </c>
      <c r="V14" s="107">
        <v>0</v>
      </c>
      <c r="W14" s="111">
        <v>3</v>
      </c>
      <c r="X14" s="115">
        <v>3</v>
      </c>
      <c r="Y14" s="107">
        <v>0</v>
      </c>
      <c r="Z14" s="107">
        <v>1</v>
      </c>
      <c r="AA14" s="111">
        <v>0</v>
      </c>
      <c r="AB14" s="115">
        <v>10</v>
      </c>
      <c r="AC14" s="107">
        <v>0</v>
      </c>
      <c r="AD14" s="107">
        <v>0</v>
      </c>
      <c r="AE14" s="111">
        <v>0</v>
      </c>
      <c r="AF14" s="115">
        <v>3</v>
      </c>
      <c r="AG14" s="107">
        <v>0</v>
      </c>
      <c r="AH14" s="107">
        <v>1</v>
      </c>
      <c r="AI14" s="111">
        <v>0</v>
      </c>
      <c r="AJ14" s="96">
        <v>33</v>
      </c>
      <c r="AK14" s="13">
        <v>0</v>
      </c>
      <c r="AL14" s="13">
        <v>0</v>
      </c>
      <c r="AM14" s="13">
        <f t="shared" si="2"/>
        <v>388</v>
      </c>
      <c r="AN14" s="26"/>
    </row>
    <row r="15" spans="1:40">
      <c r="A15" s="12" t="s">
        <v>24</v>
      </c>
      <c r="B15" s="79">
        <f t="shared" si="0"/>
        <v>159</v>
      </c>
      <c r="C15" s="115">
        <v>137</v>
      </c>
      <c r="D15" s="107">
        <v>0</v>
      </c>
      <c r="E15" s="107">
        <v>0</v>
      </c>
      <c r="F15" s="111">
        <v>7</v>
      </c>
      <c r="G15" s="115">
        <v>11</v>
      </c>
      <c r="H15" s="107">
        <v>0</v>
      </c>
      <c r="I15" s="107">
        <v>0</v>
      </c>
      <c r="J15" s="111">
        <v>0</v>
      </c>
      <c r="K15" s="115">
        <v>4</v>
      </c>
      <c r="L15" s="107">
        <v>0</v>
      </c>
      <c r="M15" s="107">
        <v>0</v>
      </c>
      <c r="N15" s="111">
        <v>0</v>
      </c>
      <c r="O15" s="118">
        <f t="shared" si="1"/>
        <v>401</v>
      </c>
      <c r="P15" s="115">
        <v>315</v>
      </c>
      <c r="Q15" s="107">
        <v>0</v>
      </c>
      <c r="R15" s="107">
        <v>0</v>
      </c>
      <c r="S15" s="111">
        <v>15</v>
      </c>
      <c r="T15" s="115">
        <v>36</v>
      </c>
      <c r="U15" s="107">
        <v>0</v>
      </c>
      <c r="V15" s="107">
        <v>0</v>
      </c>
      <c r="W15" s="111">
        <v>5</v>
      </c>
      <c r="X15" s="115">
        <v>4</v>
      </c>
      <c r="Y15" s="107">
        <v>0</v>
      </c>
      <c r="Z15" s="107">
        <v>0</v>
      </c>
      <c r="AA15" s="111">
        <v>0</v>
      </c>
      <c r="AB15" s="115">
        <v>23</v>
      </c>
      <c r="AC15" s="107">
        <v>0</v>
      </c>
      <c r="AD15" s="107">
        <v>0</v>
      </c>
      <c r="AE15" s="111">
        <v>0</v>
      </c>
      <c r="AF15" s="115">
        <v>2</v>
      </c>
      <c r="AG15" s="107">
        <v>0</v>
      </c>
      <c r="AH15" s="107">
        <v>0</v>
      </c>
      <c r="AI15" s="111">
        <v>1</v>
      </c>
      <c r="AJ15" s="96">
        <v>35</v>
      </c>
      <c r="AK15" s="13">
        <v>0</v>
      </c>
      <c r="AL15" s="13">
        <v>0</v>
      </c>
      <c r="AM15" s="13">
        <f t="shared" si="2"/>
        <v>595</v>
      </c>
      <c r="AN15" s="26"/>
    </row>
    <row r="16" spans="1:40">
      <c r="A16" s="12" t="s">
        <v>25</v>
      </c>
      <c r="B16" s="79">
        <f t="shared" si="0"/>
        <v>102</v>
      </c>
      <c r="C16" s="115">
        <v>83</v>
      </c>
      <c r="D16" s="107">
        <v>0</v>
      </c>
      <c r="E16" s="107">
        <v>7</v>
      </c>
      <c r="F16" s="111">
        <v>2</v>
      </c>
      <c r="G16" s="115">
        <v>8</v>
      </c>
      <c r="H16" s="107">
        <v>0</v>
      </c>
      <c r="I16" s="107">
        <v>0</v>
      </c>
      <c r="J16" s="111">
        <v>0</v>
      </c>
      <c r="K16" s="115">
        <v>1</v>
      </c>
      <c r="L16" s="107">
        <v>0</v>
      </c>
      <c r="M16" s="107">
        <v>1</v>
      </c>
      <c r="N16" s="111">
        <v>0</v>
      </c>
      <c r="O16" s="118">
        <f t="shared" si="1"/>
        <v>131</v>
      </c>
      <c r="P16" s="115">
        <v>95</v>
      </c>
      <c r="Q16" s="107">
        <v>0</v>
      </c>
      <c r="R16" s="107">
        <v>4</v>
      </c>
      <c r="S16" s="111">
        <v>1</v>
      </c>
      <c r="T16" s="115">
        <v>12</v>
      </c>
      <c r="U16" s="107">
        <v>0</v>
      </c>
      <c r="V16" s="107">
        <v>0</v>
      </c>
      <c r="W16" s="111">
        <v>2</v>
      </c>
      <c r="X16" s="115">
        <v>6</v>
      </c>
      <c r="Y16" s="107">
        <v>0</v>
      </c>
      <c r="Z16" s="107">
        <v>0</v>
      </c>
      <c r="AA16" s="111">
        <v>0</v>
      </c>
      <c r="AB16" s="115">
        <v>10</v>
      </c>
      <c r="AC16" s="107">
        <v>0</v>
      </c>
      <c r="AD16" s="107">
        <v>0</v>
      </c>
      <c r="AE16" s="111">
        <v>0</v>
      </c>
      <c r="AF16" s="115">
        <v>1</v>
      </c>
      <c r="AG16" s="107">
        <v>0</v>
      </c>
      <c r="AH16" s="107">
        <v>0</v>
      </c>
      <c r="AI16" s="111">
        <v>0</v>
      </c>
      <c r="AJ16" s="96">
        <v>26</v>
      </c>
      <c r="AK16" s="13">
        <v>0</v>
      </c>
      <c r="AL16" s="13">
        <v>0</v>
      </c>
      <c r="AM16" s="13">
        <f t="shared" si="2"/>
        <v>259</v>
      </c>
      <c r="AN16" s="26"/>
    </row>
    <row r="17" spans="1:40">
      <c r="A17" s="12" t="s">
        <v>26</v>
      </c>
      <c r="B17" s="79">
        <f t="shared" si="0"/>
        <v>47</v>
      </c>
      <c r="C17" s="115">
        <v>40</v>
      </c>
      <c r="D17" s="107">
        <v>0</v>
      </c>
      <c r="E17" s="107">
        <v>0</v>
      </c>
      <c r="F17" s="111">
        <v>2</v>
      </c>
      <c r="G17" s="115">
        <v>5</v>
      </c>
      <c r="H17" s="107">
        <v>0</v>
      </c>
      <c r="I17" s="107">
        <v>0</v>
      </c>
      <c r="J17" s="111">
        <v>0</v>
      </c>
      <c r="K17" s="115">
        <v>0</v>
      </c>
      <c r="L17" s="107">
        <v>0</v>
      </c>
      <c r="M17" s="107">
        <v>0</v>
      </c>
      <c r="N17" s="111">
        <v>0</v>
      </c>
      <c r="O17" s="118">
        <f t="shared" si="1"/>
        <v>91</v>
      </c>
      <c r="P17" s="115">
        <v>70</v>
      </c>
      <c r="Q17" s="107">
        <v>0</v>
      </c>
      <c r="R17" s="107">
        <v>0</v>
      </c>
      <c r="S17" s="111">
        <v>2</v>
      </c>
      <c r="T17" s="115">
        <v>13</v>
      </c>
      <c r="U17" s="107">
        <v>0</v>
      </c>
      <c r="V17" s="107">
        <v>0</v>
      </c>
      <c r="W17" s="111">
        <v>1</v>
      </c>
      <c r="X17" s="115">
        <v>1</v>
      </c>
      <c r="Y17" s="107">
        <v>0</v>
      </c>
      <c r="Z17" s="107">
        <v>0</v>
      </c>
      <c r="AA17" s="111">
        <v>0</v>
      </c>
      <c r="AB17" s="115">
        <v>4</v>
      </c>
      <c r="AC17" s="107">
        <v>0</v>
      </c>
      <c r="AD17" s="107">
        <v>0</v>
      </c>
      <c r="AE17" s="111">
        <v>0</v>
      </c>
      <c r="AF17" s="115">
        <v>0</v>
      </c>
      <c r="AG17" s="107">
        <v>0</v>
      </c>
      <c r="AH17" s="107">
        <v>0</v>
      </c>
      <c r="AI17" s="111">
        <v>0</v>
      </c>
      <c r="AJ17" s="96">
        <v>8</v>
      </c>
      <c r="AK17" s="13">
        <v>0</v>
      </c>
      <c r="AL17" s="13">
        <v>0</v>
      </c>
      <c r="AM17" s="13">
        <f t="shared" si="2"/>
        <v>146</v>
      </c>
      <c r="AN17" s="26"/>
    </row>
    <row r="18" spans="1:40">
      <c r="A18" s="12" t="s">
        <v>27</v>
      </c>
      <c r="B18" s="79">
        <f t="shared" si="0"/>
        <v>97</v>
      </c>
      <c r="C18" s="115">
        <v>87</v>
      </c>
      <c r="D18" s="107">
        <v>0</v>
      </c>
      <c r="E18" s="107">
        <v>7</v>
      </c>
      <c r="F18" s="111">
        <v>0</v>
      </c>
      <c r="G18" s="115">
        <v>3</v>
      </c>
      <c r="H18" s="107">
        <v>0</v>
      </c>
      <c r="I18" s="107">
        <v>0</v>
      </c>
      <c r="J18" s="111">
        <v>0</v>
      </c>
      <c r="K18" s="115">
        <v>0</v>
      </c>
      <c r="L18" s="107">
        <v>0</v>
      </c>
      <c r="M18" s="107">
        <v>0</v>
      </c>
      <c r="N18" s="111">
        <v>0</v>
      </c>
      <c r="O18" s="118">
        <f t="shared" si="1"/>
        <v>84</v>
      </c>
      <c r="P18" s="115">
        <v>57</v>
      </c>
      <c r="Q18" s="107">
        <v>0</v>
      </c>
      <c r="R18" s="107">
        <v>2</v>
      </c>
      <c r="S18" s="111">
        <v>7</v>
      </c>
      <c r="T18" s="115">
        <v>14</v>
      </c>
      <c r="U18" s="107">
        <v>0</v>
      </c>
      <c r="V18" s="107">
        <v>0</v>
      </c>
      <c r="W18" s="111">
        <v>1</v>
      </c>
      <c r="X18" s="115">
        <v>0</v>
      </c>
      <c r="Y18" s="107">
        <v>0</v>
      </c>
      <c r="Z18" s="107">
        <v>0</v>
      </c>
      <c r="AA18" s="111">
        <v>0</v>
      </c>
      <c r="AB18" s="115">
        <v>2</v>
      </c>
      <c r="AC18" s="107">
        <v>0</v>
      </c>
      <c r="AD18" s="107">
        <v>0</v>
      </c>
      <c r="AE18" s="111">
        <v>0</v>
      </c>
      <c r="AF18" s="115">
        <v>1</v>
      </c>
      <c r="AG18" s="107">
        <v>0</v>
      </c>
      <c r="AH18" s="107">
        <v>0</v>
      </c>
      <c r="AI18" s="111">
        <v>0</v>
      </c>
      <c r="AJ18" s="96">
        <v>10</v>
      </c>
      <c r="AK18" s="13">
        <v>0</v>
      </c>
      <c r="AL18" s="13">
        <v>0</v>
      </c>
      <c r="AM18" s="13">
        <f t="shared" si="2"/>
        <v>191</v>
      </c>
      <c r="AN18" s="26"/>
    </row>
    <row r="19" spans="1:40">
      <c r="A19" s="12" t="s">
        <v>28</v>
      </c>
      <c r="B19" s="79">
        <f t="shared" si="0"/>
        <v>142</v>
      </c>
      <c r="C19" s="115">
        <v>111</v>
      </c>
      <c r="D19" s="107">
        <v>0</v>
      </c>
      <c r="E19" s="107">
        <v>2</v>
      </c>
      <c r="F19" s="111">
        <v>13</v>
      </c>
      <c r="G19" s="115">
        <v>10</v>
      </c>
      <c r="H19" s="107">
        <v>0</v>
      </c>
      <c r="I19" s="107">
        <v>0</v>
      </c>
      <c r="J19" s="111">
        <v>0</v>
      </c>
      <c r="K19" s="115">
        <v>6</v>
      </c>
      <c r="L19" s="107">
        <v>0</v>
      </c>
      <c r="M19" s="107">
        <v>0</v>
      </c>
      <c r="N19" s="111">
        <v>0</v>
      </c>
      <c r="O19" s="118">
        <f t="shared" si="1"/>
        <v>350</v>
      </c>
      <c r="P19" s="115">
        <v>260</v>
      </c>
      <c r="Q19" s="107">
        <v>0</v>
      </c>
      <c r="R19" s="107">
        <v>3</v>
      </c>
      <c r="S19" s="111">
        <v>22</v>
      </c>
      <c r="T19" s="115">
        <v>27</v>
      </c>
      <c r="U19" s="107">
        <v>0</v>
      </c>
      <c r="V19" s="107">
        <v>0</v>
      </c>
      <c r="W19" s="111">
        <v>3</v>
      </c>
      <c r="X19" s="115">
        <v>6</v>
      </c>
      <c r="Y19" s="107">
        <v>0</v>
      </c>
      <c r="Z19" s="107">
        <v>0</v>
      </c>
      <c r="AA19" s="111">
        <v>0</v>
      </c>
      <c r="AB19" s="115">
        <v>25</v>
      </c>
      <c r="AC19" s="107">
        <v>0</v>
      </c>
      <c r="AD19" s="107">
        <v>0</v>
      </c>
      <c r="AE19" s="111">
        <v>1</v>
      </c>
      <c r="AF19" s="115">
        <v>3</v>
      </c>
      <c r="AG19" s="107">
        <v>0</v>
      </c>
      <c r="AH19" s="107">
        <v>0</v>
      </c>
      <c r="AI19" s="111">
        <v>0</v>
      </c>
      <c r="AJ19" s="96">
        <v>33</v>
      </c>
      <c r="AK19" s="13">
        <v>0</v>
      </c>
      <c r="AL19" s="13">
        <v>0</v>
      </c>
      <c r="AM19" s="13">
        <f t="shared" si="2"/>
        <v>525</v>
      </c>
      <c r="AN19" s="26"/>
    </row>
    <row r="20" spans="1:40">
      <c r="A20" s="12" t="s">
        <v>29</v>
      </c>
      <c r="B20" s="79">
        <f t="shared" si="0"/>
        <v>160</v>
      </c>
      <c r="C20" s="115">
        <v>142</v>
      </c>
      <c r="D20" s="107">
        <v>0</v>
      </c>
      <c r="E20" s="107">
        <v>2</v>
      </c>
      <c r="F20" s="111">
        <v>6</v>
      </c>
      <c r="G20" s="115">
        <v>9</v>
      </c>
      <c r="H20" s="107">
        <v>0</v>
      </c>
      <c r="I20" s="107">
        <v>0</v>
      </c>
      <c r="J20" s="111">
        <v>0</v>
      </c>
      <c r="K20" s="115">
        <v>1</v>
      </c>
      <c r="L20" s="107">
        <v>0</v>
      </c>
      <c r="M20" s="107">
        <v>0</v>
      </c>
      <c r="N20" s="111">
        <v>0</v>
      </c>
      <c r="O20" s="118">
        <f t="shared" si="1"/>
        <v>583</v>
      </c>
      <c r="P20" s="115">
        <v>450</v>
      </c>
      <c r="Q20" s="107">
        <v>0</v>
      </c>
      <c r="R20" s="107">
        <v>1</v>
      </c>
      <c r="S20" s="111">
        <v>25</v>
      </c>
      <c r="T20" s="115">
        <v>71</v>
      </c>
      <c r="U20" s="107">
        <v>0</v>
      </c>
      <c r="V20" s="107">
        <v>0</v>
      </c>
      <c r="W20" s="111">
        <v>2</v>
      </c>
      <c r="X20" s="115">
        <v>7</v>
      </c>
      <c r="Y20" s="107">
        <v>0</v>
      </c>
      <c r="Z20" s="107">
        <v>1</v>
      </c>
      <c r="AA20" s="111">
        <v>0</v>
      </c>
      <c r="AB20" s="115">
        <v>23</v>
      </c>
      <c r="AC20" s="107">
        <v>0</v>
      </c>
      <c r="AD20" s="107">
        <v>0</v>
      </c>
      <c r="AE20" s="111">
        <v>2</v>
      </c>
      <c r="AF20" s="115">
        <v>1</v>
      </c>
      <c r="AG20" s="107">
        <v>0</v>
      </c>
      <c r="AH20" s="107">
        <v>0</v>
      </c>
      <c r="AI20" s="111">
        <v>0</v>
      </c>
      <c r="AJ20" s="96">
        <v>32</v>
      </c>
      <c r="AK20" s="13">
        <v>0</v>
      </c>
      <c r="AL20" s="13">
        <v>0</v>
      </c>
      <c r="AM20" s="13">
        <f t="shared" si="2"/>
        <v>775</v>
      </c>
      <c r="AN20" s="26"/>
    </row>
    <row r="21" spans="1:40">
      <c r="A21" s="12" t="s">
        <v>30</v>
      </c>
      <c r="B21" s="79">
        <f t="shared" si="0"/>
        <v>168</v>
      </c>
      <c r="C21" s="115">
        <v>145</v>
      </c>
      <c r="D21" s="107">
        <v>0</v>
      </c>
      <c r="E21" s="107">
        <v>1</v>
      </c>
      <c r="F21" s="111">
        <v>12</v>
      </c>
      <c r="G21" s="115">
        <v>9</v>
      </c>
      <c r="H21" s="107">
        <v>0</v>
      </c>
      <c r="I21" s="107">
        <v>0</v>
      </c>
      <c r="J21" s="111">
        <v>1</v>
      </c>
      <c r="K21" s="115">
        <v>0</v>
      </c>
      <c r="L21" s="107">
        <v>0</v>
      </c>
      <c r="M21" s="107">
        <v>0</v>
      </c>
      <c r="N21" s="111">
        <v>0</v>
      </c>
      <c r="O21" s="118">
        <f t="shared" si="1"/>
        <v>515</v>
      </c>
      <c r="P21" s="115">
        <v>406</v>
      </c>
      <c r="Q21" s="107">
        <v>0</v>
      </c>
      <c r="R21" s="107">
        <v>3</v>
      </c>
      <c r="S21" s="111">
        <v>30</v>
      </c>
      <c r="T21" s="115">
        <v>43</v>
      </c>
      <c r="U21" s="107">
        <v>0</v>
      </c>
      <c r="V21" s="107">
        <v>0</v>
      </c>
      <c r="W21" s="111">
        <v>1</v>
      </c>
      <c r="X21" s="115">
        <v>11</v>
      </c>
      <c r="Y21" s="107">
        <v>0</v>
      </c>
      <c r="Z21" s="107">
        <v>0</v>
      </c>
      <c r="AA21" s="111">
        <v>0</v>
      </c>
      <c r="AB21" s="115">
        <v>19</v>
      </c>
      <c r="AC21" s="107">
        <v>0</v>
      </c>
      <c r="AD21" s="107">
        <v>0</v>
      </c>
      <c r="AE21" s="111">
        <v>0</v>
      </c>
      <c r="AF21" s="115">
        <v>2</v>
      </c>
      <c r="AG21" s="107">
        <v>0</v>
      </c>
      <c r="AH21" s="107">
        <v>0</v>
      </c>
      <c r="AI21" s="111">
        <v>0</v>
      </c>
      <c r="AJ21" s="96">
        <v>32</v>
      </c>
      <c r="AK21" s="13">
        <v>0</v>
      </c>
      <c r="AL21" s="13">
        <v>0</v>
      </c>
      <c r="AM21" s="13">
        <f t="shared" si="2"/>
        <v>715</v>
      </c>
      <c r="AN21" s="26"/>
    </row>
    <row r="22" spans="1:40">
      <c r="A22" s="12" t="s">
        <v>31</v>
      </c>
      <c r="B22" s="79">
        <f t="shared" si="0"/>
        <v>109</v>
      </c>
      <c r="C22" s="115">
        <v>90</v>
      </c>
      <c r="D22" s="107">
        <v>0</v>
      </c>
      <c r="E22" s="107">
        <v>0</v>
      </c>
      <c r="F22" s="111">
        <v>5</v>
      </c>
      <c r="G22" s="115">
        <v>11</v>
      </c>
      <c r="H22" s="107">
        <v>0</v>
      </c>
      <c r="I22" s="107">
        <v>0</v>
      </c>
      <c r="J22" s="111">
        <v>0</v>
      </c>
      <c r="K22" s="115">
        <v>3</v>
      </c>
      <c r="L22" s="107">
        <v>0</v>
      </c>
      <c r="M22" s="107">
        <v>0</v>
      </c>
      <c r="N22" s="111">
        <v>0</v>
      </c>
      <c r="O22" s="118">
        <f t="shared" si="1"/>
        <v>438</v>
      </c>
      <c r="P22" s="115">
        <v>325</v>
      </c>
      <c r="Q22" s="107">
        <v>0</v>
      </c>
      <c r="R22" s="107">
        <v>0</v>
      </c>
      <c r="S22" s="111">
        <v>15</v>
      </c>
      <c r="T22" s="115">
        <v>64</v>
      </c>
      <c r="U22" s="107">
        <v>0</v>
      </c>
      <c r="V22" s="107">
        <v>0</v>
      </c>
      <c r="W22" s="111">
        <v>3</v>
      </c>
      <c r="X22" s="115">
        <v>9</v>
      </c>
      <c r="Y22" s="107">
        <v>0</v>
      </c>
      <c r="Z22" s="107">
        <v>0</v>
      </c>
      <c r="AA22" s="111">
        <v>0</v>
      </c>
      <c r="AB22" s="115">
        <v>20</v>
      </c>
      <c r="AC22" s="107">
        <v>0</v>
      </c>
      <c r="AD22" s="107">
        <v>0</v>
      </c>
      <c r="AE22" s="111">
        <v>0</v>
      </c>
      <c r="AF22" s="115">
        <v>2</v>
      </c>
      <c r="AG22" s="107">
        <v>0</v>
      </c>
      <c r="AH22" s="107">
        <v>0</v>
      </c>
      <c r="AI22" s="111">
        <v>0</v>
      </c>
      <c r="AJ22" s="96">
        <v>21</v>
      </c>
      <c r="AK22" s="13">
        <v>0</v>
      </c>
      <c r="AL22" s="13">
        <v>0</v>
      </c>
      <c r="AM22" s="13">
        <f t="shared" si="2"/>
        <v>568</v>
      </c>
      <c r="AN22" s="26"/>
    </row>
    <row r="23" spans="1:40">
      <c r="A23" s="12" t="s">
        <v>32</v>
      </c>
      <c r="B23" s="79">
        <f t="shared" si="0"/>
        <v>178</v>
      </c>
      <c r="C23" s="115">
        <v>135</v>
      </c>
      <c r="D23" s="107">
        <v>0</v>
      </c>
      <c r="E23" s="107">
        <v>3</v>
      </c>
      <c r="F23" s="111">
        <v>24</v>
      </c>
      <c r="G23" s="115">
        <v>9</v>
      </c>
      <c r="H23" s="107">
        <v>0</v>
      </c>
      <c r="I23" s="107">
        <v>0</v>
      </c>
      <c r="J23" s="111">
        <v>1</v>
      </c>
      <c r="K23" s="115">
        <v>5</v>
      </c>
      <c r="L23" s="107">
        <v>0</v>
      </c>
      <c r="M23" s="107">
        <v>0</v>
      </c>
      <c r="N23" s="111">
        <v>1</v>
      </c>
      <c r="O23" s="118">
        <f t="shared" si="1"/>
        <v>580</v>
      </c>
      <c r="P23" s="115">
        <v>424</v>
      </c>
      <c r="Q23" s="107">
        <v>0</v>
      </c>
      <c r="R23" s="107">
        <v>2</v>
      </c>
      <c r="S23" s="111">
        <v>53</v>
      </c>
      <c r="T23" s="115">
        <v>56</v>
      </c>
      <c r="U23" s="107">
        <v>0</v>
      </c>
      <c r="V23" s="107">
        <v>1</v>
      </c>
      <c r="W23" s="111">
        <v>9</v>
      </c>
      <c r="X23" s="115">
        <v>5</v>
      </c>
      <c r="Y23" s="107">
        <v>0</v>
      </c>
      <c r="Z23" s="107">
        <v>0</v>
      </c>
      <c r="AA23" s="111">
        <v>0</v>
      </c>
      <c r="AB23" s="115">
        <v>26</v>
      </c>
      <c r="AC23" s="107">
        <v>0</v>
      </c>
      <c r="AD23" s="107">
        <v>0</v>
      </c>
      <c r="AE23" s="111">
        <v>1</v>
      </c>
      <c r="AF23" s="115">
        <v>3</v>
      </c>
      <c r="AG23" s="107">
        <v>0</v>
      </c>
      <c r="AH23" s="107">
        <v>0</v>
      </c>
      <c r="AI23" s="111">
        <v>0</v>
      </c>
      <c r="AJ23" s="96">
        <v>27</v>
      </c>
      <c r="AK23" s="13">
        <v>5</v>
      </c>
      <c r="AL23" s="13">
        <v>0</v>
      </c>
      <c r="AM23" s="13">
        <f t="shared" si="2"/>
        <v>790</v>
      </c>
      <c r="AN23" s="26"/>
    </row>
    <row r="24" spans="1:40" s="32" customFormat="1">
      <c r="A24" s="141" t="s">
        <v>33</v>
      </c>
      <c r="B24" s="79">
        <f t="shared" si="0"/>
        <v>182</v>
      </c>
      <c r="C24" s="115">
        <v>151</v>
      </c>
      <c r="D24" s="107">
        <v>0</v>
      </c>
      <c r="E24" s="107">
        <v>2</v>
      </c>
      <c r="F24" s="111">
        <v>9</v>
      </c>
      <c r="G24" s="115">
        <v>17</v>
      </c>
      <c r="H24" s="107">
        <v>0</v>
      </c>
      <c r="I24" s="107">
        <v>0</v>
      </c>
      <c r="J24" s="111">
        <v>0</v>
      </c>
      <c r="K24" s="115">
        <v>3</v>
      </c>
      <c r="L24" s="107">
        <v>0</v>
      </c>
      <c r="M24" s="107">
        <v>0</v>
      </c>
      <c r="N24" s="111">
        <v>0</v>
      </c>
      <c r="O24" s="118">
        <f t="shared" si="1"/>
        <v>580</v>
      </c>
      <c r="P24" s="115">
        <v>434</v>
      </c>
      <c r="Q24" s="107">
        <v>0</v>
      </c>
      <c r="R24" s="107">
        <v>3</v>
      </c>
      <c r="S24" s="111">
        <v>47</v>
      </c>
      <c r="T24" s="115">
        <v>69</v>
      </c>
      <c r="U24" s="107">
        <v>0</v>
      </c>
      <c r="V24" s="107">
        <v>0</v>
      </c>
      <c r="W24" s="111">
        <v>5</v>
      </c>
      <c r="X24" s="115">
        <v>3</v>
      </c>
      <c r="Y24" s="107">
        <v>0</v>
      </c>
      <c r="Z24" s="107">
        <v>0</v>
      </c>
      <c r="AA24" s="111">
        <v>0</v>
      </c>
      <c r="AB24" s="115">
        <v>16</v>
      </c>
      <c r="AC24" s="107">
        <v>0</v>
      </c>
      <c r="AD24" s="107">
        <v>0</v>
      </c>
      <c r="AE24" s="111">
        <v>0</v>
      </c>
      <c r="AF24" s="115">
        <v>3</v>
      </c>
      <c r="AG24" s="107">
        <v>0</v>
      </c>
      <c r="AH24" s="107">
        <v>0</v>
      </c>
      <c r="AI24" s="111">
        <v>0</v>
      </c>
      <c r="AJ24" s="96">
        <v>31</v>
      </c>
      <c r="AK24" s="13">
        <v>1</v>
      </c>
      <c r="AL24" s="13">
        <v>0</v>
      </c>
      <c r="AM24" s="13">
        <f t="shared" si="2"/>
        <v>794</v>
      </c>
      <c r="AN24" s="31"/>
    </row>
    <row r="25" spans="1:40">
      <c r="A25" s="12" t="s">
        <v>34</v>
      </c>
      <c r="B25" s="79">
        <f t="shared" si="0"/>
        <v>60</v>
      </c>
      <c r="C25" s="115">
        <v>52</v>
      </c>
      <c r="D25" s="107">
        <v>0</v>
      </c>
      <c r="E25" s="107">
        <v>0</v>
      </c>
      <c r="F25" s="111">
        <v>2</v>
      </c>
      <c r="G25" s="115">
        <v>5</v>
      </c>
      <c r="H25" s="107">
        <v>0</v>
      </c>
      <c r="I25" s="107">
        <v>0</v>
      </c>
      <c r="J25" s="111">
        <v>0</v>
      </c>
      <c r="K25" s="115">
        <v>0</v>
      </c>
      <c r="L25" s="107">
        <v>0</v>
      </c>
      <c r="M25" s="107">
        <v>0</v>
      </c>
      <c r="N25" s="111">
        <v>1</v>
      </c>
      <c r="O25" s="118">
        <f t="shared" si="1"/>
        <v>263</v>
      </c>
      <c r="P25" s="115">
        <v>207</v>
      </c>
      <c r="Q25" s="107">
        <v>0</v>
      </c>
      <c r="R25" s="107">
        <v>1</v>
      </c>
      <c r="S25" s="111">
        <v>17</v>
      </c>
      <c r="T25" s="115">
        <v>21</v>
      </c>
      <c r="U25" s="107">
        <v>0</v>
      </c>
      <c r="V25" s="107">
        <v>0</v>
      </c>
      <c r="W25" s="111">
        <v>2</v>
      </c>
      <c r="X25" s="115">
        <v>3</v>
      </c>
      <c r="Y25" s="107">
        <v>0</v>
      </c>
      <c r="Z25" s="107">
        <v>0</v>
      </c>
      <c r="AA25" s="111">
        <v>0</v>
      </c>
      <c r="AB25" s="115">
        <v>10</v>
      </c>
      <c r="AC25" s="107">
        <v>0</v>
      </c>
      <c r="AD25" s="107">
        <v>0</v>
      </c>
      <c r="AE25" s="111">
        <v>1</v>
      </c>
      <c r="AF25" s="115">
        <v>1</v>
      </c>
      <c r="AG25" s="107">
        <v>0</v>
      </c>
      <c r="AH25" s="107">
        <v>0</v>
      </c>
      <c r="AI25" s="111">
        <v>0</v>
      </c>
      <c r="AJ25" s="96">
        <v>10</v>
      </c>
      <c r="AK25" s="13">
        <v>0</v>
      </c>
      <c r="AL25" s="13">
        <v>0</v>
      </c>
      <c r="AM25" s="13">
        <f t="shared" si="2"/>
        <v>333</v>
      </c>
      <c r="AN25" s="26"/>
    </row>
    <row r="26" spans="1:40">
      <c r="A26" s="12" t="s">
        <v>35</v>
      </c>
      <c r="B26" s="79">
        <f t="shared" si="0"/>
        <v>61</v>
      </c>
      <c r="C26" s="115">
        <v>48</v>
      </c>
      <c r="D26" s="107">
        <v>0</v>
      </c>
      <c r="E26" s="107">
        <v>0</v>
      </c>
      <c r="F26" s="111">
        <v>4</v>
      </c>
      <c r="G26" s="115">
        <v>6</v>
      </c>
      <c r="H26" s="107">
        <v>0</v>
      </c>
      <c r="I26" s="107">
        <v>0</v>
      </c>
      <c r="J26" s="111">
        <v>1</v>
      </c>
      <c r="K26" s="115">
        <v>2</v>
      </c>
      <c r="L26" s="107">
        <v>0</v>
      </c>
      <c r="M26" s="107">
        <v>0</v>
      </c>
      <c r="N26" s="111">
        <v>0</v>
      </c>
      <c r="O26" s="118">
        <f t="shared" si="1"/>
        <v>276</v>
      </c>
      <c r="P26" s="115">
        <v>214</v>
      </c>
      <c r="Q26" s="107">
        <v>0</v>
      </c>
      <c r="R26" s="107">
        <v>4</v>
      </c>
      <c r="S26" s="111">
        <v>9</v>
      </c>
      <c r="T26" s="115">
        <v>39</v>
      </c>
      <c r="U26" s="107">
        <v>0</v>
      </c>
      <c r="V26" s="107">
        <v>0</v>
      </c>
      <c r="W26" s="111">
        <v>3</v>
      </c>
      <c r="X26" s="115">
        <v>3</v>
      </c>
      <c r="Y26" s="107">
        <v>0</v>
      </c>
      <c r="Z26" s="107">
        <v>0</v>
      </c>
      <c r="AA26" s="111">
        <v>1</v>
      </c>
      <c r="AB26" s="115">
        <v>2</v>
      </c>
      <c r="AC26" s="107">
        <v>0</v>
      </c>
      <c r="AD26" s="107">
        <v>0</v>
      </c>
      <c r="AE26" s="111">
        <v>0</v>
      </c>
      <c r="AF26" s="115">
        <v>1</v>
      </c>
      <c r="AG26" s="107">
        <v>0</v>
      </c>
      <c r="AH26" s="107">
        <v>0</v>
      </c>
      <c r="AI26" s="111">
        <v>0</v>
      </c>
      <c r="AJ26" s="96">
        <v>10</v>
      </c>
      <c r="AK26" s="13">
        <v>0</v>
      </c>
      <c r="AL26" s="13">
        <v>0</v>
      </c>
      <c r="AM26" s="13">
        <f t="shared" si="2"/>
        <v>347</v>
      </c>
      <c r="AN26" s="26"/>
    </row>
    <row r="27" spans="1:40">
      <c r="A27" s="12" t="s">
        <v>36</v>
      </c>
      <c r="B27" s="79">
        <f t="shared" si="0"/>
        <v>101</v>
      </c>
      <c r="C27" s="115">
        <v>72</v>
      </c>
      <c r="D27" s="107">
        <v>0</v>
      </c>
      <c r="E27" s="107">
        <v>1</v>
      </c>
      <c r="F27" s="111">
        <v>10</v>
      </c>
      <c r="G27" s="115">
        <v>16</v>
      </c>
      <c r="H27" s="107">
        <v>0</v>
      </c>
      <c r="I27" s="107">
        <v>0</v>
      </c>
      <c r="J27" s="111">
        <v>2</v>
      </c>
      <c r="K27" s="115">
        <v>0</v>
      </c>
      <c r="L27" s="107">
        <v>0</v>
      </c>
      <c r="M27" s="107">
        <v>0</v>
      </c>
      <c r="N27" s="111">
        <v>0</v>
      </c>
      <c r="O27" s="118">
        <f t="shared" si="1"/>
        <v>519</v>
      </c>
      <c r="P27" s="115">
        <v>377</v>
      </c>
      <c r="Q27" s="107">
        <v>0</v>
      </c>
      <c r="R27" s="107">
        <v>3</v>
      </c>
      <c r="S27" s="111">
        <v>19</v>
      </c>
      <c r="T27" s="115">
        <v>82</v>
      </c>
      <c r="U27" s="107">
        <v>0</v>
      </c>
      <c r="V27" s="107">
        <v>0</v>
      </c>
      <c r="W27" s="111">
        <v>2</v>
      </c>
      <c r="X27" s="115">
        <v>7</v>
      </c>
      <c r="Y27" s="107">
        <v>0</v>
      </c>
      <c r="Z27" s="107">
        <v>0</v>
      </c>
      <c r="AA27" s="111">
        <v>0</v>
      </c>
      <c r="AB27" s="115">
        <v>25</v>
      </c>
      <c r="AC27" s="107">
        <v>0</v>
      </c>
      <c r="AD27" s="107">
        <v>0</v>
      </c>
      <c r="AE27" s="111">
        <v>0</v>
      </c>
      <c r="AF27" s="115">
        <v>3</v>
      </c>
      <c r="AG27" s="107">
        <v>0</v>
      </c>
      <c r="AH27" s="107">
        <v>0</v>
      </c>
      <c r="AI27" s="111">
        <v>1</v>
      </c>
      <c r="AJ27" s="96">
        <v>24</v>
      </c>
      <c r="AK27" s="13">
        <v>0</v>
      </c>
      <c r="AL27" s="13">
        <v>0</v>
      </c>
      <c r="AM27" s="13">
        <f t="shared" si="2"/>
        <v>644</v>
      </c>
      <c r="AN27" s="26"/>
    </row>
    <row r="28" spans="1:40">
      <c r="A28" s="12" t="s">
        <v>37</v>
      </c>
      <c r="B28" s="79">
        <f t="shared" si="0"/>
        <v>106</v>
      </c>
      <c r="C28" s="115">
        <v>80</v>
      </c>
      <c r="D28" s="107">
        <v>0</v>
      </c>
      <c r="E28" s="107">
        <v>0</v>
      </c>
      <c r="F28" s="111">
        <v>8</v>
      </c>
      <c r="G28" s="115">
        <v>14</v>
      </c>
      <c r="H28" s="107">
        <v>0</v>
      </c>
      <c r="I28" s="107">
        <v>0</v>
      </c>
      <c r="J28" s="111">
        <v>0</v>
      </c>
      <c r="K28" s="115">
        <v>4</v>
      </c>
      <c r="L28" s="107">
        <v>0</v>
      </c>
      <c r="M28" s="107">
        <v>0</v>
      </c>
      <c r="N28" s="111">
        <v>0</v>
      </c>
      <c r="O28" s="118">
        <f t="shared" si="1"/>
        <v>326</v>
      </c>
      <c r="P28" s="115">
        <v>258</v>
      </c>
      <c r="Q28" s="107">
        <v>0</v>
      </c>
      <c r="R28" s="107">
        <v>2</v>
      </c>
      <c r="S28" s="111">
        <v>12</v>
      </c>
      <c r="T28" s="115">
        <v>39</v>
      </c>
      <c r="U28" s="107">
        <v>0</v>
      </c>
      <c r="V28" s="107">
        <v>1</v>
      </c>
      <c r="W28" s="111">
        <v>0</v>
      </c>
      <c r="X28" s="115">
        <v>2</v>
      </c>
      <c r="Y28" s="107">
        <v>0</v>
      </c>
      <c r="Z28" s="107">
        <v>0</v>
      </c>
      <c r="AA28" s="111">
        <v>1</v>
      </c>
      <c r="AB28" s="115">
        <v>8</v>
      </c>
      <c r="AC28" s="107">
        <v>0</v>
      </c>
      <c r="AD28" s="107">
        <v>0</v>
      </c>
      <c r="AE28" s="111">
        <v>0</v>
      </c>
      <c r="AF28" s="115">
        <v>3</v>
      </c>
      <c r="AG28" s="107">
        <v>0</v>
      </c>
      <c r="AH28" s="107">
        <v>0</v>
      </c>
      <c r="AI28" s="111">
        <v>0</v>
      </c>
      <c r="AJ28" s="96">
        <v>11</v>
      </c>
      <c r="AK28" s="13">
        <v>0</v>
      </c>
      <c r="AL28" s="13">
        <v>0</v>
      </c>
      <c r="AM28" s="13">
        <f t="shared" si="2"/>
        <v>443</v>
      </c>
      <c r="AN28" s="26"/>
    </row>
    <row r="29" spans="1:40">
      <c r="A29" s="12" t="s">
        <v>38</v>
      </c>
      <c r="B29" s="79">
        <f t="shared" si="0"/>
        <v>75</v>
      </c>
      <c r="C29" s="115">
        <v>60</v>
      </c>
      <c r="D29" s="107">
        <v>0</v>
      </c>
      <c r="E29" s="107">
        <v>0</v>
      </c>
      <c r="F29" s="111">
        <v>2</v>
      </c>
      <c r="G29" s="115">
        <v>9</v>
      </c>
      <c r="H29" s="107">
        <v>0</v>
      </c>
      <c r="I29" s="107">
        <v>0</v>
      </c>
      <c r="J29" s="111">
        <v>0</v>
      </c>
      <c r="K29" s="115">
        <v>3</v>
      </c>
      <c r="L29" s="107">
        <v>0</v>
      </c>
      <c r="M29" s="107">
        <v>0</v>
      </c>
      <c r="N29" s="111">
        <v>1</v>
      </c>
      <c r="O29" s="118">
        <f t="shared" si="1"/>
        <v>314</v>
      </c>
      <c r="P29" s="115">
        <v>243</v>
      </c>
      <c r="Q29" s="107">
        <v>0</v>
      </c>
      <c r="R29" s="107">
        <v>4</v>
      </c>
      <c r="S29" s="111">
        <v>17</v>
      </c>
      <c r="T29" s="115">
        <v>23</v>
      </c>
      <c r="U29" s="107">
        <v>0</v>
      </c>
      <c r="V29" s="107">
        <v>0</v>
      </c>
      <c r="W29" s="111">
        <v>2</v>
      </c>
      <c r="X29" s="115">
        <v>2</v>
      </c>
      <c r="Y29" s="107">
        <v>0</v>
      </c>
      <c r="Z29" s="107">
        <v>0</v>
      </c>
      <c r="AA29" s="111">
        <v>0</v>
      </c>
      <c r="AB29" s="115">
        <v>19</v>
      </c>
      <c r="AC29" s="107">
        <v>0</v>
      </c>
      <c r="AD29" s="107">
        <v>1</v>
      </c>
      <c r="AE29" s="111">
        <v>2</v>
      </c>
      <c r="AF29" s="115">
        <v>1</v>
      </c>
      <c r="AG29" s="107">
        <v>0</v>
      </c>
      <c r="AH29" s="107">
        <v>0</v>
      </c>
      <c r="AI29" s="111">
        <v>0</v>
      </c>
      <c r="AJ29" s="96">
        <v>13</v>
      </c>
      <c r="AK29" s="13">
        <v>0</v>
      </c>
      <c r="AL29" s="13">
        <v>0</v>
      </c>
      <c r="AM29" s="13">
        <f t="shared" si="2"/>
        <v>402</v>
      </c>
      <c r="AN29" s="26"/>
    </row>
    <row r="30" spans="1:40">
      <c r="A30" s="12" t="s">
        <v>39</v>
      </c>
      <c r="B30" s="79">
        <f t="shared" si="0"/>
        <v>96</v>
      </c>
      <c r="C30" s="115">
        <v>79</v>
      </c>
      <c r="D30" s="107">
        <v>0</v>
      </c>
      <c r="E30" s="107">
        <v>0</v>
      </c>
      <c r="F30" s="111">
        <v>7</v>
      </c>
      <c r="G30" s="115">
        <v>8</v>
      </c>
      <c r="H30" s="107">
        <v>0</v>
      </c>
      <c r="I30" s="107">
        <v>0</v>
      </c>
      <c r="J30" s="111">
        <v>0</v>
      </c>
      <c r="K30" s="115">
        <v>2</v>
      </c>
      <c r="L30" s="107">
        <v>0</v>
      </c>
      <c r="M30" s="107">
        <v>0</v>
      </c>
      <c r="N30" s="111">
        <v>0</v>
      </c>
      <c r="O30" s="118">
        <f t="shared" si="1"/>
        <v>422</v>
      </c>
      <c r="P30" s="115">
        <v>308</v>
      </c>
      <c r="Q30" s="107">
        <v>0</v>
      </c>
      <c r="R30" s="107">
        <v>1</v>
      </c>
      <c r="S30" s="111">
        <v>19</v>
      </c>
      <c r="T30" s="115">
        <v>65</v>
      </c>
      <c r="U30" s="107">
        <v>0</v>
      </c>
      <c r="V30" s="107">
        <v>1</v>
      </c>
      <c r="W30" s="111">
        <v>4</v>
      </c>
      <c r="X30" s="115">
        <v>3</v>
      </c>
      <c r="Y30" s="107">
        <v>0</v>
      </c>
      <c r="Z30" s="107">
        <v>0</v>
      </c>
      <c r="AA30" s="111">
        <v>0</v>
      </c>
      <c r="AB30" s="115">
        <v>17</v>
      </c>
      <c r="AC30" s="107">
        <v>0</v>
      </c>
      <c r="AD30" s="107">
        <v>0</v>
      </c>
      <c r="AE30" s="111">
        <v>1</v>
      </c>
      <c r="AF30" s="115">
        <v>3</v>
      </c>
      <c r="AG30" s="107">
        <v>0</v>
      </c>
      <c r="AH30" s="107">
        <v>0</v>
      </c>
      <c r="AI30" s="111">
        <v>0</v>
      </c>
      <c r="AJ30" s="96">
        <v>19</v>
      </c>
      <c r="AK30" s="13">
        <v>0</v>
      </c>
      <c r="AL30" s="13">
        <v>0</v>
      </c>
      <c r="AM30" s="13">
        <f t="shared" si="2"/>
        <v>537</v>
      </c>
      <c r="AN30" s="26"/>
    </row>
    <row r="31" spans="1:40">
      <c r="A31" s="12" t="s">
        <v>40</v>
      </c>
      <c r="B31" s="79">
        <f t="shared" si="0"/>
        <v>85</v>
      </c>
      <c r="C31" s="115">
        <v>62</v>
      </c>
      <c r="D31" s="107">
        <v>0</v>
      </c>
      <c r="E31" s="107">
        <v>1</v>
      </c>
      <c r="F31" s="111">
        <v>10</v>
      </c>
      <c r="G31" s="115">
        <v>10</v>
      </c>
      <c r="H31" s="107">
        <v>0</v>
      </c>
      <c r="I31" s="107">
        <v>0</v>
      </c>
      <c r="J31" s="111">
        <v>0</v>
      </c>
      <c r="K31" s="115">
        <v>2</v>
      </c>
      <c r="L31" s="107">
        <v>0</v>
      </c>
      <c r="M31" s="107">
        <v>0</v>
      </c>
      <c r="N31" s="111">
        <v>0</v>
      </c>
      <c r="O31" s="118">
        <f t="shared" si="1"/>
        <v>367</v>
      </c>
      <c r="P31" s="115">
        <v>267</v>
      </c>
      <c r="Q31" s="107">
        <v>0</v>
      </c>
      <c r="R31" s="107">
        <v>2</v>
      </c>
      <c r="S31" s="111">
        <v>28</v>
      </c>
      <c r="T31" s="115">
        <v>37</v>
      </c>
      <c r="U31" s="107">
        <v>0</v>
      </c>
      <c r="V31" s="107">
        <v>0</v>
      </c>
      <c r="W31" s="111">
        <v>0</v>
      </c>
      <c r="X31" s="115">
        <v>10</v>
      </c>
      <c r="Y31" s="107">
        <v>0</v>
      </c>
      <c r="Z31" s="107">
        <v>0</v>
      </c>
      <c r="AA31" s="111">
        <v>0</v>
      </c>
      <c r="AB31" s="115">
        <v>20</v>
      </c>
      <c r="AC31" s="107">
        <v>0</v>
      </c>
      <c r="AD31" s="107">
        <v>0</v>
      </c>
      <c r="AE31" s="111">
        <v>0</v>
      </c>
      <c r="AF31" s="115">
        <v>2</v>
      </c>
      <c r="AG31" s="107">
        <v>0</v>
      </c>
      <c r="AH31" s="107">
        <v>0</v>
      </c>
      <c r="AI31" s="111">
        <v>1</v>
      </c>
      <c r="AJ31" s="96">
        <v>22</v>
      </c>
      <c r="AK31" s="13">
        <v>0</v>
      </c>
      <c r="AL31" s="13">
        <v>1</v>
      </c>
      <c r="AM31" s="13">
        <f t="shared" si="2"/>
        <v>475</v>
      </c>
      <c r="AN31" s="26"/>
    </row>
    <row r="32" spans="1:40">
      <c r="A32" s="12" t="s">
        <v>41</v>
      </c>
      <c r="B32" s="79">
        <f t="shared" si="0"/>
        <v>114</v>
      </c>
      <c r="C32" s="115">
        <v>85</v>
      </c>
      <c r="D32" s="107">
        <v>0</v>
      </c>
      <c r="E32" s="107">
        <v>0</v>
      </c>
      <c r="F32" s="111">
        <v>14</v>
      </c>
      <c r="G32" s="115">
        <v>8</v>
      </c>
      <c r="H32" s="107">
        <v>0</v>
      </c>
      <c r="I32" s="107">
        <v>0</v>
      </c>
      <c r="J32" s="111">
        <v>1</v>
      </c>
      <c r="K32" s="115">
        <v>2</v>
      </c>
      <c r="L32" s="107">
        <v>0</v>
      </c>
      <c r="M32" s="107">
        <v>0</v>
      </c>
      <c r="N32" s="111">
        <v>4</v>
      </c>
      <c r="O32" s="118">
        <f t="shared" si="1"/>
        <v>398</v>
      </c>
      <c r="P32" s="115">
        <v>304</v>
      </c>
      <c r="Q32" s="107">
        <v>0</v>
      </c>
      <c r="R32" s="107">
        <v>2</v>
      </c>
      <c r="S32" s="111">
        <v>19</v>
      </c>
      <c r="T32" s="115">
        <v>50</v>
      </c>
      <c r="U32" s="107">
        <v>0</v>
      </c>
      <c r="V32" s="107">
        <v>0</v>
      </c>
      <c r="W32" s="111">
        <v>1</v>
      </c>
      <c r="X32" s="115">
        <v>5</v>
      </c>
      <c r="Y32" s="107">
        <v>0</v>
      </c>
      <c r="Z32" s="107">
        <v>0</v>
      </c>
      <c r="AA32" s="111">
        <v>0</v>
      </c>
      <c r="AB32" s="115">
        <v>15</v>
      </c>
      <c r="AC32" s="107">
        <v>0</v>
      </c>
      <c r="AD32" s="107">
        <v>0</v>
      </c>
      <c r="AE32" s="111">
        <v>1</v>
      </c>
      <c r="AF32" s="115">
        <v>1</v>
      </c>
      <c r="AG32" s="107">
        <v>0</v>
      </c>
      <c r="AH32" s="107">
        <v>0</v>
      </c>
      <c r="AI32" s="111">
        <v>0</v>
      </c>
      <c r="AJ32" s="96">
        <v>21</v>
      </c>
      <c r="AK32" s="13">
        <v>0</v>
      </c>
      <c r="AL32" s="13">
        <v>0</v>
      </c>
      <c r="AM32" s="13">
        <f t="shared" si="2"/>
        <v>533</v>
      </c>
      <c r="AN32" s="26"/>
    </row>
    <row r="33" spans="1:40">
      <c r="A33" s="12" t="s">
        <v>42</v>
      </c>
      <c r="B33" s="79">
        <f t="shared" si="0"/>
        <v>100</v>
      </c>
      <c r="C33" s="115">
        <v>72</v>
      </c>
      <c r="D33" s="107">
        <v>0</v>
      </c>
      <c r="E33" s="107">
        <v>0</v>
      </c>
      <c r="F33" s="111">
        <v>13</v>
      </c>
      <c r="G33" s="115">
        <v>13</v>
      </c>
      <c r="H33" s="107">
        <v>0</v>
      </c>
      <c r="I33" s="107">
        <v>0</v>
      </c>
      <c r="J33" s="111">
        <v>0</v>
      </c>
      <c r="K33" s="115">
        <v>2</v>
      </c>
      <c r="L33" s="107">
        <v>0</v>
      </c>
      <c r="M33" s="107">
        <v>0</v>
      </c>
      <c r="N33" s="111">
        <v>0</v>
      </c>
      <c r="O33" s="118">
        <f t="shared" si="1"/>
        <v>533</v>
      </c>
      <c r="P33" s="115">
        <v>397</v>
      </c>
      <c r="Q33" s="107">
        <v>0</v>
      </c>
      <c r="R33" s="107">
        <v>4</v>
      </c>
      <c r="S33" s="111">
        <v>30</v>
      </c>
      <c r="T33" s="115">
        <v>73</v>
      </c>
      <c r="U33" s="107">
        <v>0</v>
      </c>
      <c r="V33" s="107">
        <v>1</v>
      </c>
      <c r="W33" s="111">
        <v>2</v>
      </c>
      <c r="X33" s="115">
        <v>7</v>
      </c>
      <c r="Y33" s="107">
        <v>0</v>
      </c>
      <c r="Z33" s="107">
        <v>0</v>
      </c>
      <c r="AA33" s="111">
        <v>0</v>
      </c>
      <c r="AB33" s="115">
        <v>16</v>
      </c>
      <c r="AC33" s="107">
        <v>0</v>
      </c>
      <c r="AD33" s="107">
        <v>0</v>
      </c>
      <c r="AE33" s="111">
        <v>1</v>
      </c>
      <c r="AF33" s="115">
        <v>2</v>
      </c>
      <c r="AG33" s="107">
        <v>0</v>
      </c>
      <c r="AH33" s="107">
        <v>0</v>
      </c>
      <c r="AI33" s="111">
        <v>0</v>
      </c>
      <c r="AJ33" s="96">
        <v>21</v>
      </c>
      <c r="AK33" s="13">
        <v>0</v>
      </c>
      <c r="AL33" s="13">
        <v>0</v>
      </c>
      <c r="AM33" s="13">
        <f t="shared" si="2"/>
        <v>654</v>
      </c>
      <c r="AN33" s="26"/>
    </row>
    <row r="34" spans="1:40">
      <c r="A34" s="12" t="s">
        <v>43</v>
      </c>
      <c r="B34" s="79">
        <f t="shared" si="0"/>
        <v>164</v>
      </c>
      <c r="C34" s="115">
        <v>122</v>
      </c>
      <c r="D34" s="107">
        <v>0</v>
      </c>
      <c r="E34" s="107">
        <v>2</v>
      </c>
      <c r="F34" s="111">
        <v>8</v>
      </c>
      <c r="G34" s="115">
        <v>23</v>
      </c>
      <c r="H34" s="107">
        <v>0</v>
      </c>
      <c r="I34" s="107">
        <v>0</v>
      </c>
      <c r="J34" s="111">
        <v>2</v>
      </c>
      <c r="K34" s="115">
        <v>6</v>
      </c>
      <c r="L34" s="107">
        <v>0</v>
      </c>
      <c r="M34" s="107">
        <v>0</v>
      </c>
      <c r="N34" s="111">
        <v>1</v>
      </c>
      <c r="O34" s="118">
        <f t="shared" si="1"/>
        <v>546</v>
      </c>
      <c r="P34" s="115">
        <v>440</v>
      </c>
      <c r="Q34" s="107">
        <v>0</v>
      </c>
      <c r="R34" s="107">
        <v>5</v>
      </c>
      <c r="S34" s="111">
        <v>22</v>
      </c>
      <c r="T34" s="115">
        <v>44</v>
      </c>
      <c r="U34" s="107">
        <v>0</v>
      </c>
      <c r="V34" s="107">
        <v>1</v>
      </c>
      <c r="W34" s="111">
        <v>2</v>
      </c>
      <c r="X34" s="115">
        <v>7</v>
      </c>
      <c r="Y34" s="107">
        <v>0</v>
      </c>
      <c r="Z34" s="107">
        <v>1</v>
      </c>
      <c r="AA34" s="111">
        <v>0</v>
      </c>
      <c r="AB34" s="115">
        <v>22</v>
      </c>
      <c r="AC34" s="107">
        <v>0</v>
      </c>
      <c r="AD34" s="107">
        <v>0</v>
      </c>
      <c r="AE34" s="111">
        <v>0</v>
      </c>
      <c r="AF34" s="115">
        <v>2</v>
      </c>
      <c r="AG34" s="107">
        <v>0</v>
      </c>
      <c r="AH34" s="107">
        <v>0</v>
      </c>
      <c r="AI34" s="111">
        <v>0</v>
      </c>
      <c r="AJ34" s="96">
        <v>27</v>
      </c>
      <c r="AK34" s="13">
        <v>1</v>
      </c>
      <c r="AL34" s="13">
        <v>0</v>
      </c>
      <c r="AM34" s="13">
        <f t="shared" si="2"/>
        <v>738</v>
      </c>
      <c r="AN34" s="26"/>
    </row>
    <row r="35" spans="1:40">
      <c r="A35" s="12" t="s">
        <v>44</v>
      </c>
      <c r="B35" s="79">
        <f t="shared" si="0"/>
        <v>141</v>
      </c>
      <c r="C35" s="115">
        <v>112</v>
      </c>
      <c r="D35" s="107">
        <v>0</v>
      </c>
      <c r="E35" s="107">
        <v>0</v>
      </c>
      <c r="F35" s="111">
        <v>9</v>
      </c>
      <c r="G35" s="115">
        <v>16</v>
      </c>
      <c r="H35" s="107">
        <v>0</v>
      </c>
      <c r="I35" s="107">
        <v>0</v>
      </c>
      <c r="J35" s="111">
        <v>0</v>
      </c>
      <c r="K35" s="115">
        <v>4</v>
      </c>
      <c r="L35" s="107">
        <v>0</v>
      </c>
      <c r="M35" s="107">
        <v>0</v>
      </c>
      <c r="N35" s="111">
        <v>0</v>
      </c>
      <c r="O35" s="118">
        <f t="shared" si="1"/>
        <v>513</v>
      </c>
      <c r="P35" s="115">
        <v>408</v>
      </c>
      <c r="Q35" s="107">
        <v>0</v>
      </c>
      <c r="R35" s="107">
        <v>5</v>
      </c>
      <c r="S35" s="111">
        <v>20</v>
      </c>
      <c r="T35" s="115">
        <v>50</v>
      </c>
      <c r="U35" s="107">
        <v>0</v>
      </c>
      <c r="V35" s="107">
        <v>0</v>
      </c>
      <c r="W35" s="111">
        <v>2</v>
      </c>
      <c r="X35" s="115">
        <v>8</v>
      </c>
      <c r="Y35" s="107">
        <v>0</v>
      </c>
      <c r="Z35" s="107">
        <v>0</v>
      </c>
      <c r="AA35" s="111">
        <v>0</v>
      </c>
      <c r="AB35" s="115">
        <v>11</v>
      </c>
      <c r="AC35" s="107">
        <v>0</v>
      </c>
      <c r="AD35" s="107">
        <v>1</v>
      </c>
      <c r="AE35" s="111">
        <v>3</v>
      </c>
      <c r="AF35" s="115">
        <v>5</v>
      </c>
      <c r="AG35" s="107">
        <v>0</v>
      </c>
      <c r="AH35" s="107">
        <v>0</v>
      </c>
      <c r="AI35" s="111">
        <v>0</v>
      </c>
      <c r="AJ35" s="96">
        <v>28</v>
      </c>
      <c r="AK35" s="13">
        <v>0</v>
      </c>
      <c r="AL35" s="13">
        <v>0</v>
      </c>
      <c r="AM35" s="13">
        <f t="shared" si="2"/>
        <v>682</v>
      </c>
      <c r="AN35" s="26"/>
    </row>
    <row r="36" spans="1:40">
      <c r="A36" s="12" t="s">
        <v>45</v>
      </c>
      <c r="B36" s="79">
        <f t="shared" si="0"/>
        <v>102</v>
      </c>
      <c r="C36" s="115">
        <v>88</v>
      </c>
      <c r="D36" s="107">
        <v>0</v>
      </c>
      <c r="E36" s="107">
        <v>0</v>
      </c>
      <c r="F36" s="111">
        <v>6</v>
      </c>
      <c r="G36" s="115">
        <v>8</v>
      </c>
      <c r="H36" s="107">
        <v>0</v>
      </c>
      <c r="I36" s="107">
        <v>0</v>
      </c>
      <c r="J36" s="111">
        <v>0</v>
      </c>
      <c r="K36" s="115" t="s">
        <v>142</v>
      </c>
      <c r="L36" s="107">
        <v>0</v>
      </c>
      <c r="M36" s="107">
        <v>0</v>
      </c>
      <c r="N36" s="111">
        <v>0</v>
      </c>
      <c r="O36" s="118">
        <f t="shared" si="1"/>
        <v>410</v>
      </c>
      <c r="P36" s="115">
        <v>328</v>
      </c>
      <c r="Q36" s="107">
        <v>0</v>
      </c>
      <c r="R36" s="107">
        <v>1</v>
      </c>
      <c r="S36" s="111">
        <v>21</v>
      </c>
      <c r="T36" s="115">
        <v>38</v>
      </c>
      <c r="U36" s="107">
        <v>0</v>
      </c>
      <c r="V36" s="107">
        <v>2</v>
      </c>
      <c r="W36" s="111">
        <v>1</v>
      </c>
      <c r="X36" s="115">
        <v>4</v>
      </c>
      <c r="Y36" s="107">
        <v>0</v>
      </c>
      <c r="Z36" s="107">
        <v>0</v>
      </c>
      <c r="AA36" s="111">
        <v>0</v>
      </c>
      <c r="AB36" s="115">
        <v>13</v>
      </c>
      <c r="AC36" s="107">
        <v>0</v>
      </c>
      <c r="AD36" s="107">
        <v>0</v>
      </c>
      <c r="AE36" s="111">
        <v>0</v>
      </c>
      <c r="AF36" s="115">
        <v>2</v>
      </c>
      <c r="AG36" s="107">
        <v>0</v>
      </c>
      <c r="AH36" s="107">
        <v>0</v>
      </c>
      <c r="AI36" s="111">
        <v>0</v>
      </c>
      <c r="AJ36" s="96">
        <v>23</v>
      </c>
      <c r="AK36" s="13">
        <v>0</v>
      </c>
      <c r="AL36" s="13">
        <v>0</v>
      </c>
      <c r="AM36" s="13">
        <f t="shared" si="2"/>
        <v>535</v>
      </c>
      <c r="AN36" s="26"/>
    </row>
    <row r="37" spans="1:40">
      <c r="A37" s="12" t="s">
        <v>46</v>
      </c>
      <c r="B37" s="79">
        <f t="shared" si="0"/>
        <v>70</v>
      </c>
      <c r="C37" s="115">
        <v>54</v>
      </c>
      <c r="D37" s="107">
        <v>0</v>
      </c>
      <c r="E37" s="107">
        <v>0</v>
      </c>
      <c r="F37" s="111">
        <v>6</v>
      </c>
      <c r="G37" s="115">
        <v>6</v>
      </c>
      <c r="H37" s="107">
        <v>0</v>
      </c>
      <c r="I37" s="107">
        <v>0</v>
      </c>
      <c r="J37" s="111">
        <v>0</v>
      </c>
      <c r="K37" s="115">
        <v>4</v>
      </c>
      <c r="L37" s="107">
        <v>0</v>
      </c>
      <c r="M37" s="107">
        <v>0</v>
      </c>
      <c r="N37" s="111">
        <v>0</v>
      </c>
      <c r="O37" s="118">
        <f t="shared" si="1"/>
        <v>353</v>
      </c>
      <c r="P37" s="115">
        <v>268</v>
      </c>
      <c r="Q37" s="107">
        <v>0</v>
      </c>
      <c r="R37" s="107">
        <v>3</v>
      </c>
      <c r="S37" s="111">
        <v>14</v>
      </c>
      <c r="T37" s="115">
        <v>44</v>
      </c>
      <c r="U37" s="107">
        <v>0</v>
      </c>
      <c r="V37" s="107">
        <v>1</v>
      </c>
      <c r="W37" s="111">
        <v>4</v>
      </c>
      <c r="X37" s="115">
        <v>3</v>
      </c>
      <c r="Y37" s="107">
        <v>0</v>
      </c>
      <c r="Z37" s="107">
        <v>0</v>
      </c>
      <c r="AA37" s="111">
        <v>0</v>
      </c>
      <c r="AB37" s="115">
        <v>14</v>
      </c>
      <c r="AC37" s="107">
        <v>0</v>
      </c>
      <c r="AD37" s="107">
        <v>0</v>
      </c>
      <c r="AE37" s="111">
        <v>0</v>
      </c>
      <c r="AF37" s="115">
        <v>2</v>
      </c>
      <c r="AG37" s="107">
        <v>0</v>
      </c>
      <c r="AH37" s="107">
        <v>0</v>
      </c>
      <c r="AI37" s="111">
        <v>0</v>
      </c>
      <c r="AJ37" s="96">
        <v>23</v>
      </c>
      <c r="AK37" s="13">
        <v>0</v>
      </c>
      <c r="AL37" s="13">
        <v>0</v>
      </c>
      <c r="AM37" s="13">
        <f t="shared" si="2"/>
        <v>446</v>
      </c>
      <c r="AN37" s="26"/>
    </row>
    <row r="38" spans="1:40">
      <c r="A38" s="12" t="s">
        <v>47</v>
      </c>
      <c r="B38" s="79">
        <f t="shared" si="0"/>
        <v>101</v>
      </c>
      <c r="C38" s="115">
        <v>73</v>
      </c>
      <c r="D38" s="107">
        <v>0</v>
      </c>
      <c r="E38" s="107">
        <v>1</v>
      </c>
      <c r="F38" s="111">
        <v>12</v>
      </c>
      <c r="G38" s="115">
        <v>13</v>
      </c>
      <c r="H38" s="107">
        <v>0</v>
      </c>
      <c r="I38" s="107">
        <v>0</v>
      </c>
      <c r="J38" s="111">
        <v>1</v>
      </c>
      <c r="K38" s="115">
        <v>1</v>
      </c>
      <c r="L38" s="107">
        <v>0</v>
      </c>
      <c r="M38" s="107">
        <v>0</v>
      </c>
      <c r="N38" s="111">
        <v>0</v>
      </c>
      <c r="O38" s="118">
        <f t="shared" si="1"/>
        <v>421</v>
      </c>
      <c r="P38" s="115">
        <v>337</v>
      </c>
      <c r="Q38" s="107">
        <v>0</v>
      </c>
      <c r="R38" s="107">
        <v>1</v>
      </c>
      <c r="S38" s="111">
        <v>15</v>
      </c>
      <c r="T38" s="115">
        <v>49</v>
      </c>
      <c r="U38" s="107">
        <v>0</v>
      </c>
      <c r="V38" s="107">
        <v>0</v>
      </c>
      <c r="W38" s="111">
        <v>2</v>
      </c>
      <c r="X38" s="115">
        <v>2</v>
      </c>
      <c r="Y38" s="107">
        <v>0</v>
      </c>
      <c r="Z38" s="107">
        <v>0</v>
      </c>
      <c r="AA38" s="111">
        <v>0</v>
      </c>
      <c r="AB38" s="115">
        <v>11</v>
      </c>
      <c r="AC38" s="107">
        <v>0</v>
      </c>
      <c r="AD38" s="107">
        <v>0</v>
      </c>
      <c r="AE38" s="111">
        <v>1</v>
      </c>
      <c r="AF38" s="115">
        <v>3</v>
      </c>
      <c r="AG38" s="107">
        <v>0</v>
      </c>
      <c r="AH38" s="107">
        <v>0</v>
      </c>
      <c r="AI38" s="111">
        <v>0</v>
      </c>
      <c r="AJ38" s="96">
        <v>27</v>
      </c>
      <c r="AK38" s="13">
        <v>0</v>
      </c>
      <c r="AL38" s="13">
        <v>0</v>
      </c>
      <c r="AM38" s="13">
        <f t="shared" si="2"/>
        <v>549</v>
      </c>
      <c r="AN38" s="26"/>
    </row>
    <row r="39" spans="1:40">
      <c r="A39" s="12" t="s">
        <v>48</v>
      </c>
      <c r="B39" s="79">
        <f t="shared" si="0"/>
        <v>64</v>
      </c>
      <c r="C39" s="115">
        <v>51</v>
      </c>
      <c r="D39" s="107">
        <v>0</v>
      </c>
      <c r="E39" s="107">
        <v>1</v>
      </c>
      <c r="F39" s="111">
        <v>8</v>
      </c>
      <c r="G39" s="115">
        <v>3</v>
      </c>
      <c r="H39" s="107">
        <v>0</v>
      </c>
      <c r="I39" s="107">
        <v>0</v>
      </c>
      <c r="J39" s="111">
        <v>1</v>
      </c>
      <c r="K39" s="115">
        <v>0</v>
      </c>
      <c r="L39" s="107">
        <v>0</v>
      </c>
      <c r="M39" s="107">
        <v>0</v>
      </c>
      <c r="N39" s="111">
        <v>0</v>
      </c>
      <c r="O39" s="118">
        <f t="shared" si="1"/>
        <v>218</v>
      </c>
      <c r="P39" s="115">
        <v>170</v>
      </c>
      <c r="Q39" s="107">
        <v>0</v>
      </c>
      <c r="R39" s="107">
        <v>3</v>
      </c>
      <c r="S39" s="111">
        <v>16</v>
      </c>
      <c r="T39" s="115">
        <v>17</v>
      </c>
      <c r="U39" s="107">
        <v>0</v>
      </c>
      <c r="V39" s="107">
        <v>0</v>
      </c>
      <c r="W39" s="111">
        <v>2</v>
      </c>
      <c r="X39" s="115">
        <v>2</v>
      </c>
      <c r="Y39" s="107">
        <v>0</v>
      </c>
      <c r="Z39" s="107">
        <v>0</v>
      </c>
      <c r="AA39" s="111">
        <v>0</v>
      </c>
      <c r="AB39" s="115">
        <v>6</v>
      </c>
      <c r="AC39" s="107">
        <v>0</v>
      </c>
      <c r="AD39" s="107">
        <v>0</v>
      </c>
      <c r="AE39" s="111">
        <v>0</v>
      </c>
      <c r="AF39" s="115">
        <v>2</v>
      </c>
      <c r="AG39" s="107">
        <v>0</v>
      </c>
      <c r="AH39" s="107">
        <v>0</v>
      </c>
      <c r="AI39" s="111">
        <v>0</v>
      </c>
      <c r="AJ39" s="96">
        <v>13</v>
      </c>
      <c r="AK39" s="13">
        <v>0</v>
      </c>
      <c r="AL39" s="13">
        <v>0</v>
      </c>
      <c r="AM39" s="13">
        <f t="shared" si="2"/>
        <v>295</v>
      </c>
      <c r="AN39" s="26"/>
    </row>
    <row r="40" spans="1:40">
      <c r="A40" s="12" t="s">
        <v>49</v>
      </c>
      <c r="B40" s="79">
        <f t="shared" si="0"/>
        <v>38</v>
      </c>
      <c r="C40" s="115">
        <v>29</v>
      </c>
      <c r="D40" s="107">
        <v>0</v>
      </c>
      <c r="E40" s="107">
        <v>1</v>
      </c>
      <c r="F40" s="111">
        <v>1</v>
      </c>
      <c r="G40" s="115">
        <v>5</v>
      </c>
      <c r="H40" s="107">
        <v>0</v>
      </c>
      <c r="I40" s="107">
        <v>0</v>
      </c>
      <c r="J40" s="111">
        <v>0</v>
      </c>
      <c r="K40" s="115">
        <v>2</v>
      </c>
      <c r="L40" s="107">
        <v>0</v>
      </c>
      <c r="M40" s="107">
        <v>0</v>
      </c>
      <c r="N40" s="111">
        <v>0</v>
      </c>
      <c r="O40" s="118">
        <f t="shared" si="1"/>
        <v>174</v>
      </c>
      <c r="P40" s="115">
        <v>143</v>
      </c>
      <c r="Q40" s="107">
        <v>0</v>
      </c>
      <c r="R40" s="107">
        <v>0</v>
      </c>
      <c r="S40" s="111">
        <v>8</v>
      </c>
      <c r="T40" s="115">
        <v>11</v>
      </c>
      <c r="U40" s="107">
        <v>0</v>
      </c>
      <c r="V40" s="107">
        <v>0</v>
      </c>
      <c r="W40" s="111">
        <v>0</v>
      </c>
      <c r="X40" s="115">
        <v>6</v>
      </c>
      <c r="Y40" s="107">
        <v>0</v>
      </c>
      <c r="Z40" s="107">
        <v>0</v>
      </c>
      <c r="AA40" s="111">
        <v>0</v>
      </c>
      <c r="AB40" s="115">
        <v>6</v>
      </c>
      <c r="AC40" s="107">
        <v>0</v>
      </c>
      <c r="AD40" s="107">
        <v>0</v>
      </c>
      <c r="AE40" s="111">
        <v>0</v>
      </c>
      <c r="AF40" s="115">
        <v>0</v>
      </c>
      <c r="AG40" s="107">
        <v>0</v>
      </c>
      <c r="AH40" s="107">
        <v>0</v>
      </c>
      <c r="AI40" s="111">
        <v>0</v>
      </c>
      <c r="AJ40" s="96">
        <v>10</v>
      </c>
      <c r="AK40" s="13">
        <v>0</v>
      </c>
      <c r="AL40" s="13">
        <v>0</v>
      </c>
      <c r="AM40" s="13">
        <f t="shared" si="2"/>
        <v>222</v>
      </c>
      <c r="AN40" s="26"/>
    </row>
    <row r="41" spans="1:40">
      <c r="A41" s="12" t="s">
        <v>50</v>
      </c>
      <c r="B41" s="79">
        <f t="shared" si="0"/>
        <v>12</v>
      </c>
      <c r="C41" s="115">
        <v>11</v>
      </c>
      <c r="D41" s="107">
        <v>0</v>
      </c>
      <c r="E41" s="107">
        <v>0</v>
      </c>
      <c r="F41" s="111">
        <v>0</v>
      </c>
      <c r="G41" s="115">
        <v>1</v>
      </c>
      <c r="H41" s="107">
        <v>0</v>
      </c>
      <c r="I41" s="107">
        <v>0</v>
      </c>
      <c r="J41" s="111">
        <v>0</v>
      </c>
      <c r="K41" s="115">
        <v>0</v>
      </c>
      <c r="L41" s="107">
        <v>0</v>
      </c>
      <c r="M41" s="107">
        <v>0</v>
      </c>
      <c r="N41" s="111">
        <v>0</v>
      </c>
      <c r="O41" s="118">
        <f t="shared" si="1"/>
        <v>52</v>
      </c>
      <c r="P41" s="115">
        <v>47</v>
      </c>
      <c r="Q41" s="107">
        <v>0</v>
      </c>
      <c r="R41" s="107">
        <v>0</v>
      </c>
      <c r="S41" s="111">
        <v>0</v>
      </c>
      <c r="T41" s="115">
        <v>1</v>
      </c>
      <c r="U41" s="107">
        <v>0</v>
      </c>
      <c r="V41" s="107">
        <v>0</v>
      </c>
      <c r="W41" s="111">
        <v>0</v>
      </c>
      <c r="X41" s="115">
        <v>0</v>
      </c>
      <c r="Y41" s="107">
        <v>0</v>
      </c>
      <c r="Z41" s="107">
        <v>0</v>
      </c>
      <c r="AA41" s="111">
        <v>0</v>
      </c>
      <c r="AB41" s="115">
        <v>4</v>
      </c>
      <c r="AC41" s="107">
        <v>0</v>
      </c>
      <c r="AD41" s="107">
        <v>0</v>
      </c>
      <c r="AE41" s="111">
        <v>0</v>
      </c>
      <c r="AF41" s="115">
        <v>0</v>
      </c>
      <c r="AG41" s="107">
        <v>0</v>
      </c>
      <c r="AH41" s="107">
        <v>0</v>
      </c>
      <c r="AI41" s="111">
        <v>0</v>
      </c>
      <c r="AJ41" s="96">
        <v>1</v>
      </c>
      <c r="AK41" s="13">
        <v>0</v>
      </c>
      <c r="AL41" s="13">
        <v>0</v>
      </c>
      <c r="AM41" s="13">
        <f t="shared" si="2"/>
        <v>65</v>
      </c>
      <c r="AN41" s="26"/>
    </row>
    <row r="42" spans="1:40">
      <c r="A42" s="12" t="s">
        <v>51</v>
      </c>
      <c r="B42" s="79">
        <f t="shared" si="0"/>
        <v>136</v>
      </c>
      <c r="C42" s="115">
        <v>108</v>
      </c>
      <c r="D42" s="107">
        <v>0</v>
      </c>
      <c r="E42" s="107">
        <v>0</v>
      </c>
      <c r="F42" s="111">
        <v>14</v>
      </c>
      <c r="G42" s="115">
        <v>13</v>
      </c>
      <c r="H42" s="107">
        <v>0</v>
      </c>
      <c r="I42" s="107">
        <v>0</v>
      </c>
      <c r="J42" s="111">
        <v>0</v>
      </c>
      <c r="K42" s="115">
        <v>1</v>
      </c>
      <c r="L42" s="107">
        <v>0</v>
      </c>
      <c r="M42" s="107">
        <v>0</v>
      </c>
      <c r="N42" s="111">
        <v>0</v>
      </c>
      <c r="O42" s="118">
        <f t="shared" si="1"/>
        <v>595</v>
      </c>
      <c r="P42" s="115">
        <v>443</v>
      </c>
      <c r="Q42" s="107">
        <v>0</v>
      </c>
      <c r="R42" s="107">
        <v>4</v>
      </c>
      <c r="S42" s="111">
        <v>38</v>
      </c>
      <c r="T42" s="115">
        <v>79</v>
      </c>
      <c r="U42" s="107">
        <v>0</v>
      </c>
      <c r="V42" s="107">
        <v>2</v>
      </c>
      <c r="W42" s="111">
        <v>1</v>
      </c>
      <c r="X42" s="115">
        <v>5</v>
      </c>
      <c r="Y42" s="107">
        <v>0</v>
      </c>
      <c r="Z42" s="107">
        <v>0</v>
      </c>
      <c r="AA42" s="111">
        <v>0</v>
      </c>
      <c r="AB42" s="115">
        <v>19</v>
      </c>
      <c r="AC42" s="107">
        <v>0</v>
      </c>
      <c r="AD42" s="107">
        <v>2</v>
      </c>
      <c r="AE42" s="111">
        <v>1</v>
      </c>
      <c r="AF42" s="115">
        <v>1</v>
      </c>
      <c r="AG42" s="107">
        <v>0</v>
      </c>
      <c r="AH42" s="107">
        <v>0</v>
      </c>
      <c r="AI42" s="111">
        <v>0</v>
      </c>
      <c r="AJ42" s="96">
        <v>24</v>
      </c>
      <c r="AK42" s="13">
        <v>0</v>
      </c>
      <c r="AL42" s="13">
        <v>0</v>
      </c>
      <c r="AM42" s="13">
        <f t="shared" si="2"/>
        <v>755</v>
      </c>
      <c r="AN42" s="26"/>
    </row>
    <row r="43" spans="1:40">
      <c r="A43" s="12" t="s">
        <v>52</v>
      </c>
      <c r="B43" s="79">
        <f t="shared" si="0"/>
        <v>73</v>
      </c>
      <c r="C43" s="115">
        <v>57</v>
      </c>
      <c r="D43" s="107">
        <v>0</v>
      </c>
      <c r="E43" s="107">
        <v>1</v>
      </c>
      <c r="F43" s="111">
        <v>5</v>
      </c>
      <c r="G43" s="115">
        <v>8</v>
      </c>
      <c r="H43" s="107">
        <v>0</v>
      </c>
      <c r="I43" s="107">
        <v>0</v>
      </c>
      <c r="J43" s="111">
        <v>0</v>
      </c>
      <c r="K43" s="115">
        <v>2</v>
      </c>
      <c r="L43" s="107">
        <v>0</v>
      </c>
      <c r="M43" s="107">
        <v>0</v>
      </c>
      <c r="N43" s="111">
        <v>0</v>
      </c>
      <c r="O43" s="118">
        <f t="shared" si="1"/>
        <v>316</v>
      </c>
      <c r="P43" s="115">
        <v>254</v>
      </c>
      <c r="Q43" s="107">
        <v>0</v>
      </c>
      <c r="R43" s="107">
        <v>2</v>
      </c>
      <c r="S43" s="111">
        <v>10</v>
      </c>
      <c r="T43" s="115">
        <v>27</v>
      </c>
      <c r="U43" s="107">
        <v>0</v>
      </c>
      <c r="V43" s="107">
        <v>0</v>
      </c>
      <c r="W43" s="111">
        <v>2</v>
      </c>
      <c r="X43" s="115">
        <v>2</v>
      </c>
      <c r="Y43" s="107">
        <v>0</v>
      </c>
      <c r="Z43" s="107">
        <v>0</v>
      </c>
      <c r="AA43" s="111">
        <v>0</v>
      </c>
      <c r="AB43" s="115">
        <v>16</v>
      </c>
      <c r="AC43" s="107">
        <v>0</v>
      </c>
      <c r="AD43" s="107">
        <v>0</v>
      </c>
      <c r="AE43" s="111">
        <v>1</v>
      </c>
      <c r="AF43" s="115">
        <v>2</v>
      </c>
      <c r="AG43" s="107">
        <v>0</v>
      </c>
      <c r="AH43" s="107">
        <v>0</v>
      </c>
      <c r="AI43" s="111">
        <v>0</v>
      </c>
      <c r="AJ43" s="96">
        <v>25</v>
      </c>
      <c r="AK43" s="13">
        <v>0</v>
      </c>
      <c r="AL43" s="13">
        <v>0</v>
      </c>
      <c r="AM43" s="13">
        <f t="shared" si="2"/>
        <v>414</v>
      </c>
      <c r="AN43" s="26"/>
    </row>
    <row r="44" spans="1:40">
      <c r="A44" s="12" t="s">
        <v>53</v>
      </c>
      <c r="B44" s="79">
        <f t="shared" si="0"/>
        <v>88</v>
      </c>
      <c r="C44" s="115">
        <v>73</v>
      </c>
      <c r="D44" s="107">
        <v>0</v>
      </c>
      <c r="E44" s="107">
        <v>0</v>
      </c>
      <c r="F44" s="111">
        <v>5</v>
      </c>
      <c r="G44" s="115">
        <v>8</v>
      </c>
      <c r="H44" s="107">
        <v>0</v>
      </c>
      <c r="I44" s="107">
        <v>0</v>
      </c>
      <c r="J44" s="111">
        <v>0</v>
      </c>
      <c r="K44" s="115">
        <v>2</v>
      </c>
      <c r="L44" s="107">
        <v>0</v>
      </c>
      <c r="M44" s="107">
        <v>0</v>
      </c>
      <c r="N44" s="111">
        <v>0</v>
      </c>
      <c r="O44" s="118">
        <f t="shared" si="1"/>
        <v>396</v>
      </c>
      <c r="P44" s="115">
        <v>295</v>
      </c>
      <c r="Q44" s="107">
        <v>0</v>
      </c>
      <c r="R44" s="107">
        <v>2</v>
      </c>
      <c r="S44" s="111">
        <v>26</v>
      </c>
      <c r="T44" s="115">
        <v>42</v>
      </c>
      <c r="U44" s="107">
        <v>0</v>
      </c>
      <c r="V44" s="107">
        <v>1</v>
      </c>
      <c r="W44" s="111">
        <v>3</v>
      </c>
      <c r="X44" s="115">
        <v>8</v>
      </c>
      <c r="Y44" s="107">
        <v>0</v>
      </c>
      <c r="Z44" s="107">
        <v>1</v>
      </c>
      <c r="AA44" s="111">
        <v>1</v>
      </c>
      <c r="AB44" s="115">
        <v>11</v>
      </c>
      <c r="AC44" s="107">
        <v>0</v>
      </c>
      <c r="AD44" s="107">
        <v>0</v>
      </c>
      <c r="AE44" s="111">
        <v>0</v>
      </c>
      <c r="AF44" s="115">
        <v>5</v>
      </c>
      <c r="AG44" s="107">
        <v>0</v>
      </c>
      <c r="AH44" s="107">
        <v>0</v>
      </c>
      <c r="AI44" s="111">
        <v>1</v>
      </c>
      <c r="AJ44" s="96">
        <v>31</v>
      </c>
      <c r="AK44" s="13">
        <v>0</v>
      </c>
      <c r="AL44" s="13">
        <v>0</v>
      </c>
      <c r="AM44" s="13">
        <f t="shared" si="2"/>
        <v>515</v>
      </c>
      <c r="AN44" s="26"/>
    </row>
    <row r="45" spans="1:40">
      <c r="A45" s="2" t="s">
        <v>54</v>
      </c>
      <c r="B45" s="93">
        <f>SUM(B3:B44)</f>
        <v>4469</v>
      </c>
      <c r="C45" s="116">
        <f t="shared" ref="C45:AM45" si="3">SUM(C3:C44)</f>
        <v>3628</v>
      </c>
      <c r="D45" s="108">
        <f t="shared" si="3"/>
        <v>0</v>
      </c>
      <c r="E45" s="108">
        <f t="shared" si="3"/>
        <v>54</v>
      </c>
      <c r="F45" s="112">
        <f t="shared" si="3"/>
        <v>308</v>
      </c>
      <c r="G45" s="116">
        <f t="shared" si="3"/>
        <v>352</v>
      </c>
      <c r="H45" s="108">
        <f t="shared" si="3"/>
        <v>0</v>
      </c>
      <c r="I45" s="108">
        <f t="shared" si="3"/>
        <v>2</v>
      </c>
      <c r="J45" s="112">
        <f t="shared" si="3"/>
        <v>13</v>
      </c>
      <c r="K45" s="116">
        <f t="shared" si="3"/>
        <v>99</v>
      </c>
      <c r="L45" s="108">
        <f t="shared" si="3"/>
        <v>0</v>
      </c>
      <c r="M45" s="108">
        <f t="shared" si="3"/>
        <v>1</v>
      </c>
      <c r="N45" s="112">
        <f t="shared" si="3"/>
        <v>12</v>
      </c>
      <c r="O45" s="124">
        <f t="shared" si="3"/>
        <v>13915</v>
      </c>
      <c r="P45" s="116">
        <f t="shared" si="3"/>
        <v>10617</v>
      </c>
      <c r="Q45" s="108">
        <f t="shared" si="3"/>
        <v>0</v>
      </c>
      <c r="R45" s="108">
        <f t="shared" si="3"/>
        <v>98</v>
      </c>
      <c r="S45" s="112">
        <f t="shared" si="3"/>
        <v>712</v>
      </c>
      <c r="T45" s="116">
        <f t="shared" si="3"/>
        <v>1506</v>
      </c>
      <c r="U45" s="108">
        <f t="shared" si="3"/>
        <v>0</v>
      </c>
      <c r="V45" s="108">
        <f t="shared" si="3"/>
        <v>13</v>
      </c>
      <c r="W45" s="112">
        <f t="shared" si="3"/>
        <v>95</v>
      </c>
      <c r="X45" s="116">
        <f t="shared" si="3"/>
        <v>180</v>
      </c>
      <c r="Y45" s="108">
        <f t="shared" si="3"/>
        <v>0</v>
      </c>
      <c r="Z45" s="108">
        <f t="shared" si="3"/>
        <v>5</v>
      </c>
      <c r="AA45" s="112">
        <f t="shared" si="3"/>
        <v>6</v>
      </c>
      <c r="AB45" s="116">
        <f t="shared" si="3"/>
        <v>570</v>
      </c>
      <c r="AC45" s="108">
        <f t="shared" si="3"/>
        <v>0</v>
      </c>
      <c r="AD45" s="108">
        <f t="shared" si="3"/>
        <v>6</v>
      </c>
      <c r="AE45" s="112">
        <f t="shared" si="3"/>
        <v>18</v>
      </c>
      <c r="AF45" s="116">
        <f t="shared" si="3"/>
        <v>84</v>
      </c>
      <c r="AG45" s="108">
        <f t="shared" si="3"/>
        <v>0</v>
      </c>
      <c r="AH45" s="108">
        <f t="shared" si="3"/>
        <v>1</v>
      </c>
      <c r="AI45" s="112">
        <f t="shared" si="3"/>
        <v>4</v>
      </c>
      <c r="AJ45" s="95">
        <f t="shared" si="3"/>
        <v>869</v>
      </c>
      <c r="AK45" s="14">
        <f t="shared" si="3"/>
        <v>16</v>
      </c>
      <c r="AL45" s="14">
        <f t="shared" si="3"/>
        <v>3</v>
      </c>
      <c r="AM45" s="14">
        <f t="shared" si="3"/>
        <v>19272</v>
      </c>
      <c r="AN45" s="26"/>
    </row>
  </sheetData>
  <sheetProtection password="CDFD" sheet="1" objects="1" scenarios="1"/>
  <phoneticPr fontId="38" type="noConversion"/>
  <pageMargins left="0.2" right="0.33" top="1.6" bottom="0.89" header="1" footer="0.3"/>
  <pageSetup paperSize="5" scale="61" orientation="landscape"/>
  <headerFooter scaleWithDoc="0">
    <oddHeader xml:space="preserve">&amp;L&amp;"Arial Rounded MT Bold,Regular"&amp;12 46th Senate District
Montgomery County, NY&amp;C&amp;"Arial Rounded MT Bold,Regular"&amp;12General Election
Statement of Canvass
November 8, 2016&amp;R&amp;"Arial Rounded MT Bold,Regular"&amp;12State Senator
&amp;11Official Results&amp;12
</oddHeader>
    <oddFooter>&amp;L&amp;"Arial,Regular"Certified by 
Commissioner of Elections
November 29, 2016&amp;C&amp;"Arial,Regular"Jamie Duchessi
Terrance J Smith
&amp;R&amp;P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view="pageLayout" zoomScale="70" zoomScaleNormal="70" zoomScalePageLayoutView="70" workbookViewId="0">
      <selection activeCell="AB38" sqref="AB38:AB41"/>
    </sheetView>
  </sheetViews>
  <sheetFormatPr baseColWidth="10" defaultColWidth="8.83203125" defaultRowHeight="14" x14ac:dyDescent="0"/>
  <cols>
    <col min="1" max="1" width="26.5" customWidth="1"/>
    <col min="2" max="2" width="12.5" customWidth="1"/>
    <col min="3" max="3" width="11.5" customWidth="1"/>
    <col min="4" max="6" width="5.6640625" customWidth="1"/>
    <col min="7" max="7" width="11.33203125" customWidth="1"/>
    <col min="8" max="10" width="5.6640625" customWidth="1"/>
    <col min="11" max="11" width="11.33203125" customWidth="1"/>
    <col min="12" max="14" width="5.6640625" customWidth="1"/>
    <col min="15" max="15" width="11.33203125" customWidth="1"/>
    <col min="16" max="18" width="5.6640625" customWidth="1"/>
    <col min="19" max="19" width="10.6640625" customWidth="1"/>
    <col min="20" max="20" width="8.33203125" customWidth="1"/>
    <col min="21" max="23" width="5.6640625" customWidth="1"/>
    <col min="24" max="24" width="7.6640625" customWidth="1"/>
    <col min="25" max="27" width="5.6640625" customWidth="1"/>
    <col min="28" max="28" width="7.83203125" customWidth="1"/>
    <col min="29" max="34" width="5.6640625" customWidth="1"/>
    <col min="35" max="35" width="10.6640625" customWidth="1"/>
    <col min="36" max="36" width="8.5" customWidth="1"/>
    <col min="37" max="42" width="19" customWidth="1"/>
  </cols>
  <sheetData>
    <row r="1" spans="1:37" ht="15" customHeight="1">
      <c r="A1" s="143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144"/>
    </row>
    <row r="2" spans="1:37" s="16" customFormat="1" ht="63.75" customHeight="1">
      <c r="A2" s="10" t="s">
        <v>1</v>
      </c>
      <c r="B2" s="78" t="s">
        <v>258</v>
      </c>
      <c r="C2" s="114" t="s">
        <v>89</v>
      </c>
      <c r="D2" s="15" t="s">
        <v>248</v>
      </c>
      <c r="E2" s="15" t="s">
        <v>243</v>
      </c>
      <c r="F2" s="92" t="s">
        <v>244</v>
      </c>
      <c r="G2" s="114" t="s">
        <v>92</v>
      </c>
      <c r="H2" s="15" t="s">
        <v>248</v>
      </c>
      <c r="I2" s="15" t="s">
        <v>243</v>
      </c>
      <c r="J2" s="92" t="s">
        <v>244</v>
      </c>
      <c r="K2" s="114" t="s">
        <v>93</v>
      </c>
      <c r="L2" s="15" t="s">
        <v>248</v>
      </c>
      <c r="M2" s="15" t="s">
        <v>243</v>
      </c>
      <c r="N2" s="92" t="s">
        <v>244</v>
      </c>
      <c r="O2" s="114" t="s">
        <v>94</v>
      </c>
      <c r="P2" s="15" t="s">
        <v>248</v>
      </c>
      <c r="Q2" s="15" t="s">
        <v>243</v>
      </c>
      <c r="R2" s="92" t="s">
        <v>244</v>
      </c>
      <c r="S2" s="126" t="s">
        <v>259</v>
      </c>
      <c r="T2" s="114" t="s">
        <v>90</v>
      </c>
      <c r="U2" s="15" t="s">
        <v>248</v>
      </c>
      <c r="V2" s="15" t="s">
        <v>243</v>
      </c>
      <c r="W2" s="92" t="s">
        <v>244</v>
      </c>
      <c r="X2" s="114" t="s">
        <v>91</v>
      </c>
      <c r="Y2" s="15" t="s">
        <v>248</v>
      </c>
      <c r="Z2" s="15" t="s">
        <v>243</v>
      </c>
      <c r="AA2" s="92" t="s">
        <v>244</v>
      </c>
      <c r="AB2" s="114" t="s">
        <v>95</v>
      </c>
      <c r="AC2" s="15" t="s">
        <v>248</v>
      </c>
      <c r="AD2" s="15" t="s">
        <v>243</v>
      </c>
      <c r="AE2" s="92" t="s">
        <v>244</v>
      </c>
      <c r="AF2" s="104" t="s">
        <v>9</v>
      </c>
      <c r="AG2" s="15" t="s">
        <v>10</v>
      </c>
      <c r="AH2" s="15" t="s">
        <v>237</v>
      </c>
      <c r="AI2" s="10" t="s">
        <v>11</v>
      </c>
      <c r="AJ2" s="27"/>
      <c r="AK2" s="27"/>
    </row>
    <row r="3" spans="1:37">
      <c r="A3" s="139" t="s">
        <v>12</v>
      </c>
      <c r="B3" s="79">
        <f>SUM(C3:R3)</f>
        <v>356</v>
      </c>
      <c r="C3" s="115">
        <v>301</v>
      </c>
      <c r="D3" s="107">
        <v>0</v>
      </c>
      <c r="E3" s="107">
        <v>1</v>
      </c>
      <c r="F3" s="111">
        <v>20</v>
      </c>
      <c r="G3" s="115">
        <v>13</v>
      </c>
      <c r="H3" s="107">
        <v>0</v>
      </c>
      <c r="I3" s="107">
        <v>0</v>
      </c>
      <c r="J3" s="111">
        <v>0</v>
      </c>
      <c r="K3" s="115">
        <v>17</v>
      </c>
      <c r="L3" s="107">
        <v>0</v>
      </c>
      <c r="M3" s="107">
        <v>0</v>
      </c>
      <c r="N3" s="111">
        <v>0</v>
      </c>
      <c r="O3" s="115">
        <v>3</v>
      </c>
      <c r="P3" s="107">
        <v>0</v>
      </c>
      <c r="Q3" s="107">
        <v>0</v>
      </c>
      <c r="R3" s="111">
        <v>1</v>
      </c>
      <c r="S3" s="118">
        <f>SUM(T3:AE3)</f>
        <v>162</v>
      </c>
      <c r="T3" s="115">
        <v>125</v>
      </c>
      <c r="U3" s="107">
        <v>0</v>
      </c>
      <c r="V3" s="107">
        <v>1</v>
      </c>
      <c r="W3" s="111">
        <v>12</v>
      </c>
      <c r="X3" s="115">
        <v>19</v>
      </c>
      <c r="Y3" s="107">
        <v>0</v>
      </c>
      <c r="Z3" s="107">
        <v>0</v>
      </c>
      <c r="AA3" s="111">
        <v>3</v>
      </c>
      <c r="AB3" s="115">
        <v>2</v>
      </c>
      <c r="AC3" s="107">
        <v>0</v>
      </c>
      <c r="AD3" s="107">
        <v>0</v>
      </c>
      <c r="AE3" s="111">
        <v>0</v>
      </c>
      <c r="AF3" s="96">
        <v>29</v>
      </c>
      <c r="AG3" s="13">
        <v>0</v>
      </c>
      <c r="AH3" s="13">
        <v>1</v>
      </c>
      <c r="AI3" s="13">
        <f>SUM(B3,S3,AF3:AH3)</f>
        <v>548</v>
      </c>
      <c r="AJ3" s="26"/>
      <c r="AK3" s="26"/>
    </row>
    <row r="4" spans="1:37">
      <c r="A4" s="139" t="s">
        <v>13</v>
      </c>
      <c r="B4" s="79">
        <f t="shared" ref="B4:B44" si="0">SUM(C4:R4)</f>
        <v>113</v>
      </c>
      <c r="C4" s="115">
        <v>96</v>
      </c>
      <c r="D4" s="107">
        <v>0</v>
      </c>
      <c r="E4" s="107">
        <v>0</v>
      </c>
      <c r="F4" s="111">
        <v>5</v>
      </c>
      <c r="G4" s="115">
        <v>5</v>
      </c>
      <c r="H4" s="107">
        <v>0</v>
      </c>
      <c r="I4" s="107">
        <v>0</v>
      </c>
      <c r="J4" s="111">
        <v>0</v>
      </c>
      <c r="K4" s="115">
        <v>6</v>
      </c>
      <c r="L4" s="107">
        <v>0</v>
      </c>
      <c r="M4" s="107">
        <v>0</v>
      </c>
      <c r="N4" s="111">
        <v>0</v>
      </c>
      <c r="O4" s="115">
        <v>1</v>
      </c>
      <c r="P4" s="107">
        <v>0</v>
      </c>
      <c r="Q4" s="107">
        <v>0</v>
      </c>
      <c r="R4" s="111">
        <v>0</v>
      </c>
      <c r="S4" s="118">
        <f t="shared" ref="S4:S44" si="1">SUM(T4:AE4)</f>
        <v>65</v>
      </c>
      <c r="T4" s="115">
        <v>53</v>
      </c>
      <c r="U4" s="107">
        <v>0</v>
      </c>
      <c r="V4" s="107">
        <v>1</v>
      </c>
      <c r="W4" s="111">
        <v>4</v>
      </c>
      <c r="X4" s="115">
        <v>6</v>
      </c>
      <c r="Y4" s="107">
        <v>0</v>
      </c>
      <c r="Z4" s="107">
        <v>0</v>
      </c>
      <c r="AA4" s="111">
        <v>0</v>
      </c>
      <c r="AB4" s="115">
        <v>1</v>
      </c>
      <c r="AC4" s="107">
        <v>0</v>
      </c>
      <c r="AD4" s="107">
        <v>0</v>
      </c>
      <c r="AE4" s="111">
        <v>0</v>
      </c>
      <c r="AF4" s="96">
        <v>8</v>
      </c>
      <c r="AG4" s="13">
        <v>0</v>
      </c>
      <c r="AH4" s="13">
        <v>1</v>
      </c>
      <c r="AI4" s="13">
        <f t="shared" ref="AI4:AI44" si="2">SUM(B4,S4,AF4:AH4)</f>
        <v>187</v>
      </c>
      <c r="AJ4" s="26"/>
      <c r="AK4" s="26"/>
    </row>
    <row r="5" spans="1:37">
      <c r="A5" s="139" t="s">
        <v>14</v>
      </c>
      <c r="B5" s="79">
        <f t="shared" si="0"/>
        <v>392</v>
      </c>
      <c r="C5" s="115">
        <v>298</v>
      </c>
      <c r="D5" s="107">
        <v>0</v>
      </c>
      <c r="E5" s="107">
        <v>6</v>
      </c>
      <c r="F5" s="111">
        <v>33</v>
      </c>
      <c r="G5" s="115">
        <v>24</v>
      </c>
      <c r="H5" s="107">
        <v>0</v>
      </c>
      <c r="I5" s="107">
        <v>0</v>
      </c>
      <c r="J5" s="111">
        <v>1</v>
      </c>
      <c r="K5" s="115">
        <v>22</v>
      </c>
      <c r="L5" s="107">
        <v>0</v>
      </c>
      <c r="M5" s="107">
        <v>1</v>
      </c>
      <c r="N5" s="111">
        <v>1</v>
      </c>
      <c r="O5" s="115">
        <v>6</v>
      </c>
      <c r="P5" s="107">
        <v>0</v>
      </c>
      <c r="Q5" s="107">
        <v>0</v>
      </c>
      <c r="R5" s="111">
        <v>0</v>
      </c>
      <c r="S5" s="118">
        <f t="shared" si="1"/>
        <v>167</v>
      </c>
      <c r="T5" s="115">
        <v>124</v>
      </c>
      <c r="U5" s="107">
        <v>0</v>
      </c>
      <c r="V5" s="107">
        <v>1</v>
      </c>
      <c r="W5" s="111">
        <v>10</v>
      </c>
      <c r="X5" s="115">
        <v>26</v>
      </c>
      <c r="Y5" s="107">
        <v>0</v>
      </c>
      <c r="Z5" s="107">
        <v>0</v>
      </c>
      <c r="AA5" s="111">
        <v>5</v>
      </c>
      <c r="AB5" s="115">
        <v>1</v>
      </c>
      <c r="AC5" s="107">
        <v>0</v>
      </c>
      <c r="AD5" s="107">
        <v>0</v>
      </c>
      <c r="AE5" s="111">
        <v>0</v>
      </c>
      <c r="AF5" s="96">
        <v>28</v>
      </c>
      <c r="AG5" s="13">
        <v>0</v>
      </c>
      <c r="AH5" s="13">
        <v>0</v>
      </c>
      <c r="AI5" s="13">
        <f t="shared" si="2"/>
        <v>587</v>
      </c>
      <c r="AJ5" s="26"/>
      <c r="AK5" s="26"/>
    </row>
    <row r="6" spans="1:37">
      <c r="A6" s="139" t="s">
        <v>15</v>
      </c>
      <c r="B6" s="79">
        <f t="shared" si="0"/>
        <v>204</v>
      </c>
      <c r="C6" s="115">
        <v>163</v>
      </c>
      <c r="D6" s="107">
        <v>0</v>
      </c>
      <c r="E6" s="107">
        <v>0</v>
      </c>
      <c r="F6" s="111">
        <v>10</v>
      </c>
      <c r="G6" s="115">
        <v>11</v>
      </c>
      <c r="H6" s="107">
        <v>0</v>
      </c>
      <c r="I6" s="107">
        <v>1</v>
      </c>
      <c r="J6" s="111">
        <v>0</v>
      </c>
      <c r="K6" s="115">
        <v>15</v>
      </c>
      <c r="L6" s="107">
        <v>0</v>
      </c>
      <c r="M6" s="107">
        <v>0</v>
      </c>
      <c r="N6" s="111">
        <v>0</v>
      </c>
      <c r="O6" s="115">
        <v>4</v>
      </c>
      <c r="P6" s="107">
        <v>0</v>
      </c>
      <c r="Q6" s="107">
        <v>0</v>
      </c>
      <c r="R6" s="111">
        <v>0</v>
      </c>
      <c r="S6" s="118">
        <f t="shared" si="1"/>
        <v>97</v>
      </c>
      <c r="T6" s="115">
        <v>71</v>
      </c>
      <c r="U6" s="107">
        <v>0</v>
      </c>
      <c r="V6" s="107">
        <v>3</v>
      </c>
      <c r="W6" s="111">
        <v>3</v>
      </c>
      <c r="X6" s="115">
        <v>16</v>
      </c>
      <c r="Y6" s="107">
        <v>0</v>
      </c>
      <c r="Z6" s="107">
        <v>0</v>
      </c>
      <c r="AA6" s="111">
        <v>3</v>
      </c>
      <c r="AB6" s="115">
        <v>1</v>
      </c>
      <c r="AC6" s="107">
        <v>0</v>
      </c>
      <c r="AD6" s="107">
        <v>0</v>
      </c>
      <c r="AE6" s="111">
        <v>0</v>
      </c>
      <c r="AF6" s="96">
        <v>17</v>
      </c>
      <c r="AG6" s="13">
        <v>0</v>
      </c>
      <c r="AH6" s="13">
        <v>0</v>
      </c>
      <c r="AI6" s="13">
        <f t="shared" si="2"/>
        <v>318</v>
      </c>
      <c r="AJ6" s="26"/>
      <c r="AK6" s="26"/>
    </row>
    <row r="7" spans="1:37">
      <c r="A7" s="139" t="s">
        <v>16</v>
      </c>
      <c r="B7" s="79">
        <f t="shared" si="0"/>
        <v>62</v>
      </c>
      <c r="C7" s="115">
        <v>39</v>
      </c>
      <c r="D7" s="107">
        <v>0</v>
      </c>
      <c r="E7" s="107">
        <v>3</v>
      </c>
      <c r="F7" s="111">
        <v>6</v>
      </c>
      <c r="G7" s="115">
        <v>5</v>
      </c>
      <c r="H7" s="107">
        <v>0</v>
      </c>
      <c r="I7" s="107">
        <v>0</v>
      </c>
      <c r="J7" s="111">
        <v>2</v>
      </c>
      <c r="K7" s="115">
        <v>2</v>
      </c>
      <c r="L7" s="107">
        <v>0</v>
      </c>
      <c r="M7" s="107">
        <v>1</v>
      </c>
      <c r="N7" s="111">
        <v>0</v>
      </c>
      <c r="O7" s="115">
        <v>4</v>
      </c>
      <c r="P7" s="107">
        <v>0</v>
      </c>
      <c r="Q7" s="107">
        <v>0</v>
      </c>
      <c r="R7" s="111">
        <v>0</v>
      </c>
      <c r="S7" s="118">
        <f t="shared" si="1"/>
        <v>20</v>
      </c>
      <c r="T7" s="115">
        <v>14</v>
      </c>
      <c r="U7" s="107">
        <v>0</v>
      </c>
      <c r="V7" s="107">
        <v>0</v>
      </c>
      <c r="W7" s="111">
        <v>4</v>
      </c>
      <c r="X7" s="115">
        <v>2</v>
      </c>
      <c r="Y7" s="107">
        <v>0</v>
      </c>
      <c r="Z7" s="107">
        <v>0</v>
      </c>
      <c r="AA7" s="111">
        <v>0</v>
      </c>
      <c r="AB7" s="115">
        <v>0</v>
      </c>
      <c r="AC7" s="107">
        <v>0</v>
      </c>
      <c r="AD7" s="107">
        <v>0</v>
      </c>
      <c r="AE7" s="111">
        <v>0</v>
      </c>
      <c r="AF7" s="96">
        <v>14</v>
      </c>
      <c r="AG7" s="13">
        <v>2</v>
      </c>
      <c r="AH7" s="13">
        <v>0</v>
      </c>
      <c r="AI7" s="13">
        <f t="shared" si="2"/>
        <v>98</v>
      </c>
      <c r="AJ7" s="26"/>
      <c r="AK7" s="26"/>
    </row>
    <row r="8" spans="1:37">
      <c r="A8" s="139" t="s">
        <v>17</v>
      </c>
      <c r="B8" s="79">
        <f t="shared" si="0"/>
        <v>139</v>
      </c>
      <c r="C8" s="115">
        <v>109</v>
      </c>
      <c r="D8" s="107">
        <v>0</v>
      </c>
      <c r="E8" s="107">
        <v>5</v>
      </c>
      <c r="F8" s="111">
        <v>6</v>
      </c>
      <c r="G8" s="115">
        <v>10</v>
      </c>
      <c r="H8" s="107">
        <v>0</v>
      </c>
      <c r="I8" s="107">
        <v>0</v>
      </c>
      <c r="J8" s="111">
        <v>0</v>
      </c>
      <c r="K8" s="115">
        <v>6</v>
      </c>
      <c r="L8" s="107">
        <v>0</v>
      </c>
      <c r="M8" s="107">
        <v>0</v>
      </c>
      <c r="N8" s="111">
        <v>0</v>
      </c>
      <c r="O8" s="115">
        <v>3</v>
      </c>
      <c r="P8" s="107">
        <v>0</v>
      </c>
      <c r="Q8" s="107">
        <v>0</v>
      </c>
      <c r="R8" s="111">
        <v>0</v>
      </c>
      <c r="S8" s="118">
        <f t="shared" si="1"/>
        <v>42</v>
      </c>
      <c r="T8" s="115">
        <v>33</v>
      </c>
      <c r="U8" s="107">
        <v>0</v>
      </c>
      <c r="V8" s="107">
        <v>1</v>
      </c>
      <c r="W8" s="111">
        <v>0</v>
      </c>
      <c r="X8" s="115">
        <v>6</v>
      </c>
      <c r="Y8" s="107">
        <v>0</v>
      </c>
      <c r="Z8" s="107">
        <v>0</v>
      </c>
      <c r="AA8" s="111">
        <v>0</v>
      </c>
      <c r="AB8" s="115">
        <v>2</v>
      </c>
      <c r="AC8" s="107">
        <v>0</v>
      </c>
      <c r="AD8" s="107">
        <v>0</v>
      </c>
      <c r="AE8" s="111">
        <v>0</v>
      </c>
      <c r="AF8" s="96">
        <v>12</v>
      </c>
      <c r="AG8" s="13">
        <v>0</v>
      </c>
      <c r="AH8" s="13">
        <v>0</v>
      </c>
      <c r="AI8" s="13">
        <f t="shared" si="2"/>
        <v>193</v>
      </c>
      <c r="AJ8" s="26"/>
      <c r="AK8" s="26"/>
    </row>
    <row r="9" spans="1:37">
      <c r="A9" s="139" t="s">
        <v>18</v>
      </c>
      <c r="B9" s="79">
        <f t="shared" si="0"/>
        <v>70</v>
      </c>
      <c r="C9" s="115">
        <v>60</v>
      </c>
      <c r="D9" s="107">
        <v>0</v>
      </c>
      <c r="E9" s="107">
        <v>1</v>
      </c>
      <c r="F9" s="111">
        <v>0</v>
      </c>
      <c r="G9" s="115">
        <v>4</v>
      </c>
      <c r="H9" s="107">
        <v>0</v>
      </c>
      <c r="I9" s="107">
        <v>0</v>
      </c>
      <c r="J9" s="111">
        <v>0</v>
      </c>
      <c r="K9" s="115">
        <v>5</v>
      </c>
      <c r="L9" s="107">
        <v>0</v>
      </c>
      <c r="M9" s="107">
        <v>0</v>
      </c>
      <c r="N9" s="111">
        <v>0</v>
      </c>
      <c r="O9" s="115">
        <v>0</v>
      </c>
      <c r="P9" s="107">
        <v>0</v>
      </c>
      <c r="Q9" s="107">
        <v>0</v>
      </c>
      <c r="R9" s="111">
        <v>0</v>
      </c>
      <c r="S9" s="118">
        <f t="shared" si="1"/>
        <v>21</v>
      </c>
      <c r="T9" s="115">
        <v>19</v>
      </c>
      <c r="U9" s="107">
        <v>0</v>
      </c>
      <c r="V9" s="107">
        <v>0</v>
      </c>
      <c r="W9" s="111">
        <v>0</v>
      </c>
      <c r="X9" s="115">
        <v>2</v>
      </c>
      <c r="Y9" s="107">
        <v>0</v>
      </c>
      <c r="Z9" s="107">
        <v>0</v>
      </c>
      <c r="AA9" s="111">
        <v>0</v>
      </c>
      <c r="AB9" s="115">
        <v>0</v>
      </c>
      <c r="AC9" s="107">
        <v>0</v>
      </c>
      <c r="AD9" s="107">
        <v>0</v>
      </c>
      <c r="AE9" s="111">
        <v>0</v>
      </c>
      <c r="AF9" s="96">
        <v>5</v>
      </c>
      <c r="AG9" s="13">
        <v>1</v>
      </c>
      <c r="AH9" s="13">
        <v>0</v>
      </c>
      <c r="AI9" s="13">
        <f t="shared" si="2"/>
        <v>97</v>
      </c>
      <c r="AJ9" s="26"/>
      <c r="AK9" s="26"/>
    </row>
    <row r="10" spans="1:37">
      <c r="A10" s="139" t="s">
        <v>19</v>
      </c>
      <c r="B10" s="79">
        <f t="shared" si="0"/>
        <v>464</v>
      </c>
      <c r="C10" s="115">
        <v>381</v>
      </c>
      <c r="D10" s="107">
        <v>0</v>
      </c>
      <c r="E10" s="107">
        <v>7</v>
      </c>
      <c r="F10" s="111">
        <v>18</v>
      </c>
      <c r="G10" s="115">
        <v>27</v>
      </c>
      <c r="H10" s="107">
        <v>0</v>
      </c>
      <c r="I10" s="107">
        <v>0</v>
      </c>
      <c r="J10" s="111">
        <v>0</v>
      </c>
      <c r="K10" s="115">
        <v>20</v>
      </c>
      <c r="L10" s="107">
        <v>0</v>
      </c>
      <c r="M10" s="107">
        <v>0</v>
      </c>
      <c r="N10" s="111">
        <v>0</v>
      </c>
      <c r="O10" s="115">
        <v>10</v>
      </c>
      <c r="P10" s="107">
        <v>0</v>
      </c>
      <c r="Q10" s="107">
        <v>0</v>
      </c>
      <c r="R10" s="111">
        <v>1</v>
      </c>
      <c r="S10" s="118">
        <f t="shared" si="1"/>
        <v>204</v>
      </c>
      <c r="T10" s="115">
        <v>159</v>
      </c>
      <c r="U10" s="107">
        <v>0</v>
      </c>
      <c r="V10" s="107">
        <v>2</v>
      </c>
      <c r="W10" s="111">
        <v>6</v>
      </c>
      <c r="X10" s="115">
        <v>27</v>
      </c>
      <c r="Y10" s="107">
        <v>0</v>
      </c>
      <c r="Z10" s="107">
        <v>1</v>
      </c>
      <c r="AA10" s="111">
        <v>4</v>
      </c>
      <c r="AB10" s="115">
        <v>5</v>
      </c>
      <c r="AC10" s="107">
        <v>0</v>
      </c>
      <c r="AD10" s="107">
        <v>0</v>
      </c>
      <c r="AE10" s="111">
        <v>0</v>
      </c>
      <c r="AF10" s="96">
        <v>50</v>
      </c>
      <c r="AG10" s="13">
        <v>1</v>
      </c>
      <c r="AH10" s="13">
        <v>0</v>
      </c>
      <c r="AI10" s="13">
        <f t="shared" si="2"/>
        <v>719</v>
      </c>
      <c r="AJ10" s="26"/>
      <c r="AK10" s="26"/>
    </row>
    <row r="11" spans="1:37">
      <c r="A11" s="139" t="s">
        <v>20</v>
      </c>
      <c r="B11" s="79">
        <f t="shared" si="0"/>
        <v>380</v>
      </c>
      <c r="C11" s="115">
        <v>297</v>
      </c>
      <c r="D11" s="107">
        <v>0</v>
      </c>
      <c r="E11" s="107">
        <v>6</v>
      </c>
      <c r="F11" s="111">
        <v>23</v>
      </c>
      <c r="G11" s="115">
        <v>22</v>
      </c>
      <c r="H11" s="107">
        <v>0</v>
      </c>
      <c r="I11" s="107">
        <v>0</v>
      </c>
      <c r="J11" s="111">
        <v>1</v>
      </c>
      <c r="K11" s="115">
        <v>20</v>
      </c>
      <c r="L11" s="107">
        <v>0</v>
      </c>
      <c r="M11" s="107">
        <v>1</v>
      </c>
      <c r="N11" s="111">
        <v>1</v>
      </c>
      <c r="O11" s="115">
        <v>9</v>
      </c>
      <c r="P11" s="107">
        <v>0</v>
      </c>
      <c r="Q11" s="107">
        <v>0</v>
      </c>
      <c r="R11" s="111">
        <v>0</v>
      </c>
      <c r="S11" s="118">
        <f t="shared" si="1"/>
        <v>132</v>
      </c>
      <c r="T11" s="115">
        <v>97</v>
      </c>
      <c r="U11" s="107">
        <v>0</v>
      </c>
      <c r="V11" s="107">
        <v>1</v>
      </c>
      <c r="W11" s="111">
        <v>9</v>
      </c>
      <c r="X11" s="115">
        <v>18</v>
      </c>
      <c r="Y11" s="107">
        <v>0</v>
      </c>
      <c r="Z11" s="107">
        <v>0</v>
      </c>
      <c r="AA11" s="111">
        <v>4</v>
      </c>
      <c r="AB11" s="115">
        <v>3</v>
      </c>
      <c r="AC11" s="107">
        <v>0</v>
      </c>
      <c r="AD11" s="107">
        <v>0</v>
      </c>
      <c r="AE11" s="111">
        <v>0</v>
      </c>
      <c r="AF11" s="96">
        <v>25</v>
      </c>
      <c r="AG11" s="13">
        <v>1</v>
      </c>
      <c r="AH11" s="13">
        <v>0</v>
      </c>
      <c r="AI11" s="13">
        <f t="shared" si="2"/>
        <v>538</v>
      </c>
      <c r="AJ11" s="26"/>
      <c r="AK11" s="26"/>
    </row>
    <row r="12" spans="1:37">
      <c r="A12" s="139" t="s">
        <v>21</v>
      </c>
      <c r="B12" s="79">
        <f t="shared" si="0"/>
        <v>204</v>
      </c>
      <c r="C12" s="115">
        <v>170</v>
      </c>
      <c r="D12" s="107">
        <v>0</v>
      </c>
      <c r="E12" s="107">
        <v>2</v>
      </c>
      <c r="F12" s="111">
        <v>9</v>
      </c>
      <c r="G12" s="115">
        <v>11</v>
      </c>
      <c r="H12" s="107">
        <v>0</v>
      </c>
      <c r="I12" s="107">
        <v>0</v>
      </c>
      <c r="J12" s="111">
        <v>0</v>
      </c>
      <c r="K12" s="115">
        <v>10</v>
      </c>
      <c r="L12" s="107">
        <v>0</v>
      </c>
      <c r="M12" s="107">
        <v>0</v>
      </c>
      <c r="N12" s="111">
        <v>0</v>
      </c>
      <c r="O12" s="115">
        <v>2</v>
      </c>
      <c r="P12" s="107">
        <v>0</v>
      </c>
      <c r="Q12" s="107">
        <v>0</v>
      </c>
      <c r="R12" s="111">
        <v>0</v>
      </c>
      <c r="S12" s="118">
        <f t="shared" si="1"/>
        <v>83</v>
      </c>
      <c r="T12" s="115">
        <v>65</v>
      </c>
      <c r="U12" s="107">
        <v>0</v>
      </c>
      <c r="V12" s="107">
        <v>1</v>
      </c>
      <c r="W12" s="111">
        <v>4</v>
      </c>
      <c r="X12" s="115">
        <v>12</v>
      </c>
      <c r="Y12" s="107">
        <v>0</v>
      </c>
      <c r="Z12" s="107">
        <v>0</v>
      </c>
      <c r="AA12" s="111">
        <v>0</v>
      </c>
      <c r="AB12" s="115">
        <v>0</v>
      </c>
      <c r="AC12" s="107">
        <v>0</v>
      </c>
      <c r="AD12" s="107">
        <v>0</v>
      </c>
      <c r="AE12" s="111">
        <v>1</v>
      </c>
      <c r="AF12" s="96">
        <v>17</v>
      </c>
      <c r="AG12" s="13">
        <v>0</v>
      </c>
      <c r="AH12" s="13">
        <v>0</v>
      </c>
      <c r="AI12" s="13">
        <f t="shared" si="2"/>
        <v>304</v>
      </c>
      <c r="AJ12" s="26"/>
      <c r="AK12" s="26"/>
    </row>
    <row r="13" spans="1:37">
      <c r="A13" s="139" t="s">
        <v>22</v>
      </c>
      <c r="B13" s="79">
        <f t="shared" si="0"/>
        <v>244</v>
      </c>
      <c r="C13" s="115">
        <v>192</v>
      </c>
      <c r="D13" s="107">
        <v>0</v>
      </c>
      <c r="E13" s="107">
        <v>3</v>
      </c>
      <c r="F13" s="111">
        <v>16</v>
      </c>
      <c r="G13" s="115">
        <v>9</v>
      </c>
      <c r="H13" s="107">
        <v>0</v>
      </c>
      <c r="I13" s="107">
        <v>0</v>
      </c>
      <c r="J13" s="111">
        <v>2</v>
      </c>
      <c r="K13" s="115">
        <v>16</v>
      </c>
      <c r="L13" s="107">
        <v>0</v>
      </c>
      <c r="M13" s="107">
        <v>0</v>
      </c>
      <c r="N13" s="111">
        <v>1</v>
      </c>
      <c r="O13" s="115">
        <v>5</v>
      </c>
      <c r="P13" s="107">
        <v>0</v>
      </c>
      <c r="Q13" s="107">
        <v>0</v>
      </c>
      <c r="R13" s="111">
        <v>0</v>
      </c>
      <c r="S13" s="118">
        <f t="shared" si="1"/>
        <v>88</v>
      </c>
      <c r="T13" s="115">
        <v>73</v>
      </c>
      <c r="U13" s="107">
        <v>0</v>
      </c>
      <c r="V13" s="107">
        <v>2</v>
      </c>
      <c r="W13" s="111">
        <v>2</v>
      </c>
      <c r="X13" s="115">
        <v>10</v>
      </c>
      <c r="Y13" s="107">
        <v>0</v>
      </c>
      <c r="Z13" s="107">
        <v>0</v>
      </c>
      <c r="AA13" s="111">
        <v>0</v>
      </c>
      <c r="AB13" s="115">
        <v>1</v>
      </c>
      <c r="AC13" s="107">
        <v>0</v>
      </c>
      <c r="AD13" s="107">
        <v>0</v>
      </c>
      <c r="AE13" s="111">
        <v>0</v>
      </c>
      <c r="AF13" s="96">
        <v>21</v>
      </c>
      <c r="AG13" s="13">
        <v>0</v>
      </c>
      <c r="AH13" s="13">
        <v>0</v>
      </c>
      <c r="AI13" s="13">
        <f t="shared" si="2"/>
        <v>353</v>
      </c>
      <c r="AJ13" s="26"/>
      <c r="AK13" s="26"/>
    </row>
    <row r="14" spans="1:37">
      <c r="A14" s="139" t="s">
        <v>23</v>
      </c>
      <c r="B14" s="79">
        <f t="shared" si="0"/>
        <v>275</v>
      </c>
      <c r="C14" s="115">
        <v>220</v>
      </c>
      <c r="D14" s="107">
        <v>0</v>
      </c>
      <c r="E14" s="107">
        <v>6</v>
      </c>
      <c r="F14" s="111">
        <v>17</v>
      </c>
      <c r="G14" s="115">
        <v>14</v>
      </c>
      <c r="H14" s="107">
        <v>0</v>
      </c>
      <c r="I14" s="107">
        <v>1</v>
      </c>
      <c r="J14" s="111">
        <v>1</v>
      </c>
      <c r="K14" s="115">
        <v>11</v>
      </c>
      <c r="L14" s="107">
        <v>0</v>
      </c>
      <c r="M14" s="107">
        <v>0</v>
      </c>
      <c r="N14" s="111">
        <v>0</v>
      </c>
      <c r="O14" s="115">
        <v>5</v>
      </c>
      <c r="P14" s="107">
        <v>0</v>
      </c>
      <c r="Q14" s="107">
        <v>0</v>
      </c>
      <c r="R14" s="111">
        <v>0</v>
      </c>
      <c r="S14" s="118">
        <f t="shared" si="1"/>
        <v>88</v>
      </c>
      <c r="T14" s="115">
        <v>63</v>
      </c>
      <c r="U14" s="107">
        <v>0</v>
      </c>
      <c r="V14" s="107">
        <v>3</v>
      </c>
      <c r="W14" s="111">
        <v>3</v>
      </c>
      <c r="X14" s="115">
        <v>15</v>
      </c>
      <c r="Y14" s="107">
        <v>0</v>
      </c>
      <c r="Z14" s="107">
        <v>0</v>
      </c>
      <c r="AA14" s="111">
        <v>4</v>
      </c>
      <c r="AB14" s="115">
        <v>0</v>
      </c>
      <c r="AC14" s="107">
        <v>0</v>
      </c>
      <c r="AD14" s="107">
        <v>0</v>
      </c>
      <c r="AE14" s="111">
        <v>0</v>
      </c>
      <c r="AF14" s="96">
        <v>25</v>
      </c>
      <c r="AG14" s="13">
        <v>0</v>
      </c>
      <c r="AH14" s="13">
        <v>0</v>
      </c>
      <c r="AI14" s="13">
        <f t="shared" si="2"/>
        <v>388</v>
      </c>
      <c r="AJ14" s="26"/>
      <c r="AK14" s="26"/>
    </row>
    <row r="15" spans="1:37">
      <c r="A15" s="139" t="s">
        <v>24</v>
      </c>
      <c r="B15" s="79">
        <f t="shared" si="0"/>
        <v>382</v>
      </c>
      <c r="C15" s="115">
        <v>311</v>
      </c>
      <c r="D15" s="107">
        <v>0</v>
      </c>
      <c r="E15" s="107">
        <v>0</v>
      </c>
      <c r="F15" s="111">
        <v>15</v>
      </c>
      <c r="G15" s="115">
        <v>30</v>
      </c>
      <c r="H15" s="107">
        <v>0</v>
      </c>
      <c r="I15" s="107">
        <v>0</v>
      </c>
      <c r="J15" s="111">
        <v>0</v>
      </c>
      <c r="K15" s="115">
        <v>22</v>
      </c>
      <c r="L15" s="107">
        <v>0</v>
      </c>
      <c r="M15" s="107">
        <v>0</v>
      </c>
      <c r="N15" s="111">
        <v>0</v>
      </c>
      <c r="O15" s="115">
        <v>4</v>
      </c>
      <c r="P15" s="107">
        <v>0</v>
      </c>
      <c r="Q15" s="107">
        <v>0</v>
      </c>
      <c r="R15" s="111">
        <v>0</v>
      </c>
      <c r="S15" s="118">
        <f t="shared" si="1"/>
        <v>173</v>
      </c>
      <c r="T15" s="115">
        <v>129</v>
      </c>
      <c r="U15" s="107">
        <v>0</v>
      </c>
      <c r="V15" s="107">
        <v>0</v>
      </c>
      <c r="W15" s="111">
        <v>8</v>
      </c>
      <c r="X15" s="115">
        <v>27</v>
      </c>
      <c r="Y15" s="107">
        <v>0</v>
      </c>
      <c r="Z15" s="107">
        <v>0</v>
      </c>
      <c r="AA15" s="111">
        <v>3</v>
      </c>
      <c r="AB15" s="115">
        <v>5</v>
      </c>
      <c r="AC15" s="107">
        <v>0</v>
      </c>
      <c r="AD15" s="107">
        <v>0</v>
      </c>
      <c r="AE15" s="111">
        <v>1</v>
      </c>
      <c r="AF15" s="96">
        <v>40</v>
      </c>
      <c r="AG15" s="13">
        <v>0</v>
      </c>
      <c r="AH15" s="13">
        <v>0</v>
      </c>
      <c r="AI15" s="13">
        <f t="shared" si="2"/>
        <v>595</v>
      </c>
      <c r="AJ15" s="26"/>
      <c r="AK15" s="26"/>
    </row>
    <row r="16" spans="1:37">
      <c r="A16" s="139" t="s">
        <v>25</v>
      </c>
      <c r="B16" s="79">
        <f t="shared" si="0"/>
        <v>184</v>
      </c>
      <c r="C16" s="115">
        <v>156</v>
      </c>
      <c r="D16" s="107">
        <v>0</v>
      </c>
      <c r="E16" s="107">
        <v>11</v>
      </c>
      <c r="F16" s="111">
        <v>3</v>
      </c>
      <c r="G16" s="115">
        <v>5</v>
      </c>
      <c r="H16" s="107">
        <v>0</v>
      </c>
      <c r="I16" s="107">
        <v>0</v>
      </c>
      <c r="J16" s="111">
        <v>0</v>
      </c>
      <c r="K16" s="115">
        <v>7</v>
      </c>
      <c r="L16" s="107">
        <v>0</v>
      </c>
      <c r="M16" s="107">
        <v>0</v>
      </c>
      <c r="N16" s="111">
        <v>0</v>
      </c>
      <c r="O16" s="115">
        <v>2</v>
      </c>
      <c r="P16" s="107">
        <v>0</v>
      </c>
      <c r="Q16" s="107">
        <v>0</v>
      </c>
      <c r="R16" s="111">
        <v>0</v>
      </c>
      <c r="S16" s="118">
        <f t="shared" si="1"/>
        <v>51</v>
      </c>
      <c r="T16" s="115">
        <v>41</v>
      </c>
      <c r="U16" s="107">
        <v>0</v>
      </c>
      <c r="V16" s="107">
        <v>0</v>
      </c>
      <c r="W16" s="111">
        <v>0</v>
      </c>
      <c r="X16" s="115">
        <v>7</v>
      </c>
      <c r="Y16" s="107">
        <v>0</v>
      </c>
      <c r="Z16" s="107">
        <v>0</v>
      </c>
      <c r="AA16" s="111">
        <v>2</v>
      </c>
      <c r="AB16" s="115">
        <v>1</v>
      </c>
      <c r="AC16" s="107">
        <v>0</v>
      </c>
      <c r="AD16" s="107">
        <v>0</v>
      </c>
      <c r="AE16" s="111">
        <v>0</v>
      </c>
      <c r="AF16" s="96">
        <v>24</v>
      </c>
      <c r="AG16" s="13">
        <v>0</v>
      </c>
      <c r="AH16" s="13">
        <v>0</v>
      </c>
      <c r="AI16" s="13">
        <f t="shared" si="2"/>
        <v>259</v>
      </c>
      <c r="AJ16" s="26"/>
      <c r="AK16" s="26"/>
    </row>
    <row r="17" spans="1:37">
      <c r="A17" s="139" t="s">
        <v>26</v>
      </c>
      <c r="B17" s="79">
        <f t="shared" si="0"/>
        <v>103</v>
      </c>
      <c r="C17" s="115">
        <v>84</v>
      </c>
      <c r="D17" s="107">
        <v>0</v>
      </c>
      <c r="E17" s="107">
        <v>0</v>
      </c>
      <c r="F17" s="111">
        <v>4</v>
      </c>
      <c r="G17" s="115">
        <v>7</v>
      </c>
      <c r="H17" s="107">
        <v>0</v>
      </c>
      <c r="I17" s="107">
        <v>0</v>
      </c>
      <c r="J17" s="111">
        <v>0</v>
      </c>
      <c r="K17" s="115">
        <v>8</v>
      </c>
      <c r="L17" s="107">
        <v>0</v>
      </c>
      <c r="M17" s="107">
        <v>0</v>
      </c>
      <c r="N17" s="111">
        <v>0</v>
      </c>
      <c r="O17" s="115">
        <v>0</v>
      </c>
      <c r="P17" s="107">
        <v>0</v>
      </c>
      <c r="Q17" s="107">
        <v>0</v>
      </c>
      <c r="R17" s="111">
        <v>0</v>
      </c>
      <c r="S17" s="118">
        <f t="shared" si="1"/>
        <v>38</v>
      </c>
      <c r="T17" s="115">
        <v>29</v>
      </c>
      <c r="U17" s="107">
        <v>0</v>
      </c>
      <c r="V17" s="107">
        <v>0</v>
      </c>
      <c r="W17" s="111">
        <v>0</v>
      </c>
      <c r="X17" s="115">
        <v>8</v>
      </c>
      <c r="Y17" s="107">
        <v>0</v>
      </c>
      <c r="Z17" s="107">
        <v>0</v>
      </c>
      <c r="AA17" s="111">
        <v>1</v>
      </c>
      <c r="AB17" s="115">
        <v>0</v>
      </c>
      <c r="AC17" s="107">
        <v>0</v>
      </c>
      <c r="AD17" s="107">
        <v>0</v>
      </c>
      <c r="AE17" s="111">
        <v>0</v>
      </c>
      <c r="AF17" s="96">
        <v>5</v>
      </c>
      <c r="AG17" s="13">
        <v>0</v>
      </c>
      <c r="AH17" s="13">
        <v>0</v>
      </c>
      <c r="AI17" s="13">
        <f t="shared" si="2"/>
        <v>146</v>
      </c>
      <c r="AJ17" s="26"/>
      <c r="AK17" s="26"/>
    </row>
    <row r="18" spans="1:37">
      <c r="A18" s="139" t="s">
        <v>27</v>
      </c>
      <c r="B18" s="79">
        <f t="shared" si="0"/>
        <v>157</v>
      </c>
      <c r="C18" s="115">
        <v>134</v>
      </c>
      <c r="D18" s="107">
        <v>0</v>
      </c>
      <c r="E18" s="107">
        <v>8</v>
      </c>
      <c r="F18" s="111">
        <v>5</v>
      </c>
      <c r="G18" s="115">
        <v>5</v>
      </c>
      <c r="H18" s="107">
        <v>0</v>
      </c>
      <c r="I18" s="107">
        <v>0</v>
      </c>
      <c r="J18" s="111">
        <v>1</v>
      </c>
      <c r="K18" s="115">
        <v>3</v>
      </c>
      <c r="L18" s="107">
        <v>0</v>
      </c>
      <c r="M18" s="107">
        <v>0</v>
      </c>
      <c r="N18" s="111">
        <v>0</v>
      </c>
      <c r="O18" s="115">
        <v>1</v>
      </c>
      <c r="P18" s="107">
        <v>0</v>
      </c>
      <c r="Q18" s="107">
        <v>0</v>
      </c>
      <c r="R18" s="111">
        <v>0</v>
      </c>
      <c r="S18" s="118">
        <f t="shared" si="1"/>
        <v>24</v>
      </c>
      <c r="T18" s="115">
        <v>15</v>
      </c>
      <c r="U18" s="107">
        <v>0</v>
      </c>
      <c r="V18" s="107">
        <v>1</v>
      </c>
      <c r="W18" s="111">
        <v>1</v>
      </c>
      <c r="X18" s="115">
        <v>6</v>
      </c>
      <c r="Y18" s="107">
        <v>0</v>
      </c>
      <c r="Z18" s="107">
        <v>0</v>
      </c>
      <c r="AA18" s="111">
        <v>1</v>
      </c>
      <c r="AB18" s="115">
        <v>0</v>
      </c>
      <c r="AC18" s="107">
        <v>0</v>
      </c>
      <c r="AD18" s="107">
        <v>0</v>
      </c>
      <c r="AE18" s="111">
        <v>0</v>
      </c>
      <c r="AF18" s="96">
        <v>10</v>
      </c>
      <c r="AG18" s="13">
        <v>0</v>
      </c>
      <c r="AH18" s="13">
        <v>0</v>
      </c>
      <c r="AI18" s="13">
        <f t="shared" si="2"/>
        <v>191</v>
      </c>
      <c r="AJ18" s="26"/>
      <c r="AK18" s="26"/>
    </row>
    <row r="19" spans="1:37">
      <c r="A19" s="139" t="s">
        <v>28</v>
      </c>
      <c r="B19" s="79">
        <f t="shared" si="0"/>
        <v>363</v>
      </c>
      <c r="C19" s="115">
        <v>274</v>
      </c>
      <c r="D19" s="107">
        <v>0</v>
      </c>
      <c r="E19" s="107">
        <v>4</v>
      </c>
      <c r="F19" s="111">
        <v>24</v>
      </c>
      <c r="G19" s="115">
        <v>24</v>
      </c>
      <c r="H19" s="107">
        <v>0</v>
      </c>
      <c r="I19" s="107">
        <v>0</v>
      </c>
      <c r="J19" s="111">
        <v>0</v>
      </c>
      <c r="K19" s="115">
        <v>28</v>
      </c>
      <c r="L19" s="107">
        <v>0</v>
      </c>
      <c r="M19" s="107">
        <v>0</v>
      </c>
      <c r="N19" s="111">
        <v>3</v>
      </c>
      <c r="O19" s="115">
        <v>6</v>
      </c>
      <c r="P19" s="107">
        <v>0</v>
      </c>
      <c r="Q19" s="107">
        <v>0</v>
      </c>
      <c r="R19" s="111">
        <v>0</v>
      </c>
      <c r="S19" s="118">
        <f t="shared" si="1"/>
        <v>128</v>
      </c>
      <c r="T19" s="115">
        <v>95</v>
      </c>
      <c r="U19" s="107">
        <v>0</v>
      </c>
      <c r="V19" s="107">
        <v>1</v>
      </c>
      <c r="W19" s="111">
        <v>11</v>
      </c>
      <c r="X19" s="115">
        <v>19</v>
      </c>
      <c r="Y19" s="107">
        <v>0</v>
      </c>
      <c r="Z19" s="107">
        <v>0</v>
      </c>
      <c r="AA19" s="111">
        <v>1</v>
      </c>
      <c r="AB19" s="115">
        <v>1</v>
      </c>
      <c r="AC19" s="107">
        <v>0</v>
      </c>
      <c r="AD19" s="107">
        <v>0</v>
      </c>
      <c r="AE19" s="111">
        <v>0</v>
      </c>
      <c r="AF19" s="96">
        <v>34</v>
      </c>
      <c r="AG19" s="13">
        <v>0</v>
      </c>
      <c r="AH19" s="13">
        <v>0</v>
      </c>
      <c r="AI19" s="13">
        <f t="shared" si="2"/>
        <v>525</v>
      </c>
      <c r="AJ19" s="26"/>
      <c r="AK19" s="26"/>
    </row>
    <row r="20" spans="1:37">
      <c r="A20" s="139" t="s">
        <v>29</v>
      </c>
      <c r="B20" s="79">
        <f t="shared" si="0"/>
        <v>425</v>
      </c>
      <c r="C20" s="115">
        <v>339</v>
      </c>
      <c r="D20" s="107">
        <v>0</v>
      </c>
      <c r="E20" s="107">
        <v>3</v>
      </c>
      <c r="F20" s="111">
        <v>19</v>
      </c>
      <c r="G20" s="115">
        <v>33</v>
      </c>
      <c r="H20" s="107">
        <v>0</v>
      </c>
      <c r="I20" s="107">
        <v>0</v>
      </c>
      <c r="J20" s="111">
        <v>0</v>
      </c>
      <c r="K20" s="115">
        <v>26</v>
      </c>
      <c r="L20" s="107">
        <v>0</v>
      </c>
      <c r="M20" s="107">
        <v>0</v>
      </c>
      <c r="N20" s="111">
        <v>3</v>
      </c>
      <c r="O20" s="115">
        <v>2</v>
      </c>
      <c r="P20" s="107">
        <v>0</v>
      </c>
      <c r="Q20" s="107">
        <v>0</v>
      </c>
      <c r="R20" s="111">
        <v>0</v>
      </c>
      <c r="S20" s="118">
        <f t="shared" si="1"/>
        <v>298</v>
      </c>
      <c r="T20" s="115">
        <v>235</v>
      </c>
      <c r="U20" s="107">
        <v>0</v>
      </c>
      <c r="V20" s="107">
        <v>1</v>
      </c>
      <c r="W20" s="111">
        <v>13</v>
      </c>
      <c r="X20" s="115">
        <v>44</v>
      </c>
      <c r="Y20" s="107">
        <v>0</v>
      </c>
      <c r="Z20" s="107">
        <v>0</v>
      </c>
      <c r="AA20" s="111">
        <v>0</v>
      </c>
      <c r="AB20" s="115">
        <v>5</v>
      </c>
      <c r="AC20" s="107">
        <v>0</v>
      </c>
      <c r="AD20" s="107">
        <v>0</v>
      </c>
      <c r="AE20" s="111">
        <v>0</v>
      </c>
      <c r="AF20" s="96">
        <v>52</v>
      </c>
      <c r="AG20" s="13">
        <v>0</v>
      </c>
      <c r="AH20" s="13">
        <v>0</v>
      </c>
      <c r="AI20" s="13">
        <f t="shared" si="2"/>
        <v>775</v>
      </c>
      <c r="AJ20" s="26"/>
      <c r="AK20" s="26"/>
    </row>
    <row r="21" spans="1:37">
      <c r="A21" s="139" t="s">
        <v>30</v>
      </c>
      <c r="B21" s="79">
        <f t="shared" si="0"/>
        <v>440</v>
      </c>
      <c r="C21" s="115">
        <v>366</v>
      </c>
      <c r="D21" s="107">
        <v>0</v>
      </c>
      <c r="E21" s="107">
        <v>2</v>
      </c>
      <c r="F21" s="111">
        <v>24</v>
      </c>
      <c r="G21" s="115">
        <v>15</v>
      </c>
      <c r="H21" s="107">
        <v>0</v>
      </c>
      <c r="I21" s="107">
        <v>0</v>
      </c>
      <c r="J21" s="111">
        <v>0</v>
      </c>
      <c r="K21" s="115">
        <v>26</v>
      </c>
      <c r="L21" s="107">
        <v>0</v>
      </c>
      <c r="M21" s="107">
        <v>0</v>
      </c>
      <c r="N21" s="111">
        <v>3</v>
      </c>
      <c r="O21" s="115">
        <v>3</v>
      </c>
      <c r="P21" s="107">
        <v>0</v>
      </c>
      <c r="Q21" s="107">
        <v>0</v>
      </c>
      <c r="R21" s="111">
        <v>1</v>
      </c>
      <c r="S21" s="118">
        <f t="shared" si="1"/>
        <v>227</v>
      </c>
      <c r="T21" s="115">
        <v>181</v>
      </c>
      <c r="U21" s="107">
        <v>0</v>
      </c>
      <c r="V21" s="107">
        <v>2</v>
      </c>
      <c r="W21" s="111">
        <v>16</v>
      </c>
      <c r="X21" s="115">
        <v>26</v>
      </c>
      <c r="Y21" s="107">
        <v>0</v>
      </c>
      <c r="Z21" s="107">
        <v>0</v>
      </c>
      <c r="AA21" s="111">
        <v>0</v>
      </c>
      <c r="AB21" s="115">
        <v>2</v>
      </c>
      <c r="AC21" s="107">
        <v>0</v>
      </c>
      <c r="AD21" s="107">
        <v>0</v>
      </c>
      <c r="AE21" s="111">
        <v>0</v>
      </c>
      <c r="AF21" s="96">
        <v>47</v>
      </c>
      <c r="AG21" s="13">
        <v>1</v>
      </c>
      <c r="AH21" s="13">
        <v>0</v>
      </c>
      <c r="AI21" s="13">
        <f t="shared" si="2"/>
        <v>715</v>
      </c>
      <c r="AJ21" s="26"/>
      <c r="AK21" s="26"/>
    </row>
    <row r="22" spans="1:37">
      <c r="A22" s="139" t="s">
        <v>31</v>
      </c>
      <c r="B22" s="79">
        <f t="shared" si="0"/>
        <v>267</v>
      </c>
      <c r="C22" s="115">
        <v>212</v>
      </c>
      <c r="D22" s="107">
        <v>0</v>
      </c>
      <c r="E22" s="107">
        <v>0</v>
      </c>
      <c r="F22" s="111">
        <v>11</v>
      </c>
      <c r="G22" s="115">
        <v>25</v>
      </c>
      <c r="H22" s="107">
        <v>0</v>
      </c>
      <c r="I22" s="107">
        <v>0</v>
      </c>
      <c r="J22" s="111">
        <v>0</v>
      </c>
      <c r="K22" s="115">
        <v>14</v>
      </c>
      <c r="L22" s="107">
        <v>0</v>
      </c>
      <c r="M22" s="107">
        <v>0</v>
      </c>
      <c r="N22" s="111">
        <v>0</v>
      </c>
      <c r="O22" s="115">
        <v>4</v>
      </c>
      <c r="P22" s="107">
        <v>0</v>
      </c>
      <c r="Q22" s="107">
        <v>0</v>
      </c>
      <c r="R22" s="111">
        <v>1</v>
      </c>
      <c r="S22" s="118">
        <f t="shared" si="1"/>
        <v>250</v>
      </c>
      <c r="T22" s="115">
        <v>190</v>
      </c>
      <c r="U22" s="107">
        <v>0</v>
      </c>
      <c r="V22" s="107">
        <v>0</v>
      </c>
      <c r="W22" s="111">
        <v>8</v>
      </c>
      <c r="X22" s="115">
        <v>48</v>
      </c>
      <c r="Y22" s="107">
        <v>0</v>
      </c>
      <c r="Z22" s="107">
        <v>0</v>
      </c>
      <c r="AA22" s="111">
        <v>2</v>
      </c>
      <c r="AB22" s="115">
        <v>2</v>
      </c>
      <c r="AC22" s="107">
        <v>0</v>
      </c>
      <c r="AD22" s="107">
        <v>0</v>
      </c>
      <c r="AE22" s="111">
        <v>0</v>
      </c>
      <c r="AF22" s="96">
        <v>51</v>
      </c>
      <c r="AG22" s="13">
        <v>0</v>
      </c>
      <c r="AH22" s="13">
        <v>0</v>
      </c>
      <c r="AI22" s="13">
        <f t="shared" si="2"/>
        <v>568</v>
      </c>
      <c r="AJ22" s="26"/>
      <c r="AK22" s="26"/>
    </row>
    <row r="23" spans="1:37">
      <c r="A23" s="139" t="s">
        <v>32</v>
      </c>
      <c r="B23" s="79">
        <f t="shared" si="0"/>
        <v>458</v>
      </c>
      <c r="C23" s="115">
        <v>331</v>
      </c>
      <c r="D23" s="107">
        <v>0</v>
      </c>
      <c r="E23" s="107">
        <v>5</v>
      </c>
      <c r="F23" s="111">
        <v>53</v>
      </c>
      <c r="G23" s="115">
        <v>30</v>
      </c>
      <c r="H23" s="107">
        <v>0</v>
      </c>
      <c r="I23" s="107">
        <v>0</v>
      </c>
      <c r="J23" s="111">
        <v>3</v>
      </c>
      <c r="K23" s="115">
        <v>28</v>
      </c>
      <c r="L23" s="107">
        <v>0</v>
      </c>
      <c r="M23" s="107">
        <v>0</v>
      </c>
      <c r="N23" s="111">
        <v>2</v>
      </c>
      <c r="O23" s="115">
        <v>6</v>
      </c>
      <c r="P23" s="107">
        <v>0</v>
      </c>
      <c r="Q23" s="107">
        <v>0</v>
      </c>
      <c r="R23" s="111">
        <v>0</v>
      </c>
      <c r="S23" s="118">
        <f t="shared" si="1"/>
        <v>283</v>
      </c>
      <c r="T23" s="115">
        <v>199</v>
      </c>
      <c r="U23" s="107">
        <v>0</v>
      </c>
      <c r="V23" s="107">
        <v>1</v>
      </c>
      <c r="W23" s="111">
        <v>27</v>
      </c>
      <c r="X23" s="115">
        <v>46</v>
      </c>
      <c r="Y23" s="107">
        <v>0</v>
      </c>
      <c r="Z23" s="107">
        <v>0</v>
      </c>
      <c r="AA23" s="111">
        <v>4</v>
      </c>
      <c r="AB23" s="115">
        <v>6</v>
      </c>
      <c r="AC23" s="107">
        <v>0</v>
      </c>
      <c r="AD23" s="107">
        <v>0</v>
      </c>
      <c r="AE23" s="111">
        <v>0</v>
      </c>
      <c r="AF23" s="96">
        <v>47</v>
      </c>
      <c r="AG23" s="13">
        <v>2</v>
      </c>
      <c r="AH23" s="13">
        <v>0</v>
      </c>
      <c r="AI23" s="13">
        <f t="shared" si="2"/>
        <v>790</v>
      </c>
      <c r="AJ23" s="26"/>
      <c r="AK23" s="26"/>
    </row>
    <row r="24" spans="1:37" s="32" customFormat="1">
      <c r="A24" s="140" t="s">
        <v>33</v>
      </c>
      <c r="B24" s="79">
        <f t="shared" si="0"/>
        <v>287</v>
      </c>
      <c r="C24" s="115">
        <v>230</v>
      </c>
      <c r="D24" s="107">
        <v>0</v>
      </c>
      <c r="E24" s="107">
        <v>0</v>
      </c>
      <c r="F24" s="111">
        <v>18</v>
      </c>
      <c r="G24" s="115">
        <v>24</v>
      </c>
      <c r="H24" s="107">
        <v>0</v>
      </c>
      <c r="I24" s="107">
        <v>0</v>
      </c>
      <c r="J24" s="111">
        <v>0</v>
      </c>
      <c r="K24" s="115">
        <v>11</v>
      </c>
      <c r="L24" s="107">
        <v>0</v>
      </c>
      <c r="M24" s="107">
        <v>0</v>
      </c>
      <c r="N24" s="111">
        <v>0</v>
      </c>
      <c r="O24" s="115">
        <v>4</v>
      </c>
      <c r="P24" s="107">
        <v>0</v>
      </c>
      <c r="Q24" s="107">
        <v>0</v>
      </c>
      <c r="R24" s="111">
        <v>0</v>
      </c>
      <c r="S24" s="118">
        <f t="shared" si="1"/>
        <v>458</v>
      </c>
      <c r="T24" s="115">
        <v>339</v>
      </c>
      <c r="U24" s="107">
        <v>0</v>
      </c>
      <c r="V24" s="107">
        <v>2</v>
      </c>
      <c r="W24" s="111">
        <v>35</v>
      </c>
      <c r="X24" s="115">
        <v>64</v>
      </c>
      <c r="Y24" s="107">
        <v>0</v>
      </c>
      <c r="Z24" s="107">
        <v>0</v>
      </c>
      <c r="AA24" s="111">
        <v>6</v>
      </c>
      <c r="AB24" s="115">
        <v>9</v>
      </c>
      <c r="AC24" s="107">
        <v>0</v>
      </c>
      <c r="AD24" s="107">
        <v>2</v>
      </c>
      <c r="AE24" s="111">
        <v>1</v>
      </c>
      <c r="AF24" s="96">
        <v>48</v>
      </c>
      <c r="AG24" s="13">
        <v>1</v>
      </c>
      <c r="AH24" s="13">
        <v>0</v>
      </c>
      <c r="AI24" s="13">
        <f t="shared" si="2"/>
        <v>794</v>
      </c>
      <c r="AJ24" s="31"/>
      <c r="AK24" s="31"/>
    </row>
    <row r="25" spans="1:37">
      <c r="A25" s="139" t="s">
        <v>34</v>
      </c>
      <c r="B25" s="79">
        <f t="shared" si="0"/>
        <v>118</v>
      </c>
      <c r="C25" s="115">
        <v>95</v>
      </c>
      <c r="D25" s="107">
        <v>0</v>
      </c>
      <c r="E25" s="107">
        <v>0</v>
      </c>
      <c r="F25" s="111">
        <v>5</v>
      </c>
      <c r="G25" s="115">
        <v>9</v>
      </c>
      <c r="H25" s="107">
        <v>0</v>
      </c>
      <c r="I25" s="107">
        <v>0</v>
      </c>
      <c r="J25" s="111">
        <v>0</v>
      </c>
      <c r="K25" s="115">
        <v>8</v>
      </c>
      <c r="L25" s="107">
        <v>0</v>
      </c>
      <c r="M25" s="107">
        <v>0</v>
      </c>
      <c r="N25" s="111">
        <v>0</v>
      </c>
      <c r="O25" s="115">
        <v>0</v>
      </c>
      <c r="P25" s="107">
        <v>0</v>
      </c>
      <c r="Q25" s="107">
        <v>0</v>
      </c>
      <c r="R25" s="111">
        <v>1</v>
      </c>
      <c r="S25" s="118">
        <f t="shared" si="1"/>
        <v>194</v>
      </c>
      <c r="T25" s="115">
        <v>158</v>
      </c>
      <c r="U25" s="107">
        <v>0</v>
      </c>
      <c r="V25" s="107">
        <v>0</v>
      </c>
      <c r="W25" s="111">
        <v>15</v>
      </c>
      <c r="X25" s="115">
        <v>19</v>
      </c>
      <c r="Y25" s="107">
        <v>0</v>
      </c>
      <c r="Z25" s="107">
        <v>0</v>
      </c>
      <c r="AA25" s="111">
        <v>1</v>
      </c>
      <c r="AB25" s="115">
        <v>1</v>
      </c>
      <c r="AC25" s="107">
        <v>0</v>
      </c>
      <c r="AD25" s="107">
        <v>0</v>
      </c>
      <c r="AE25" s="111">
        <v>0</v>
      </c>
      <c r="AF25" s="96">
        <v>21</v>
      </c>
      <c r="AG25" s="13">
        <v>0</v>
      </c>
      <c r="AH25" s="13">
        <v>0</v>
      </c>
      <c r="AI25" s="13">
        <f t="shared" si="2"/>
        <v>333</v>
      </c>
      <c r="AJ25" s="26"/>
      <c r="AK25" s="26"/>
    </row>
    <row r="26" spans="1:37">
      <c r="A26" s="139" t="s">
        <v>35</v>
      </c>
      <c r="B26" s="79">
        <f t="shared" si="0"/>
        <v>94</v>
      </c>
      <c r="C26" s="115">
        <v>73</v>
      </c>
      <c r="D26" s="107">
        <v>0</v>
      </c>
      <c r="E26" s="107">
        <v>0</v>
      </c>
      <c r="F26" s="111">
        <v>7</v>
      </c>
      <c r="G26" s="115">
        <v>12</v>
      </c>
      <c r="H26" s="107">
        <v>0</v>
      </c>
      <c r="I26" s="107">
        <v>0</v>
      </c>
      <c r="J26" s="111">
        <v>2</v>
      </c>
      <c r="K26" s="115">
        <v>0</v>
      </c>
      <c r="L26" s="107">
        <v>0</v>
      </c>
      <c r="M26" s="107">
        <v>0</v>
      </c>
      <c r="N26" s="111">
        <v>0</v>
      </c>
      <c r="O26" s="115">
        <v>0</v>
      </c>
      <c r="P26" s="107">
        <v>0</v>
      </c>
      <c r="Q26" s="107">
        <v>0</v>
      </c>
      <c r="R26" s="111">
        <v>0</v>
      </c>
      <c r="S26" s="118">
        <f t="shared" si="1"/>
        <v>234</v>
      </c>
      <c r="T26" s="115">
        <v>179</v>
      </c>
      <c r="U26" s="107">
        <v>0</v>
      </c>
      <c r="V26" s="107">
        <v>4</v>
      </c>
      <c r="W26" s="111">
        <v>6</v>
      </c>
      <c r="X26" s="115">
        <v>38</v>
      </c>
      <c r="Y26" s="107">
        <v>0</v>
      </c>
      <c r="Z26" s="107">
        <v>0</v>
      </c>
      <c r="AA26" s="111">
        <v>2</v>
      </c>
      <c r="AB26" s="115">
        <v>5</v>
      </c>
      <c r="AC26" s="107">
        <v>0</v>
      </c>
      <c r="AD26" s="107">
        <v>0</v>
      </c>
      <c r="AE26" s="111">
        <v>0</v>
      </c>
      <c r="AF26" s="96">
        <v>19</v>
      </c>
      <c r="AG26" s="13">
        <v>0</v>
      </c>
      <c r="AH26" s="13">
        <v>0</v>
      </c>
      <c r="AI26" s="13">
        <f t="shared" si="2"/>
        <v>347</v>
      </c>
      <c r="AJ26" s="26"/>
      <c r="AK26" s="26"/>
    </row>
    <row r="27" spans="1:37">
      <c r="A27" s="139" t="s">
        <v>36</v>
      </c>
      <c r="B27" s="79">
        <f t="shared" si="0"/>
        <v>247</v>
      </c>
      <c r="C27" s="115">
        <v>183</v>
      </c>
      <c r="D27" s="107">
        <v>0</v>
      </c>
      <c r="E27" s="107">
        <v>1</v>
      </c>
      <c r="F27" s="111">
        <v>14</v>
      </c>
      <c r="G27" s="115">
        <v>26</v>
      </c>
      <c r="H27" s="107">
        <v>0</v>
      </c>
      <c r="I27" s="107">
        <v>0</v>
      </c>
      <c r="J27" s="111">
        <v>3</v>
      </c>
      <c r="K27" s="115">
        <v>17</v>
      </c>
      <c r="L27" s="107">
        <v>0</v>
      </c>
      <c r="M27" s="107">
        <v>0</v>
      </c>
      <c r="N27" s="111">
        <v>0</v>
      </c>
      <c r="O27" s="115">
        <v>3</v>
      </c>
      <c r="P27" s="107">
        <v>0</v>
      </c>
      <c r="Q27" s="107">
        <v>0</v>
      </c>
      <c r="R27" s="111">
        <v>0</v>
      </c>
      <c r="S27" s="118">
        <f t="shared" si="1"/>
        <v>348</v>
      </c>
      <c r="T27" s="115">
        <v>253</v>
      </c>
      <c r="U27" s="107">
        <v>0</v>
      </c>
      <c r="V27" s="107">
        <v>3</v>
      </c>
      <c r="W27" s="111">
        <v>14</v>
      </c>
      <c r="X27" s="115">
        <v>73</v>
      </c>
      <c r="Y27" s="107">
        <v>0</v>
      </c>
      <c r="Z27" s="107">
        <v>0</v>
      </c>
      <c r="AA27" s="111">
        <v>2</v>
      </c>
      <c r="AB27" s="115">
        <v>3</v>
      </c>
      <c r="AC27" s="107">
        <v>0</v>
      </c>
      <c r="AD27" s="107">
        <v>0</v>
      </c>
      <c r="AE27" s="111">
        <v>0</v>
      </c>
      <c r="AF27" s="96">
        <v>48</v>
      </c>
      <c r="AG27" s="13">
        <v>0</v>
      </c>
      <c r="AH27" s="13">
        <v>1</v>
      </c>
      <c r="AI27" s="13">
        <f t="shared" si="2"/>
        <v>644</v>
      </c>
      <c r="AJ27" s="26"/>
      <c r="AK27" s="26"/>
    </row>
    <row r="28" spans="1:37">
      <c r="A28" s="139" t="s">
        <v>37</v>
      </c>
      <c r="B28" s="79">
        <f t="shared" si="0"/>
        <v>230</v>
      </c>
      <c r="C28" s="115">
        <v>185</v>
      </c>
      <c r="D28" s="107">
        <v>0</v>
      </c>
      <c r="E28" s="107">
        <v>0</v>
      </c>
      <c r="F28" s="111">
        <v>10</v>
      </c>
      <c r="G28" s="115">
        <v>17</v>
      </c>
      <c r="H28" s="107">
        <v>0</v>
      </c>
      <c r="I28" s="107">
        <v>0</v>
      </c>
      <c r="J28" s="111">
        <v>0</v>
      </c>
      <c r="K28" s="115">
        <v>10</v>
      </c>
      <c r="L28" s="107">
        <v>0</v>
      </c>
      <c r="M28" s="107">
        <v>0</v>
      </c>
      <c r="N28" s="111">
        <v>3</v>
      </c>
      <c r="O28" s="115">
        <v>5</v>
      </c>
      <c r="P28" s="107">
        <v>0</v>
      </c>
      <c r="Q28" s="107">
        <v>0</v>
      </c>
      <c r="R28" s="111">
        <v>0</v>
      </c>
      <c r="S28" s="118">
        <f t="shared" si="1"/>
        <v>192</v>
      </c>
      <c r="T28" s="115">
        <v>143</v>
      </c>
      <c r="U28" s="107">
        <v>0</v>
      </c>
      <c r="V28" s="107">
        <v>3</v>
      </c>
      <c r="W28" s="111">
        <v>8</v>
      </c>
      <c r="X28" s="115">
        <v>36</v>
      </c>
      <c r="Y28" s="107">
        <v>0</v>
      </c>
      <c r="Z28" s="107">
        <v>0</v>
      </c>
      <c r="AA28" s="111">
        <v>0</v>
      </c>
      <c r="AB28" s="115">
        <v>2</v>
      </c>
      <c r="AC28" s="107">
        <v>0</v>
      </c>
      <c r="AD28" s="107">
        <v>0</v>
      </c>
      <c r="AE28" s="111">
        <v>0</v>
      </c>
      <c r="AF28" s="96">
        <v>21</v>
      </c>
      <c r="AG28" s="13">
        <v>0</v>
      </c>
      <c r="AH28" s="13">
        <v>0</v>
      </c>
      <c r="AI28" s="13">
        <f t="shared" si="2"/>
        <v>443</v>
      </c>
      <c r="AJ28" s="26"/>
      <c r="AK28" s="26"/>
    </row>
    <row r="29" spans="1:37">
      <c r="A29" s="139" t="s">
        <v>38</v>
      </c>
      <c r="B29" s="79">
        <f t="shared" si="0"/>
        <v>199</v>
      </c>
      <c r="C29" s="115">
        <v>148</v>
      </c>
      <c r="D29" s="107">
        <v>0</v>
      </c>
      <c r="E29" s="107">
        <v>4</v>
      </c>
      <c r="F29" s="111">
        <v>9</v>
      </c>
      <c r="G29" s="115">
        <v>15</v>
      </c>
      <c r="H29" s="107">
        <v>0</v>
      </c>
      <c r="I29" s="107">
        <v>0</v>
      </c>
      <c r="J29" s="111">
        <v>0</v>
      </c>
      <c r="K29" s="115">
        <v>14</v>
      </c>
      <c r="L29" s="107">
        <v>0</v>
      </c>
      <c r="M29" s="107">
        <v>0</v>
      </c>
      <c r="N29" s="111">
        <v>3</v>
      </c>
      <c r="O29" s="115">
        <v>5</v>
      </c>
      <c r="P29" s="107">
        <v>0</v>
      </c>
      <c r="Q29" s="107">
        <v>0</v>
      </c>
      <c r="R29" s="111">
        <v>1</v>
      </c>
      <c r="S29" s="118">
        <f t="shared" si="1"/>
        <v>176</v>
      </c>
      <c r="T29" s="115">
        <v>141</v>
      </c>
      <c r="U29" s="107">
        <v>0</v>
      </c>
      <c r="V29" s="107">
        <v>0</v>
      </c>
      <c r="W29" s="111">
        <v>9</v>
      </c>
      <c r="X29" s="115">
        <v>21</v>
      </c>
      <c r="Y29" s="107">
        <v>0</v>
      </c>
      <c r="Z29" s="107">
        <v>0</v>
      </c>
      <c r="AA29" s="111">
        <v>2</v>
      </c>
      <c r="AB29" s="115">
        <v>3</v>
      </c>
      <c r="AC29" s="107">
        <v>0</v>
      </c>
      <c r="AD29" s="107">
        <v>0</v>
      </c>
      <c r="AE29" s="111">
        <v>0</v>
      </c>
      <c r="AF29" s="96">
        <v>27</v>
      </c>
      <c r="AG29" s="13">
        <v>0</v>
      </c>
      <c r="AH29" s="13">
        <v>0</v>
      </c>
      <c r="AI29" s="13">
        <f t="shared" si="2"/>
        <v>402</v>
      </c>
      <c r="AJ29" s="26"/>
      <c r="AK29" s="26"/>
    </row>
    <row r="30" spans="1:37">
      <c r="A30" s="139" t="s">
        <v>39</v>
      </c>
      <c r="B30" s="79">
        <f t="shared" si="0"/>
        <v>243</v>
      </c>
      <c r="C30" s="115">
        <v>191</v>
      </c>
      <c r="D30" s="107">
        <v>0</v>
      </c>
      <c r="E30" s="107">
        <v>0</v>
      </c>
      <c r="F30" s="111">
        <v>12</v>
      </c>
      <c r="G30" s="115">
        <v>22</v>
      </c>
      <c r="H30" s="107">
        <v>0</v>
      </c>
      <c r="I30" s="107">
        <v>0</v>
      </c>
      <c r="J30" s="111">
        <v>0</v>
      </c>
      <c r="K30" s="115">
        <v>12</v>
      </c>
      <c r="L30" s="107">
        <v>0</v>
      </c>
      <c r="M30" s="107">
        <v>0</v>
      </c>
      <c r="N30" s="111">
        <v>1</v>
      </c>
      <c r="O30" s="115">
        <v>5</v>
      </c>
      <c r="P30" s="107">
        <v>0</v>
      </c>
      <c r="Q30" s="107">
        <v>0</v>
      </c>
      <c r="R30" s="111">
        <v>0</v>
      </c>
      <c r="S30" s="118">
        <f t="shared" si="1"/>
        <v>263</v>
      </c>
      <c r="T30" s="115">
        <v>190</v>
      </c>
      <c r="U30" s="107">
        <v>0</v>
      </c>
      <c r="V30" s="107">
        <v>1</v>
      </c>
      <c r="W30" s="111">
        <v>14</v>
      </c>
      <c r="X30" s="115">
        <v>50</v>
      </c>
      <c r="Y30" s="107">
        <v>0</v>
      </c>
      <c r="Z30" s="107">
        <v>1</v>
      </c>
      <c r="AA30" s="111">
        <v>4</v>
      </c>
      <c r="AB30" s="115">
        <v>3</v>
      </c>
      <c r="AC30" s="107">
        <v>0</v>
      </c>
      <c r="AD30" s="107">
        <v>0</v>
      </c>
      <c r="AE30" s="111">
        <v>0</v>
      </c>
      <c r="AF30" s="96">
        <v>31</v>
      </c>
      <c r="AG30" s="13">
        <v>0</v>
      </c>
      <c r="AH30" s="13">
        <v>0</v>
      </c>
      <c r="AI30" s="13">
        <f t="shared" si="2"/>
        <v>537</v>
      </c>
      <c r="AJ30" s="26"/>
      <c r="AK30" s="26"/>
    </row>
    <row r="31" spans="1:37">
      <c r="A31" s="139" t="s">
        <v>40</v>
      </c>
      <c r="B31" s="79">
        <f t="shared" si="0"/>
        <v>221</v>
      </c>
      <c r="C31" s="115">
        <v>165</v>
      </c>
      <c r="D31" s="107">
        <v>0</v>
      </c>
      <c r="E31" s="107">
        <v>2</v>
      </c>
      <c r="F31" s="111">
        <v>15</v>
      </c>
      <c r="G31" s="115">
        <v>19</v>
      </c>
      <c r="H31" s="107">
        <v>0</v>
      </c>
      <c r="I31" s="107">
        <v>0</v>
      </c>
      <c r="J31" s="111">
        <v>0</v>
      </c>
      <c r="K31" s="115">
        <v>16</v>
      </c>
      <c r="L31" s="107">
        <v>0</v>
      </c>
      <c r="M31" s="107">
        <v>0</v>
      </c>
      <c r="N31" s="111">
        <v>0</v>
      </c>
      <c r="O31" s="115">
        <v>4</v>
      </c>
      <c r="P31" s="107">
        <v>0</v>
      </c>
      <c r="Q31" s="107">
        <v>0</v>
      </c>
      <c r="R31" s="111">
        <v>0</v>
      </c>
      <c r="S31" s="118">
        <f t="shared" si="1"/>
        <v>222</v>
      </c>
      <c r="T31" s="115">
        <v>158</v>
      </c>
      <c r="U31" s="107">
        <v>0</v>
      </c>
      <c r="V31" s="107">
        <v>1</v>
      </c>
      <c r="W31" s="111">
        <v>24</v>
      </c>
      <c r="X31" s="115">
        <v>35</v>
      </c>
      <c r="Y31" s="107">
        <v>0</v>
      </c>
      <c r="Z31" s="107">
        <v>0</v>
      </c>
      <c r="AA31" s="111">
        <v>0</v>
      </c>
      <c r="AB31" s="115">
        <v>4</v>
      </c>
      <c r="AC31" s="107">
        <v>0</v>
      </c>
      <c r="AD31" s="107">
        <v>0</v>
      </c>
      <c r="AE31" s="111">
        <v>0</v>
      </c>
      <c r="AF31" s="96">
        <v>31</v>
      </c>
      <c r="AG31" s="13">
        <v>0</v>
      </c>
      <c r="AH31" s="13">
        <v>1</v>
      </c>
      <c r="AI31" s="13">
        <f t="shared" si="2"/>
        <v>475</v>
      </c>
      <c r="AJ31" s="26"/>
      <c r="AK31" s="26"/>
    </row>
    <row r="32" spans="1:37">
      <c r="A32" s="139" t="s">
        <v>41</v>
      </c>
      <c r="B32" s="79">
        <f t="shared" si="0"/>
        <v>226</v>
      </c>
      <c r="C32" s="115">
        <v>169</v>
      </c>
      <c r="D32" s="107">
        <v>0</v>
      </c>
      <c r="E32" s="107">
        <v>0</v>
      </c>
      <c r="F32" s="111">
        <v>21</v>
      </c>
      <c r="G32" s="115">
        <v>15</v>
      </c>
      <c r="H32" s="107">
        <v>0</v>
      </c>
      <c r="I32" s="107">
        <v>0</v>
      </c>
      <c r="J32" s="111">
        <v>1</v>
      </c>
      <c r="K32" s="115">
        <v>12</v>
      </c>
      <c r="L32" s="107">
        <v>0</v>
      </c>
      <c r="M32" s="107">
        <v>0</v>
      </c>
      <c r="N32" s="111">
        <v>2</v>
      </c>
      <c r="O32" s="115">
        <v>2</v>
      </c>
      <c r="P32" s="107">
        <v>0</v>
      </c>
      <c r="Q32" s="107">
        <v>0</v>
      </c>
      <c r="R32" s="111">
        <v>4</v>
      </c>
      <c r="S32" s="118">
        <f t="shared" si="1"/>
        <v>266</v>
      </c>
      <c r="T32" s="115">
        <v>206</v>
      </c>
      <c r="U32" s="107">
        <v>0</v>
      </c>
      <c r="V32" s="107">
        <v>2</v>
      </c>
      <c r="W32" s="111">
        <v>9</v>
      </c>
      <c r="X32" s="115">
        <v>46</v>
      </c>
      <c r="Y32" s="107">
        <v>0</v>
      </c>
      <c r="Z32" s="107">
        <v>0</v>
      </c>
      <c r="AA32" s="111">
        <v>2</v>
      </c>
      <c r="AB32" s="115">
        <v>1</v>
      </c>
      <c r="AC32" s="107">
        <v>0</v>
      </c>
      <c r="AD32" s="107">
        <v>0</v>
      </c>
      <c r="AE32" s="111">
        <v>0</v>
      </c>
      <c r="AF32" s="96">
        <v>41</v>
      </c>
      <c r="AG32" s="13">
        <v>0</v>
      </c>
      <c r="AH32" s="13">
        <v>0</v>
      </c>
      <c r="AI32" s="13">
        <f t="shared" si="2"/>
        <v>533</v>
      </c>
      <c r="AJ32" s="26"/>
      <c r="AK32" s="26"/>
    </row>
    <row r="33" spans="1:37">
      <c r="A33" s="139" t="s">
        <v>42</v>
      </c>
      <c r="B33" s="79">
        <f t="shared" si="0"/>
        <v>236</v>
      </c>
      <c r="C33" s="115">
        <v>167</v>
      </c>
      <c r="D33" s="107">
        <v>0</v>
      </c>
      <c r="E33" s="107">
        <v>0</v>
      </c>
      <c r="F33" s="111">
        <v>19</v>
      </c>
      <c r="G33" s="115">
        <v>30</v>
      </c>
      <c r="H33" s="107">
        <v>0</v>
      </c>
      <c r="I33" s="107">
        <v>1</v>
      </c>
      <c r="J33" s="111">
        <v>0</v>
      </c>
      <c r="K33" s="115">
        <v>13</v>
      </c>
      <c r="L33" s="107">
        <v>0</v>
      </c>
      <c r="M33" s="107">
        <v>0</v>
      </c>
      <c r="N33" s="111">
        <v>2</v>
      </c>
      <c r="O33" s="115">
        <v>4</v>
      </c>
      <c r="P33" s="107">
        <v>0</v>
      </c>
      <c r="Q33" s="107">
        <v>0</v>
      </c>
      <c r="R33" s="111">
        <v>0</v>
      </c>
      <c r="S33" s="118">
        <f t="shared" si="1"/>
        <v>362</v>
      </c>
      <c r="T33" s="115">
        <v>267</v>
      </c>
      <c r="U33" s="107">
        <v>0</v>
      </c>
      <c r="V33" s="107">
        <v>3</v>
      </c>
      <c r="W33" s="111">
        <v>23</v>
      </c>
      <c r="X33" s="115">
        <v>64</v>
      </c>
      <c r="Y33" s="107">
        <v>0</v>
      </c>
      <c r="Z33" s="107">
        <v>0</v>
      </c>
      <c r="AA33" s="111">
        <v>2</v>
      </c>
      <c r="AB33" s="115">
        <v>3</v>
      </c>
      <c r="AC33" s="107">
        <v>0</v>
      </c>
      <c r="AD33" s="107">
        <v>0</v>
      </c>
      <c r="AE33" s="111">
        <v>0</v>
      </c>
      <c r="AF33" s="96">
        <v>52</v>
      </c>
      <c r="AG33" s="13">
        <v>2</v>
      </c>
      <c r="AH33" s="13">
        <v>2</v>
      </c>
      <c r="AI33" s="13">
        <f t="shared" si="2"/>
        <v>654</v>
      </c>
      <c r="AJ33" s="26"/>
      <c r="AK33" s="26"/>
    </row>
    <row r="34" spans="1:37">
      <c r="A34" s="139" t="s">
        <v>43</v>
      </c>
      <c r="B34" s="79">
        <f t="shared" si="0"/>
        <v>341</v>
      </c>
      <c r="C34" s="115">
        <v>269</v>
      </c>
      <c r="D34" s="107">
        <v>0</v>
      </c>
      <c r="E34" s="107">
        <v>2</v>
      </c>
      <c r="F34" s="111">
        <v>14</v>
      </c>
      <c r="G34" s="115">
        <v>29</v>
      </c>
      <c r="H34" s="107">
        <v>0</v>
      </c>
      <c r="I34" s="107">
        <v>0</v>
      </c>
      <c r="J34" s="111">
        <v>3</v>
      </c>
      <c r="K34" s="115">
        <v>16</v>
      </c>
      <c r="L34" s="107">
        <v>0</v>
      </c>
      <c r="M34" s="107">
        <v>0</v>
      </c>
      <c r="N34" s="111">
        <v>0</v>
      </c>
      <c r="O34" s="115">
        <v>8</v>
      </c>
      <c r="P34" s="107">
        <v>0</v>
      </c>
      <c r="Q34" s="107">
        <v>0</v>
      </c>
      <c r="R34" s="111">
        <v>0</v>
      </c>
      <c r="S34" s="118">
        <f t="shared" si="1"/>
        <v>359</v>
      </c>
      <c r="T34" s="115">
        <v>281</v>
      </c>
      <c r="U34" s="107">
        <v>0</v>
      </c>
      <c r="V34" s="107">
        <v>3</v>
      </c>
      <c r="W34" s="111">
        <v>16</v>
      </c>
      <c r="X34" s="115">
        <v>48</v>
      </c>
      <c r="Y34" s="107">
        <v>0</v>
      </c>
      <c r="Z34" s="107">
        <v>2</v>
      </c>
      <c r="AA34" s="111">
        <v>2</v>
      </c>
      <c r="AB34" s="115">
        <v>7</v>
      </c>
      <c r="AC34" s="107">
        <v>0</v>
      </c>
      <c r="AD34" s="107">
        <v>0</v>
      </c>
      <c r="AE34" s="111">
        <v>0</v>
      </c>
      <c r="AF34" s="96">
        <v>37</v>
      </c>
      <c r="AG34" s="13">
        <v>1</v>
      </c>
      <c r="AH34" s="13">
        <v>0</v>
      </c>
      <c r="AI34" s="13">
        <f t="shared" si="2"/>
        <v>738</v>
      </c>
      <c r="AJ34" s="26"/>
      <c r="AK34" s="26"/>
    </row>
    <row r="35" spans="1:37">
      <c r="A35" s="139" t="s">
        <v>44</v>
      </c>
      <c r="B35" s="79">
        <f t="shared" si="0"/>
        <v>326</v>
      </c>
      <c r="C35" s="115">
        <v>250</v>
      </c>
      <c r="D35" s="107">
        <v>0</v>
      </c>
      <c r="E35" s="107">
        <v>3</v>
      </c>
      <c r="F35" s="111">
        <v>16</v>
      </c>
      <c r="G35" s="115">
        <v>33</v>
      </c>
      <c r="H35" s="107">
        <v>0</v>
      </c>
      <c r="I35" s="107">
        <v>0</v>
      </c>
      <c r="J35" s="111">
        <v>0</v>
      </c>
      <c r="K35" s="115">
        <v>14</v>
      </c>
      <c r="L35" s="107">
        <v>0</v>
      </c>
      <c r="M35" s="107">
        <v>1</v>
      </c>
      <c r="N35" s="111">
        <v>3</v>
      </c>
      <c r="O35" s="115">
        <v>6</v>
      </c>
      <c r="P35" s="107">
        <v>0</v>
      </c>
      <c r="Q35" s="107">
        <v>0</v>
      </c>
      <c r="R35" s="111">
        <v>0</v>
      </c>
      <c r="S35" s="118">
        <f t="shared" si="1"/>
        <v>296</v>
      </c>
      <c r="T35" s="115">
        <v>241</v>
      </c>
      <c r="U35" s="107">
        <v>0</v>
      </c>
      <c r="V35" s="107">
        <v>2</v>
      </c>
      <c r="W35" s="111">
        <v>11</v>
      </c>
      <c r="X35" s="115">
        <v>37</v>
      </c>
      <c r="Y35" s="107">
        <v>0</v>
      </c>
      <c r="Z35" s="107">
        <v>0</v>
      </c>
      <c r="AA35" s="111">
        <v>2</v>
      </c>
      <c r="AB35" s="115">
        <v>3</v>
      </c>
      <c r="AC35" s="107">
        <v>0</v>
      </c>
      <c r="AD35" s="107">
        <v>0</v>
      </c>
      <c r="AE35" s="111">
        <v>0</v>
      </c>
      <c r="AF35" s="96">
        <v>60</v>
      </c>
      <c r="AG35" s="13">
        <v>0</v>
      </c>
      <c r="AH35" s="13">
        <v>0</v>
      </c>
      <c r="AI35" s="13">
        <f t="shared" si="2"/>
        <v>682</v>
      </c>
      <c r="AJ35" s="26"/>
      <c r="AK35" s="26"/>
    </row>
    <row r="36" spans="1:37">
      <c r="A36" s="139" t="s">
        <v>45</v>
      </c>
      <c r="B36" s="79">
        <f t="shared" si="0"/>
        <v>281</v>
      </c>
      <c r="C36" s="115">
        <v>229</v>
      </c>
      <c r="D36" s="107">
        <v>0</v>
      </c>
      <c r="E36" s="107">
        <v>0</v>
      </c>
      <c r="F36" s="111">
        <v>21</v>
      </c>
      <c r="G36" s="115">
        <v>16</v>
      </c>
      <c r="H36" s="107">
        <v>0</v>
      </c>
      <c r="I36" s="107">
        <v>0</v>
      </c>
      <c r="J36" s="111">
        <v>0</v>
      </c>
      <c r="K36" s="115">
        <v>13</v>
      </c>
      <c r="L36" s="107">
        <v>0</v>
      </c>
      <c r="M36" s="107">
        <v>0</v>
      </c>
      <c r="N36" s="111">
        <v>0</v>
      </c>
      <c r="O36" s="115">
        <v>2</v>
      </c>
      <c r="P36" s="107">
        <v>0</v>
      </c>
      <c r="Q36" s="107">
        <v>0</v>
      </c>
      <c r="R36" s="111">
        <v>0</v>
      </c>
      <c r="S36" s="118">
        <f t="shared" si="1"/>
        <v>218</v>
      </c>
      <c r="T36" s="115">
        <v>186</v>
      </c>
      <c r="U36" s="107">
        <v>0</v>
      </c>
      <c r="V36" s="107">
        <v>1</v>
      </c>
      <c r="W36" s="111">
        <v>5</v>
      </c>
      <c r="X36" s="115">
        <v>22</v>
      </c>
      <c r="Y36" s="107">
        <v>0</v>
      </c>
      <c r="Z36" s="107">
        <v>1</v>
      </c>
      <c r="AA36" s="111">
        <v>0</v>
      </c>
      <c r="AB36" s="115">
        <v>3</v>
      </c>
      <c r="AC36" s="107">
        <v>0</v>
      </c>
      <c r="AD36" s="107">
        <v>0</v>
      </c>
      <c r="AE36" s="111">
        <v>0</v>
      </c>
      <c r="AF36" s="96">
        <v>38</v>
      </c>
      <c r="AG36" s="13">
        <v>0</v>
      </c>
      <c r="AH36" s="13">
        <v>0</v>
      </c>
      <c r="AI36" s="13">
        <f t="shared" si="2"/>
        <v>537</v>
      </c>
      <c r="AJ36" s="26"/>
      <c r="AK36" s="26"/>
    </row>
    <row r="37" spans="1:37">
      <c r="A37" s="139" t="s">
        <v>46</v>
      </c>
      <c r="B37" s="79">
        <f t="shared" si="0"/>
        <v>176</v>
      </c>
      <c r="C37" s="115">
        <v>135</v>
      </c>
      <c r="D37" s="107">
        <v>0</v>
      </c>
      <c r="E37" s="107">
        <v>0</v>
      </c>
      <c r="F37" s="111">
        <v>9</v>
      </c>
      <c r="G37" s="115">
        <v>15</v>
      </c>
      <c r="H37" s="107">
        <v>0</v>
      </c>
      <c r="I37" s="107">
        <v>0</v>
      </c>
      <c r="J37" s="111">
        <v>1</v>
      </c>
      <c r="K37" s="115">
        <v>10</v>
      </c>
      <c r="L37" s="107">
        <v>0</v>
      </c>
      <c r="M37" s="107">
        <v>0</v>
      </c>
      <c r="N37" s="111">
        <v>2</v>
      </c>
      <c r="O37" s="115">
        <v>4</v>
      </c>
      <c r="P37" s="107">
        <v>0</v>
      </c>
      <c r="Q37" s="107">
        <v>0</v>
      </c>
      <c r="R37" s="111">
        <v>0</v>
      </c>
      <c r="S37" s="118">
        <f t="shared" si="1"/>
        <v>230</v>
      </c>
      <c r="T37" s="115">
        <v>177</v>
      </c>
      <c r="U37" s="107">
        <v>0</v>
      </c>
      <c r="V37" s="107">
        <v>3</v>
      </c>
      <c r="W37" s="111">
        <v>10</v>
      </c>
      <c r="X37" s="115">
        <v>37</v>
      </c>
      <c r="Y37" s="107">
        <v>0</v>
      </c>
      <c r="Z37" s="107">
        <v>0</v>
      </c>
      <c r="AA37" s="111">
        <v>2</v>
      </c>
      <c r="AB37" s="115">
        <v>1</v>
      </c>
      <c r="AC37" s="107">
        <v>0</v>
      </c>
      <c r="AD37" s="107">
        <v>0</v>
      </c>
      <c r="AE37" s="111">
        <v>0</v>
      </c>
      <c r="AF37" s="96">
        <v>40</v>
      </c>
      <c r="AG37" s="13">
        <v>0</v>
      </c>
      <c r="AH37" s="13">
        <v>0</v>
      </c>
      <c r="AI37" s="13">
        <f t="shared" si="2"/>
        <v>446</v>
      </c>
      <c r="AJ37" s="26"/>
      <c r="AK37" s="26"/>
    </row>
    <row r="38" spans="1:37">
      <c r="A38" s="139" t="s">
        <v>47</v>
      </c>
      <c r="B38" s="79">
        <f t="shared" si="0"/>
        <v>170</v>
      </c>
      <c r="C38" s="115">
        <v>130</v>
      </c>
      <c r="D38" s="107">
        <v>0</v>
      </c>
      <c r="E38" s="107">
        <v>0</v>
      </c>
      <c r="F38" s="111">
        <v>9</v>
      </c>
      <c r="G38" s="115">
        <v>20</v>
      </c>
      <c r="H38" s="107">
        <v>0</v>
      </c>
      <c r="I38" s="107">
        <v>0</v>
      </c>
      <c r="J38" s="111">
        <v>0</v>
      </c>
      <c r="K38" s="115">
        <v>9</v>
      </c>
      <c r="L38" s="107">
        <v>0</v>
      </c>
      <c r="M38" s="107">
        <v>0</v>
      </c>
      <c r="N38" s="111">
        <v>1</v>
      </c>
      <c r="O38" s="115">
        <v>1</v>
      </c>
      <c r="P38" s="107">
        <v>0</v>
      </c>
      <c r="Q38" s="107">
        <v>0</v>
      </c>
      <c r="R38" s="111">
        <v>0</v>
      </c>
      <c r="S38" s="118">
        <f t="shared" si="1"/>
        <v>323</v>
      </c>
      <c r="T38" s="115">
        <v>264</v>
      </c>
      <c r="U38" s="107">
        <v>0</v>
      </c>
      <c r="V38" s="107">
        <v>0</v>
      </c>
      <c r="W38" s="111">
        <v>16</v>
      </c>
      <c r="X38" s="115">
        <v>36</v>
      </c>
      <c r="Y38" s="107">
        <v>0</v>
      </c>
      <c r="Z38" s="107">
        <v>1</v>
      </c>
      <c r="AA38" s="111">
        <v>3</v>
      </c>
      <c r="AB38" s="115">
        <v>3</v>
      </c>
      <c r="AC38" s="107">
        <v>0</v>
      </c>
      <c r="AD38" s="107">
        <v>0</v>
      </c>
      <c r="AE38" s="111">
        <v>0</v>
      </c>
      <c r="AF38" s="96">
        <v>56</v>
      </c>
      <c r="AG38" s="13">
        <v>0</v>
      </c>
      <c r="AH38" s="13">
        <v>0</v>
      </c>
      <c r="AI38" s="13">
        <f t="shared" si="2"/>
        <v>549</v>
      </c>
      <c r="AJ38" s="26"/>
      <c r="AK38" s="26"/>
    </row>
    <row r="39" spans="1:37">
      <c r="A39" s="139" t="s">
        <v>48</v>
      </c>
      <c r="B39" s="79">
        <f t="shared" si="0"/>
        <v>112</v>
      </c>
      <c r="C39" s="115">
        <v>86</v>
      </c>
      <c r="D39" s="107">
        <v>0</v>
      </c>
      <c r="E39" s="107">
        <v>2</v>
      </c>
      <c r="F39" s="111">
        <v>14</v>
      </c>
      <c r="G39" s="115">
        <v>6</v>
      </c>
      <c r="H39" s="107">
        <v>0</v>
      </c>
      <c r="I39" s="107">
        <v>0</v>
      </c>
      <c r="J39" s="111">
        <v>1</v>
      </c>
      <c r="K39" s="115">
        <v>2</v>
      </c>
      <c r="L39" s="107">
        <v>0</v>
      </c>
      <c r="M39" s="107">
        <v>0</v>
      </c>
      <c r="N39" s="111">
        <v>0</v>
      </c>
      <c r="O39" s="115">
        <v>1</v>
      </c>
      <c r="P39" s="107">
        <v>0</v>
      </c>
      <c r="Q39" s="107">
        <v>0</v>
      </c>
      <c r="R39" s="111">
        <v>0</v>
      </c>
      <c r="S39" s="118">
        <f t="shared" si="1"/>
        <v>166</v>
      </c>
      <c r="T39" s="115">
        <v>132</v>
      </c>
      <c r="U39" s="107">
        <v>0</v>
      </c>
      <c r="V39" s="107">
        <v>2</v>
      </c>
      <c r="W39" s="111">
        <v>10</v>
      </c>
      <c r="X39" s="115">
        <v>16</v>
      </c>
      <c r="Y39" s="107">
        <v>0</v>
      </c>
      <c r="Z39" s="107">
        <v>0</v>
      </c>
      <c r="AA39" s="111">
        <v>2</v>
      </c>
      <c r="AB39" s="115">
        <v>4</v>
      </c>
      <c r="AC39" s="107">
        <v>0</v>
      </c>
      <c r="AD39" s="107">
        <v>0</v>
      </c>
      <c r="AE39" s="111">
        <v>0</v>
      </c>
      <c r="AF39" s="96">
        <v>17</v>
      </c>
      <c r="AG39" s="13">
        <v>0</v>
      </c>
      <c r="AH39" s="13">
        <v>0</v>
      </c>
      <c r="AI39" s="13">
        <f t="shared" si="2"/>
        <v>295</v>
      </c>
      <c r="AJ39" s="26"/>
      <c r="AK39" s="26"/>
    </row>
    <row r="40" spans="1:37">
      <c r="A40" s="139" t="s">
        <v>49</v>
      </c>
      <c r="B40" s="79">
        <f t="shared" si="0"/>
        <v>73</v>
      </c>
      <c r="C40" s="115">
        <v>61</v>
      </c>
      <c r="D40" s="107">
        <v>0</v>
      </c>
      <c r="E40" s="107">
        <v>1</v>
      </c>
      <c r="F40" s="111">
        <v>1</v>
      </c>
      <c r="G40" s="115">
        <v>5</v>
      </c>
      <c r="H40" s="107">
        <v>0</v>
      </c>
      <c r="I40" s="107">
        <v>0</v>
      </c>
      <c r="J40" s="111">
        <v>0</v>
      </c>
      <c r="K40" s="115">
        <v>5</v>
      </c>
      <c r="L40" s="107">
        <v>0</v>
      </c>
      <c r="M40" s="107">
        <v>0</v>
      </c>
      <c r="N40" s="111">
        <v>0</v>
      </c>
      <c r="O40" s="115">
        <v>0</v>
      </c>
      <c r="P40" s="107">
        <v>0</v>
      </c>
      <c r="Q40" s="107">
        <v>0</v>
      </c>
      <c r="R40" s="111">
        <v>0</v>
      </c>
      <c r="S40" s="118">
        <f t="shared" si="1"/>
        <v>126</v>
      </c>
      <c r="T40" s="115">
        <v>106</v>
      </c>
      <c r="U40" s="107">
        <v>0</v>
      </c>
      <c r="V40" s="107">
        <v>0</v>
      </c>
      <c r="W40" s="111">
        <v>8</v>
      </c>
      <c r="X40" s="115">
        <v>8</v>
      </c>
      <c r="Y40" s="107">
        <v>0</v>
      </c>
      <c r="Z40" s="107">
        <v>0</v>
      </c>
      <c r="AA40" s="111">
        <v>0</v>
      </c>
      <c r="AB40" s="115">
        <v>4</v>
      </c>
      <c r="AC40" s="107">
        <v>0</v>
      </c>
      <c r="AD40" s="107">
        <v>0</v>
      </c>
      <c r="AE40" s="111">
        <v>0</v>
      </c>
      <c r="AF40" s="96">
        <v>23</v>
      </c>
      <c r="AG40" s="13">
        <v>0</v>
      </c>
      <c r="AH40" s="13">
        <v>0</v>
      </c>
      <c r="AI40" s="13">
        <f t="shared" si="2"/>
        <v>222</v>
      </c>
      <c r="AJ40" s="26"/>
      <c r="AK40" s="26"/>
    </row>
    <row r="41" spans="1:37">
      <c r="A41" s="139" t="s">
        <v>50</v>
      </c>
      <c r="B41" s="79">
        <f t="shared" si="0"/>
        <v>23</v>
      </c>
      <c r="C41" s="115">
        <v>22</v>
      </c>
      <c r="D41" s="107">
        <v>0</v>
      </c>
      <c r="E41" s="107">
        <v>0</v>
      </c>
      <c r="F41" s="111">
        <v>0</v>
      </c>
      <c r="G41" s="115">
        <v>0</v>
      </c>
      <c r="H41" s="107">
        <v>0</v>
      </c>
      <c r="I41" s="107">
        <v>0</v>
      </c>
      <c r="J41" s="111">
        <v>0</v>
      </c>
      <c r="K41" s="115">
        <v>1</v>
      </c>
      <c r="L41" s="107">
        <v>0</v>
      </c>
      <c r="M41" s="107">
        <v>0</v>
      </c>
      <c r="N41" s="111">
        <v>0</v>
      </c>
      <c r="O41" s="115">
        <v>0</v>
      </c>
      <c r="P41" s="107">
        <v>0</v>
      </c>
      <c r="Q41" s="107">
        <v>0</v>
      </c>
      <c r="R41" s="111">
        <v>0</v>
      </c>
      <c r="S41" s="118">
        <f t="shared" si="1"/>
        <v>34</v>
      </c>
      <c r="T41" s="115">
        <v>32</v>
      </c>
      <c r="U41" s="107">
        <v>0</v>
      </c>
      <c r="V41" s="107">
        <v>0</v>
      </c>
      <c r="W41" s="111">
        <v>0</v>
      </c>
      <c r="X41" s="115">
        <v>2</v>
      </c>
      <c r="Y41" s="107">
        <v>0</v>
      </c>
      <c r="Z41" s="107">
        <v>0</v>
      </c>
      <c r="AA41" s="111">
        <v>0</v>
      </c>
      <c r="AB41" s="115">
        <v>0</v>
      </c>
      <c r="AC41" s="107">
        <v>0</v>
      </c>
      <c r="AD41" s="107">
        <v>0</v>
      </c>
      <c r="AE41" s="111">
        <v>0</v>
      </c>
      <c r="AF41" s="96">
        <v>8</v>
      </c>
      <c r="AG41" s="13">
        <v>0</v>
      </c>
      <c r="AH41" s="13">
        <v>0</v>
      </c>
      <c r="AI41" s="13">
        <f t="shared" si="2"/>
        <v>65</v>
      </c>
      <c r="AJ41" s="26"/>
      <c r="AK41" s="26"/>
    </row>
    <row r="42" spans="1:37">
      <c r="A42" s="139" t="s">
        <v>51</v>
      </c>
      <c r="B42" s="79">
        <f t="shared" si="0"/>
        <v>262</v>
      </c>
      <c r="C42" s="115">
        <v>199</v>
      </c>
      <c r="D42" s="107">
        <v>0</v>
      </c>
      <c r="E42" s="107">
        <v>2</v>
      </c>
      <c r="F42" s="111">
        <v>22</v>
      </c>
      <c r="G42" s="115">
        <v>21</v>
      </c>
      <c r="H42" s="107">
        <v>0</v>
      </c>
      <c r="I42" s="107">
        <v>0</v>
      </c>
      <c r="J42" s="111">
        <v>0</v>
      </c>
      <c r="K42" s="115">
        <v>15</v>
      </c>
      <c r="L42" s="107">
        <v>0</v>
      </c>
      <c r="M42" s="107">
        <v>1</v>
      </c>
      <c r="N42" s="111">
        <v>0</v>
      </c>
      <c r="O42" s="115">
        <v>2</v>
      </c>
      <c r="P42" s="107">
        <v>0</v>
      </c>
      <c r="Q42" s="107">
        <v>0</v>
      </c>
      <c r="R42" s="111">
        <v>0</v>
      </c>
      <c r="S42" s="118">
        <f t="shared" si="1"/>
        <v>456</v>
      </c>
      <c r="T42" s="115">
        <v>347</v>
      </c>
      <c r="U42" s="107">
        <v>0</v>
      </c>
      <c r="V42" s="107">
        <v>3</v>
      </c>
      <c r="W42" s="111">
        <v>30</v>
      </c>
      <c r="X42" s="115">
        <v>70</v>
      </c>
      <c r="Y42" s="107">
        <v>0</v>
      </c>
      <c r="Z42" s="107">
        <v>1</v>
      </c>
      <c r="AA42" s="111">
        <v>1</v>
      </c>
      <c r="AB42" s="115">
        <v>3</v>
      </c>
      <c r="AC42" s="107">
        <v>0</v>
      </c>
      <c r="AD42" s="107">
        <v>0</v>
      </c>
      <c r="AE42" s="111">
        <v>1</v>
      </c>
      <c r="AF42" s="96">
        <v>36</v>
      </c>
      <c r="AG42" s="13">
        <v>1</v>
      </c>
      <c r="AH42" s="13">
        <v>0</v>
      </c>
      <c r="AI42" s="13">
        <f t="shared" si="2"/>
        <v>755</v>
      </c>
      <c r="AJ42" s="26"/>
      <c r="AK42" s="26"/>
    </row>
    <row r="43" spans="1:37">
      <c r="A43" s="139" t="s">
        <v>52</v>
      </c>
      <c r="B43" s="79">
        <f t="shared" si="0"/>
        <v>207</v>
      </c>
      <c r="C43" s="115">
        <v>161</v>
      </c>
      <c r="D43" s="107">
        <v>0</v>
      </c>
      <c r="E43" s="107">
        <v>2</v>
      </c>
      <c r="F43" s="111">
        <v>9</v>
      </c>
      <c r="G43" s="115">
        <v>17</v>
      </c>
      <c r="H43" s="107">
        <v>0</v>
      </c>
      <c r="I43" s="107">
        <v>0</v>
      </c>
      <c r="J43" s="111">
        <v>1</v>
      </c>
      <c r="K43" s="115">
        <v>17</v>
      </c>
      <c r="L43" s="107">
        <v>0</v>
      </c>
      <c r="M43" s="107">
        <v>0</v>
      </c>
      <c r="N43" s="111">
        <v>0</v>
      </c>
      <c r="O43" s="115">
        <v>0</v>
      </c>
      <c r="P43" s="107">
        <v>0</v>
      </c>
      <c r="Q43" s="107">
        <v>0</v>
      </c>
      <c r="R43" s="111">
        <v>0</v>
      </c>
      <c r="S43" s="118">
        <f t="shared" si="1"/>
        <v>173</v>
      </c>
      <c r="T43" s="115">
        <v>140</v>
      </c>
      <c r="U43" s="107">
        <v>0</v>
      </c>
      <c r="V43" s="107">
        <v>0</v>
      </c>
      <c r="W43" s="111">
        <v>7</v>
      </c>
      <c r="X43" s="115">
        <v>23</v>
      </c>
      <c r="Y43" s="107">
        <v>0</v>
      </c>
      <c r="Z43" s="107">
        <v>1</v>
      </c>
      <c r="AA43" s="111">
        <v>2</v>
      </c>
      <c r="AB43" s="115">
        <v>0</v>
      </c>
      <c r="AC43" s="107">
        <v>0</v>
      </c>
      <c r="AD43" s="107">
        <v>0</v>
      </c>
      <c r="AE43" s="111">
        <v>0</v>
      </c>
      <c r="AF43" s="96">
        <v>34</v>
      </c>
      <c r="AG43" s="13">
        <v>0</v>
      </c>
      <c r="AH43" s="13">
        <v>0</v>
      </c>
      <c r="AI43" s="13">
        <f t="shared" si="2"/>
        <v>414</v>
      </c>
      <c r="AJ43" s="26"/>
      <c r="AK43" s="26"/>
    </row>
    <row r="44" spans="1:37">
      <c r="A44" s="139" t="s">
        <v>53</v>
      </c>
      <c r="B44" s="79">
        <f t="shared" si="0"/>
        <v>240</v>
      </c>
      <c r="C44" s="115">
        <v>186</v>
      </c>
      <c r="D44" s="107">
        <v>0</v>
      </c>
      <c r="E44" s="107">
        <v>0</v>
      </c>
      <c r="F44" s="111">
        <v>14</v>
      </c>
      <c r="G44" s="115">
        <v>17</v>
      </c>
      <c r="H44" s="107">
        <v>0</v>
      </c>
      <c r="I44" s="107">
        <v>0</v>
      </c>
      <c r="J44" s="111">
        <v>1</v>
      </c>
      <c r="K44" s="115">
        <v>17</v>
      </c>
      <c r="L44" s="107">
        <v>0</v>
      </c>
      <c r="M44" s="107">
        <v>1</v>
      </c>
      <c r="N44" s="111">
        <v>0</v>
      </c>
      <c r="O44" s="115">
        <v>3</v>
      </c>
      <c r="P44" s="107">
        <v>0</v>
      </c>
      <c r="Q44" s="107">
        <v>0</v>
      </c>
      <c r="R44" s="111">
        <v>1</v>
      </c>
      <c r="S44" s="118">
        <f t="shared" si="1"/>
        <v>222</v>
      </c>
      <c r="T44" s="115">
        <v>174</v>
      </c>
      <c r="U44" s="107">
        <v>0</v>
      </c>
      <c r="V44" s="107">
        <v>1</v>
      </c>
      <c r="W44" s="111">
        <v>16</v>
      </c>
      <c r="X44" s="115">
        <v>26</v>
      </c>
      <c r="Y44" s="107">
        <v>0</v>
      </c>
      <c r="Z44" s="107">
        <v>1</v>
      </c>
      <c r="AA44" s="111">
        <v>0</v>
      </c>
      <c r="AB44" s="115">
        <v>3</v>
      </c>
      <c r="AC44" s="107">
        <v>0</v>
      </c>
      <c r="AD44" s="107">
        <v>0</v>
      </c>
      <c r="AE44" s="111">
        <v>1</v>
      </c>
      <c r="AF44" s="96">
        <v>53</v>
      </c>
      <c r="AG44" s="13">
        <v>0</v>
      </c>
      <c r="AH44" s="13">
        <v>0</v>
      </c>
      <c r="AI44" s="13">
        <f t="shared" si="2"/>
        <v>515</v>
      </c>
      <c r="AJ44" s="26"/>
      <c r="AK44" s="26"/>
    </row>
    <row r="45" spans="1:37">
      <c r="A45" s="2" t="s">
        <v>54</v>
      </c>
      <c r="B45" s="91">
        <f>SUM(B3:B44)</f>
        <v>9994</v>
      </c>
      <c r="C45" s="116">
        <f t="shared" ref="C45:AI45" si="3">SUM(C3:C44)</f>
        <v>7867</v>
      </c>
      <c r="D45" s="108">
        <f t="shared" si="3"/>
        <v>0</v>
      </c>
      <c r="E45" s="108">
        <f t="shared" si="3"/>
        <v>92</v>
      </c>
      <c r="F45" s="112">
        <f t="shared" si="3"/>
        <v>580</v>
      </c>
      <c r="G45" s="116">
        <f t="shared" si="3"/>
        <v>697</v>
      </c>
      <c r="H45" s="108">
        <f t="shared" si="3"/>
        <v>0</v>
      </c>
      <c r="I45" s="108">
        <f t="shared" si="3"/>
        <v>3</v>
      </c>
      <c r="J45" s="112">
        <f t="shared" si="3"/>
        <v>24</v>
      </c>
      <c r="K45" s="116">
        <f t="shared" si="3"/>
        <v>544</v>
      </c>
      <c r="L45" s="108">
        <f t="shared" si="3"/>
        <v>0</v>
      </c>
      <c r="M45" s="108">
        <f t="shared" si="3"/>
        <v>6</v>
      </c>
      <c r="N45" s="112">
        <f t="shared" si="3"/>
        <v>31</v>
      </c>
      <c r="O45" s="116">
        <f t="shared" si="3"/>
        <v>139</v>
      </c>
      <c r="P45" s="108">
        <f t="shared" si="3"/>
        <v>0</v>
      </c>
      <c r="Q45" s="108">
        <f t="shared" si="3"/>
        <v>0</v>
      </c>
      <c r="R45" s="112">
        <f t="shared" si="3"/>
        <v>11</v>
      </c>
      <c r="S45" s="119">
        <f t="shared" si="3"/>
        <v>7959</v>
      </c>
      <c r="T45" s="116">
        <f t="shared" si="3"/>
        <v>6124</v>
      </c>
      <c r="U45" s="108">
        <f t="shared" si="3"/>
        <v>0</v>
      </c>
      <c r="V45" s="108">
        <f t="shared" si="3"/>
        <v>56</v>
      </c>
      <c r="W45" s="112">
        <f t="shared" si="3"/>
        <v>427</v>
      </c>
      <c r="X45" s="116">
        <f t="shared" si="3"/>
        <v>1161</v>
      </c>
      <c r="Y45" s="108">
        <f t="shared" si="3"/>
        <v>0</v>
      </c>
      <c r="Z45" s="108">
        <f t="shared" si="3"/>
        <v>9</v>
      </c>
      <c r="AA45" s="112">
        <f t="shared" si="3"/>
        <v>72</v>
      </c>
      <c r="AB45" s="116">
        <f t="shared" si="3"/>
        <v>103</v>
      </c>
      <c r="AC45" s="108">
        <f t="shared" si="3"/>
        <v>0</v>
      </c>
      <c r="AD45" s="108">
        <f t="shared" si="3"/>
        <v>2</v>
      </c>
      <c r="AE45" s="112">
        <f t="shared" si="3"/>
        <v>5</v>
      </c>
      <c r="AF45" s="95">
        <f t="shared" si="3"/>
        <v>1302</v>
      </c>
      <c r="AG45" s="14">
        <f t="shared" si="3"/>
        <v>13</v>
      </c>
      <c r="AH45" s="14">
        <f t="shared" si="3"/>
        <v>6</v>
      </c>
      <c r="AI45" s="14">
        <f t="shared" si="3"/>
        <v>19274</v>
      </c>
      <c r="AJ45" s="26"/>
      <c r="AK45" s="26"/>
    </row>
  </sheetData>
  <sheetProtection password="CDFD" sheet="1" objects="1" scenarios="1"/>
  <phoneticPr fontId="38" type="noConversion"/>
  <pageMargins left="0.2" right="0.2" top="1.56" bottom="0.72" header="1.02" footer="0.17"/>
  <pageSetup paperSize="5" scale="64" orientation="landscape"/>
  <headerFooter scaleWithDoc="0">
    <oddHeader>&amp;L&amp;"Arial Rounded MT Bold,Regular"&amp;12 111th Assembly District
Montgomery County, NY&amp;C&amp;"Arial Rounded MT Bold,Regular"&amp;12General Election 
Statement of Canvass
November 8, 2016&amp;R&amp;"Arial Rounded MT Bold,Regular"&amp;12Member of Assembly
&amp;11Official Results</oddHeader>
    <oddFooter>&amp;L&amp;"Arial,Regular"Certified by
Commissioners of Elections
November 29, 2016&amp;C&amp;"Arial,Regular"Jamie Duchessi
Terrance J Smith
&amp;R&amp;"Arial,Regular"&amp;P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view="pageLayout" zoomScale="80" workbookViewId="0">
      <selection activeCell="P6" sqref="P6"/>
    </sheetView>
  </sheetViews>
  <sheetFormatPr baseColWidth="10" defaultColWidth="8.83203125" defaultRowHeight="14" x14ac:dyDescent="0"/>
  <cols>
    <col min="1" max="1" width="24.5" customWidth="1"/>
    <col min="2" max="3" width="10.6640625" customWidth="1"/>
    <col min="4" max="6" width="4.6640625" customWidth="1"/>
    <col min="7" max="7" width="10.6640625" customWidth="1"/>
    <col min="8" max="8" width="9.33203125" customWidth="1"/>
    <col min="9" max="11" width="4.6640625" customWidth="1"/>
    <col min="12" max="12" width="8.6640625" customWidth="1"/>
    <col min="13" max="15" width="4.6640625" customWidth="1"/>
    <col min="16" max="16" width="8.83203125" customWidth="1"/>
    <col min="17" max="19" width="4.6640625" customWidth="1"/>
    <col min="20" max="20" width="8.6640625" customWidth="1"/>
    <col min="21" max="23" width="4.6640625" customWidth="1"/>
    <col min="24" max="26" width="5.6640625" customWidth="1"/>
    <col min="27" max="27" width="10.6640625" customWidth="1"/>
    <col min="28" max="37" width="19" customWidth="1"/>
  </cols>
  <sheetData>
    <row r="1" spans="1:29" ht="15" customHeight="1">
      <c r="A1" s="1" t="s">
        <v>0</v>
      </c>
    </row>
    <row r="2" spans="1:29" s="16" customFormat="1" ht="63.75" customHeight="1">
      <c r="A2" s="10" t="s">
        <v>1</v>
      </c>
      <c r="B2" s="17" t="s">
        <v>260</v>
      </c>
      <c r="C2" s="114" t="s">
        <v>97</v>
      </c>
      <c r="D2" s="106" t="s">
        <v>248</v>
      </c>
      <c r="E2" s="106" t="s">
        <v>243</v>
      </c>
      <c r="F2" s="110" t="s">
        <v>244</v>
      </c>
      <c r="G2" s="134" t="s">
        <v>261</v>
      </c>
      <c r="H2" s="114" t="s">
        <v>98</v>
      </c>
      <c r="I2" s="106" t="s">
        <v>248</v>
      </c>
      <c r="J2" s="106" t="s">
        <v>243</v>
      </c>
      <c r="K2" s="110" t="s">
        <v>244</v>
      </c>
      <c r="L2" s="114" t="s">
        <v>99</v>
      </c>
      <c r="M2" s="106" t="s">
        <v>248</v>
      </c>
      <c r="N2" s="106" t="s">
        <v>243</v>
      </c>
      <c r="O2" s="110" t="s">
        <v>244</v>
      </c>
      <c r="P2" s="114" t="s">
        <v>100</v>
      </c>
      <c r="Q2" s="106" t="s">
        <v>248</v>
      </c>
      <c r="R2" s="106" t="s">
        <v>243</v>
      </c>
      <c r="S2" s="110" t="s">
        <v>244</v>
      </c>
      <c r="T2" s="114" t="s">
        <v>101</v>
      </c>
      <c r="U2" s="106" t="s">
        <v>248</v>
      </c>
      <c r="V2" s="106" t="s">
        <v>243</v>
      </c>
      <c r="W2" s="110" t="s">
        <v>244</v>
      </c>
      <c r="X2" s="131" t="s">
        <v>9</v>
      </c>
      <c r="Y2" s="15" t="s">
        <v>10</v>
      </c>
      <c r="Z2" s="15" t="s">
        <v>237</v>
      </c>
      <c r="AA2" s="10" t="s">
        <v>11</v>
      </c>
      <c r="AB2" s="27"/>
      <c r="AC2" s="27"/>
    </row>
    <row r="3" spans="1:29">
      <c r="A3" s="137" t="s">
        <v>12</v>
      </c>
      <c r="B3" s="79">
        <f>SUM(C3:F3)</f>
        <v>214</v>
      </c>
      <c r="C3" s="115">
        <v>200</v>
      </c>
      <c r="D3" s="107">
        <v>0</v>
      </c>
      <c r="E3" s="107">
        <v>1</v>
      </c>
      <c r="F3" s="111">
        <v>13</v>
      </c>
      <c r="G3" s="129">
        <f>SUM(H3:W3)</f>
        <v>298</v>
      </c>
      <c r="H3" s="115">
        <v>232</v>
      </c>
      <c r="I3" s="107">
        <v>0</v>
      </c>
      <c r="J3" s="107">
        <v>1</v>
      </c>
      <c r="K3" s="111">
        <v>18</v>
      </c>
      <c r="L3" s="115">
        <v>22</v>
      </c>
      <c r="M3" s="107">
        <v>0</v>
      </c>
      <c r="N3" s="107">
        <v>0</v>
      </c>
      <c r="O3" s="111">
        <v>3</v>
      </c>
      <c r="P3" s="115">
        <v>20</v>
      </c>
      <c r="Q3" s="107">
        <v>0</v>
      </c>
      <c r="R3" s="107">
        <v>0</v>
      </c>
      <c r="S3" s="111">
        <v>1</v>
      </c>
      <c r="T3" s="115">
        <v>1</v>
      </c>
      <c r="U3" s="107">
        <v>0</v>
      </c>
      <c r="V3" s="107">
        <v>0</v>
      </c>
      <c r="W3" s="111">
        <v>0</v>
      </c>
      <c r="X3" s="132">
        <v>34</v>
      </c>
      <c r="Y3" s="13">
        <v>1</v>
      </c>
      <c r="Z3" s="13">
        <v>1</v>
      </c>
      <c r="AA3" s="13">
        <f>SUM(B3,G3,X3:Z3)</f>
        <v>548</v>
      </c>
      <c r="AB3" s="26"/>
      <c r="AC3" s="26"/>
    </row>
    <row r="4" spans="1:29">
      <c r="A4" s="137" t="s">
        <v>13</v>
      </c>
      <c r="B4" s="79">
        <f t="shared" ref="B4:B44" si="0">SUM(C4:F4)</f>
        <v>76</v>
      </c>
      <c r="C4" s="115">
        <v>72</v>
      </c>
      <c r="D4" s="107">
        <v>0</v>
      </c>
      <c r="E4" s="107">
        <v>0</v>
      </c>
      <c r="F4" s="111">
        <v>4</v>
      </c>
      <c r="G4" s="129">
        <f t="shared" ref="G4:G44" si="1">SUM(H4:W4)</f>
        <v>106</v>
      </c>
      <c r="H4" s="115">
        <v>85</v>
      </c>
      <c r="I4" s="107">
        <v>0</v>
      </c>
      <c r="J4" s="107">
        <v>1</v>
      </c>
      <c r="K4" s="111">
        <v>5</v>
      </c>
      <c r="L4" s="115">
        <v>8</v>
      </c>
      <c r="M4" s="107">
        <v>0</v>
      </c>
      <c r="N4" s="107">
        <v>0</v>
      </c>
      <c r="O4" s="111">
        <v>0</v>
      </c>
      <c r="P4" s="115">
        <v>5</v>
      </c>
      <c r="Q4" s="107">
        <v>0</v>
      </c>
      <c r="R4" s="107">
        <v>0</v>
      </c>
      <c r="S4" s="111">
        <v>0</v>
      </c>
      <c r="T4" s="115">
        <v>2</v>
      </c>
      <c r="U4" s="107">
        <v>0</v>
      </c>
      <c r="V4" s="107">
        <v>0</v>
      </c>
      <c r="W4" s="111">
        <v>0</v>
      </c>
      <c r="X4" s="132">
        <v>4</v>
      </c>
      <c r="Y4" s="13">
        <v>0</v>
      </c>
      <c r="Z4" s="13">
        <v>1</v>
      </c>
      <c r="AA4" s="13">
        <f t="shared" ref="AA4:AA44" si="2">SUM(B4,G4,X4:Z4)</f>
        <v>187</v>
      </c>
      <c r="AB4" s="26"/>
      <c r="AC4" s="26"/>
    </row>
    <row r="5" spans="1:29">
      <c r="A5" s="137" t="s">
        <v>14</v>
      </c>
      <c r="B5" s="79">
        <f t="shared" si="0"/>
        <v>222</v>
      </c>
      <c r="C5" s="115">
        <v>195</v>
      </c>
      <c r="D5" s="107">
        <v>0</v>
      </c>
      <c r="E5" s="107">
        <v>4</v>
      </c>
      <c r="F5" s="111">
        <v>23</v>
      </c>
      <c r="G5" s="129">
        <f t="shared" si="1"/>
        <v>323</v>
      </c>
      <c r="H5" s="115">
        <v>233</v>
      </c>
      <c r="I5" s="107">
        <v>0</v>
      </c>
      <c r="J5" s="107">
        <v>4</v>
      </c>
      <c r="K5" s="111">
        <v>24</v>
      </c>
      <c r="L5" s="115">
        <v>33</v>
      </c>
      <c r="M5" s="107">
        <v>0</v>
      </c>
      <c r="N5" s="107">
        <v>0</v>
      </c>
      <c r="O5" s="111">
        <v>4</v>
      </c>
      <c r="P5" s="115">
        <v>23</v>
      </c>
      <c r="Q5" s="107">
        <v>0</v>
      </c>
      <c r="R5" s="107">
        <v>0</v>
      </c>
      <c r="S5" s="111">
        <v>0</v>
      </c>
      <c r="T5" s="115">
        <v>2</v>
      </c>
      <c r="U5" s="107">
        <v>0</v>
      </c>
      <c r="V5" s="107">
        <v>0</v>
      </c>
      <c r="W5" s="111">
        <v>0</v>
      </c>
      <c r="X5" s="132">
        <v>42</v>
      </c>
      <c r="Y5" s="13">
        <v>0</v>
      </c>
      <c r="Z5" s="13">
        <v>0</v>
      </c>
      <c r="AA5" s="13">
        <f t="shared" si="2"/>
        <v>587</v>
      </c>
      <c r="AB5" s="26"/>
      <c r="AC5" s="26"/>
    </row>
    <row r="6" spans="1:29">
      <c r="A6" s="137" t="s">
        <v>15</v>
      </c>
      <c r="B6" s="79">
        <f t="shared" si="0"/>
        <v>124</v>
      </c>
      <c r="C6" s="115">
        <v>118</v>
      </c>
      <c r="D6" s="107">
        <v>0</v>
      </c>
      <c r="E6" s="107">
        <v>0</v>
      </c>
      <c r="F6" s="111">
        <v>6</v>
      </c>
      <c r="G6" s="129">
        <f t="shared" si="1"/>
        <v>177</v>
      </c>
      <c r="H6" s="115">
        <v>127</v>
      </c>
      <c r="I6" s="107">
        <v>0</v>
      </c>
      <c r="J6" s="107">
        <v>4</v>
      </c>
      <c r="K6" s="111">
        <v>6</v>
      </c>
      <c r="L6" s="115">
        <v>24</v>
      </c>
      <c r="M6" s="107">
        <v>0</v>
      </c>
      <c r="N6" s="107">
        <v>0</v>
      </c>
      <c r="O6" s="111">
        <v>3</v>
      </c>
      <c r="P6" s="115">
        <v>8</v>
      </c>
      <c r="Q6" s="107">
        <v>0</v>
      </c>
      <c r="R6" s="107">
        <v>0</v>
      </c>
      <c r="S6" s="111">
        <v>1</v>
      </c>
      <c r="T6" s="115">
        <v>4</v>
      </c>
      <c r="U6" s="107">
        <v>0</v>
      </c>
      <c r="V6" s="107">
        <v>0</v>
      </c>
      <c r="W6" s="111">
        <v>0</v>
      </c>
      <c r="X6" s="132">
        <v>17</v>
      </c>
      <c r="Y6" s="13">
        <v>0</v>
      </c>
      <c r="Z6" s="13">
        <v>0</v>
      </c>
      <c r="AA6" s="13">
        <f t="shared" si="2"/>
        <v>318</v>
      </c>
      <c r="AB6" s="26"/>
      <c r="AC6" s="26"/>
    </row>
    <row r="7" spans="1:29">
      <c r="A7" s="137" t="s">
        <v>16</v>
      </c>
      <c r="B7" s="79">
        <f t="shared" si="0"/>
        <v>46</v>
      </c>
      <c r="C7" s="115">
        <v>37</v>
      </c>
      <c r="D7" s="107">
        <v>0</v>
      </c>
      <c r="E7" s="107">
        <v>2</v>
      </c>
      <c r="F7" s="111">
        <v>7</v>
      </c>
      <c r="G7" s="129">
        <f t="shared" si="1"/>
        <v>33</v>
      </c>
      <c r="H7" s="115">
        <v>21</v>
      </c>
      <c r="I7" s="107">
        <v>0</v>
      </c>
      <c r="J7" s="107">
        <v>1</v>
      </c>
      <c r="K7" s="111">
        <v>5</v>
      </c>
      <c r="L7" s="115">
        <v>3</v>
      </c>
      <c r="M7" s="107">
        <v>0</v>
      </c>
      <c r="N7" s="107">
        <v>0</v>
      </c>
      <c r="O7" s="111">
        <v>0</v>
      </c>
      <c r="P7" s="115">
        <v>2</v>
      </c>
      <c r="Q7" s="107">
        <v>0</v>
      </c>
      <c r="R7" s="107">
        <v>1</v>
      </c>
      <c r="S7" s="111">
        <v>0</v>
      </c>
      <c r="T7" s="115">
        <v>0</v>
      </c>
      <c r="U7" s="107">
        <v>0</v>
      </c>
      <c r="V7" s="107">
        <v>0</v>
      </c>
      <c r="W7" s="111">
        <v>0</v>
      </c>
      <c r="X7" s="132">
        <v>16</v>
      </c>
      <c r="Y7" s="13">
        <v>2</v>
      </c>
      <c r="Z7" s="13">
        <v>1</v>
      </c>
      <c r="AA7" s="13">
        <f t="shared" si="2"/>
        <v>98</v>
      </c>
      <c r="AB7" s="26"/>
      <c r="AC7" s="26"/>
    </row>
    <row r="8" spans="1:29">
      <c r="A8" s="137" t="s">
        <v>17</v>
      </c>
      <c r="B8" s="79">
        <f t="shared" si="0"/>
        <v>100</v>
      </c>
      <c r="C8" s="115">
        <v>90</v>
      </c>
      <c r="D8" s="107">
        <v>0</v>
      </c>
      <c r="E8" s="107">
        <v>5</v>
      </c>
      <c r="F8" s="111">
        <v>5</v>
      </c>
      <c r="G8" s="129">
        <f t="shared" si="1"/>
        <v>80</v>
      </c>
      <c r="H8" s="115">
        <v>57</v>
      </c>
      <c r="I8" s="107">
        <v>0</v>
      </c>
      <c r="J8" s="107">
        <v>0</v>
      </c>
      <c r="K8" s="111">
        <v>1</v>
      </c>
      <c r="L8" s="115">
        <v>12</v>
      </c>
      <c r="M8" s="107">
        <v>0</v>
      </c>
      <c r="N8" s="107">
        <v>0</v>
      </c>
      <c r="O8" s="111">
        <v>0</v>
      </c>
      <c r="P8" s="115">
        <v>8</v>
      </c>
      <c r="Q8" s="107">
        <v>0</v>
      </c>
      <c r="R8" s="107">
        <v>0</v>
      </c>
      <c r="S8" s="111">
        <v>0</v>
      </c>
      <c r="T8" s="115">
        <v>2</v>
      </c>
      <c r="U8" s="107">
        <v>0</v>
      </c>
      <c r="V8" s="107">
        <v>0</v>
      </c>
      <c r="W8" s="111">
        <v>0</v>
      </c>
      <c r="X8" s="132">
        <v>13</v>
      </c>
      <c r="Y8" s="13">
        <v>0</v>
      </c>
      <c r="Z8" s="13">
        <v>0</v>
      </c>
      <c r="AA8" s="13">
        <f t="shared" si="2"/>
        <v>193</v>
      </c>
      <c r="AB8" s="26"/>
      <c r="AC8" s="26"/>
    </row>
    <row r="9" spans="1:29">
      <c r="A9" s="137" t="s">
        <v>18</v>
      </c>
      <c r="B9" s="79">
        <f t="shared" si="0"/>
        <v>43</v>
      </c>
      <c r="C9" s="115">
        <v>42</v>
      </c>
      <c r="D9" s="107">
        <v>0</v>
      </c>
      <c r="E9" s="107">
        <v>1</v>
      </c>
      <c r="F9" s="111">
        <v>0</v>
      </c>
      <c r="G9" s="129">
        <f t="shared" si="1"/>
        <v>46</v>
      </c>
      <c r="H9" s="115">
        <v>37</v>
      </c>
      <c r="I9" s="107">
        <v>0</v>
      </c>
      <c r="J9" s="107">
        <v>0</v>
      </c>
      <c r="K9" s="111">
        <v>0</v>
      </c>
      <c r="L9" s="115">
        <v>3</v>
      </c>
      <c r="M9" s="107">
        <v>0</v>
      </c>
      <c r="N9" s="107">
        <v>0</v>
      </c>
      <c r="O9" s="111">
        <v>0</v>
      </c>
      <c r="P9" s="115">
        <v>6</v>
      </c>
      <c r="Q9" s="107">
        <v>0</v>
      </c>
      <c r="R9" s="107">
        <v>0</v>
      </c>
      <c r="S9" s="111">
        <v>0</v>
      </c>
      <c r="T9" s="115">
        <v>0</v>
      </c>
      <c r="U9" s="107">
        <v>0</v>
      </c>
      <c r="V9" s="107">
        <v>0</v>
      </c>
      <c r="W9" s="111">
        <v>0</v>
      </c>
      <c r="X9" s="132">
        <v>8</v>
      </c>
      <c r="Y9" s="13">
        <v>0</v>
      </c>
      <c r="Z9" s="13">
        <v>0</v>
      </c>
      <c r="AA9" s="13">
        <f t="shared" si="2"/>
        <v>97</v>
      </c>
      <c r="AB9" s="26"/>
      <c r="AC9" s="26"/>
    </row>
    <row r="10" spans="1:29">
      <c r="A10" s="137" t="s">
        <v>19</v>
      </c>
      <c r="B10" s="79">
        <f t="shared" si="0"/>
        <v>276</v>
      </c>
      <c r="C10" s="115">
        <v>254</v>
      </c>
      <c r="D10" s="107">
        <v>0</v>
      </c>
      <c r="E10" s="107">
        <v>4</v>
      </c>
      <c r="F10" s="111">
        <v>18</v>
      </c>
      <c r="G10" s="129">
        <f t="shared" si="1"/>
        <v>379</v>
      </c>
      <c r="H10" s="115">
        <v>298</v>
      </c>
      <c r="I10" s="107">
        <v>0</v>
      </c>
      <c r="J10" s="107">
        <v>4</v>
      </c>
      <c r="K10" s="111">
        <v>8</v>
      </c>
      <c r="L10" s="115">
        <v>39</v>
      </c>
      <c r="M10" s="107">
        <v>0</v>
      </c>
      <c r="N10" s="107">
        <v>1</v>
      </c>
      <c r="O10" s="111">
        <v>3</v>
      </c>
      <c r="P10" s="115">
        <v>23</v>
      </c>
      <c r="Q10" s="107">
        <v>0</v>
      </c>
      <c r="R10" s="107">
        <v>0</v>
      </c>
      <c r="S10" s="111">
        <v>0</v>
      </c>
      <c r="T10" s="115">
        <v>3</v>
      </c>
      <c r="U10" s="107">
        <v>0</v>
      </c>
      <c r="V10" s="107">
        <v>0</v>
      </c>
      <c r="W10" s="111">
        <v>0</v>
      </c>
      <c r="X10" s="132">
        <v>63</v>
      </c>
      <c r="Y10" s="13">
        <v>1</v>
      </c>
      <c r="Z10" s="13">
        <v>0</v>
      </c>
      <c r="AA10" s="13">
        <f t="shared" si="2"/>
        <v>719</v>
      </c>
      <c r="AB10" s="26"/>
      <c r="AC10" s="26"/>
    </row>
    <row r="11" spans="1:29">
      <c r="A11" s="137" t="s">
        <v>20</v>
      </c>
      <c r="B11" s="79">
        <f t="shared" si="0"/>
        <v>226</v>
      </c>
      <c r="C11" s="115">
        <v>204</v>
      </c>
      <c r="D11" s="107">
        <v>0</v>
      </c>
      <c r="E11" s="107">
        <v>4</v>
      </c>
      <c r="F11" s="111">
        <v>18</v>
      </c>
      <c r="G11" s="129">
        <f t="shared" si="1"/>
        <v>281</v>
      </c>
      <c r="H11" s="115">
        <v>198</v>
      </c>
      <c r="I11" s="107">
        <v>0</v>
      </c>
      <c r="J11" s="107">
        <v>3</v>
      </c>
      <c r="K11" s="111">
        <v>16</v>
      </c>
      <c r="L11" s="115">
        <v>34</v>
      </c>
      <c r="M11" s="107">
        <v>0</v>
      </c>
      <c r="N11" s="107">
        <v>1</v>
      </c>
      <c r="O11" s="111">
        <v>4</v>
      </c>
      <c r="P11" s="115">
        <v>19</v>
      </c>
      <c r="Q11" s="107">
        <v>0</v>
      </c>
      <c r="R11" s="107">
        <v>0</v>
      </c>
      <c r="S11" s="111">
        <v>0</v>
      </c>
      <c r="T11" s="115">
        <v>6</v>
      </c>
      <c r="U11" s="107">
        <v>0</v>
      </c>
      <c r="V11" s="107">
        <v>0</v>
      </c>
      <c r="W11" s="111">
        <v>0</v>
      </c>
      <c r="X11" s="132">
        <v>27</v>
      </c>
      <c r="Y11" s="13">
        <v>1</v>
      </c>
      <c r="Z11" s="13">
        <v>3</v>
      </c>
      <c r="AA11" s="13">
        <f t="shared" si="2"/>
        <v>538</v>
      </c>
      <c r="AB11" s="26"/>
      <c r="AC11" s="26"/>
    </row>
    <row r="12" spans="1:29">
      <c r="A12" s="137" t="s">
        <v>21</v>
      </c>
      <c r="B12" s="79">
        <f t="shared" si="0"/>
        <v>140</v>
      </c>
      <c r="C12" s="115">
        <v>130</v>
      </c>
      <c r="D12" s="107">
        <v>0</v>
      </c>
      <c r="E12" s="107">
        <v>1</v>
      </c>
      <c r="F12" s="111">
        <v>9</v>
      </c>
      <c r="G12" s="129">
        <f t="shared" si="1"/>
        <v>143</v>
      </c>
      <c r="H12" s="115">
        <v>115</v>
      </c>
      <c r="I12" s="107">
        <v>0</v>
      </c>
      <c r="J12" s="107">
        <v>2</v>
      </c>
      <c r="K12" s="111">
        <v>6</v>
      </c>
      <c r="L12" s="115">
        <v>14</v>
      </c>
      <c r="M12" s="107">
        <v>0</v>
      </c>
      <c r="N12" s="107">
        <v>0</v>
      </c>
      <c r="O12" s="111">
        <v>1</v>
      </c>
      <c r="P12" s="115">
        <v>5</v>
      </c>
      <c r="Q12" s="107">
        <v>0</v>
      </c>
      <c r="R12" s="107">
        <v>0</v>
      </c>
      <c r="S12" s="111">
        <v>0</v>
      </c>
      <c r="T12" s="115">
        <v>0</v>
      </c>
      <c r="U12" s="107">
        <v>0</v>
      </c>
      <c r="V12" s="107">
        <v>0</v>
      </c>
      <c r="W12" s="111">
        <v>0</v>
      </c>
      <c r="X12" s="132">
        <v>21</v>
      </c>
      <c r="Y12" s="13">
        <v>0</v>
      </c>
      <c r="Z12" s="13">
        <v>0</v>
      </c>
      <c r="AA12" s="13">
        <f t="shared" si="2"/>
        <v>304</v>
      </c>
      <c r="AB12" s="26"/>
      <c r="AC12" s="26"/>
    </row>
    <row r="13" spans="1:29">
      <c r="A13" s="137" t="s">
        <v>22</v>
      </c>
      <c r="B13" s="79">
        <f t="shared" si="0"/>
        <v>139</v>
      </c>
      <c r="C13" s="115">
        <v>128</v>
      </c>
      <c r="D13" s="107">
        <v>0</v>
      </c>
      <c r="E13" s="107">
        <v>3</v>
      </c>
      <c r="F13" s="111">
        <v>8</v>
      </c>
      <c r="G13" s="129">
        <f t="shared" si="1"/>
        <v>187</v>
      </c>
      <c r="H13" s="115">
        <v>135</v>
      </c>
      <c r="I13" s="107">
        <v>0</v>
      </c>
      <c r="J13" s="107">
        <v>2</v>
      </c>
      <c r="K13" s="111">
        <v>11</v>
      </c>
      <c r="L13" s="115">
        <v>17</v>
      </c>
      <c r="M13" s="107">
        <v>0</v>
      </c>
      <c r="N13" s="107">
        <v>0</v>
      </c>
      <c r="O13" s="111">
        <v>1</v>
      </c>
      <c r="P13" s="115">
        <v>18</v>
      </c>
      <c r="Q13" s="107">
        <v>0</v>
      </c>
      <c r="R13" s="107">
        <v>0</v>
      </c>
      <c r="S13" s="111">
        <v>1</v>
      </c>
      <c r="T13" s="115">
        <v>2</v>
      </c>
      <c r="U13" s="107">
        <v>0</v>
      </c>
      <c r="V13" s="107">
        <v>0</v>
      </c>
      <c r="W13" s="111">
        <v>0</v>
      </c>
      <c r="X13" s="132">
        <v>27</v>
      </c>
      <c r="Y13" s="13">
        <v>0</v>
      </c>
      <c r="Z13" s="13">
        <v>0</v>
      </c>
      <c r="AA13" s="13">
        <f t="shared" si="2"/>
        <v>353</v>
      </c>
      <c r="AB13" s="26"/>
      <c r="AC13" s="26"/>
    </row>
    <row r="14" spans="1:29">
      <c r="A14" s="137" t="s">
        <v>23</v>
      </c>
      <c r="B14" s="79">
        <f t="shared" si="0"/>
        <v>176</v>
      </c>
      <c r="C14" s="115">
        <v>158</v>
      </c>
      <c r="D14" s="107">
        <v>0</v>
      </c>
      <c r="E14" s="107">
        <v>5</v>
      </c>
      <c r="F14" s="111">
        <v>13</v>
      </c>
      <c r="G14" s="129">
        <f t="shared" si="1"/>
        <v>178</v>
      </c>
      <c r="H14" s="115">
        <v>121</v>
      </c>
      <c r="I14" s="107">
        <v>0</v>
      </c>
      <c r="J14" s="107">
        <v>4</v>
      </c>
      <c r="K14" s="111">
        <v>9</v>
      </c>
      <c r="L14" s="115">
        <v>24</v>
      </c>
      <c r="M14" s="107">
        <v>0</v>
      </c>
      <c r="N14" s="107">
        <v>1</v>
      </c>
      <c r="O14" s="111">
        <v>3</v>
      </c>
      <c r="P14" s="115">
        <v>15</v>
      </c>
      <c r="Q14" s="107">
        <v>0</v>
      </c>
      <c r="R14" s="107">
        <v>1</v>
      </c>
      <c r="S14" s="111">
        <v>0</v>
      </c>
      <c r="T14" s="115">
        <v>0</v>
      </c>
      <c r="U14" s="107">
        <v>0</v>
      </c>
      <c r="V14" s="107">
        <v>0</v>
      </c>
      <c r="W14" s="111">
        <v>0</v>
      </c>
      <c r="X14" s="132">
        <v>34</v>
      </c>
      <c r="Y14" s="13">
        <v>0</v>
      </c>
      <c r="Z14" s="13">
        <v>0</v>
      </c>
      <c r="AA14" s="13">
        <f t="shared" si="2"/>
        <v>388</v>
      </c>
      <c r="AB14" s="26"/>
      <c r="AC14" s="26"/>
    </row>
    <row r="15" spans="1:29">
      <c r="A15" s="137" t="s">
        <v>24</v>
      </c>
      <c r="B15" s="79">
        <f t="shared" si="0"/>
        <v>257</v>
      </c>
      <c r="C15" s="115">
        <v>247</v>
      </c>
      <c r="D15" s="107">
        <v>0</v>
      </c>
      <c r="E15" s="107">
        <v>0</v>
      </c>
      <c r="F15" s="111">
        <v>10</v>
      </c>
      <c r="G15" s="129">
        <f t="shared" si="1"/>
        <v>294</v>
      </c>
      <c r="H15" s="115">
        <v>217</v>
      </c>
      <c r="I15" s="107">
        <v>0</v>
      </c>
      <c r="J15" s="107">
        <v>0</v>
      </c>
      <c r="K15" s="111">
        <v>13</v>
      </c>
      <c r="L15" s="115">
        <v>34</v>
      </c>
      <c r="M15" s="107">
        <v>0</v>
      </c>
      <c r="N15" s="107">
        <v>0</v>
      </c>
      <c r="O15" s="111">
        <v>4</v>
      </c>
      <c r="P15" s="115">
        <v>26</v>
      </c>
      <c r="Q15" s="107">
        <v>0</v>
      </c>
      <c r="R15" s="107">
        <v>0</v>
      </c>
      <c r="S15" s="111">
        <v>0</v>
      </c>
      <c r="T15" s="115">
        <v>0</v>
      </c>
      <c r="U15" s="107">
        <v>0</v>
      </c>
      <c r="V15" s="107">
        <v>0</v>
      </c>
      <c r="W15" s="111">
        <v>0</v>
      </c>
      <c r="X15" s="132">
        <v>43</v>
      </c>
      <c r="Y15" s="13">
        <v>0</v>
      </c>
      <c r="Z15" s="13">
        <v>1</v>
      </c>
      <c r="AA15" s="13">
        <f t="shared" si="2"/>
        <v>595</v>
      </c>
      <c r="AB15" s="26"/>
      <c r="AC15" s="26"/>
    </row>
    <row r="16" spans="1:29">
      <c r="A16" s="137" t="s">
        <v>25</v>
      </c>
      <c r="B16" s="79">
        <f t="shared" si="0"/>
        <v>121</v>
      </c>
      <c r="C16" s="115">
        <v>112</v>
      </c>
      <c r="D16" s="107">
        <v>0</v>
      </c>
      <c r="E16" s="107">
        <v>7</v>
      </c>
      <c r="F16" s="111">
        <v>2</v>
      </c>
      <c r="G16" s="129">
        <f t="shared" si="1"/>
        <v>103</v>
      </c>
      <c r="H16" s="115">
        <v>76</v>
      </c>
      <c r="I16" s="107">
        <v>0</v>
      </c>
      <c r="J16" s="107">
        <v>4</v>
      </c>
      <c r="K16" s="111">
        <v>0</v>
      </c>
      <c r="L16" s="115">
        <v>11</v>
      </c>
      <c r="M16" s="107">
        <v>0</v>
      </c>
      <c r="N16" s="107">
        <v>0</v>
      </c>
      <c r="O16" s="111">
        <v>2</v>
      </c>
      <c r="P16" s="115">
        <v>8</v>
      </c>
      <c r="Q16" s="107">
        <v>0</v>
      </c>
      <c r="R16" s="107">
        <v>1</v>
      </c>
      <c r="S16" s="111">
        <v>1</v>
      </c>
      <c r="T16" s="115">
        <v>0</v>
      </c>
      <c r="U16" s="107">
        <v>0</v>
      </c>
      <c r="V16" s="107">
        <v>0</v>
      </c>
      <c r="W16" s="111">
        <v>0</v>
      </c>
      <c r="X16" s="132">
        <v>35</v>
      </c>
      <c r="Y16" s="13">
        <v>0</v>
      </c>
      <c r="Z16" s="13">
        <v>0</v>
      </c>
      <c r="AA16" s="13">
        <f t="shared" si="2"/>
        <v>259</v>
      </c>
      <c r="AB16" s="26"/>
      <c r="AC16" s="26"/>
    </row>
    <row r="17" spans="1:29">
      <c r="A17" s="137" t="s">
        <v>26</v>
      </c>
      <c r="B17" s="79">
        <f t="shared" si="0"/>
        <v>88</v>
      </c>
      <c r="C17" s="115">
        <v>87</v>
      </c>
      <c r="D17" s="107">
        <v>0</v>
      </c>
      <c r="E17" s="107">
        <v>0</v>
      </c>
      <c r="F17" s="111">
        <v>1</v>
      </c>
      <c r="G17" s="129">
        <f t="shared" si="1"/>
        <v>51</v>
      </c>
      <c r="H17" s="115">
        <v>37</v>
      </c>
      <c r="I17" s="107">
        <v>0</v>
      </c>
      <c r="J17" s="107">
        <v>0</v>
      </c>
      <c r="K17" s="111">
        <v>2</v>
      </c>
      <c r="L17" s="115">
        <v>6</v>
      </c>
      <c r="M17" s="107">
        <v>0</v>
      </c>
      <c r="N17" s="107">
        <v>0</v>
      </c>
      <c r="O17" s="111">
        <v>2</v>
      </c>
      <c r="P17" s="115">
        <v>4</v>
      </c>
      <c r="Q17" s="107">
        <v>0</v>
      </c>
      <c r="R17" s="107">
        <v>0</v>
      </c>
      <c r="S17" s="111">
        <v>0</v>
      </c>
      <c r="T17" s="115">
        <v>0</v>
      </c>
      <c r="U17" s="107">
        <v>0</v>
      </c>
      <c r="V17" s="107">
        <v>0</v>
      </c>
      <c r="W17" s="111">
        <v>0</v>
      </c>
      <c r="X17" s="132">
        <v>7</v>
      </c>
      <c r="Y17" s="13">
        <v>0</v>
      </c>
      <c r="Z17" s="13">
        <v>0</v>
      </c>
      <c r="AA17" s="13">
        <f t="shared" si="2"/>
        <v>146</v>
      </c>
      <c r="AB17" s="26"/>
      <c r="AC17" s="26"/>
    </row>
    <row r="18" spans="1:29">
      <c r="A18" s="137" t="s">
        <v>27</v>
      </c>
      <c r="B18" s="79">
        <f t="shared" si="0"/>
        <v>124</v>
      </c>
      <c r="C18" s="115">
        <v>114</v>
      </c>
      <c r="D18" s="107">
        <v>0</v>
      </c>
      <c r="E18" s="107">
        <v>8</v>
      </c>
      <c r="F18" s="111">
        <v>2</v>
      </c>
      <c r="G18" s="129">
        <f t="shared" si="1"/>
        <v>52</v>
      </c>
      <c r="H18" s="115">
        <v>33</v>
      </c>
      <c r="I18" s="107">
        <v>0</v>
      </c>
      <c r="J18" s="107">
        <v>1</v>
      </c>
      <c r="K18" s="111">
        <v>5</v>
      </c>
      <c r="L18" s="115">
        <v>8</v>
      </c>
      <c r="M18" s="107">
        <v>0</v>
      </c>
      <c r="N18" s="107">
        <v>0</v>
      </c>
      <c r="O18" s="111">
        <v>1</v>
      </c>
      <c r="P18" s="115">
        <v>3</v>
      </c>
      <c r="Q18" s="107">
        <v>0</v>
      </c>
      <c r="R18" s="107">
        <v>0</v>
      </c>
      <c r="S18" s="111">
        <v>0</v>
      </c>
      <c r="T18" s="115">
        <v>1</v>
      </c>
      <c r="U18" s="107">
        <v>0</v>
      </c>
      <c r="V18" s="107">
        <v>0</v>
      </c>
      <c r="W18" s="111">
        <v>0</v>
      </c>
      <c r="X18" s="132">
        <v>15</v>
      </c>
      <c r="Y18" s="13">
        <v>0</v>
      </c>
      <c r="Z18" s="13">
        <v>0</v>
      </c>
      <c r="AA18" s="13">
        <f t="shared" si="2"/>
        <v>191</v>
      </c>
      <c r="AB18" s="26"/>
      <c r="AC18" s="26"/>
    </row>
    <row r="19" spans="1:29">
      <c r="A19" s="137" t="s">
        <v>28</v>
      </c>
      <c r="B19" s="79">
        <f t="shared" si="0"/>
        <v>254</v>
      </c>
      <c r="C19" s="115">
        <v>234</v>
      </c>
      <c r="D19" s="107">
        <v>0</v>
      </c>
      <c r="E19" s="107">
        <v>4</v>
      </c>
      <c r="F19" s="111">
        <v>16</v>
      </c>
      <c r="G19" s="129">
        <f t="shared" si="1"/>
        <v>240</v>
      </c>
      <c r="H19" s="115">
        <v>179</v>
      </c>
      <c r="I19" s="107">
        <v>0</v>
      </c>
      <c r="J19" s="107">
        <v>1</v>
      </c>
      <c r="K19" s="111">
        <v>21</v>
      </c>
      <c r="L19" s="115">
        <v>20</v>
      </c>
      <c r="M19" s="107">
        <v>0</v>
      </c>
      <c r="N19" s="107">
        <v>0</v>
      </c>
      <c r="O19" s="111">
        <v>2</v>
      </c>
      <c r="P19" s="115">
        <v>16</v>
      </c>
      <c r="Q19" s="107">
        <v>0</v>
      </c>
      <c r="R19" s="107">
        <v>0</v>
      </c>
      <c r="S19" s="111">
        <v>1</v>
      </c>
      <c r="T19" s="115">
        <v>0</v>
      </c>
      <c r="U19" s="107">
        <v>0</v>
      </c>
      <c r="V19" s="107">
        <v>0</v>
      </c>
      <c r="W19" s="111">
        <v>0</v>
      </c>
      <c r="X19" s="132">
        <v>30</v>
      </c>
      <c r="Y19" s="13">
        <v>1</v>
      </c>
      <c r="Z19" s="13">
        <v>0</v>
      </c>
      <c r="AA19" s="13">
        <f t="shared" si="2"/>
        <v>525</v>
      </c>
      <c r="AB19" s="26"/>
      <c r="AC19" s="26"/>
    </row>
    <row r="20" spans="1:29">
      <c r="A20" s="137" t="s">
        <v>29</v>
      </c>
      <c r="B20" s="79">
        <f t="shared" si="0"/>
        <v>284</v>
      </c>
      <c r="C20" s="115">
        <v>272</v>
      </c>
      <c r="D20" s="107">
        <v>0</v>
      </c>
      <c r="E20" s="107">
        <v>1</v>
      </c>
      <c r="F20" s="111">
        <v>11</v>
      </c>
      <c r="G20" s="129">
        <f t="shared" si="1"/>
        <v>446</v>
      </c>
      <c r="H20" s="115">
        <v>341</v>
      </c>
      <c r="I20" s="107">
        <v>0</v>
      </c>
      <c r="J20" s="107">
        <v>2</v>
      </c>
      <c r="K20" s="111">
        <v>21</v>
      </c>
      <c r="L20" s="115">
        <v>52</v>
      </c>
      <c r="M20" s="107">
        <v>0</v>
      </c>
      <c r="N20" s="107">
        <v>0</v>
      </c>
      <c r="O20" s="111">
        <v>2</v>
      </c>
      <c r="P20" s="115">
        <v>23</v>
      </c>
      <c r="Q20" s="107">
        <v>0</v>
      </c>
      <c r="R20" s="107">
        <v>0</v>
      </c>
      <c r="S20" s="111">
        <v>1</v>
      </c>
      <c r="T20" s="115">
        <v>4</v>
      </c>
      <c r="U20" s="107">
        <v>0</v>
      </c>
      <c r="V20" s="107">
        <v>0</v>
      </c>
      <c r="W20" s="111">
        <v>0</v>
      </c>
      <c r="X20" s="132">
        <v>44</v>
      </c>
      <c r="Y20" s="13">
        <v>1</v>
      </c>
      <c r="Z20" s="13">
        <v>0</v>
      </c>
      <c r="AA20" s="13">
        <f t="shared" si="2"/>
        <v>775</v>
      </c>
      <c r="AB20" s="26"/>
      <c r="AC20" s="26"/>
    </row>
    <row r="21" spans="1:29">
      <c r="A21" s="137" t="s">
        <v>30</v>
      </c>
      <c r="B21" s="79">
        <f t="shared" si="0"/>
        <v>299</v>
      </c>
      <c r="C21" s="115">
        <v>275</v>
      </c>
      <c r="D21" s="107">
        <v>0</v>
      </c>
      <c r="E21" s="107">
        <v>1</v>
      </c>
      <c r="F21" s="111">
        <v>23</v>
      </c>
      <c r="G21" s="129">
        <f t="shared" si="1"/>
        <v>367</v>
      </c>
      <c r="H21" s="115">
        <v>282</v>
      </c>
      <c r="I21" s="107">
        <v>0</v>
      </c>
      <c r="J21" s="107">
        <v>3</v>
      </c>
      <c r="K21" s="111">
        <v>18</v>
      </c>
      <c r="L21" s="115">
        <v>38</v>
      </c>
      <c r="M21" s="107">
        <v>0</v>
      </c>
      <c r="N21" s="107">
        <v>0</v>
      </c>
      <c r="O21" s="111">
        <v>1</v>
      </c>
      <c r="P21" s="115">
        <v>20</v>
      </c>
      <c r="Q21" s="107">
        <v>0</v>
      </c>
      <c r="R21" s="107">
        <v>0</v>
      </c>
      <c r="S21" s="111">
        <v>2</v>
      </c>
      <c r="T21" s="115">
        <v>3</v>
      </c>
      <c r="U21" s="107">
        <v>0</v>
      </c>
      <c r="V21" s="107">
        <v>0</v>
      </c>
      <c r="W21" s="111">
        <v>0</v>
      </c>
      <c r="X21" s="132">
        <v>49</v>
      </c>
      <c r="Y21" s="13">
        <v>0</v>
      </c>
      <c r="Z21" s="13">
        <v>0</v>
      </c>
      <c r="AA21" s="13">
        <f t="shared" si="2"/>
        <v>715</v>
      </c>
      <c r="AB21" s="26"/>
      <c r="AC21" s="26"/>
    </row>
    <row r="22" spans="1:29">
      <c r="A22" s="137" t="s">
        <v>31</v>
      </c>
      <c r="B22" s="79">
        <f t="shared" si="0"/>
        <v>201</v>
      </c>
      <c r="C22" s="115">
        <v>194</v>
      </c>
      <c r="D22" s="107">
        <v>0</v>
      </c>
      <c r="E22" s="107">
        <v>0</v>
      </c>
      <c r="F22" s="111">
        <v>7</v>
      </c>
      <c r="G22" s="129">
        <f t="shared" si="1"/>
        <v>331</v>
      </c>
      <c r="H22" s="115">
        <v>249</v>
      </c>
      <c r="I22" s="107">
        <v>0</v>
      </c>
      <c r="J22" s="107">
        <v>0</v>
      </c>
      <c r="K22" s="111">
        <v>14</v>
      </c>
      <c r="L22" s="115">
        <v>48</v>
      </c>
      <c r="M22" s="107">
        <v>0</v>
      </c>
      <c r="N22" s="107">
        <v>0</v>
      </c>
      <c r="O22" s="111">
        <v>2</v>
      </c>
      <c r="P22" s="115">
        <v>17</v>
      </c>
      <c r="Q22" s="107">
        <v>0</v>
      </c>
      <c r="R22" s="107">
        <v>0</v>
      </c>
      <c r="S22" s="111">
        <v>0</v>
      </c>
      <c r="T22" s="115">
        <v>1</v>
      </c>
      <c r="U22" s="107">
        <v>0</v>
      </c>
      <c r="V22" s="107">
        <v>0</v>
      </c>
      <c r="W22" s="111">
        <v>0</v>
      </c>
      <c r="X22" s="132">
        <v>36</v>
      </c>
      <c r="Y22" s="13">
        <v>0</v>
      </c>
      <c r="Z22" s="13">
        <v>0</v>
      </c>
      <c r="AA22" s="13">
        <f t="shared" si="2"/>
        <v>568</v>
      </c>
      <c r="AB22" s="26"/>
      <c r="AC22" s="26"/>
    </row>
    <row r="23" spans="1:29">
      <c r="A23" s="137" t="s">
        <v>32</v>
      </c>
      <c r="B23" s="79">
        <f t="shared" si="0"/>
        <v>311</v>
      </c>
      <c r="C23" s="115">
        <v>262</v>
      </c>
      <c r="D23" s="107">
        <v>0</v>
      </c>
      <c r="E23" s="107">
        <v>5</v>
      </c>
      <c r="F23" s="111">
        <v>44</v>
      </c>
      <c r="G23" s="129">
        <f t="shared" si="1"/>
        <v>418</v>
      </c>
      <c r="H23" s="115">
        <v>295</v>
      </c>
      <c r="I23" s="107">
        <v>0</v>
      </c>
      <c r="J23" s="107">
        <v>2</v>
      </c>
      <c r="K23" s="111">
        <v>40</v>
      </c>
      <c r="L23" s="115">
        <v>43</v>
      </c>
      <c r="M23" s="107">
        <v>0</v>
      </c>
      <c r="N23" s="107">
        <v>0</v>
      </c>
      <c r="O23" s="111">
        <v>3</v>
      </c>
      <c r="P23" s="115">
        <v>30</v>
      </c>
      <c r="Q23" s="107">
        <v>0</v>
      </c>
      <c r="R23" s="107">
        <v>0</v>
      </c>
      <c r="S23" s="111">
        <v>2</v>
      </c>
      <c r="T23" s="115">
        <v>3</v>
      </c>
      <c r="U23" s="107">
        <v>0</v>
      </c>
      <c r="V23" s="107">
        <v>0</v>
      </c>
      <c r="W23" s="111">
        <v>0</v>
      </c>
      <c r="X23" s="132">
        <v>61</v>
      </c>
      <c r="Y23" s="13">
        <v>0</v>
      </c>
      <c r="Z23" s="13">
        <v>0</v>
      </c>
      <c r="AA23" s="13">
        <f t="shared" si="2"/>
        <v>790</v>
      </c>
      <c r="AB23" s="26"/>
      <c r="AC23" s="26"/>
    </row>
    <row r="24" spans="1:29">
      <c r="A24" s="137" t="s">
        <v>33</v>
      </c>
      <c r="B24" s="79">
        <f t="shared" si="0"/>
        <v>272</v>
      </c>
      <c r="C24" s="115">
        <v>242</v>
      </c>
      <c r="D24" s="107">
        <v>0</v>
      </c>
      <c r="E24" s="107">
        <v>2</v>
      </c>
      <c r="F24" s="111">
        <v>28</v>
      </c>
      <c r="G24" s="129">
        <f t="shared" si="1"/>
        <v>436</v>
      </c>
      <c r="H24" s="115">
        <v>321</v>
      </c>
      <c r="I24" s="107">
        <v>0</v>
      </c>
      <c r="J24" s="107">
        <v>2</v>
      </c>
      <c r="K24" s="111">
        <v>26</v>
      </c>
      <c r="L24" s="115">
        <v>58</v>
      </c>
      <c r="M24" s="107">
        <v>0</v>
      </c>
      <c r="N24" s="107">
        <v>0</v>
      </c>
      <c r="O24" s="111">
        <v>5</v>
      </c>
      <c r="P24" s="115">
        <v>19</v>
      </c>
      <c r="Q24" s="107">
        <v>0</v>
      </c>
      <c r="R24" s="107">
        <v>0</v>
      </c>
      <c r="S24" s="111">
        <v>0</v>
      </c>
      <c r="T24" s="115">
        <v>5</v>
      </c>
      <c r="U24" s="107">
        <v>0</v>
      </c>
      <c r="V24" s="107">
        <v>0</v>
      </c>
      <c r="W24" s="111">
        <v>0</v>
      </c>
      <c r="X24" s="132">
        <v>85</v>
      </c>
      <c r="Y24" s="13">
        <v>1</v>
      </c>
      <c r="Z24" s="13">
        <v>0</v>
      </c>
      <c r="AA24" s="13">
        <f t="shared" si="2"/>
        <v>794</v>
      </c>
      <c r="AB24" s="26"/>
      <c r="AC24" s="26"/>
    </row>
    <row r="25" spans="1:29">
      <c r="A25" s="137" t="s">
        <v>34</v>
      </c>
      <c r="B25" s="79">
        <f t="shared" si="0"/>
        <v>116</v>
      </c>
      <c r="C25" s="115">
        <v>112</v>
      </c>
      <c r="D25" s="107">
        <v>0</v>
      </c>
      <c r="E25" s="107">
        <v>0</v>
      </c>
      <c r="F25" s="111">
        <v>4</v>
      </c>
      <c r="G25" s="129">
        <f t="shared" si="1"/>
        <v>182</v>
      </c>
      <c r="H25" s="115">
        <v>136</v>
      </c>
      <c r="I25" s="107">
        <v>0</v>
      </c>
      <c r="J25" s="107">
        <v>0</v>
      </c>
      <c r="K25" s="111">
        <v>15</v>
      </c>
      <c r="L25" s="115">
        <v>20</v>
      </c>
      <c r="M25" s="107">
        <v>0</v>
      </c>
      <c r="N25" s="107">
        <v>0</v>
      </c>
      <c r="O25" s="111">
        <v>2</v>
      </c>
      <c r="P25" s="115">
        <v>9</v>
      </c>
      <c r="Q25" s="107">
        <v>0</v>
      </c>
      <c r="R25" s="107">
        <v>0</v>
      </c>
      <c r="S25" s="111">
        <v>0</v>
      </c>
      <c r="T25" s="115">
        <v>0</v>
      </c>
      <c r="U25" s="107">
        <v>0</v>
      </c>
      <c r="V25" s="107">
        <v>0</v>
      </c>
      <c r="W25" s="111">
        <v>0</v>
      </c>
      <c r="X25" s="132">
        <v>35</v>
      </c>
      <c r="Y25" s="13">
        <v>0</v>
      </c>
      <c r="Z25" s="13">
        <v>0</v>
      </c>
      <c r="AA25" s="13">
        <f t="shared" si="2"/>
        <v>333</v>
      </c>
      <c r="AB25" s="26"/>
      <c r="AC25" s="26"/>
    </row>
    <row r="26" spans="1:29">
      <c r="A26" s="137" t="s">
        <v>35</v>
      </c>
      <c r="B26" s="79">
        <f t="shared" si="0"/>
        <v>106</v>
      </c>
      <c r="C26" s="115">
        <v>97</v>
      </c>
      <c r="D26" s="107">
        <v>0</v>
      </c>
      <c r="E26" s="107">
        <v>2</v>
      </c>
      <c r="F26" s="111">
        <v>7</v>
      </c>
      <c r="G26" s="129">
        <f t="shared" si="1"/>
        <v>210</v>
      </c>
      <c r="H26" s="115">
        <v>162</v>
      </c>
      <c r="I26" s="107">
        <v>0</v>
      </c>
      <c r="J26" s="107">
        <v>2</v>
      </c>
      <c r="K26" s="111">
        <v>8</v>
      </c>
      <c r="L26" s="115">
        <v>30</v>
      </c>
      <c r="M26" s="107">
        <v>0</v>
      </c>
      <c r="N26" s="107">
        <v>0</v>
      </c>
      <c r="O26" s="111">
        <v>2</v>
      </c>
      <c r="P26" s="115">
        <v>5</v>
      </c>
      <c r="Q26" s="107">
        <v>0</v>
      </c>
      <c r="R26" s="107">
        <v>0</v>
      </c>
      <c r="S26" s="111">
        <v>0</v>
      </c>
      <c r="T26" s="115">
        <v>1</v>
      </c>
      <c r="U26" s="107">
        <v>0</v>
      </c>
      <c r="V26" s="107">
        <v>0</v>
      </c>
      <c r="W26" s="111">
        <v>0</v>
      </c>
      <c r="X26" s="132">
        <v>31</v>
      </c>
      <c r="Y26" s="13">
        <v>0</v>
      </c>
      <c r="Z26" s="13">
        <v>0</v>
      </c>
      <c r="AA26" s="13">
        <f t="shared" si="2"/>
        <v>347</v>
      </c>
      <c r="AB26" s="26"/>
      <c r="AC26" s="26"/>
    </row>
    <row r="27" spans="1:29">
      <c r="A27" s="137" t="s">
        <v>36</v>
      </c>
      <c r="B27" s="79">
        <f t="shared" si="0"/>
        <v>198</v>
      </c>
      <c r="C27" s="115">
        <v>178</v>
      </c>
      <c r="D27" s="107">
        <v>0</v>
      </c>
      <c r="E27" s="107">
        <v>1</v>
      </c>
      <c r="F27" s="111">
        <v>19</v>
      </c>
      <c r="G27" s="129">
        <f t="shared" si="1"/>
        <v>388</v>
      </c>
      <c r="H27" s="115">
        <v>278</v>
      </c>
      <c r="I27" s="107">
        <v>0</v>
      </c>
      <c r="J27" s="107">
        <v>3</v>
      </c>
      <c r="K27" s="111">
        <v>13</v>
      </c>
      <c r="L27" s="115">
        <v>66</v>
      </c>
      <c r="M27" s="107">
        <v>0</v>
      </c>
      <c r="N27" s="107">
        <v>0</v>
      </c>
      <c r="O27" s="111">
        <v>1</v>
      </c>
      <c r="P27" s="115">
        <v>24</v>
      </c>
      <c r="Q27" s="107">
        <v>0</v>
      </c>
      <c r="R27" s="107">
        <v>0</v>
      </c>
      <c r="S27" s="111">
        <v>1</v>
      </c>
      <c r="T27" s="115">
        <v>2</v>
      </c>
      <c r="U27" s="107">
        <v>0</v>
      </c>
      <c r="V27" s="107">
        <v>0</v>
      </c>
      <c r="W27" s="111">
        <v>0</v>
      </c>
      <c r="X27" s="132">
        <v>58</v>
      </c>
      <c r="Y27" s="13">
        <v>0</v>
      </c>
      <c r="Z27" s="13">
        <v>0</v>
      </c>
      <c r="AA27" s="13">
        <f t="shared" si="2"/>
        <v>644</v>
      </c>
      <c r="AB27" s="26"/>
      <c r="AC27" s="26"/>
    </row>
    <row r="28" spans="1:29">
      <c r="A28" s="137" t="s">
        <v>37</v>
      </c>
      <c r="B28" s="79">
        <f t="shared" si="0"/>
        <v>172</v>
      </c>
      <c r="C28" s="115">
        <v>163</v>
      </c>
      <c r="D28" s="107">
        <v>0</v>
      </c>
      <c r="E28" s="107">
        <v>0</v>
      </c>
      <c r="F28" s="111">
        <v>9</v>
      </c>
      <c r="G28" s="129">
        <f t="shared" si="1"/>
        <v>251</v>
      </c>
      <c r="H28" s="115">
        <v>191</v>
      </c>
      <c r="I28" s="107">
        <v>0</v>
      </c>
      <c r="J28" s="107">
        <v>3</v>
      </c>
      <c r="K28" s="111">
        <v>12</v>
      </c>
      <c r="L28" s="115">
        <v>34</v>
      </c>
      <c r="M28" s="107">
        <v>0</v>
      </c>
      <c r="N28" s="107">
        <v>0</v>
      </c>
      <c r="O28" s="111">
        <v>0</v>
      </c>
      <c r="P28" s="115">
        <v>9</v>
      </c>
      <c r="Q28" s="107">
        <v>0</v>
      </c>
      <c r="R28" s="107">
        <v>0</v>
      </c>
      <c r="S28" s="111">
        <v>0</v>
      </c>
      <c r="T28" s="115">
        <v>2</v>
      </c>
      <c r="U28" s="107">
        <v>0</v>
      </c>
      <c r="V28" s="107">
        <v>0</v>
      </c>
      <c r="W28" s="111">
        <v>0</v>
      </c>
      <c r="X28" s="132">
        <v>20</v>
      </c>
      <c r="Y28" s="13">
        <v>0</v>
      </c>
      <c r="Z28" s="13">
        <v>0</v>
      </c>
      <c r="AA28" s="13">
        <f t="shared" si="2"/>
        <v>443</v>
      </c>
      <c r="AB28" s="26"/>
      <c r="AC28" s="26"/>
    </row>
    <row r="29" spans="1:29">
      <c r="A29" s="137" t="s">
        <v>38</v>
      </c>
      <c r="B29" s="79">
        <f t="shared" si="0"/>
        <v>134</v>
      </c>
      <c r="C29" s="115">
        <v>126</v>
      </c>
      <c r="D29" s="107">
        <v>0</v>
      </c>
      <c r="E29" s="107">
        <v>2</v>
      </c>
      <c r="F29" s="111">
        <v>6</v>
      </c>
      <c r="G29" s="129">
        <f t="shared" si="1"/>
        <v>239</v>
      </c>
      <c r="H29" s="115">
        <v>175</v>
      </c>
      <c r="I29" s="107">
        <v>0</v>
      </c>
      <c r="J29" s="107">
        <v>2</v>
      </c>
      <c r="K29" s="111">
        <v>14</v>
      </c>
      <c r="L29" s="115">
        <v>26</v>
      </c>
      <c r="M29" s="107">
        <v>0</v>
      </c>
      <c r="N29" s="107">
        <v>0</v>
      </c>
      <c r="O29" s="111">
        <v>2</v>
      </c>
      <c r="P29" s="115">
        <v>18</v>
      </c>
      <c r="Q29" s="107">
        <v>0</v>
      </c>
      <c r="R29" s="107">
        <v>0</v>
      </c>
      <c r="S29" s="111">
        <v>2</v>
      </c>
      <c r="T29" s="115">
        <v>0</v>
      </c>
      <c r="U29" s="107">
        <v>0</v>
      </c>
      <c r="V29" s="107">
        <v>0</v>
      </c>
      <c r="W29" s="111">
        <v>0</v>
      </c>
      <c r="X29" s="132">
        <v>29</v>
      </c>
      <c r="Y29" s="13">
        <v>0</v>
      </c>
      <c r="Z29" s="13">
        <v>0</v>
      </c>
      <c r="AA29" s="13">
        <f t="shared" si="2"/>
        <v>402</v>
      </c>
      <c r="AB29" s="26"/>
      <c r="AC29" s="26"/>
    </row>
    <row r="30" spans="1:29">
      <c r="A30" s="137" t="s">
        <v>39</v>
      </c>
      <c r="B30" s="79">
        <f t="shared" si="0"/>
        <v>151</v>
      </c>
      <c r="C30" s="115">
        <v>143</v>
      </c>
      <c r="D30" s="107">
        <v>0</v>
      </c>
      <c r="E30" s="107">
        <v>0</v>
      </c>
      <c r="F30" s="111">
        <v>8</v>
      </c>
      <c r="G30" s="129">
        <f t="shared" si="1"/>
        <v>348</v>
      </c>
      <c r="H30" s="115">
        <v>251</v>
      </c>
      <c r="I30" s="107">
        <v>0</v>
      </c>
      <c r="J30" s="107">
        <v>1</v>
      </c>
      <c r="K30" s="111">
        <v>17</v>
      </c>
      <c r="L30" s="115">
        <v>55</v>
      </c>
      <c r="M30" s="107">
        <v>0</v>
      </c>
      <c r="N30" s="107">
        <v>1</v>
      </c>
      <c r="O30" s="111">
        <v>3</v>
      </c>
      <c r="P30" s="115">
        <v>15</v>
      </c>
      <c r="Q30" s="107">
        <v>0</v>
      </c>
      <c r="R30" s="107">
        <v>0</v>
      </c>
      <c r="S30" s="111">
        <v>2</v>
      </c>
      <c r="T30" s="115">
        <v>3</v>
      </c>
      <c r="U30" s="107">
        <v>0</v>
      </c>
      <c r="V30" s="107">
        <v>0</v>
      </c>
      <c r="W30" s="111">
        <v>0</v>
      </c>
      <c r="X30" s="132">
        <v>38</v>
      </c>
      <c r="Y30" s="13">
        <v>0</v>
      </c>
      <c r="Z30" s="13">
        <v>0</v>
      </c>
      <c r="AA30" s="13">
        <f t="shared" si="2"/>
        <v>537</v>
      </c>
      <c r="AB30" s="26"/>
      <c r="AC30" s="26"/>
    </row>
    <row r="31" spans="1:29">
      <c r="A31" s="137" t="s">
        <v>40</v>
      </c>
      <c r="B31" s="79">
        <f t="shared" si="0"/>
        <v>156</v>
      </c>
      <c r="C31" s="115">
        <v>137</v>
      </c>
      <c r="D31" s="107">
        <v>0</v>
      </c>
      <c r="E31" s="107">
        <v>1</v>
      </c>
      <c r="F31" s="111">
        <v>18</v>
      </c>
      <c r="G31" s="129">
        <f t="shared" si="1"/>
        <v>283</v>
      </c>
      <c r="H31" s="115">
        <v>203</v>
      </c>
      <c r="I31" s="107">
        <v>0</v>
      </c>
      <c r="J31" s="107">
        <v>2</v>
      </c>
      <c r="K31" s="111">
        <v>19</v>
      </c>
      <c r="L31" s="115">
        <v>33</v>
      </c>
      <c r="M31" s="107">
        <v>0</v>
      </c>
      <c r="N31" s="107">
        <v>0</v>
      </c>
      <c r="O31" s="111">
        <v>2</v>
      </c>
      <c r="P31" s="115">
        <v>22</v>
      </c>
      <c r="Q31" s="107">
        <v>0</v>
      </c>
      <c r="R31" s="107">
        <v>0</v>
      </c>
      <c r="S31" s="111">
        <v>0</v>
      </c>
      <c r="T31" s="115">
        <v>2</v>
      </c>
      <c r="U31" s="107">
        <v>0</v>
      </c>
      <c r="V31" s="107">
        <v>0</v>
      </c>
      <c r="W31" s="111">
        <v>0</v>
      </c>
      <c r="X31" s="132">
        <v>34</v>
      </c>
      <c r="Y31" s="13">
        <v>0</v>
      </c>
      <c r="Z31" s="13">
        <v>2</v>
      </c>
      <c r="AA31" s="13">
        <f t="shared" si="2"/>
        <v>475</v>
      </c>
      <c r="AB31" s="26"/>
      <c r="AC31" s="26"/>
    </row>
    <row r="32" spans="1:29">
      <c r="A32" s="137" t="s">
        <v>41</v>
      </c>
      <c r="B32" s="79">
        <f t="shared" si="0"/>
        <v>155</v>
      </c>
      <c r="C32" s="115">
        <v>132</v>
      </c>
      <c r="D32" s="107">
        <v>0</v>
      </c>
      <c r="E32" s="107">
        <v>0</v>
      </c>
      <c r="F32" s="111">
        <v>23</v>
      </c>
      <c r="G32" s="129">
        <f t="shared" si="1"/>
        <v>341</v>
      </c>
      <c r="H32" s="115">
        <v>262</v>
      </c>
      <c r="I32" s="107">
        <v>0</v>
      </c>
      <c r="J32" s="107">
        <v>2</v>
      </c>
      <c r="K32" s="111">
        <v>15</v>
      </c>
      <c r="L32" s="115">
        <v>42</v>
      </c>
      <c r="M32" s="107">
        <v>0</v>
      </c>
      <c r="N32" s="107">
        <v>0</v>
      </c>
      <c r="O32" s="111">
        <v>1</v>
      </c>
      <c r="P32" s="115">
        <v>18</v>
      </c>
      <c r="Q32" s="107">
        <v>0</v>
      </c>
      <c r="R32" s="107">
        <v>0</v>
      </c>
      <c r="S32" s="111">
        <v>1</v>
      </c>
      <c r="T32" s="115">
        <v>0</v>
      </c>
      <c r="U32" s="107">
        <v>0</v>
      </c>
      <c r="V32" s="107">
        <v>0</v>
      </c>
      <c r="W32" s="111">
        <v>0</v>
      </c>
      <c r="X32" s="132">
        <v>37</v>
      </c>
      <c r="Y32" s="13">
        <v>0</v>
      </c>
      <c r="Z32" s="13">
        <v>0</v>
      </c>
      <c r="AA32" s="13">
        <f t="shared" si="2"/>
        <v>533</v>
      </c>
      <c r="AB32" s="26"/>
      <c r="AC32" s="26"/>
    </row>
    <row r="33" spans="1:29">
      <c r="A33" s="137" t="s">
        <v>42</v>
      </c>
      <c r="B33" s="79">
        <f t="shared" si="0"/>
        <v>175</v>
      </c>
      <c r="C33" s="115">
        <v>156</v>
      </c>
      <c r="D33" s="107">
        <v>0</v>
      </c>
      <c r="E33" s="107">
        <v>0</v>
      </c>
      <c r="F33" s="111">
        <v>19</v>
      </c>
      <c r="G33" s="129">
        <f t="shared" si="1"/>
        <v>415</v>
      </c>
      <c r="H33" s="115">
        <v>303</v>
      </c>
      <c r="I33" s="107">
        <v>0</v>
      </c>
      <c r="J33" s="107">
        <v>4</v>
      </c>
      <c r="K33" s="111">
        <v>21</v>
      </c>
      <c r="L33" s="115">
        <v>63</v>
      </c>
      <c r="M33" s="107">
        <v>0</v>
      </c>
      <c r="N33" s="107">
        <v>0</v>
      </c>
      <c r="O33" s="111">
        <v>4</v>
      </c>
      <c r="P33" s="115">
        <v>15</v>
      </c>
      <c r="Q33" s="107">
        <v>0</v>
      </c>
      <c r="R33" s="107">
        <v>0</v>
      </c>
      <c r="S33" s="111">
        <v>1</v>
      </c>
      <c r="T33" s="115">
        <v>4</v>
      </c>
      <c r="U33" s="107">
        <v>0</v>
      </c>
      <c r="V33" s="107">
        <v>0</v>
      </c>
      <c r="W33" s="111">
        <v>0</v>
      </c>
      <c r="X33" s="132">
        <v>62</v>
      </c>
      <c r="Y33" s="13">
        <v>0</v>
      </c>
      <c r="Z33" s="13">
        <v>2</v>
      </c>
      <c r="AA33" s="13">
        <f t="shared" si="2"/>
        <v>654</v>
      </c>
      <c r="AB33" s="26"/>
      <c r="AC33" s="26"/>
    </row>
    <row r="34" spans="1:29">
      <c r="A34" s="137" t="s">
        <v>43</v>
      </c>
      <c r="B34" s="79">
        <f t="shared" si="0"/>
        <v>287</v>
      </c>
      <c r="C34" s="115">
        <v>267</v>
      </c>
      <c r="D34" s="107">
        <v>0</v>
      </c>
      <c r="E34" s="107">
        <v>3</v>
      </c>
      <c r="F34" s="111">
        <v>17</v>
      </c>
      <c r="G34" s="129">
        <f t="shared" si="1"/>
        <v>402</v>
      </c>
      <c r="H34" s="115">
        <v>309</v>
      </c>
      <c r="I34" s="107">
        <v>0</v>
      </c>
      <c r="J34" s="107">
        <v>2</v>
      </c>
      <c r="K34" s="111">
        <v>16</v>
      </c>
      <c r="L34" s="115">
        <v>49</v>
      </c>
      <c r="M34" s="107">
        <v>0</v>
      </c>
      <c r="N34" s="107">
        <v>2</v>
      </c>
      <c r="O34" s="111">
        <v>2</v>
      </c>
      <c r="P34" s="115">
        <v>17</v>
      </c>
      <c r="Q34" s="107">
        <v>0</v>
      </c>
      <c r="R34" s="107">
        <v>0</v>
      </c>
      <c r="S34" s="111">
        <v>0</v>
      </c>
      <c r="T34" s="115">
        <v>5</v>
      </c>
      <c r="U34" s="107">
        <v>0</v>
      </c>
      <c r="V34" s="107">
        <v>0</v>
      </c>
      <c r="W34" s="111">
        <v>0</v>
      </c>
      <c r="X34" s="132">
        <v>49</v>
      </c>
      <c r="Y34" s="13">
        <v>0</v>
      </c>
      <c r="Z34" s="13">
        <v>0</v>
      </c>
      <c r="AA34" s="13">
        <f t="shared" si="2"/>
        <v>738</v>
      </c>
      <c r="AB34" s="26"/>
      <c r="AC34" s="26"/>
    </row>
    <row r="35" spans="1:29">
      <c r="A35" s="137" t="s">
        <v>44</v>
      </c>
      <c r="B35" s="79">
        <f t="shared" si="0"/>
        <v>211</v>
      </c>
      <c r="C35" s="115">
        <v>194</v>
      </c>
      <c r="D35" s="107">
        <v>0</v>
      </c>
      <c r="E35" s="107">
        <v>1</v>
      </c>
      <c r="F35" s="111">
        <v>16</v>
      </c>
      <c r="G35" s="129">
        <f t="shared" si="1"/>
        <v>415</v>
      </c>
      <c r="H35" s="115">
        <v>327</v>
      </c>
      <c r="I35" s="107">
        <v>0</v>
      </c>
      <c r="J35" s="107">
        <v>5</v>
      </c>
      <c r="K35" s="111">
        <v>14</v>
      </c>
      <c r="L35" s="115">
        <v>40</v>
      </c>
      <c r="M35" s="107">
        <v>0</v>
      </c>
      <c r="N35" s="107">
        <v>0</v>
      </c>
      <c r="O35" s="111">
        <v>3</v>
      </c>
      <c r="P35" s="115">
        <v>19</v>
      </c>
      <c r="Q35" s="107">
        <v>0</v>
      </c>
      <c r="R35" s="107">
        <v>1</v>
      </c>
      <c r="S35" s="111">
        <v>1</v>
      </c>
      <c r="T35" s="115">
        <v>5</v>
      </c>
      <c r="U35" s="107">
        <v>0</v>
      </c>
      <c r="V35" s="107">
        <v>0</v>
      </c>
      <c r="W35" s="111">
        <v>0</v>
      </c>
      <c r="X35" s="132">
        <v>56</v>
      </c>
      <c r="Y35" s="13">
        <v>0</v>
      </c>
      <c r="Z35" s="13">
        <v>0</v>
      </c>
      <c r="AA35" s="13">
        <f t="shared" si="2"/>
        <v>682</v>
      </c>
      <c r="AB35" s="26"/>
      <c r="AC35" s="26"/>
    </row>
    <row r="36" spans="1:29">
      <c r="A36" s="137" t="s">
        <v>45</v>
      </c>
      <c r="B36" s="79">
        <f t="shared" si="0"/>
        <v>201</v>
      </c>
      <c r="C36" s="115">
        <v>192</v>
      </c>
      <c r="D36" s="107">
        <v>0</v>
      </c>
      <c r="E36" s="107">
        <v>1</v>
      </c>
      <c r="F36" s="111">
        <v>8</v>
      </c>
      <c r="G36" s="129">
        <f t="shared" si="1"/>
        <v>292</v>
      </c>
      <c r="H36" s="115">
        <v>228</v>
      </c>
      <c r="I36" s="107">
        <v>0</v>
      </c>
      <c r="J36" s="107">
        <v>1</v>
      </c>
      <c r="K36" s="111">
        <v>18</v>
      </c>
      <c r="L36" s="115">
        <v>37</v>
      </c>
      <c r="M36" s="107">
        <v>0</v>
      </c>
      <c r="N36" s="107">
        <v>0</v>
      </c>
      <c r="O36" s="111">
        <v>0</v>
      </c>
      <c r="P36" s="115">
        <v>8</v>
      </c>
      <c r="Q36" s="107">
        <v>0</v>
      </c>
      <c r="R36" s="107">
        <v>0</v>
      </c>
      <c r="S36" s="111">
        <v>0</v>
      </c>
      <c r="T36" s="115">
        <v>0</v>
      </c>
      <c r="U36" s="107">
        <v>0</v>
      </c>
      <c r="V36" s="107">
        <v>0</v>
      </c>
      <c r="W36" s="111">
        <v>0</v>
      </c>
      <c r="X36" s="132">
        <v>44</v>
      </c>
      <c r="Y36" s="13">
        <v>0</v>
      </c>
      <c r="Z36" s="13">
        <v>0</v>
      </c>
      <c r="AA36" s="13">
        <f t="shared" si="2"/>
        <v>537</v>
      </c>
      <c r="AB36" s="26"/>
      <c r="AC36" s="26"/>
    </row>
    <row r="37" spans="1:29">
      <c r="A37" s="137" t="s">
        <v>46</v>
      </c>
      <c r="B37" s="79">
        <f t="shared" si="0"/>
        <v>116</v>
      </c>
      <c r="C37" s="115">
        <v>107</v>
      </c>
      <c r="D37" s="107">
        <v>0</v>
      </c>
      <c r="E37" s="107">
        <v>0</v>
      </c>
      <c r="F37" s="111">
        <v>9</v>
      </c>
      <c r="G37" s="129">
        <f t="shared" si="1"/>
        <v>287</v>
      </c>
      <c r="H37" s="115">
        <v>216</v>
      </c>
      <c r="I37" s="107">
        <v>0</v>
      </c>
      <c r="J37" s="107">
        <v>3</v>
      </c>
      <c r="K37" s="111">
        <v>13</v>
      </c>
      <c r="L37" s="115">
        <v>44</v>
      </c>
      <c r="M37" s="107">
        <v>0</v>
      </c>
      <c r="N37" s="107">
        <v>0</v>
      </c>
      <c r="O37" s="111">
        <v>2</v>
      </c>
      <c r="P37" s="115">
        <v>8</v>
      </c>
      <c r="Q37" s="107">
        <v>0</v>
      </c>
      <c r="R37" s="107">
        <v>0</v>
      </c>
      <c r="S37" s="111">
        <v>0</v>
      </c>
      <c r="T37" s="115">
        <v>1</v>
      </c>
      <c r="U37" s="107">
        <v>0</v>
      </c>
      <c r="V37" s="107">
        <v>0</v>
      </c>
      <c r="W37" s="111">
        <v>0</v>
      </c>
      <c r="X37" s="132">
        <v>43</v>
      </c>
      <c r="Y37" s="13">
        <v>0</v>
      </c>
      <c r="Z37" s="13">
        <v>0</v>
      </c>
      <c r="AA37" s="13">
        <f t="shared" si="2"/>
        <v>446</v>
      </c>
      <c r="AB37" s="26"/>
      <c r="AC37" s="26"/>
    </row>
    <row r="38" spans="1:29">
      <c r="A38" s="137" t="s">
        <v>47</v>
      </c>
      <c r="B38" s="79">
        <f t="shared" si="0"/>
        <v>175</v>
      </c>
      <c r="C38" s="115">
        <v>164</v>
      </c>
      <c r="D38" s="107">
        <v>0</v>
      </c>
      <c r="E38" s="107">
        <v>1</v>
      </c>
      <c r="F38" s="111">
        <v>10</v>
      </c>
      <c r="G38" s="129">
        <f t="shared" si="1"/>
        <v>304</v>
      </c>
      <c r="H38" s="115">
        <v>240</v>
      </c>
      <c r="I38" s="107">
        <v>0</v>
      </c>
      <c r="J38" s="107">
        <v>0</v>
      </c>
      <c r="K38" s="111">
        <v>16</v>
      </c>
      <c r="L38" s="115">
        <v>35</v>
      </c>
      <c r="M38" s="107">
        <v>0</v>
      </c>
      <c r="N38" s="107">
        <v>0</v>
      </c>
      <c r="O38" s="111">
        <v>1</v>
      </c>
      <c r="P38" s="115">
        <v>10</v>
      </c>
      <c r="Q38" s="107">
        <v>0</v>
      </c>
      <c r="R38" s="107">
        <v>0</v>
      </c>
      <c r="S38" s="111">
        <v>1</v>
      </c>
      <c r="T38" s="115">
        <v>1</v>
      </c>
      <c r="U38" s="107">
        <v>0</v>
      </c>
      <c r="V38" s="107">
        <v>0</v>
      </c>
      <c r="W38" s="111">
        <v>0</v>
      </c>
      <c r="X38" s="132">
        <v>70</v>
      </c>
      <c r="Y38" s="13">
        <v>0</v>
      </c>
      <c r="Z38" s="13">
        <v>0</v>
      </c>
      <c r="AA38" s="13">
        <f t="shared" si="2"/>
        <v>549</v>
      </c>
      <c r="AB38" s="26"/>
      <c r="AC38" s="26"/>
    </row>
    <row r="39" spans="1:29">
      <c r="A39" s="137" t="s">
        <v>48</v>
      </c>
      <c r="B39" s="79">
        <f t="shared" si="0"/>
        <v>116</v>
      </c>
      <c r="C39" s="115">
        <v>102</v>
      </c>
      <c r="D39" s="107">
        <v>0</v>
      </c>
      <c r="E39" s="107">
        <v>1</v>
      </c>
      <c r="F39" s="111">
        <v>13</v>
      </c>
      <c r="G39" s="129">
        <f t="shared" si="1"/>
        <v>155</v>
      </c>
      <c r="H39" s="115">
        <v>117</v>
      </c>
      <c r="I39" s="107">
        <v>0</v>
      </c>
      <c r="J39" s="107">
        <v>3</v>
      </c>
      <c r="K39" s="111">
        <v>13</v>
      </c>
      <c r="L39" s="115">
        <v>13</v>
      </c>
      <c r="M39" s="107">
        <v>0</v>
      </c>
      <c r="N39" s="107">
        <v>0</v>
      </c>
      <c r="O39" s="111">
        <v>2</v>
      </c>
      <c r="P39" s="115">
        <v>5</v>
      </c>
      <c r="Q39" s="107">
        <v>0</v>
      </c>
      <c r="R39" s="107">
        <v>0</v>
      </c>
      <c r="S39" s="111">
        <v>0</v>
      </c>
      <c r="T39" s="115">
        <v>2</v>
      </c>
      <c r="U39" s="107">
        <v>0</v>
      </c>
      <c r="V39" s="107">
        <v>0</v>
      </c>
      <c r="W39" s="111">
        <v>0</v>
      </c>
      <c r="X39" s="132">
        <v>24</v>
      </c>
      <c r="Y39" s="13">
        <v>0</v>
      </c>
      <c r="Z39" s="13">
        <v>0</v>
      </c>
      <c r="AA39" s="13">
        <f t="shared" si="2"/>
        <v>295</v>
      </c>
      <c r="AB39" s="26"/>
      <c r="AC39" s="26"/>
    </row>
    <row r="40" spans="1:29">
      <c r="A40" s="137" t="s">
        <v>49</v>
      </c>
      <c r="B40" s="79">
        <f t="shared" si="0"/>
        <v>67</v>
      </c>
      <c r="C40" s="115">
        <v>60</v>
      </c>
      <c r="D40" s="107">
        <v>0</v>
      </c>
      <c r="E40" s="107">
        <v>1</v>
      </c>
      <c r="F40" s="111">
        <v>6</v>
      </c>
      <c r="G40" s="129">
        <f t="shared" si="1"/>
        <v>130</v>
      </c>
      <c r="H40" s="115">
        <v>112</v>
      </c>
      <c r="I40" s="107">
        <v>0</v>
      </c>
      <c r="J40" s="107">
        <v>0</v>
      </c>
      <c r="K40" s="111">
        <v>3</v>
      </c>
      <c r="L40" s="115">
        <v>8</v>
      </c>
      <c r="M40" s="107">
        <v>0</v>
      </c>
      <c r="N40" s="107">
        <v>0</v>
      </c>
      <c r="O40" s="111">
        <v>0</v>
      </c>
      <c r="P40" s="115">
        <v>7</v>
      </c>
      <c r="Q40" s="107">
        <v>0</v>
      </c>
      <c r="R40" s="107">
        <v>0</v>
      </c>
      <c r="S40" s="111">
        <v>0</v>
      </c>
      <c r="T40" s="115">
        <v>0</v>
      </c>
      <c r="U40" s="107">
        <v>0</v>
      </c>
      <c r="V40" s="107">
        <v>0</v>
      </c>
      <c r="W40" s="111">
        <v>0</v>
      </c>
      <c r="X40" s="132">
        <v>25</v>
      </c>
      <c r="Y40" s="13">
        <v>0</v>
      </c>
      <c r="Z40" s="13">
        <v>0</v>
      </c>
      <c r="AA40" s="13">
        <f t="shared" si="2"/>
        <v>222</v>
      </c>
      <c r="AB40" s="26"/>
      <c r="AC40" s="26"/>
    </row>
    <row r="41" spans="1:29">
      <c r="A41" s="137" t="s">
        <v>50</v>
      </c>
      <c r="B41" s="79">
        <f t="shared" si="0"/>
        <v>28</v>
      </c>
      <c r="C41" s="115">
        <v>28</v>
      </c>
      <c r="D41" s="107">
        <v>0</v>
      </c>
      <c r="E41" s="107">
        <v>0</v>
      </c>
      <c r="F41" s="111">
        <v>0</v>
      </c>
      <c r="G41" s="129">
        <f t="shared" si="1"/>
        <v>30</v>
      </c>
      <c r="H41" s="115">
        <v>28</v>
      </c>
      <c r="I41" s="107">
        <v>0</v>
      </c>
      <c r="J41" s="107">
        <v>0</v>
      </c>
      <c r="K41" s="111">
        <v>0</v>
      </c>
      <c r="L41" s="115">
        <v>2</v>
      </c>
      <c r="M41" s="107">
        <v>0</v>
      </c>
      <c r="N41" s="107">
        <v>0</v>
      </c>
      <c r="O41" s="111">
        <v>0</v>
      </c>
      <c r="P41" s="115">
        <v>0</v>
      </c>
      <c r="Q41" s="107">
        <v>0</v>
      </c>
      <c r="R41" s="107">
        <v>0</v>
      </c>
      <c r="S41" s="111">
        <v>0</v>
      </c>
      <c r="T41" s="115">
        <v>0</v>
      </c>
      <c r="U41" s="107">
        <v>0</v>
      </c>
      <c r="V41" s="107">
        <v>0</v>
      </c>
      <c r="W41" s="111">
        <v>0</v>
      </c>
      <c r="X41" s="132">
        <v>7</v>
      </c>
      <c r="Y41" s="13">
        <v>0</v>
      </c>
      <c r="Z41" s="13">
        <v>0</v>
      </c>
      <c r="AA41" s="13">
        <f t="shared" si="2"/>
        <v>65</v>
      </c>
      <c r="AB41" s="26"/>
      <c r="AC41" s="26"/>
    </row>
    <row r="42" spans="1:29">
      <c r="A42" s="137" t="s">
        <v>51</v>
      </c>
      <c r="B42" s="79">
        <f t="shared" si="0"/>
        <v>229</v>
      </c>
      <c r="C42" s="115">
        <v>194</v>
      </c>
      <c r="D42" s="107">
        <v>0</v>
      </c>
      <c r="E42" s="107">
        <v>3</v>
      </c>
      <c r="F42" s="111">
        <v>32</v>
      </c>
      <c r="G42" s="129">
        <f t="shared" si="1"/>
        <v>466</v>
      </c>
      <c r="H42" s="115">
        <v>356</v>
      </c>
      <c r="I42" s="107">
        <v>0</v>
      </c>
      <c r="J42" s="107">
        <v>4</v>
      </c>
      <c r="K42" s="111">
        <v>19</v>
      </c>
      <c r="L42" s="115">
        <v>67</v>
      </c>
      <c r="M42" s="107">
        <v>0</v>
      </c>
      <c r="N42" s="107">
        <v>1</v>
      </c>
      <c r="O42" s="111">
        <v>2</v>
      </c>
      <c r="P42" s="115">
        <v>15</v>
      </c>
      <c r="Q42" s="107">
        <v>0</v>
      </c>
      <c r="R42" s="107">
        <v>0</v>
      </c>
      <c r="S42" s="111">
        <v>0</v>
      </c>
      <c r="T42" s="115">
        <v>2</v>
      </c>
      <c r="U42" s="107">
        <v>0</v>
      </c>
      <c r="V42" s="107">
        <v>0</v>
      </c>
      <c r="W42" s="111">
        <v>0</v>
      </c>
      <c r="X42" s="132">
        <v>58</v>
      </c>
      <c r="Y42" s="13">
        <v>0</v>
      </c>
      <c r="Z42" s="13">
        <v>2</v>
      </c>
      <c r="AA42" s="13">
        <f t="shared" si="2"/>
        <v>755</v>
      </c>
      <c r="AB42" s="26"/>
      <c r="AC42" s="26"/>
    </row>
    <row r="43" spans="1:29">
      <c r="A43" s="137" t="s">
        <v>52</v>
      </c>
      <c r="B43" s="79">
        <f t="shared" si="0"/>
        <v>148</v>
      </c>
      <c r="C43" s="115">
        <v>138</v>
      </c>
      <c r="D43" s="107">
        <v>0</v>
      </c>
      <c r="E43" s="107">
        <v>1</v>
      </c>
      <c r="F43" s="111">
        <v>9</v>
      </c>
      <c r="G43" s="129">
        <f t="shared" si="1"/>
        <v>215</v>
      </c>
      <c r="H43" s="115">
        <v>168</v>
      </c>
      <c r="I43" s="107">
        <v>0</v>
      </c>
      <c r="J43" s="107">
        <v>1</v>
      </c>
      <c r="K43" s="111">
        <v>6</v>
      </c>
      <c r="L43" s="115">
        <v>21</v>
      </c>
      <c r="M43" s="107">
        <v>0</v>
      </c>
      <c r="N43" s="107">
        <v>0</v>
      </c>
      <c r="O43" s="111">
        <v>2</v>
      </c>
      <c r="P43" s="115">
        <v>14</v>
      </c>
      <c r="Q43" s="107">
        <v>0</v>
      </c>
      <c r="R43" s="107">
        <v>1</v>
      </c>
      <c r="S43" s="111">
        <v>1</v>
      </c>
      <c r="T43" s="115">
        <v>1</v>
      </c>
      <c r="U43" s="107">
        <v>0</v>
      </c>
      <c r="V43" s="107">
        <v>0</v>
      </c>
      <c r="W43" s="111">
        <v>0</v>
      </c>
      <c r="X43" s="132">
        <v>51</v>
      </c>
      <c r="Y43" s="13">
        <v>0</v>
      </c>
      <c r="Z43" s="13">
        <v>0</v>
      </c>
      <c r="AA43" s="13">
        <f t="shared" si="2"/>
        <v>414</v>
      </c>
      <c r="AB43" s="26"/>
      <c r="AC43" s="26"/>
    </row>
    <row r="44" spans="1:29">
      <c r="A44" s="137" t="s">
        <v>53</v>
      </c>
      <c r="B44" s="79">
        <f t="shared" si="0"/>
        <v>211</v>
      </c>
      <c r="C44" s="115">
        <v>195</v>
      </c>
      <c r="D44" s="107">
        <v>0</v>
      </c>
      <c r="E44" s="107">
        <v>0</v>
      </c>
      <c r="F44" s="111">
        <v>16</v>
      </c>
      <c r="G44" s="129">
        <f t="shared" si="1"/>
        <v>243</v>
      </c>
      <c r="H44" s="115">
        <v>183</v>
      </c>
      <c r="I44" s="107">
        <v>0</v>
      </c>
      <c r="J44" s="107">
        <v>2</v>
      </c>
      <c r="K44" s="111">
        <v>15</v>
      </c>
      <c r="L44" s="115">
        <v>27</v>
      </c>
      <c r="M44" s="107">
        <v>0</v>
      </c>
      <c r="N44" s="107">
        <v>1</v>
      </c>
      <c r="O44" s="111">
        <v>0</v>
      </c>
      <c r="P44" s="115">
        <v>11</v>
      </c>
      <c r="Q44" s="107">
        <v>0</v>
      </c>
      <c r="R44" s="107">
        <v>0</v>
      </c>
      <c r="S44" s="111">
        <v>0</v>
      </c>
      <c r="T44" s="115">
        <v>2</v>
      </c>
      <c r="U44" s="107">
        <v>0</v>
      </c>
      <c r="V44" s="107">
        <v>0</v>
      </c>
      <c r="W44" s="111">
        <v>2</v>
      </c>
      <c r="X44" s="132">
        <v>61</v>
      </c>
      <c r="Y44" s="13">
        <v>0</v>
      </c>
      <c r="Z44" s="13">
        <v>0</v>
      </c>
      <c r="AA44" s="13">
        <f t="shared" si="2"/>
        <v>515</v>
      </c>
      <c r="AB44" s="26"/>
      <c r="AC44" s="26"/>
    </row>
    <row r="45" spans="1:29">
      <c r="A45" s="2" t="s">
        <v>54</v>
      </c>
      <c r="B45" s="93">
        <f>SUM(B3:B44)</f>
        <v>7145</v>
      </c>
      <c r="C45" s="116">
        <f t="shared" ref="C45:AA45" si="3">SUM(C3:C44)</f>
        <v>6552</v>
      </c>
      <c r="D45" s="108">
        <f t="shared" si="3"/>
        <v>0</v>
      </c>
      <c r="E45" s="108">
        <f t="shared" si="3"/>
        <v>76</v>
      </c>
      <c r="F45" s="112">
        <f t="shared" si="3"/>
        <v>517</v>
      </c>
      <c r="G45" s="135">
        <f t="shared" si="3"/>
        <v>10565</v>
      </c>
      <c r="H45" s="116">
        <f t="shared" si="3"/>
        <v>7934</v>
      </c>
      <c r="I45" s="108">
        <f t="shared" si="3"/>
        <v>0</v>
      </c>
      <c r="J45" s="108">
        <f t="shared" si="3"/>
        <v>81</v>
      </c>
      <c r="K45" s="112">
        <f t="shared" si="3"/>
        <v>536</v>
      </c>
      <c r="L45" s="116">
        <f t="shared" si="3"/>
        <v>1263</v>
      </c>
      <c r="M45" s="108">
        <f t="shared" si="3"/>
        <v>0</v>
      </c>
      <c r="N45" s="108">
        <f t="shared" si="3"/>
        <v>8</v>
      </c>
      <c r="O45" s="112">
        <f t="shared" si="3"/>
        <v>77</v>
      </c>
      <c r="P45" s="116">
        <f t="shared" si="3"/>
        <v>567</v>
      </c>
      <c r="Q45" s="108">
        <f t="shared" si="3"/>
        <v>0</v>
      </c>
      <c r="R45" s="108">
        <f t="shared" si="3"/>
        <v>5</v>
      </c>
      <c r="S45" s="112">
        <f t="shared" si="3"/>
        <v>20</v>
      </c>
      <c r="T45" s="116">
        <f t="shared" si="3"/>
        <v>72</v>
      </c>
      <c r="U45" s="108">
        <f t="shared" si="3"/>
        <v>0</v>
      </c>
      <c r="V45" s="108">
        <f t="shared" si="3"/>
        <v>0</v>
      </c>
      <c r="W45" s="112">
        <f t="shared" si="3"/>
        <v>2</v>
      </c>
      <c r="X45" s="133">
        <f t="shared" si="3"/>
        <v>1543</v>
      </c>
      <c r="Y45" s="14">
        <f t="shared" si="3"/>
        <v>8</v>
      </c>
      <c r="Z45" s="14">
        <f t="shared" si="3"/>
        <v>13</v>
      </c>
      <c r="AA45" s="14">
        <f t="shared" si="3"/>
        <v>19274</v>
      </c>
      <c r="AB45" s="26"/>
      <c r="AC45" s="26"/>
    </row>
    <row r="57" spans="1:21" ht="16">
      <c r="A57" s="172" t="s">
        <v>402</v>
      </c>
      <c r="B57" s="172"/>
    </row>
    <row r="61" spans="1:21">
      <c r="D61" s="45"/>
      <c r="E61" s="45"/>
      <c r="F61" s="45"/>
      <c r="G61" s="45"/>
      <c r="H61" s="45"/>
      <c r="I61" s="45"/>
      <c r="O61" s="45"/>
      <c r="P61" s="45"/>
      <c r="Q61" s="45"/>
      <c r="R61" s="45"/>
      <c r="S61" s="45"/>
      <c r="T61" s="45"/>
      <c r="U61" s="45"/>
    </row>
  </sheetData>
  <sheetProtection password="CDFD" sheet="1" objects="1" scenarios="1"/>
  <mergeCells count="1">
    <mergeCell ref="A57:B57"/>
  </mergeCells>
  <phoneticPr fontId="38" type="noConversion"/>
  <pageMargins left="0.37" right="0.2" top="1.69" bottom="0.72" header="0.98" footer="0.17"/>
  <pageSetup paperSize="5" scale="87" orientation="landscape"/>
  <headerFooter>
    <oddHeader xml:space="preserve">&amp;L&amp;"Arial Rounded MT Bold,Regular"&amp;14Montgomery County, NY&amp;C&amp;"Arial Rounded MT Bold,Regular"&amp;14General Election 
Statement of Canvass
November 8, 2016&amp;R&amp;"Arial Rounded MT Bold,Regular"&amp;16District Attornery
&amp;12Official Results&amp;16 </oddHeader>
    <oddFooter>&amp;LCertified by
Commissioner of Elections
November 29, 2016&amp;CJamie Duchessi
Terrance J Smith
&amp;R&amp;P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Overview</vt:lpstr>
      <vt:lpstr>Presidential Electors</vt:lpstr>
      <vt:lpstr>United States Senator</vt:lpstr>
      <vt:lpstr>Justice 4th JD</vt:lpstr>
      <vt:lpstr>Representative 19th CD</vt:lpstr>
      <vt:lpstr>Representative 20th CD</vt:lpstr>
      <vt:lpstr>State Senator 46th</vt:lpstr>
      <vt:lpstr>Assemblyman 111th</vt:lpstr>
      <vt:lpstr>District Attorney</vt:lpstr>
      <vt:lpstr>Legislator D1</vt:lpstr>
      <vt:lpstr>Legislator D2</vt:lpstr>
      <vt:lpstr>Legislator D3</vt:lpstr>
      <vt:lpstr>Legislator D4</vt:lpstr>
      <vt:lpstr>Legislator D5</vt:lpstr>
      <vt:lpstr>Legislator D6</vt:lpstr>
      <vt:lpstr>Legislator D7</vt:lpstr>
      <vt:lpstr>Legislator D8</vt:lpstr>
      <vt:lpstr>Legislator D9</vt:lpstr>
      <vt:lpstr>City Court Judge</vt:lpstr>
      <vt:lpstr>Citizens Review Board</vt:lpstr>
      <vt:lpstr>Justice Glen</vt:lpstr>
      <vt:lpstr>Justice Minden</vt:lpstr>
      <vt:lpstr>Justice Mohawk</vt:lpstr>
      <vt:lpstr>Proposition Minden</vt:lpstr>
      <vt:lpstr>Write-in</vt:lpstr>
      <vt:lpstr>Voter Turnout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Nir</cp:lastModifiedBy>
  <cp:lastPrinted>2016-12-07T20:08:45Z</cp:lastPrinted>
  <dcterms:created xsi:type="dcterms:W3CDTF">2016-09-27T19:10:44Z</dcterms:created>
  <dcterms:modified xsi:type="dcterms:W3CDTF">2016-12-16T03:15:53Z</dcterms:modified>
</cp:coreProperties>
</file>