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2040" yWindow="180" windowWidth="18200" windowHeight="11980" firstSheet="8" activeTab="10"/>
  </bookViews>
  <sheets>
    <sheet name="Certification" sheetId="43" r:id="rId1"/>
    <sheet name="Worksheet" sheetId="1" r:id="rId2"/>
    <sheet name="President" sheetId="2" r:id="rId3"/>
    <sheet name="US Senator" sheetId="3" r:id="rId4"/>
    <sheet name="Supreme Court 4th Jud" sheetId="5" r:id="rId5"/>
    <sheet name="Rep is Cong 21st Dist" sheetId="4" r:id="rId6"/>
    <sheet name="State Senate 45th" sheetId="6" r:id="rId7"/>
    <sheet name="State Senate 47th" sheetId="7" r:id="rId8"/>
    <sheet name="State Senate 48th" sheetId="8" r:id="rId9"/>
    <sheet name="Assembly 115th" sheetId="9" r:id="rId10"/>
    <sheet name="Assembly 116th" sheetId="10" r:id="rId11"/>
    <sheet name="Assembly 117th" sheetId="11" r:id="rId12"/>
    <sheet name="Assembly 118th" sheetId="12" r:id="rId13"/>
    <sheet name="Treasurer" sheetId="13" r:id="rId14"/>
    <sheet name="Co. Leg Dist 9" sheetId="14" r:id="rId15"/>
    <sheet name="Brasher Supervisor" sheetId="15" r:id="rId16"/>
    <sheet name="Brasher Councilman 3 yr" sheetId="16" r:id="rId17"/>
    <sheet name="Brasher Councilman 1 yr" sheetId="17" r:id="rId18"/>
    <sheet name="Canton Town Justice" sheetId="18" r:id="rId19"/>
    <sheet name="Canton Councilman 1 yr" sheetId="19" r:id="rId20"/>
    <sheet name="Clare Town Justice" sheetId="20" r:id="rId21"/>
    <sheet name="DePeyster Supt of Hwys" sheetId="21" r:id="rId22"/>
    <sheet name="Edwards Councilman 3yr" sheetId="22" r:id="rId23"/>
    <sheet name="Fine Councilman 1yr" sheetId="23" r:id="rId24"/>
    <sheet name="Fowler Assessor 3yr" sheetId="24" r:id="rId25"/>
    <sheet name="Gouverneur Town Justice" sheetId="25" r:id="rId26"/>
    <sheet name="Hammond Town Justice" sheetId="26" r:id="rId27"/>
    <sheet name="Lawrence Town Clerk 1yr" sheetId="27" r:id="rId28"/>
    <sheet name="Louisville Town Justice" sheetId="28" r:id="rId29"/>
    <sheet name="Macomb Town Justice" sheetId="29" r:id="rId30"/>
    <sheet name="Morristown Supervisor" sheetId="30" r:id="rId31"/>
    <sheet name="Morristown Councilman 3yr" sheetId="31" r:id="rId32"/>
    <sheet name="Morristown Councilman 1yr" sheetId="32" r:id="rId33"/>
    <sheet name="Parishville Town Justice" sheetId="33" r:id="rId34"/>
    <sheet name="Canton Vil Trustee" sheetId="34" r:id="rId35"/>
    <sheet name="Gouverneur Vil Trustee" sheetId="35" r:id="rId36"/>
    <sheet name="Heuvelton Vil Trustee" sheetId="36" r:id="rId37"/>
    <sheet name="Massena Vil Trustee" sheetId="37" r:id="rId38"/>
    <sheet name="Rensselaer Falls Vil Trustee" sheetId="38" r:id="rId39"/>
    <sheet name="Waddington Vil Trustee" sheetId="39" r:id="rId40"/>
    <sheet name="Waddington Vil Trustee 3yr" sheetId="40" r:id="rId41"/>
    <sheet name="Piercefield Proposal" sheetId="41" r:id="rId42"/>
    <sheet name="Write in" sheetId="42" r:id="rId43"/>
  </sheets>
  <definedNames>
    <definedName name="_xlnm.Print_Area" localSheetId="9">'Assembly 115th'!$A$5:$AQ$12</definedName>
    <definedName name="_xlnm.Print_Area" localSheetId="10">'Assembly 116th'!$A$5:$AQ$54</definedName>
    <definedName name="_xlnm.Print_Area" localSheetId="11">'Assembly 117th'!$A$5:$AA$18</definedName>
    <definedName name="_xlnm.Print_Area" localSheetId="12">'Assembly 118th'!$A$5:$AF$22</definedName>
    <definedName name="_xlnm.Print_Area" localSheetId="17">'Brasher Councilman 1 yr'!$A$5:$Q$9</definedName>
    <definedName name="_xlnm.Print_Area" localSheetId="16">'Brasher Councilman 3 yr'!$A$5:$Q$9</definedName>
    <definedName name="_xlnm.Print_Area" localSheetId="15">'Brasher Supervisor'!$A$5:$Q$9</definedName>
    <definedName name="_xlnm.Print_Area" localSheetId="19">'Canton Councilman 1 yr'!$A$5:$Q$14</definedName>
    <definedName name="_xlnm.Print_Area" localSheetId="18">'Canton Town Justice'!$A$5:$Q$14</definedName>
    <definedName name="_xlnm.Print_Area" localSheetId="34">'Canton Vil Trustee'!$A$5:$V$10</definedName>
    <definedName name="_xlnm.Print_Area" localSheetId="14">'Co. Leg Dist 9'!$A$5:$P$11</definedName>
    <definedName name="_xlnm.Print_Area" localSheetId="21">'DePeyster Supt of Hwys'!$A$5:$W$8</definedName>
    <definedName name="_xlnm.Print_Area" localSheetId="22">'Edwards Councilman 3yr'!$A$1:$N$8</definedName>
    <definedName name="_xlnm.Print_Area" localSheetId="23">'Fine Councilman 1yr'!$A$4:$V$8</definedName>
    <definedName name="_xlnm.Print_Area" localSheetId="24">'Fowler Assessor 3yr'!$A$5:$V$9</definedName>
    <definedName name="_xlnm.Print_Area" localSheetId="25">'Gouverneur Town Justice'!$A$5:$AG$11</definedName>
    <definedName name="_xlnm.Print_Area" localSheetId="35">'Gouverneur Vil Trustee'!$A$5:$AH$9</definedName>
    <definedName name="_xlnm.Print_Area" localSheetId="26">'Hammond Town Justice'!$A$5:$W$8</definedName>
    <definedName name="_xlnm.Print_Area" localSheetId="36">'Heuvelton Vil Trustee'!$A$5:$V$8</definedName>
    <definedName name="_xlnm.Print_Area" localSheetId="27">'Lawrence Town Clerk 1yr'!$A$5:$AL$8</definedName>
    <definedName name="_xlnm.Print_Area" localSheetId="28">'Louisville Town Justice'!$A$5:$S$11</definedName>
    <definedName name="_xlnm.Print_Area" localSheetId="29">'Macomb Town Justice'!$A$5:$S$8</definedName>
    <definedName name="_xlnm.Print_Area" localSheetId="37">'Massena Vil Trustee'!$A$5:$AA$14</definedName>
    <definedName name="_xlnm.Print_Area" localSheetId="32">'Morristown Councilman 1yr'!$A$5:$S$9</definedName>
    <definedName name="_xlnm.Print_Area" localSheetId="31">'Morristown Councilman 3yr'!$A$5:$R$9</definedName>
    <definedName name="_xlnm.Print_Area" localSheetId="30">'Morristown Supervisor'!$A$5:$S$9</definedName>
    <definedName name="_xlnm.Print_Area" localSheetId="2">President!$A$5:$BB$88</definedName>
    <definedName name="_xlnm.Print_Area" localSheetId="38">'Rensselaer Falls Vil Trustee'!$A$5:$V$8</definedName>
    <definedName name="_xlnm.Print_Area" localSheetId="5">'Rep is Cong 21st Dist'!$A$5:$AV$87</definedName>
    <definedName name="_xlnm.Print_Area" localSheetId="6">'State Senate 45th'!$A$5:$AF$14</definedName>
    <definedName name="_xlnm.Print_Area" localSheetId="7">'State Senate 47th'!$A$5:$AF$38</definedName>
    <definedName name="_xlnm.Print_Area" localSheetId="8">'State Senate 48th'!$A$5:$AF$49</definedName>
    <definedName name="_xlnm.Print_Area" localSheetId="4">'Supreme Court 4th Jud'!$A$5:$AA$88</definedName>
    <definedName name="_xlnm.Print_Area" localSheetId="13">Treasurer!$A$5:$AF$87</definedName>
    <definedName name="_xlnm.Print_Area" localSheetId="3">'US Senator'!$A$5:$BF$87</definedName>
    <definedName name="_xlnm.Print_Area" localSheetId="39">'Waddington Vil Trustee'!$A$5:$AA$8</definedName>
    <definedName name="_xlnm.Print_Area" localSheetId="40">'Waddington Vil Trustee 3yr'!$A$5:$Q$8</definedName>
    <definedName name="_xlnm.Print_Area" localSheetId="1">Worksheet!$A$1:$F$83</definedName>
    <definedName name="_xlnm.Print_Area" localSheetId="42">'Write in'!$A$1:$F$303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0" l="1"/>
  <c r="G54" i="10"/>
  <c r="AK7" i="10"/>
  <c r="AF7" i="10"/>
  <c r="V7" i="10"/>
  <c r="Q7" i="10"/>
  <c r="AM7" i="10"/>
  <c r="AA7" i="10"/>
  <c r="L7" i="10"/>
  <c r="AL7" i="10"/>
  <c r="AR7" i="10"/>
  <c r="AT7" i="10"/>
  <c r="E7" i="11"/>
  <c r="AB7" i="11"/>
  <c r="L7" i="11"/>
  <c r="V7" i="11"/>
  <c r="Q7" i="11"/>
  <c r="W7" i="11"/>
  <c r="AD7" i="11"/>
  <c r="AC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R19" i="11"/>
  <c r="S19" i="11"/>
  <c r="T19" i="11"/>
  <c r="U19" i="11"/>
  <c r="V19" i="11"/>
  <c r="M19" i="11"/>
  <c r="N19" i="11"/>
  <c r="O19" i="11"/>
  <c r="P19" i="11"/>
  <c r="Q19" i="11"/>
  <c r="W19" i="11"/>
  <c r="AG7" i="12"/>
  <c r="AA7" i="12"/>
  <c r="V7" i="12"/>
  <c r="Q7" i="12"/>
  <c r="L7" i="12"/>
  <c r="AB7" i="12"/>
  <c r="AI7" i="12"/>
  <c r="M23" i="12"/>
  <c r="N23" i="12"/>
  <c r="O23" i="12"/>
  <c r="P23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R23" i="12"/>
  <c r="S23" i="12"/>
  <c r="T23" i="12"/>
  <c r="U23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W23" i="12"/>
  <c r="X23" i="12"/>
  <c r="Y23" i="12"/>
  <c r="Z23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L8" i="12"/>
  <c r="AB8" i="12"/>
  <c r="L9" i="12"/>
  <c r="AB9" i="12"/>
  <c r="L10" i="12"/>
  <c r="AB10" i="12"/>
  <c r="L11" i="12"/>
  <c r="AB11" i="12"/>
  <c r="L12" i="12"/>
  <c r="AB12" i="12"/>
  <c r="L13" i="12"/>
  <c r="AB13" i="12"/>
  <c r="L14" i="12"/>
  <c r="AB14" i="12"/>
  <c r="L15" i="12"/>
  <c r="AB15" i="12"/>
  <c r="L16" i="12"/>
  <c r="AB16" i="12"/>
  <c r="L17" i="12"/>
  <c r="AB17" i="12"/>
  <c r="L18" i="12"/>
  <c r="AB18" i="12"/>
  <c r="L19" i="12"/>
  <c r="AB19" i="12"/>
  <c r="L20" i="12"/>
  <c r="AB20" i="12"/>
  <c r="L21" i="12"/>
  <c r="AB21" i="12"/>
  <c r="L22" i="12"/>
  <c r="AB22" i="12"/>
  <c r="AB23" i="12"/>
  <c r="AC23" i="12"/>
  <c r="AD23" i="12"/>
  <c r="AE23" i="12"/>
  <c r="AF23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L23" i="12"/>
  <c r="W55" i="10"/>
  <c r="X55" i="10"/>
  <c r="Y55" i="10"/>
  <c r="Z55" i="10"/>
  <c r="AA55" i="10"/>
  <c r="H55" i="10"/>
  <c r="I55" i="10"/>
  <c r="J55" i="10"/>
  <c r="K55" i="10"/>
  <c r="L55" i="10"/>
  <c r="AL55" i="10"/>
  <c r="AG55" i="10"/>
  <c r="AH55" i="10"/>
  <c r="AI55" i="10"/>
  <c r="AJ55" i="10"/>
  <c r="AK55" i="10"/>
  <c r="AB55" i="10"/>
  <c r="AC55" i="10"/>
  <c r="AD55" i="10"/>
  <c r="AE55" i="10"/>
  <c r="AF55" i="10"/>
  <c r="R55" i="10"/>
  <c r="S55" i="10"/>
  <c r="T55" i="10"/>
  <c r="U55" i="10"/>
  <c r="V55" i="10"/>
  <c r="M55" i="10"/>
  <c r="N55" i="10"/>
  <c r="O55" i="10"/>
  <c r="P55" i="10"/>
  <c r="Q55" i="10"/>
  <c r="AM55" i="10"/>
  <c r="AN55" i="10"/>
  <c r="AO55" i="10"/>
  <c r="AP55" i="10"/>
  <c r="AQ55" i="10"/>
  <c r="AR55" i="10"/>
  <c r="AT55" i="10"/>
  <c r="AF7" i="9"/>
  <c r="AF8" i="9"/>
  <c r="AF9" i="9"/>
  <c r="AF10" i="9"/>
  <c r="AF11" i="9"/>
  <c r="AF12" i="9"/>
  <c r="V7" i="9"/>
  <c r="V8" i="9"/>
  <c r="V9" i="9"/>
  <c r="V10" i="9"/>
  <c r="V11" i="9"/>
  <c r="V12" i="9"/>
  <c r="L7" i="9"/>
  <c r="L8" i="9"/>
  <c r="L9" i="9"/>
  <c r="L10" i="9"/>
  <c r="L11" i="9"/>
  <c r="L12" i="9"/>
  <c r="AL12" i="9"/>
  <c r="AL7" i="9"/>
  <c r="Q8" i="9"/>
  <c r="AA8" i="9"/>
  <c r="AK8" i="9"/>
  <c r="AM8" i="9"/>
  <c r="Q9" i="9"/>
  <c r="AA9" i="9"/>
  <c r="AK9" i="9"/>
  <c r="AM9" i="9"/>
  <c r="Q10" i="9"/>
  <c r="AA10" i="9"/>
  <c r="AK10" i="9"/>
  <c r="AM10" i="9"/>
  <c r="Q11" i="9"/>
  <c r="AA11" i="9"/>
  <c r="AK11" i="9"/>
  <c r="AM11" i="9"/>
  <c r="M12" i="9"/>
  <c r="N12" i="9"/>
  <c r="O12" i="9"/>
  <c r="P12" i="9"/>
  <c r="Q12" i="9"/>
  <c r="W12" i="9"/>
  <c r="X12" i="9"/>
  <c r="Y12" i="9"/>
  <c r="Z12" i="9"/>
  <c r="AA12" i="9"/>
  <c r="AG12" i="9"/>
  <c r="AH12" i="9"/>
  <c r="AI12" i="9"/>
  <c r="AJ12" i="9"/>
  <c r="AK12" i="9"/>
  <c r="AM12" i="9"/>
  <c r="Q7" i="9"/>
  <c r="AA7" i="9"/>
  <c r="AK7" i="9"/>
  <c r="AM7" i="9"/>
  <c r="R88" i="3"/>
  <c r="S88" i="3"/>
  <c r="T88" i="3"/>
  <c r="U88" i="3"/>
  <c r="V88" i="3"/>
  <c r="M88" i="3"/>
  <c r="N88" i="3"/>
  <c r="O88" i="3"/>
  <c r="P88" i="3"/>
  <c r="Q88" i="3"/>
  <c r="AQ88" i="3"/>
  <c r="AR88" i="3"/>
  <c r="AS88" i="3"/>
  <c r="AT88" i="3"/>
  <c r="AU88" i="3"/>
  <c r="BB88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BA88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BC88" i="3"/>
  <c r="BD88" i="3"/>
  <c r="BE88" i="3"/>
  <c r="BF88" i="3"/>
  <c r="BG88" i="3"/>
  <c r="BI88" i="3"/>
  <c r="B88" i="3"/>
  <c r="C88" i="3"/>
  <c r="D88" i="3"/>
  <c r="E88" i="3"/>
  <c r="BH88" i="3"/>
  <c r="BJ88" i="3"/>
  <c r="V8" i="3"/>
  <c r="Q8" i="3"/>
  <c r="AU8" i="3"/>
  <c r="BB8" i="3"/>
  <c r="V9" i="3"/>
  <c r="Q9" i="3"/>
  <c r="AU9" i="3"/>
  <c r="BB9" i="3"/>
  <c r="V10" i="3"/>
  <c r="Q10" i="3"/>
  <c r="AU10" i="3"/>
  <c r="BB10" i="3"/>
  <c r="V11" i="3"/>
  <c r="Q11" i="3"/>
  <c r="AU11" i="3"/>
  <c r="BB11" i="3"/>
  <c r="V12" i="3"/>
  <c r="Q12" i="3"/>
  <c r="AU12" i="3"/>
  <c r="BB12" i="3"/>
  <c r="V13" i="3"/>
  <c r="Q13" i="3"/>
  <c r="AU13" i="3"/>
  <c r="BB13" i="3"/>
  <c r="V14" i="3"/>
  <c r="Q14" i="3"/>
  <c r="AU14" i="3"/>
  <c r="BB14" i="3"/>
  <c r="V15" i="3"/>
  <c r="Q15" i="3"/>
  <c r="AU15" i="3"/>
  <c r="BB15" i="3"/>
  <c r="V16" i="3"/>
  <c r="Q16" i="3"/>
  <c r="AU16" i="3"/>
  <c r="BB16" i="3"/>
  <c r="V17" i="3"/>
  <c r="Q17" i="3"/>
  <c r="AU17" i="3"/>
  <c r="BB17" i="3"/>
  <c r="V18" i="3"/>
  <c r="Q18" i="3"/>
  <c r="AU18" i="3"/>
  <c r="BB18" i="3"/>
  <c r="V19" i="3"/>
  <c r="Q19" i="3"/>
  <c r="AU19" i="3"/>
  <c r="BB19" i="3"/>
  <c r="V20" i="3"/>
  <c r="Q20" i="3"/>
  <c r="AU20" i="3"/>
  <c r="BB20" i="3"/>
  <c r="V21" i="3"/>
  <c r="Q21" i="3"/>
  <c r="AU21" i="3"/>
  <c r="BB21" i="3"/>
  <c r="V22" i="3"/>
  <c r="Q22" i="3"/>
  <c r="AU22" i="3"/>
  <c r="BB22" i="3"/>
  <c r="V23" i="3"/>
  <c r="Q23" i="3"/>
  <c r="AU23" i="3"/>
  <c r="BB23" i="3"/>
  <c r="V24" i="3"/>
  <c r="Q24" i="3"/>
  <c r="AU24" i="3"/>
  <c r="BB24" i="3"/>
  <c r="V25" i="3"/>
  <c r="Q25" i="3"/>
  <c r="AU25" i="3"/>
  <c r="BB25" i="3"/>
  <c r="V26" i="3"/>
  <c r="Q26" i="3"/>
  <c r="AU26" i="3"/>
  <c r="BB26" i="3"/>
  <c r="V27" i="3"/>
  <c r="Q27" i="3"/>
  <c r="AU27" i="3"/>
  <c r="BB27" i="3"/>
  <c r="V28" i="3"/>
  <c r="Q28" i="3"/>
  <c r="AU28" i="3"/>
  <c r="BB28" i="3"/>
  <c r="V29" i="3"/>
  <c r="Q29" i="3"/>
  <c r="AU29" i="3"/>
  <c r="BB29" i="3"/>
  <c r="V30" i="3"/>
  <c r="Q30" i="3"/>
  <c r="AU30" i="3"/>
  <c r="BB30" i="3"/>
  <c r="V31" i="3"/>
  <c r="Q31" i="3"/>
  <c r="AU31" i="3"/>
  <c r="BB31" i="3"/>
  <c r="V32" i="3"/>
  <c r="Q32" i="3"/>
  <c r="AU32" i="3"/>
  <c r="BB32" i="3"/>
  <c r="V33" i="3"/>
  <c r="Q33" i="3"/>
  <c r="AU33" i="3"/>
  <c r="BB33" i="3"/>
  <c r="V34" i="3"/>
  <c r="Q34" i="3"/>
  <c r="AU34" i="3"/>
  <c r="BB34" i="3"/>
  <c r="V35" i="3"/>
  <c r="Q35" i="3"/>
  <c r="AU35" i="3"/>
  <c r="BB35" i="3"/>
  <c r="V36" i="3"/>
  <c r="Q36" i="3"/>
  <c r="AU36" i="3"/>
  <c r="BB36" i="3"/>
  <c r="V37" i="3"/>
  <c r="Q37" i="3"/>
  <c r="AU37" i="3"/>
  <c r="BB37" i="3"/>
  <c r="V38" i="3"/>
  <c r="Q38" i="3"/>
  <c r="AU38" i="3"/>
  <c r="BB38" i="3"/>
  <c r="V39" i="3"/>
  <c r="Q39" i="3"/>
  <c r="AU39" i="3"/>
  <c r="BB39" i="3"/>
  <c r="V40" i="3"/>
  <c r="Q40" i="3"/>
  <c r="AU40" i="3"/>
  <c r="BB40" i="3"/>
  <c r="V41" i="3"/>
  <c r="Q41" i="3"/>
  <c r="AU41" i="3"/>
  <c r="BB41" i="3"/>
  <c r="V42" i="3"/>
  <c r="Q42" i="3"/>
  <c r="AU42" i="3"/>
  <c r="BB42" i="3"/>
  <c r="V43" i="3"/>
  <c r="Q43" i="3"/>
  <c r="AU43" i="3"/>
  <c r="BB43" i="3"/>
  <c r="V44" i="3"/>
  <c r="Q44" i="3"/>
  <c r="AU44" i="3"/>
  <c r="BB44" i="3"/>
  <c r="V45" i="3"/>
  <c r="Q45" i="3"/>
  <c r="AU45" i="3"/>
  <c r="BB45" i="3"/>
  <c r="V46" i="3"/>
  <c r="Q46" i="3"/>
  <c r="AU46" i="3"/>
  <c r="BB46" i="3"/>
  <c r="V47" i="3"/>
  <c r="Q47" i="3"/>
  <c r="AU47" i="3"/>
  <c r="BB47" i="3"/>
  <c r="V48" i="3"/>
  <c r="Q48" i="3"/>
  <c r="AU48" i="3"/>
  <c r="BB48" i="3"/>
  <c r="V49" i="3"/>
  <c r="Q49" i="3"/>
  <c r="AU49" i="3"/>
  <c r="BB49" i="3"/>
  <c r="V50" i="3"/>
  <c r="Q50" i="3"/>
  <c r="AU50" i="3"/>
  <c r="BB50" i="3"/>
  <c r="V51" i="3"/>
  <c r="Q51" i="3"/>
  <c r="AU51" i="3"/>
  <c r="BB51" i="3"/>
  <c r="V52" i="3"/>
  <c r="Q52" i="3"/>
  <c r="AU52" i="3"/>
  <c r="BB52" i="3"/>
  <c r="V53" i="3"/>
  <c r="Q53" i="3"/>
  <c r="AU53" i="3"/>
  <c r="BB53" i="3"/>
  <c r="V54" i="3"/>
  <c r="Q54" i="3"/>
  <c r="AU54" i="3"/>
  <c r="BB54" i="3"/>
  <c r="V55" i="3"/>
  <c r="Q55" i="3"/>
  <c r="AU55" i="3"/>
  <c r="BB55" i="3"/>
  <c r="V56" i="3"/>
  <c r="Q56" i="3"/>
  <c r="AU56" i="3"/>
  <c r="BB56" i="3"/>
  <c r="V57" i="3"/>
  <c r="Q57" i="3"/>
  <c r="AU57" i="3"/>
  <c r="BB57" i="3"/>
  <c r="V58" i="3"/>
  <c r="Q58" i="3"/>
  <c r="AU58" i="3"/>
  <c r="BB58" i="3"/>
  <c r="V59" i="3"/>
  <c r="Q59" i="3"/>
  <c r="AU59" i="3"/>
  <c r="BB59" i="3"/>
  <c r="V60" i="3"/>
  <c r="Q60" i="3"/>
  <c r="AU60" i="3"/>
  <c r="BB60" i="3"/>
  <c r="V61" i="3"/>
  <c r="Q61" i="3"/>
  <c r="AU61" i="3"/>
  <c r="BB61" i="3"/>
  <c r="V62" i="3"/>
  <c r="Q62" i="3"/>
  <c r="AU62" i="3"/>
  <c r="BB62" i="3"/>
  <c r="V63" i="3"/>
  <c r="Q63" i="3"/>
  <c r="AU63" i="3"/>
  <c r="BB63" i="3"/>
  <c r="V64" i="3"/>
  <c r="Q64" i="3"/>
  <c r="AU64" i="3"/>
  <c r="BB64" i="3"/>
  <c r="V65" i="3"/>
  <c r="Q65" i="3"/>
  <c r="AU65" i="3"/>
  <c r="BB65" i="3"/>
  <c r="V66" i="3"/>
  <c r="Q66" i="3"/>
  <c r="AU66" i="3"/>
  <c r="BB66" i="3"/>
  <c r="V67" i="3"/>
  <c r="Q67" i="3"/>
  <c r="AU67" i="3"/>
  <c r="BB67" i="3"/>
  <c r="V68" i="3"/>
  <c r="Q68" i="3"/>
  <c r="AU68" i="3"/>
  <c r="BB68" i="3"/>
  <c r="V69" i="3"/>
  <c r="Q69" i="3"/>
  <c r="AU69" i="3"/>
  <c r="BB69" i="3"/>
  <c r="V70" i="3"/>
  <c r="Q70" i="3"/>
  <c r="AU70" i="3"/>
  <c r="BB70" i="3"/>
  <c r="V71" i="3"/>
  <c r="Q71" i="3"/>
  <c r="AU71" i="3"/>
  <c r="BB71" i="3"/>
  <c r="V72" i="3"/>
  <c r="Q72" i="3"/>
  <c r="AU72" i="3"/>
  <c r="BB72" i="3"/>
  <c r="V73" i="3"/>
  <c r="Q73" i="3"/>
  <c r="AU73" i="3"/>
  <c r="BB73" i="3"/>
  <c r="V74" i="3"/>
  <c r="Q74" i="3"/>
  <c r="AU74" i="3"/>
  <c r="BB74" i="3"/>
  <c r="V75" i="3"/>
  <c r="Q75" i="3"/>
  <c r="AU75" i="3"/>
  <c r="BB75" i="3"/>
  <c r="V76" i="3"/>
  <c r="Q76" i="3"/>
  <c r="AU76" i="3"/>
  <c r="BB76" i="3"/>
  <c r="V77" i="3"/>
  <c r="Q77" i="3"/>
  <c r="AU77" i="3"/>
  <c r="BB77" i="3"/>
  <c r="V78" i="3"/>
  <c r="Q78" i="3"/>
  <c r="AU78" i="3"/>
  <c r="BB78" i="3"/>
  <c r="V79" i="3"/>
  <c r="Q79" i="3"/>
  <c r="AU79" i="3"/>
  <c r="BB79" i="3"/>
  <c r="V80" i="3"/>
  <c r="Q80" i="3"/>
  <c r="AU80" i="3"/>
  <c r="BB80" i="3"/>
  <c r="V81" i="3"/>
  <c r="Q81" i="3"/>
  <c r="AU81" i="3"/>
  <c r="BB81" i="3"/>
  <c r="V82" i="3"/>
  <c r="Q82" i="3"/>
  <c r="AU82" i="3"/>
  <c r="BB82" i="3"/>
  <c r="V83" i="3"/>
  <c r="Q83" i="3"/>
  <c r="AU83" i="3"/>
  <c r="BB83" i="3"/>
  <c r="V84" i="3"/>
  <c r="Q84" i="3"/>
  <c r="AU84" i="3"/>
  <c r="BB84" i="3"/>
  <c r="V85" i="3"/>
  <c r="Q85" i="3"/>
  <c r="AU85" i="3"/>
  <c r="BB85" i="3"/>
  <c r="V86" i="3"/>
  <c r="Q86" i="3"/>
  <c r="AU86" i="3"/>
  <c r="BB86" i="3"/>
  <c r="V87" i="3"/>
  <c r="Q87" i="3"/>
  <c r="AU87" i="3"/>
  <c r="BB87" i="3"/>
  <c r="V7" i="3"/>
  <c r="Q7" i="3"/>
  <c r="AU7" i="3"/>
  <c r="BB7" i="3"/>
  <c r="BG7" i="3"/>
  <c r="BA7" i="3"/>
  <c r="BI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H88" i="2"/>
  <c r="I88" i="2"/>
  <c r="J88" i="2"/>
  <c r="K88" i="2"/>
  <c r="L8" i="6"/>
  <c r="Q8" i="6"/>
  <c r="AA8" i="6"/>
  <c r="AB8" i="6"/>
  <c r="L9" i="6"/>
  <c r="Q9" i="6"/>
  <c r="AA9" i="6"/>
  <c r="AB9" i="6"/>
  <c r="L10" i="6"/>
  <c r="Q10" i="6"/>
  <c r="AA10" i="6"/>
  <c r="AB10" i="6"/>
  <c r="L11" i="6"/>
  <c r="Q11" i="6"/>
  <c r="AA11" i="6"/>
  <c r="AB11" i="6"/>
  <c r="L12" i="6"/>
  <c r="Q12" i="6"/>
  <c r="AA12" i="6"/>
  <c r="AB12" i="6"/>
  <c r="L13" i="6"/>
  <c r="Q13" i="6"/>
  <c r="AA13" i="6"/>
  <c r="AB13" i="6"/>
  <c r="H14" i="6"/>
  <c r="I14" i="6"/>
  <c r="J14" i="6"/>
  <c r="K14" i="6"/>
  <c r="L14" i="6"/>
  <c r="M14" i="6"/>
  <c r="N14" i="6"/>
  <c r="O14" i="6"/>
  <c r="P14" i="6"/>
  <c r="Q14" i="6"/>
  <c r="W14" i="6"/>
  <c r="X14" i="6"/>
  <c r="Y14" i="6"/>
  <c r="Z14" i="6"/>
  <c r="AA14" i="6"/>
  <c r="AB14" i="6"/>
  <c r="E8" i="32"/>
  <c r="L8" i="32"/>
  <c r="Q8" i="32"/>
  <c r="S8" i="32"/>
  <c r="R8" i="32"/>
  <c r="B9" i="32"/>
  <c r="C9" i="32"/>
  <c r="D9" i="32"/>
  <c r="E9" i="32"/>
  <c r="H9" i="32"/>
  <c r="I9" i="32"/>
  <c r="J9" i="32"/>
  <c r="K9" i="32"/>
  <c r="L9" i="32"/>
  <c r="M9" i="32"/>
  <c r="N9" i="32"/>
  <c r="O9" i="32"/>
  <c r="P9" i="32"/>
  <c r="Q9" i="32"/>
  <c r="S9" i="32"/>
  <c r="R9" i="32"/>
  <c r="E7" i="32"/>
  <c r="L7" i="32"/>
  <c r="Q7" i="32"/>
  <c r="S7" i="32"/>
  <c r="R7" i="32"/>
  <c r="I14" i="37"/>
  <c r="J14" i="37"/>
  <c r="K14" i="37"/>
  <c r="L7" i="37"/>
  <c r="L8" i="37"/>
  <c r="L9" i="37"/>
  <c r="L10" i="37"/>
  <c r="L11" i="37"/>
  <c r="L12" i="37"/>
  <c r="L13" i="37"/>
  <c r="L14" i="37"/>
  <c r="C14" i="37"/>
  <c r="D14" i="37"/>
  <c r="B14" i="37"/>
  <c r="F14" i="37"/>
  <c r="N14" i="37"/>
  <c r="O14" i="37"/>
  <c r="P14" i="37"/>
  <c r="Q7" i="37"/>
  <c r="Q8" i="37"/>
  <c r="Q9" i="37"/>
  <c r="Q10" i="37"/>
  <c r="Q11" i="37"/>
  <c r="Q12" i="37"/>
  <c r="Q13" i="37"/>
  <c r="Q14" i="37"/>
  <c r="S14" i="37"/>
  <c r="T14" i="37"/>
  <c r="U14" i="37"/>
  <c r="V7" i="37"/>
  <c r="V8" i="37"/>
  <c r="V9" i="37"/>
  <c r="V10" i="37"/>
  <c r="V11" i="37"/>
  <c r="V12" i="37"/>
  <c r="V13" i="37"/>
  <c r="V14" i="37"/>
  <c r="R14" i="37"/>
  <c r="M14" i="37"/>
  <c r="H14" i="37"/>
  <c r="AZ88" i="2"/>
  <c r="BA88" i="2"/>
  <c r="BB88" i="2"/>
  <c r="E8" i="8"/>
  <c r="AA8" i="8"/>
  <c r="V8" i="8"/>
  <c r="Q8" i="8"/>
  <c r="L8" i="8"/>
  <c r="AB8" i="8"/>
  <c r="AG8" i="8"/>
  <c r="AI8" i="8"/>
  <c r="AH8" i="8"/>
  <c r="AJ8" i="8"/>
  <c r="E9" i="8"/>
  <c r="AA9" i="8"/>
  <c r="V9" i="8"/>
  <c r="Q9" i="8"/>
  <c r="L9" i="8"/>
  <c r="AB9" i="8"/>
  <c r="AG9" i="8"/>
  <c r="AI9" i="8"/>
  <c r="AH9" i="8"/>
  <c r="AJ9" i="8"/>
  <c r="E10" i="8"/>
  <c r="AA10" i="8"/>
  <c r="V10" i="8"/>
  <c r="Q10" i="8"/>
  <c r="L10" i="8"/>
  <c r="AB10" i="8"/>
  <c r="AG10" i="8"/>
  <c r="AI10" i="8"/>
  <c r="AH10" i="8"/>
  <c r="AJ10" i="8"/>
  <c r="E11" i="8"/>
  <c r="AA11" i="8"/>
  <c r="V11" i="8"/>
  <c r="Q11" i="8"/>
  <c r="L11" i="8"/>
  <c r="AB11" i="8"/>
  <c r="AG11" i="8"/>
  <c r="AI11" i="8"/>
  <c r="AH11" i="8"/>
  <c r="AJ11" i="8"/>
  <c r="E12" i="8"/>
  <c r="AA12" i="8"/>
  <c r="V12" i="8"/>
  <c r="Q12" i="8"/>
  <c r="L12" i="8"/>
  <c r="AB12" i="8"/>
  <c r="AG12" i="8"/>
  <c r="AI12" i="8"/>
  <c r="AH12" i="8"/>
  <c r="AJ12" i="8"/>
  <c r="E13" i="8"/>
  <c r="AA13" i="8"/>
  <c r="V13" i="8"/>
  <c r="Q13" i="8"/>
  <c r="L13" i="8"/>
  <c r="AB13" i="8"/>
  <c r="AG13" i="8"/>
  <c r="AI13" i="8"/>
  <c r="AH13" i="8"/>
  <c r="AJ13" i="8"/>
  <c r="E14" i="8"/>
  <c r="AG14" i="8"/>
  <c r="AA14" i="8"/>
  <c r="V14" i="8"/>
  <c r="Q14" i="8"/>
  <c r="L14" i="8"/>
  <c r="AB14" i="8"/>
  <c r="AI14" i="8"/>
  <c r="AH14" i="8"/>
  <c r="AJ14" i="8"/>
  <c r="E15" i="8"/>
  <c r="AG15" i="8"/>
  <c r="AA15" i="8"/>
  <c r="V15" i="8"/>
  <c r="Q15" i="8"/>
  <c r="L15" i="8"/>
  <c r="AB15" i="8"/>
  <c r="AI15" i="8"/>
  <c r="AH15" i="8"/>
  <c r="AJ15" i="8"/>
  <c r="E16" i="8"/>
  <c r="AG16" i="8"/>
  <c r="AA16" i="8"/>
  <c r="V16" i="8"/>
  <c r="Q16" i="8"/>
  <c r="L16" i="8"/>
  <c r="AB16" i="8"/>
  <c r="AI16" i="8"/>
  <c r="AH16" i="8"/>
  <c r="AJ16" i="8"/>
  <c r="E17" i="8"/>
  <c r="AG17" i="8"/>
  <c r="AA17" i="8"/>
  <c r="V17" i="8"/>
  <c r="Q17" i="8"/>
  <c r="L17" i="8"/>
  <c r="AB17" i="8"/>
  <c r="AI17" i="8"/>
  <c r="AH17" i="8"/>
  <c r="AJ17" i="8"/>
  <c r="E18" i="8"/>
  <c r="AG18" i="8"/>
  <c r="AA18" i="8"/>
  <c r="V18" i="8"/>
  <c r="Q18" i="8"/>
  <c r="L18" i="8"/>
  <c r="AB18" i="8"/>
  <c r="AI18" i="8"/>
  <c r="AH18" i="8"/>
  <c r="AJ18" i="8"/>
  <c r="E19" i="8"/>
  <c r="AG19" i="8"/>
  <c r="AA19" i="8"/>
  <c r="V19" i="8"/>
  <c r="Q19" i="8"/>
  <c r="L19" i="8"/>
  <c r="AB19" i="8"/>
  <c r="AI19" i="8"/>
  <c r="AH19" i="8"/>
  <c r="AJ19" i="8"/>
  <c r="E20" i="8"/>
  <c r="AG20" i="8"/>
  <c r="AA20" i="8"/>
  <c r="V20" i="8"/>
  <c r="Q20" i="8"/>
  <c r="L20" i="8"/>
  <c r="AB20" i="8"/>
  <c r="AI20" i="8"/>
  <c r="AH20" i="8"/>
  <c r="AJ20" i="8"/>
  <c r="E21" i="8"/>
  <c r="AG21" i="8"/>
  <c r="AA21" i="8"/>
  <c r="V21" i="8"/>
  <c r="Q21" i="8"/>
  <c r="L21" i="8"/>
  <c r="AB21" i="8"/>
  <c r="AI21" i="8"/>
  <c r="AH21" i="8"/>
  <c r="AJ21" i="8"/>
  <c r="E22" i="8"/>
  <c r="AG22" i="8"/>
  <c r="AA22" i="8"/>
  <c r="V22" i="8"/>
  <c r="Q22" i="8"/>
  <c r="L22" i="8"/>
  <c r="AB22" i="8"/>
  <c r="AI22" i="8"/>
  <c r="AH22" i="8"/>
  <c r="AJ22" i="8"/>
  <c r="E23" i="8"/>
  <c r="AG23" i="8"/>
  <c r="AA23" i="8"/>
  <c r="V23" i="8"/>
  <c r="Q23" i="8"/>
  <c r="L23" i="8"/>
  <c r="AB23" i="8"/>
  <c r="AI23" i="8"/>
  <c r="AH23" i="8"/>
  <c r="AJ23" i="8"/>
  <c r="E24" i="8"/>
  <c r="AG24" i="8"/>
  <c r="AA24" i="8"/>
  <c r="V24" i="8"/>
  <c r="Q24" i="8"/>
  <c r="L24" i="8"/>
  <c r="AB24" i="8"/>
  <c r="AI24" i="8"/>
  <c r="AH24" i="8"/>
  <c r="AJ24" i="8"/>
  <c r="E25" i="8"/>
  <c r="AG25" i="8"/>
  <c r="AA25" i="8"/>
  <c r="V25" i="8"/>
  <c r="Q25" i="8"/>
  <c r="L25" i="8"/>
  <c r="AB25" i="8"/>
  <c r="AI25" i="8"/>
  <c r="AH25" i="8"/>
  <c r="AJ25" i="8"/>
  <c r="E26" i="8"/>
  <c r="AG26" i="8"/>
  <c r="AA26" i="8"/>
  <c r="V26" i="8"/>
  <c r="Q26" i="8"/>
  <c r="L26" i="8"/>
  <c r="AB26" i="8"/>
  <c r="AI26" i="8"/>
  <c r="AH26" i="8"/>
  <c r="AJ26" i="8"/>
  <c r="E27" i="8"/>
  <c r="AG27" i="8"/>
  <c r="AA27" i="8"/>
  <c r="V27" i="8"/>
  <c r="Q27" i="8"/>
  <c r="L27" i="8"/>
  <c r="AB27" i="8"/>
  <c r="AI27" i="8"/>
  <c r="AH27" i="8"/>
  <c r="AJ27" i="8"/>
  <c r="E28" i="8"/>
  <c r="AG28" i="8"/>
  <c r="AA28" i="8"/>
  <c r="V28" i="8"/>
  <c r="Q28" i="8"/>
  <c r="L28" i="8"/>
  <c r="AB28" i="8"/>
  <c r="AI28" i="8"/>
  <c r="AH28" i="8"/>
  <c r="AJ28" i="8"/>
  <c r="E29" i="8"/>
  <c r="AG29" i="8"/>
  <c r="AA29" i="8"/>
  <c r="V29" i="8"/>
  <c r="Q29" i="8"/>
  <c r="L29" i="8"/>
  <c r="AB29" i="8"/>
  <c r="AI29" i="8"/>
  <c r="AH29" i="8"/>
  <c r="AJ29" i="8"/>
  <c r="E30" i="8"/>
  <c r="AG30" i="8"/>
  <c r="AA30" i="8"/>
  <c r="V30" i="8"/>
  <c r="Q30" i="8"/>
  <c r="L30" i="8"/>
  <c r="AB30" i="8"/>
  <c r="AI30" i="8"/>
  <c r="AH30" i="8"/>
  <c r="AJ30" i="8"/>
  <c r="E31" i="8"/>
  <c r="AG31" i="8"/>
  <c r="AA31" i="8"/>
  <c r="V31" i="8"/>
  <c r="Q31" i="8"/>
  <c r="L31" i="8"/>
  <c r="AB31" i="8"/>
  <c r="AI31" i="8"/>
  <c r="AH31" i="8"/>
  <c r="AJ31" i="8"/>
  <c r="E32" i="8"/>
  <c r="AG32" i="8"/>
  <c r="AA32" i="8"/>
  <c r="V32" i="8"/>
  <c r="Q32" i="8"/>
  <c r="L32" i="8"/>
  <c r="AB32" i="8"/>
  <c r="AI32" i="8"/>
  <c r="AH32" i="8"/>
  <c r="AJ32" i="8"/>
  <c r="E33" i="8"/>
  <c r="AG33" i="8"/>
  <c r="AA33" i="8"/>
  <c r="V33" i="8"/>
  <c r="Q33" i="8"/>
  <c r="L33" i="8"/>
  <c r="AB33" i="8"/>
  <c r="AI33" i="8"/>
  <c r="AH33" i="8"/>
  <c r="AJ33" i="8"/>
  <c r="E34" i="8"/>
  <c r="AG34" i="8"/>
  <c r="AA34" i="8"/>
  <c r="V34" i="8"/>
  <c r="Q34" i="8"/>
  <c r="L34" i="8"/>
  <c r="AB34" i="8"/>
  <c r="AI34" i="8"/>
  <c r="AH34" i="8"/>
  <c r="AJ34" i="8"/>
  <c r="E35" i="8"/>
  <c r="AG35" i="8"/>
  <c r="AA35" i="8"/>
  <c r="V35" i="8"/>
  <c r="Q35" i="8"/>
  <c r="L35" i="8"/>
  <c r="AB35" i="8"/>
  <c r="AI35" i="8"/>
  <c r="AH35" i="8"/>
  <c r="AJ35" i="8"/>
  <c r="E36" i="8"/>
  <c r="AG36" i="8"/>
  <c r="AA36" i="8"/>
  <c r="V36" i="8"/>
  <c r="Q36" i="8"/>
  <c r="L36" i="8"/>
  <c r="AB36" i="8"/>
  <c r="AI36" i="8"/>
  <c r="AH36" i="8"/>
  <c r="AJ36" i="8"/>
  <c r="E37" i="8"/>
  <c r="AG37" i="8"/>
  <c r="AA37" i="8"/>
  <c r="V37" i="8"/>
  <c r="Q37" i="8"/>
  <c r="L37" i="8"/>
  <c r="AB37" i="8"/>
  <c r="AI37" i="8"/>
  <c r="AH37" i="8"/>
  <c r="AJ37" i="8"/>
  <c r="E38" i="8"/>
  <c r="AG38" i="8"/>
  <c r="AA38" i="8"/>
  <c r="V38" i="8"/>
  <c r="Q38" i="8"/>
  <c r="L38" i="8"/>
  <c r="AB38" i="8"/>
  <c r="AI38" i="8"/>
  <c r="AH38" i="8"/>
  <c r="AJ38" i="8"/>
  <c r="E39" i="8"/>
  <c r="AG39" i="8"/>
  <c r="AA39" i="8"/>
  <c r="V39" i="8"/>
  <c r="Q39" i="8"/>
  <c r="L39" i="8"/>
  <c r="AB39" i="8"/>
  <c r="AI39" i="8"/>
  <c r="AH39" i="8"/>
  <c r="AJ39" i="8"/>
  <c r="E40" i="8"/>
  <c r="AG40" i="8"/>
  <c r="AA40" i="8"/>
  <c r="V40" i="8"/>
  <c r="Q40" i="8"/>
  <c r="L40" i="8"/>
  <c r="AB40" i="8"/>
  <c r="AI40" i="8"/>
  <c r="AH40" i="8"/>
  <c r="AJ40" i="8"/>
  <c r="E41" i="8"/>
  <c r="AG41" i="8"/>
  <c r="AA41" i="8"/>
  <c r="V41" i="8"/>
  <c r="Q41" i="8"/>
  <c r="L41" i="8"/>
  <c r="AB41" i="8"/>
  <c r="AI41" i="8"/>
  <c r="AH41" i="8"/>
  <c r="AJ41" i="8"/>
  <c r="E42" i="8"/>
  <c r="AG42" i="8"/>
  <c r="AA42" i="8"/>
  <c r="V42" i="8"/>
  <c r="Q42" i="8"/>
  <c r="L42" i="8"/>
  <c r="AB42" i="8"/>
  <c r="AI42" i="8"/>
  <c r="AH42" i="8"/>
  <c r="AJ42" i="8"/>
  <c r="E43" i="8"/>
  <c r="AG43" i="8"/>
  <c r="AA43" i="8"/>
  <c r="V43" i="8"/>
  <c r="Q43" i="8"/>
  <c r="L43" i="8"/>
  <c r="AB43" i="8"/>
  <c r="AI43" i="8"/>
  <c r="AH43" i="8"/>
  <c r="AJ43" i="8"/>
  <c r="E44" i="8"/>
  <c r="AG44" i="8"/>
  <c r="AA44" i="8"/>
  <c r="V44" i="8"/>
  <c r="Q44" i="8"/>
  <c r="L44" i="8"/>
  <c r="AB44" i="8"/>
  <c r="AI44" i="8"/>
  <c r="AH44" i="8"/>
  <c r="AJ44" i="8"/>
  <c r="E45" i="8"/>
  <c r="AG45" i="8"/>
  <c r="AA45" i="8"/>
  <c r="V45" i="8"/>
  <c r="Q45" i="8"/>
  <c r="L45" i="8"/>
  <c r="AB45" i="8"/>
  <c r="AI45" i="8"/>
  <c r="AH45" i="8"/>
  <c r="AJ45" i="8"/>
  <c r="E46" i="8"/>
  <c r="AG46" i="8"/>
  <c r="AA46" i="8"/>
  <c r="V46" i="8"/>
  <c r="Q46" i="8"/>
  <c r="L46" i="8"/>
  <c r="AB46" i="8"/>
  <c r="AI46" i="8"/>
  <c r="AH46" i="8"/>
  <c r="AJ46" i="8"/>
  <c r="E47" i="8"/>
  <c r="AG47" i="8"/>
  <c r="AA47" i="8"/>
  <c r="V47" i="8"/>
  <c r="Q47" i="8"/>
  <c r="L47" i="8"/>
  <c r="AB47" i="8"/>
  <c r="AI47" i="8"/>
  <c r="AH47" i="8"/>
  <c r="AJ47" i="8"/>
  <c r="E48" i="8"/>
  <c r="AG48" i="8"/>
  <c r="AA48" i="8"/>
  <c r="V48" i="8"/>
  <c r="Q48" i="8"/>
  <c r="L48" i="8"/>
  <c r="AB48" i="8"/>
  <c r="AI48" i="8"/>
  <c r="AH48" i="8"/>
  <c r="AJ48" i="8"/>
  <c r="E49" i="8"/>
  <c r="AG49" i="8"/>
  <c r="AA49" i="8"/>
  <c r="V49" i="8"/>
  <c r="Q49" i="8"/>
  <c r="L49" i="8"/>
  <c r="AB49" i="8"/>
  <c r="AI49" i="8"/>
  <c r="AH49" i="8"/>
  <c r="AJ49" i="8"/>
  <c r="E7" i="8"/>
  <c r="E50" i="8"/>
  <c r="AC50" i="8"/>
  <c r="AD50" i="8"/>
  <c r="AE50" i="8"/>
  <c r="AF50" i="8"/>
  <c r="AG50" i="8"/>
  <c r="W50" i="8"/>
  <c r="X50" i="8"/>
  <c r="Y50" i="8"/>
  <c r="Z50" i="8"/>
  <c r="AA50" i="8"/>
  <c r="R50" i="8"/>
  <c r="S50" i="8"/>
  <c r="T50" i="8"/>
  <c r="U50" i="8"/>
  <c r="V50" i="8"/>
  <c r="Q7" i="8"/>
  <c r="Q50" i="8"/>
  <c r="H50" i="8"/>
  <c r="I50" i="8"/>
  <c r="J50" i="8"/>
  <c r="K50" i="8"/>
  <c r="L50" i="8"/>
  <c r="AB50" i="8"/>
  <c r="AI50" i="8"/>
  <c r="AH50" i="8"/>
  <c r="AJ50" i="8"/>
  <c r="AA7" i="8"/>
  <c r="V7" i="8"/>
  <c r="L7" i="8"/>
  <c r="AB7" i="8"/>
  <c r="AG7" i="8"/>
  <c r="AI7" i="8"/>
  <c r="AH7" i="8"/>
  <c r="AJ7" i="8"/>
  <c r="B8" i="41"/>
  <c r="C8" i="41"/>
  <c r="D8" i="41"/>
  <c r="E8" i="41"/>
  <c r="H8" i="41"/>
  <c r="I8" i="41"/>
  <c r="J8" i="41"/>
  <c r="K8" i="41"/>
  <c r="L8" i="41"/>
  <c r="M8" i="41"/>
  <c r="N8" i="41"/>
  <c r="O8" i="41"/>
  <c r="P8" i="41"/>
  <c r="Q8" i="41"/>
  <c r="S8" i="41"/>
  <c r="R8" i="41"/>
  <c r="T8" i="41"/>
  <c r="E7" i="41"/>
  <c r="L7" i="41"/>
  <c r="Q7" i="41"/>
  <c r="S7" i="41"/>
  <c r="R7" i="41"/>
  <c r="T7" i="41"/>
  <c r="B8" i="38"/>
  <c r="C8" i="38"/>
  <c r="D8" i="38"/>
  <c r="E8" i="38"/>
  <c r="R8" i="38"/>
  <c r="S8" i="38"/>
  <c r="T8" i="38"/>
  <c r="U8" i="38"/>
  <c r="V8" i="38"/>
  <c r="M8" i="38"/>
  <c r="N8" i="38"/>
  <c r="O8" i="38"/>
  <c r="P8" i="38"/>
  <c r="Q8" i="38"/>
  <c r="H8" i="38"/>
  <c r="I8" i="38"/>
  <c r="J8" i="38"/>
  <c r="K8" i="38"/>
  <c r="L8" i="38"/>
  <c r="X8" i="38"/>
  <c r="W8" i="38"/>
  <c r="Y8" i="38"/>
  <c r="E7" i="38"/>
  <c r="V7" i="38"/>
  <c r="Q7" i="38"/>
  <c r="L7" i="38"/>
  <c r="X7" i="38"/>
  <c r="W7" i="38"/>
  <c r="Y7" i="38"/>
  <c r="E8" i="37"/>
  <c r="AA8" i="37"/>
  <c r="AC8" i="37"/>
  <c r="AB8" i="37"/>
  <c r="AD8" i="37"/>
  <c r="E9" i="37"/>
  <c r="AA9" i="37"/>
  <c r="AC9" i="37"/>
  <c r="AB9" i="37"/>
  <c r="AD9" i="37"/>
  <c r="E10" i="37"/>
  <c r="AA10" i="37"/>
  <c r="AC10" i="37"/>
  <c r="AB10" i="37"/>
  <c r="AD10" i="37"/>
  <c r="E11" i="37"/>
  <c r="AA11" i="37"/>
  <c r="AC11" i="37"/>
  <c r="AB11" i="37"/>
  <c r="AD11" i="37"/>
  <c r="E12" i="37"/>
  <c r="AA12" i="37"/>
  <c r="AC12" i="37"/>
  <c r="AB12" i="37"/>
  <c r="AD12" i="37"/>
  <c r="E13" i="37"/>
  <c r="AA13" i="37"/>
  <c r="AC13" i="37"/>
  <c r="AB13" i="37"/>
  <c r="AD13" i="37"/>
  <c r="E7" i="37"/>
  <c r="AA7" i="37"/>
  <c r="AC7" i="37"/>
  <c r="AB7" i="37"/>
  <c r="AD7" i="37"/>
  <c r="B8" i="36"/>
  <c r="C8" i="36"/>
  <c r="D8" i="36"/>
  <c r="E8" i="36"/>
  <c r="R8" i="36"/>
  <c r="S8" i="36"/>
  <c r="T8" i="36"/>
  <c r="U8" i="36"/>
  <c r="V8" i="36"/>
  <c r="M8" i="36"/>
  <c r="N8" i="36"/>
  <c r="O8" i="36"/>
  <c r="P8" i="36"/>
  <c r="Q8" i="36"/>
  <c r="H8" i="36"/>
  <c r="I8" i="36"/>
  <c r="J8" i="36"/>
  <c r="K8" i="36"/>
  <c r="L8" i="36"/>
  <c r="X8" i="36"/>
  <c r="W8" i="36"/>
  <c r="Y8" i="36"/>
  <c r="E7" i="36"/>
  <c r="V7" i="36"/>
  <c r="Q7" i="36"/>
  <c r="L7" i="36"/>
  <c r="X7" i="36"/>
  <c r="W7" i="36"/>
  <c r="Y7" i="36"/>
  <c r="E8" i="35"/>
  <c r="V8" i="35"/>
  <c r="L8" i="35"/>
  <c r="AB8" i="35"/>
  <c r="AA8" i="35"/>
  <c r="Q8" i="35"/>
  <c r="AC8" i="35"/>
  <c r="AH8" i="35"/>
  <c r="AJ8" i="35"/>
  <c r="AI8" i="35"/>
  <c r="AK8" i="35"/>
  <c r="B9" i="35"/>
  <c r="C9" i="35"/>
  <c r="D9" i="35"/>
  <c r="E9" i="35"/>
  <c r="R9" i="35"/>
  <c r="S9" i="35"/>
  <c r="T9" i="35"/>
  <c r="U9" i="35"/>
  <c r="V9" i="35"/>
  <c r="H9" i="35"/>
  <c r="I9" i="35"/>
  <c r="J9" i="35"/>
  <c r="K9" i="35"/>
  <c r="L9" i="35"/>
  <c r="AB9" i="35"/>
  <c r="W9" i="35"/>
  <c r="X9" i="35"/>
  <c r="Y9" i="35"/>
  <c r="Z9" i="35"/>
  <c r="AA9" i="35"/>
  <c r="M9" i="35"/>
  <c r="N9" i="35"/>
  <c r="O9" i="35"/>
  <c r="P9" i="35"/>
  <c r="Q9" i="35"/>
  <c r="AC9" i="35"/>
  <c r="AD9" i="35"/>
  <c r="AE9" i="35"/>
  <c r="AF9" i="35"/>
  <c r="AG9" i="35"/>
  <c r="AH9" i="35"/>
  <c r="AJ9" i="35"/>
  <c r="AI9" i="35"/>
  <c r="AK9" i="35"/>
  <c r="E7" i="35"/>
  <c r="V7" i="35"/>
  <c r="L7" i="35"/>
  <c r="AB7" i="35"/>
  <c r="AA7" i="35"/>
  <c r="Q7" i="35"/>
  <c r="AC7" i="35"/>
  <c r="AH7" i="35"/>
  <c r="AJ7" i="35"/>
  <c r="AI7" i="35"/>
  <c r="AK7" i="35"/>
  <c r="E8" i="34"/>
  <c r="V8" i="34"/>
  <c r="Q8" i="34"/>
  <c r="L8" i="34"/>
  <c r="X8" i="34"/>
  <c r="W8" i="34"/>
  <c r="Y8" i="34"/>
  <c r="E9" i="34"/>
  <c r="V9" i="34"/>
  <c r="Q9" i="34"/>
  <c r="L9" i="34"/>
  <c r="X9" i="34"/>
  <c r="W9" i="34"/>
  <c r="Y9" i="34"/>
  <c r="B10" i="34"/>
  <c r="C10" i="34"/>
  <c r="D10" i="34"/>
  <c r="E10" i="34"/>
  <c r="R10" i="34"/>
  <c r="S10" i="34"/>
  <c r="T10" i="34"/>
  <c r="U10" i="34"/>
  <c r="V10" i="34"/>
  <c r="M10" i="34"/>
  <c r="N10" i="34"/>
  <c r="O10" i="34"/>
  <c r="P10" i="34"/>
  <c r="Q10" i="34"/>
  <c r="H10" i="34"/>
  <c r="I10" i="34"/>
  <c r="J10" i="34"/>
  <c r="K10" i="34"/>
  <c r="L10" i="34"/>
  <c r="X10" i="34"/>
  <c r="W10" i="34"/>
  <c r="Y10" i="34"/>
  <c r="E7" i="34"/>
  <c r="V7" i="34"/>
  <c r="Q7" i="34"/>
  <c r="L7" i="34"/>
  <c r="X7" i="34"/>
  <c r="W7" i="34"/>
  <c r="Y7" i="34"/>
  <c r="E8" i="33"/>
  <c r="W8" i="33"/>
  <c r="Q8" i="33"/>
  <c r="L8" i="33"/>
  <c r="R8" i="33"/>
  <c r="Y8" i="33"/>
  <c r="X8" i="33"/>
  <c r="Z8" i="33"/>
  <c r="B9" i="33"/>
  <c r="C9" i="33"/>
  <c r="D9" i="33"/>
  <c r="E9" i="33"/>
  <c r="S9" i="33"/>
  <c r="T9" i="33"/>
  <c r="U9" i="33"/>
  <c r="V9" i="33"/>
  <c r="W9" i="33"/>
  <c r="M9" i="33"/>
  <c r="N9" i="33"/>
  <c r="O9" i="33"/>
  <c r="P9" i="33"/>
  <c r="Q9" i="33"/>
  <c r="H9" i="33"/>
  <c r="I9" i="33"/>
  <c r="J9" i="33"/>
  <c r="K9" i="33"/>
  <c r="L9" i="33"/>
  <c r="R9" i="33"/>
  <c r="Y9" i="33"/>
  <c r="X9" i="33"/>
  <c r="Z9" i="33"/>
  <c r="E7" i="33"/>
  <c r="W7" i="33"/>
  <c r="Q7" i="33"/>
  <c r="L7" i="33"/>
  <c r="R7" i="33"/>
  <c r="Y7" i="33"/>
  <c r="X7" i="33"/>
  <c r="Z7" i="33"/>
  <c r="T8" i="32"/>
  <c r="T9" i="32"/>
  <c r="T7" i="32"/>
  <c r="E8" i="31"/>
  <c r="L8" i="31"/>
  <c r="Q8" i="31"/>
  <c r="S8" i="31"/>
  <c r="R8" i="31"/>
  <c r="T8" i="31"/>
  <c r="B9" i="31"/>
  <c r="C9" i="31"/>
  <c r="D9" i="31"/>
  <c r="E9" i="31"/>
  <c r="H9" i="31"/>
  <c r="I9" i="31"/>
  <c r="J9" i="31"/>
  <c r="K9" i="31"/>
  <c r="L9" i="31"/>
  <c r="M9" i="31"/>
  <c r="N9" i="31"/>
  <c r="O9" i="31"/>
  <c r="P9" i="31"/>
  <c r="Q9" i="31"/>
  <c r="S9" i="31"/>
  <c r="R9" i="31"/>
  <c r="T9" i="31"/>
  <c r="E7" i="31"/>
  <c r="L7" i="31"/>
  <c r="Q7" i="31"/>
  <c r="S7" i="31"/>
  <c r="R7" i="31"/>
  <c r="T7" i="31"/>
  <c r="E8" i="30"/>
  <c r="L8" i="30"/>
  <c r="Q8" i="30"/>
  <c r="S8" i="30"/>
  <c r="R8" i="30"/>
  <c r="T8" i="30"/>
  <c r="B9" i="30"/>
  <c r="C9" i="30"/>
  <c r="D9" i="30"/>
  <c r="E9" i="30"/>
  <c r="H9" i="30"/>
  <c r="I9" i="30"/>
  <c r="J9" i="30"/>
  <c r="K9" i="30"/>
  <c r="L9" i="30"/>
  <c r="M9" i="30"/>
  <c r="N9" i="30"/>
  <c r="O9" i="30"/>
  <c r="P9" i="30"/>
  <c r="Q9" i="30"/>
  <c r="S9" i="30"/>
  <c r="R9" i="30"/>
  <c r="T9" i="30"/>
  <c r="E7" i="30"/>
  <c r="L7" i="30"/>
  <c r="Q7" i="30"/>
  <c r="S7" i="30"/>
  <c r="R7" i="30"/>
  <c r="T7" i="30"/>
  <c r="B8" i="29"/>
  <c r="C8" i="29"/>
  <c r="D8" i="29"/>
  <c r="E8" i="29"/>
  <c r="H8" i="29"/>
  <c r="I8" i="29"/>
  <c r="J8" i="29"/>
  <c r="K8" i="29"/>
  <c r="L8" i="29"/>
  <c r="M8" i="29"/>
  <c r="N8" i="29"/>
  <c r="O8" i="29"/>
  <c r="P8" i="29"/>
  <c r="Q8" i="29"/>
  <c r="S8" i="29"/>
  <c r="R8" i="29"/>
  <c r="T8" i="29"/>
  <c r="E7" i="29"/>
  <c r="L7" i="29"/>
  <c r="Q7" i="29"/>
  <c r="S7" i="29"/>
  <c r="R7" i="29"/>
  <c r="T7" i="29"/>
  <c r="E8" i="28"/>
  <c r="L8" i="28"/>
  <c r="Q8" i="28"/>
  <c r="S8" i="28"/>
  <c r="R8" i="28"/>
  <c r="T8" i="28"/>
  <c r="E9" i="28"/>
  <c r="L9" i="28"/>
  <c r="Q9" i="28"/>
  <c r="S9" i="28"/>
  <c r="R9" i="28"/>
  <c r="T9" i="28"/>
  <c r="E10" i="28"/>
  <c r="L10" i="28"/>
  <c r="Q10" i="28"/>
  <c r="S10" i="28"/>
  <c r="R10" i="28"/>
  <c r="T10" i="28"/>
  <c r="B11" i="28"/>
  <c r="C11" i="28"/>
  <c r="D11" i="28"/>
  <c r="E11" i="28"/>
  <c r="H11" i="28"/>
  <c r="I11" i="28"/>
  <c r="J11" i="28"/>
  <c r="K11" i="28"/>
  <c r="L11" i="28"/>
  <c r="M11" i="28"/>
  <c r="N11" i="28"/>
  <c r="O11" i="28"/>
  <c r="P11" i="28"/>
  <c r="Q11" i="28"/>
  <c r="S11" i="28"/>
  <c r="R11" i="28"/>
  <c r="T11" i="28"/>
  <c r="E7" i="28"/>
  <c r="L7" i="28"/>
  <c r="Q7" i="28"/>
  <c r="S7" i="28"/>
  <c r="R7" i="28"/>
  <c r="T7" i="28"/>
  <c r="B8" i="26"/>
  <c r="C8" i="26"/>
  <c r="D8" i="26"/>
  <c r="E8" i="26"/>
  <c r="M8" i="26"/>
  <c r="N8" i="26"/>
  <c r="O8" i="26"/>
  <c r="P8" i="26"/>
  <c r="Q8" i="26"/>
  <c r="H8" i="26"/>
  <c r="I8" i="26"/>
  <c r="J8" i="26"/>
  <c r="K8" i="26"/>
  <c r="L8" i="26"/>
  <c r="R8" i="26"/>
  <c r="S8" i="26"/>
  <c r="T8" i="26"/>
  <c r="U8" i="26"/>
  <c r="V8" i="26"/>
  <c r="W8" i="26"/>
  <c r="Y8" i="26"/>
  <c r="X8" i="26"/>
  <c r="Z8" i="26"/>
  <c r="E7" i="26"/>
  <c r="Q7" i="26"/>
  <c r="L7" i="26"/>
  <c r="R7" i="26"/>
  <c r="W7" i="26"/>
  <c r="Y7" i="26"/>
  <c r="X7" i="26"/>
  <c r="Z7" i="26"/>
  <c r="E8" i="25"/>
  <c r="Q8" i="25"/>
  <c r="L8" i="25"/>
  <c r="AB8" i="25"/>
  <c r="AA8" i="25"/>
  <c r="V8" i="25"/>
  <c r="AC8" i="25"/>
  <c r="AH8" i="25"/>
  <c r="AJ8" i="25"/>
  <c r="AI8" i="25"/>
  <c r="AK8" i="25"/>
  <c r="E9" i="25"/>
  <c r="Q9" i="25"/>
  <c r="L9" i="25"/>
  <c r="AB9" i="25"/>
  <c r="AA9" i="25"/>
  <c r="V9" i="25"/>
  <c r="AC9" i="25"/>
  <c r="AH9" i="25"/>
  <c r="AJ9" i="25"/>
  <c r="AI9" i="25"/>
  <c r="AK9" i="25"/>
  <c r="E10" i="25"/>
  <c r="Q10" i="25"/>
  <c r="L10" i="25"/>
  <c r="AB10" i="25"/>
  <c r="AA10" i="25"/>
  <c r="V10" i="25"/>
  <c r="AC10" i="25"/>
  <c r="AH10" i="25"/>
  <c r="AJ10" i="25"/>
  <c r="AI10" i="25"/>
  <c r="AK10" i="25"/>
  <c r="B11" i="25"/>
  <c r="C11" i="25"/>
  <c r="D11" i="25"/>
  <c r="E11" i="25"/>
  <c r="M11" i="25"/>
  <c r="N11" i="25"/>
  <c r="O11" i="25"/>
  <c r="P11" i="25"/>
  <c r="Q11" i="25"/>
  <c r="H11" i="25"/>
  <c r="I11" i="25"/>
  <c r="J11" i="25"/>
  <c r="K11" i="25"/>
  <c r="L11" i="25"/>
  <c r="AB11" i="25"/>
  <c r="W11" i="25"/>
  <c r="X11" i="25"/>
  <c r="Y11" i="25"/>
  <c r="Z11" i="25"/>
  <c r="AA11" i="25"/>
  <c r="R11" i="25"/>
  <c r="S11" i="25"/>
  <c r="T11" i="25"/>
  <c r="U11" i="25"/>
  <c r="V11" i="25"/>
  <c r="AC11" i="25"/>
  <c r="AD11" i="25"/>
  <c r="AE11" i="25"/>
  <c r="AF11" i="25"/>
  <c r="AG11" i="25"/>
  <c r="AH11" i="25"/>
  <c r="AJ11" i="25"/>
  <c r="AI11" i="25"/>
  <c r="AK11" i="25"/>
  <c r="E7" i="25"/>
  <c r="Q7" i="25"/>
  <c r="L7" i="25"/>
  <c r="AB7" i="25"/>
  <c r="AA7" i="25"/>
  <c r="V7" i="25"/>
  <c r="AC7" i="25"/>
  <c r="AH7" i="25"/>
  <c r="AJ7" i="25"/>
  <c r="AI7" i="25"/>
  <c r="AK7" i="25"/>
  <c r="E8" i="24"/>
  <c r="L8" i="24"/>
  <c r="Q8" i="24"/>
  <c r="V8" i="24"/>
  <c r="X8" i="24"/>
  <c r="W8" i="24"/>
  <c r="Y8" i="24"/>
  <c r="E7" i="24"/>
  <c r="L7" i="24"/>
  <c r="Q7" i="24"/>
  <c r="V7" i="24"/>
  <c r="X7" i="24"/>
  <c r="W7" i="24"/>
  <c r="W9" i="24"/>
  <c r="X9" i="24"/>
  <c r="Y9" i="24"/>
  <c r="Y7" i="24"/>
  <c r="B8" i="23"/>
  <c r="C8" i="23"/>
  <c r="D8" i="23"/>
  <c r="E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X8" i="23"/>
  <c r="W8" i="23"/>
  <c r="Y8" i="23"/>
  <c r="E7" i="23"/>
  <c r="L7" i="23"/>
  <c r="Q7" i="23"/>
  <c r="V7" i="23"/>
  <c r="X7" i="23"/>
  <c r="W7" i="23"/>
  <c r="Y7" i="23"/>
  <c r="B8" i="22"/>
  <c r="C8" i="22"/>
  <c r="D8" i="22"/>
  <c r="E8" i="22"/>
  <c r="H8" i="22"/>
  <c r="I8" i="22"/>
  <c r="J8" i="22"/>
  <c r="K8" i="22"/>
  <c r="L8" i="22"/>
  <c r="N8" i="22"/>
  <c r="M8" i="22"/>
  <c r="O8" i="22"/>
  <c r="E7" i="22"/>
  <c r="L7" i="22"/>
  <c r="N7" i="22"/>
  <c r="M7" i="22"/>
  <c r="O7" i="22"/>
  <c r="B8" i="21"/>
  <c r="C8" i="21"/>
  <c r="D8" i="21"/>
  <c r="E8" i="21"/>
  <c r="S8" i="21"/>
  <c r="T8" i="21"/>
  <c r="U8" i="21"/>
  <c r="V8" i="21"/>
  <c r="W8" i="21"/>
  <c r="M8" i="21"/>
  <c r="N8" i="21"/>
  <c r="O8" i="21"/>
  <c r="P8" i="21"/>
  <c r="Q8" i="21"/>
  <c r="H8" i="21"/>
  <c r="I8" i="21"/>
  <c r="J8" i="21"/>
  <c r="K8" i="21"/>
  <c r="L8" i="21"/>
  <c r="R8" i="21"/>
  <c r="Y8" i="21"/>
  <c r="X8" i="21"/>
  <c r="Z8" i="21"/>
  <c r="E7" i="21"/>
  <c r="W7" i="21"/>
  <c r="Q7" i="21"/>
  <c r="L7" i="21"/>
  <c r="R7" i="21"/>
  <c r="Y7" i="21"/>
  <c r="X7" i="21"/>
  <c r="Z7" i="21"/>
  <c r="B8" i="20"/>
  <c r="C8" i="20"/>
  <c r="D8" i="20"/>
  <c r="E8" i="20"/>
  <c r="H8" i="20"/>
  <c r="I8" i="20"/>
  <c r="J8" i="20"/>
  <c r="K8" i="20"/>
  <c r="L8" i="20"/>
  <c r="N8" i="20"/>
  <c r="M8" i="20"/>
  <c r="O8" i="20"/>
  <c r="E7" i="20"/>
  <c r="L7" i="20"/>
  <c r="N7" i="20"/>
  <c r="M7" i="20"/>
  <c r="O7" i="20"/>
  <c r="E8" i="19"/>
  <c r="Q8" i="19"/>
  <c r="L8" i="19"/>
  <c r="S8" i="19"/>
  <c r="R8" i="19"/>
  <c r="T8" i="19"/>
  <c r="E9" i="19"/>
  <c r="Q9" i="19"/>
  <c r="L9" i="19"/>
  <c r="S9" i="19"/>
  <c r="R9" i="19"/>
  <c r="T9" i="19"/>
  <c r="E10" i="19"/>
  <c r="Q10" i="19"/>
  <c r="L10" i="19"/>
  <c r="S10" i="19"/>
  <c r="R10" i="19"/>
  <c r="T10" i="19"/>
  <c r="E11" i="19"/>
  <c r="Q11" i="19"/>
  <c r="L11" i="19"/>
  <c r="S11" i="19"/>
  <c r="R11" i="19"/>
  <c r="T11" i="19"/>
  <c r="E12" i="19"/>
  <c r="Q12" i="19"/>
  <c r="L12" i="19"/>
  <c r="S12" i="19"/>
  <c r="R12" i="19"/>
  <c r="T12" i="19"/>
  <c r="E13" i="19"/>
  <c r="Q13" i="19"/>
  <c r="L13" i="19"/>
  <c r="S13" i="19"/>
  <c r="R13" i="19"/>
  <c r="T13" i="19"/>
  <c r="E14" i="19"/>
  <c r="Q14" i="19"/>
  <c r="L14" i="19"/>
  <c r="S14" i="19"/>
  <c r="R14" i="19"/>
  <c r="T14" i="19"/>
  <c r="B15" i="19"/>
  <c r="C15" i="19"/>
  <c r="D15" i="19"/>
  <c r="E15" i="19"/>
  <c r="M15" i="19"/>
  <c r="N15" i="19"/>
  <c r="O15" i="19"/>
  <c r="P15" i="19"/>
  <c r="Q15" i="19"/>
  <c r="H15" i="19"/>
  <c r="I15" i="19"/>
  <c r="J15" i="19"/>
  <c r="K15" i="19"/>
  <c r="L15" i="19"/>
  <c r="S15" i="19"/>
  <c r="R15" i="19"/>
  <c r="T15" i="19"/>
  <c r="E7" i="19"/>
  <c r="Q7" i="19"/>
  <c r="L7" i="19"/>
  <c r="S7" i="19"/>
  <c r="R7" i="19"/>
  <c r="T7" i="19"/>
  <c r="E8" i="18"/>
  <c r="L8" i="18"/>
  <c r="Q8" i="18"/>
  <c r="S8" i="18"/>
  <c r="R8" i="18"/>
  <c r="T8" i="18"/>
  <c r="E9" i="18"/>
  <c r="L9" i="18"/>
  <c r="Q9" i="18"/>
  <c r="S9" i="18"/>
  <c r="R9" i="18"/>
  <c r="T9" i="18"/>
  <c r="E10" i="18"/>
  <c r="L10" i="18"/>
  <c r="Q10" i="18"/>
  <c r="S10" i="18"/>
  <c r="R10" i="18"/>
  <c r="T10" i="18"/>
  <c r="E11" i="18"/>
  <c r="L11" i="18"/>
  <c r="Q11" i="18"/>
  <c r="S11" i="18"/>
  <c r="R11" i="18"/>
  <c r="T11" i="18"/>
  <c r="E12" i="18"/>
  <c r="L12" i="18"/>
  <c r="Q12" i="18"/>
  <c r="S12" i="18"/>
  <c r="R12" i="18"/>
  <c r="T12" i="18"/>
  <c r="E13" i="18"/>
  <c r="L13" i="18"/>
  <c r="Q13" i="18"/>
  <c r="S13" i="18"/>
  <c r="R13" i="18"/>
  <c r="T13" i="18"/>
  <c r="E14" i="18"/>
  <c r="L14" i="18"/>
  <c r="Q14" i="18"/>
  <c r="S14" i="18"/>
  <c r="R14" i="18"/>
  <c r="T14" i="18"/>
  <c r="B15" i="18"/>
  <c r="C15" i="18"/>
  <c r="D15" i="18"/>
  <c r="E15" i="18"/>
  <c r="H15" i="18"/>
  <c r="I15" i="18"/>
  <c r="J15" i="18"/>
  <c r="K15" i="18"/>
  <c r="L15" i="18"/>
  <c r="M15" i="18"/>
  <c r="N15" i="18"/>
  <c r="O15" i="18"/>
  <c r="P15" i="18"/>
  <c r="Q15" i="18"/>
  <c r="S15" i="18"/>
  <c r="R15" i="18"/>
  <c r="T15" i="18"/>
  <c r="E7" i="18"/>
  <c r="L7" i="18"/>
  <c r="Q7" i="18"/>
  <c r="S7" i="18"/>
  <c r="R7" i="18"/>
  <c r="T7" i="18"/>
  <c r="E8" i="17"/>
  <c r="L8" i="17"/>
  <c r="Q8" i="17"/>
  <c r="S8" i="17"/>
  <c r="R8" i="17"/>
  <c r="T8" i="17"/>
  <c r="B9" i="17"/>
  <c r="C9" i="17"/>
  <c r="D9" i="17"/>
  <c r="E9" i="17"/>
  <c r="H9" i="17"/>
  <c r="I9" i="17"/>
  <c r="J9" i="17"/>
  <c r="K9" i="17"/>
  <c r="L9" i="17"/>
  <c r="M9" i="17"/>
  <c r="N9" i="17"/>
  <c r="O9" i="17"/>
  <c r="P9" i="17"/>
  <c r="Q9" i="17"/>
  <c r="S9" i="17"/>
  <c r="R9" i="17"/>
  <c r="T9" i="17"/>
  <c r="E7" i="17"/>
  <c r="L7" i="17"/>
  <c r="Q7" i="17"/>
  <c r="S7" i="17"/>
  <c r="R7" i="17"/>
  <c r="T7" i="17"/>
  <c r="E8" i="16"/>
  <c r="L8" i="16"/>
  <c r="Q8" i="16"/>
  <c r="S8" i="16"/>
  <c r="R8" i="16"/>
  <c r="T8" i="16"/>
  <c r="B9" i="16"/>
  <c r="C9" i="16"/>
  <c r="D9" i="16"/>
  <c r="E9" i="16"/>
  <c r="H9" i="16"/>
  <c r="I9" i="16"/>
  <c r="J9" i="16"/>
  <c r="K9" i="16"/>
  <c r="L9" i="16"/>
  <c r="M9" i="16"/>
  <c r="N9" i="16"/>
  <c r="O9" i="16"/>
  <c r="P9" i="16"/>
  <c r="Q9" i="16"/>
  <c r="S9" i="16"/>
  <c r="R9" i="16"/>
  <c r="T9" i="16"/>
  <c r="E7" i="16"/>
  <c r="L7" i="16"/>
  <c r="Q7" i="16"/>
  <c r="S7" i="16"/>
  <c r="R7" i="16"/>
  <c r="T7" i="16"/>
  <c r="E8" i="15"/>
  <c r="L8" i="15"/>
  <c r="Q8" i="15"/>
  <c r="S8" i="15"/>
  <c r="R8" i="15"/>
  <c r="T8" i="15"/>
  <c r="B9" i="15"/>
  <c r="C9" i="15"/>
  <c r="D9" i="15"/>
  <c r="E9" i="15"/>
  <c r="H9" i="15"/>
  <c r="I9" i="15"/>
  <c r="J9" i="15"/>
  <c r="K9" i="15"/>
  <c r="L9" i="15"/>
  <c r="M9" i="15"/>
  <c r="N9" i="15"/>
  <c r="O9" i="15"/>
  <c r="P9" i="15"/>
  <c r="Q9" i="15"/>
  <c r="S9" i="15"/>
  <c r="R9" i="15"/>
  <c r="T9" i="15"/>
  <c r="E7" i="15"/>
  <c r="L7" i="15"/>
  <c r="Q7" i="15"/>
  <c r="S7" i="15"/>
  <c r="R7" i="15"/>
  <c r="T7" i="15"/>
  <c r="E8" i="14"/>
  <c r="L8" i="14"/>
  <c r="Q8" i="14"/>
  <c r="S8" i="14"/>
  <c r="R8" i="14"/>
  <c r="T8" i="14"/>
  <c r="E9" i="14"/>
  <c r="L9" i="14"/>
  <c r="Q9" i="14"/>
  <c r="S9" i="14"/>
  <c r="R9" i="14"/>
  <c r="T9" i="14"/>
  <c r="E10" i="14"/>
  <c r="L10" i="14"/>
  <c r="Q10" i="14"/>
  <c r="S10" i="14"/>
  <c r="R10" i="14"/>
  <c r="T10" i="14"/>
  <c r="E7" i="14"/>
  <c r="L7" i="14"/>
  <c r="Q7" i="14"/>
  <c r="S7" i="14"/>
  <c r="R7" i="14"/>
  <c r="R11" i="14"/>
  <c r="H11" i="14"/>
  <c r="I11" i="14"/>
  <c r="J11" i="14"/>
  <c r="K11" i="14"/>
  <c r="L11" i="14"/>
  <c r="M11" i="14"/>
  <c r="N11" i="14"/>
  <c r="O11" i="14"/>
  <c r="P11" i="14"/>
  <c r="Q11" i="14"/>
  <c r="S11" i="14"/>
  <c r="T11" i="14"/>
  <c r="T7" i="14"/>
  <c r="E8" i="13"/>
  <c r="AA8" i="13"/>
  <c r="L8" i="13"/>
  <c r="AB8" i="13"/>
  <c r="AG8" i="13"/>
  <c r="V8" i="13"/>
  <c r="Q8" i="13"/>
  <c r="AI8" i="13"/>
  <c r="AH8" i="13"/>
  <c r="AJ8" i="13"/>
  <c r="E9" i="13"/>
  <c r="AA9" i="13"/>
  <c r="L9" i="13"/>
  <c r="AB9" i="13"/>
  <c r="Q9" i="13"/>
  <c r="AG9" i="13"/>
  <c r="V9" i="13"/>
  <c r="AI9" i="13"/>
  <c r="AH9" i="13"/>
  <c r="AJ9" i="13"/>
  <c r="E10" i="13"/>
  <c r="AA10" i="13"/>
  <c r="L10" i="13"/>
  <c r="AB10" i="13"/>
  <c r="Q10" i="13"/>
  <c r="AG10" i="13"/>
  <c r="V10" i="13"/>
  <c r="AI10" i="13"/>
  <c r="AH10" i="13"/>
  <c r="AJ10" i="13"/>
  <c r="E11" i="13"/>
  <c r="AA11" i="13"/>
  <c r="L11" i="13"/>
  <c r="AB11" i="13"/>
  <c r="Q11" i="13"/>
  <c r="AG11" i="13"/>
  <c r="V11" i="13"/>
  <c r="AI11" i="13"/>
  <c r="AH11" i="13"/>
  <c r="AJ11" i="13"/>
  <c r="E12" i="13"/>
  <c r="AA12" i="13"/>
  <c r="L12" i="13"/>
  <c r="AB12" i="13"/>
  <c r="Q12" i="13"/>
  <c r="AG12" i="13"/>
  <c r="V12" i="13"/>
  <c r="AI12" i="13"/>
  <c r="AH12" i="13"/>
  <c r="AJ12" i="13"/>
  <c r="E13" i="13"/>
  <c r="AA13" i="13"/>
  <c r="L13" i="13"/>
  <c r="AB13" i="13"/>
  <c r="Q13" i="13"/>
  <c r="AG13" i="13"/>
  <c r="V13" i="13"/>
  <c r="AI13" i="13"/>
  <c r="AH13" i="13"/>
  <c r="AJ13" i="13"/>
  <c r="E14" i="13"/>
  <c r="AA14" i="13"/>
  <c r="L14" i="13"/>
  <c r="AB14" i="13"/>
  <c r="Q14" i="13"/>
  <c r="AG14" i="13"/>
  <c r="V14" i="13"/>
  <c r="AI14" i="13"/>
  <c r="AH14" i="13"/>
  <c r="AJ14" i="13"/>
  <c r="E15" i="13"/>
  <c r="AA15" i="13"/>
  <c r="L15" i="13"/>
  <c r="AB15" i="13"/>
  <c r="Q15" i="13"/>
  <c r="AG15" i="13"/>
  <c r="V15" i="13"/>
  <c r="AI15" i="13"/>
  <c r="AH15" i="13"/>
  <c r="AJ15" i="13"/>
  <c r="E16" i="13"/>
  <c r="AA16" i="13"/>
  <c r="L16" i="13"/>
  <c r="AB16" i="13"/>
  <c r="Q16" i="13"/>
  <c r="AG16" i="13"/>
  <c r="V16" i="13"/>
  <c r="AI16" i="13"/>
  <c r="AH16" i="13"/>
  <c r="AJ16" i="13"/>
  <c r="E17" i="13"/>
  <c r="AA17" i="13"/>
  <c r="L17" i="13"/>
  <c r="AB17" i="13"/>
  <c r="Q17" i="13"/>
  <c r="AG17" i="13"/>
  <c r="V17" i="13"/>
  <c r="AI17" i="13"/>
  <c r="AH17" i="13"/>
  <c r="AJ17" i="13"/>
  <c r="E18" i="13"/>
  <c r="AA18" i="13"/>
  <c r="L18" i="13"/>
  <c r="AB18" i="13"/>
  <c r="Q18" i="13"/>
  <c r="AG18" i="13"/>
  <c r="V18" i="13"/>
  <c r="AI18" i="13"/>
  <c r="AH18" i="13"/>
  <c r="AJ18" i="13"/>
  <c r="E19" i="13"/>
  <c r="AA19" i="13"/>
  <c r="L19" i="13"/>
  <c r="AB19" i="13"/>
  <c r="Q19" i="13"/>
  <c r="AG19" i="13"/>
  <c r="V19" i="13"/>
  <c r="AI19" i="13"/>
  <c r="AH19" i="13"/>
  <c r="AJ19" i="13"/>
  <c r="E20" i="13"/>
  <c r="AA20" i="13"/>
  <c r="L20" i="13"/>
  <c r="AB20" i="13"/>
  <c r="Q20" i="13"/>
  <c r="AG20" i="13"/>
  <c r="V20" i="13"/>
  <c r="AI20" i="13"/>
  <c r="AH20" i="13"/>
  <c r="AJ20" i="13"/>
  <c r="E21" i="13"/>
  <c r="AA21" i="13"/>
  <c r="L21" i="13"/>
  <c r="AB21" i="13"/>
  <c r="Q21" i="13"/>
  <c r="AG21" i="13"/>
  <c r="V21" i="13"/>
  <c r="AI21" i="13"/>
  <c r="AH21" i="13"/>
  <c r="AJ21" i="13"/>
  <c r="E22" i="13"/>
  <c r="AA22" i="13"/>
  <c r="L22" i="13"/>
  <c r="AB22" i="13"/>
  <c r="Q22" i="13"/>
  <c r="AG22" i="13"/>
  <c r="V22" i="13"/>
  <c r="AI22" i="13"/>
  <c r="AH22" i="13"/>
  <c r="AJ22" i="13"/>
  <c r="E23" i="13"/>
  <c r="AA23" i="13"/>
  <c r="L23" i="13"/>
  <c r="AB23" i="13"/>
  <c r="Q23" i="13"/>
  <c r="AG23" i="13"/>
  <c r="V23" i="13"/>
  <c r="AI23" i="13"/>
  <c r="AH23" i="13"/>
  <c r="AJ23" i="13"/>
  <c r="E24" i="13"/>
  <c r="AA24" i="13"/>
  <c r="L24" i="13"/>
  <c r="AB24" i="13"/>
  <c r="Q24" i="13"/>
  <c r="AG24" i="13"/>
  <c r="V24" i="13"/>
  <c r="AI24" i="13"/>
  <c r="AH24" i="13"/>
  <c r="AJ24" i="13"/>
  <c r="E25" i="13"/>
  <c r="AA25" i="13"/>
  <c r="L25" i="13"/>
  <c r="AB25" i="13"/>
  <c r="Q25" i="13"/>
  <c r="AG25" i="13"/>
  <c r="V25" i="13"/>
  <c r="AI25" i="13"/>
  <c r="AH25" i="13"/>
  <c r="AJ25" i="13"/>
  <c r="E26" i="13"/>
  <c r="AA26" i="13"/>
  <c r="L26" i="13"/>
  <c r="AB26" i="13"/>
  <c r="Q26" i="13"/>
  <c r="AG26" i="13"/>
  <c r="V26" i="13"/>
  <c r="AI26" i="13"/>
  <c r="AH26" i="13"/>
  <c r="AJ26" i="13"/>
  <c r="E27" i="13"/>
  <c r="AA27" i="13"/>
  <c r="L27" i="13"/>
  <c r="AB27" i="13"/>
  <c r="Q27" i="13"/>
  <c r="AG27" i="13"/>
  <c r="V27" i="13"/>
  <c r="AI27" i="13"/>
  <c r="AH27" i="13"/>
  <c r="AJ27" i="13"/>
  <c r="E28" i="13"/>
  <c r="AA28" i="13"/>
  <c r="L28" i="13"/>
  <c r="AB28" i="13"/>
  <c r="Q28" i="13"/>
  <c r="AG28" i="13"/>
  <c r="V28" i="13"/>
  <c r="AI28" i="13"/>
  <c r="AH28" i="13"/>
  <c r="AJ28" i="13"/>
  <c r="E29" i="13"/>
  <c r="AA29" i="13"/>
  <c r="L29" i="13"/>
  <c r="AB29" i="13"/>
  <c r="Q29" i="13"/>
  <c r="AG29" i="13"/>
  <c r="V29" i="13"/>
  <c r="AI29" i="13"/>
  <c r="AH29" i="13"/>
  <c r="AJ29" i="13"/>
  <c r="E30" i="13"/>
  <c r="AA30" i="13"/>
  <c r="L30" i="13"/>
  <c r="AB30" i="13"/>
  <c r="Q30" i="13"/>
  <c r="AG30" i="13"/>
  <c r="V30" i="13"/>
  <c r="AI30" i="13"/>
  <c r="AH30" i="13"/>
  <c r="AJ30" i="13"/>
  <c r="E31" i="13"/>
  <c r="AA31" i="13"/>
  <c r="L31" i="13"/>
  <c r="AB31" i="13"/>
  <c r="Q31" i="13"/>
  <c r="AG31" i="13"/>
  <c r="V31" i="13"/>
  <c r="AI31" i="13"/>
  <c r="AH31" i="13"/>
  <c r="AJ31" i="13"/>
  <c r="E32" i="13"/>
  <c r="AA32" i="13"/>
  <c r="L32" i="13"/>
  <c r="AB32" i="13"/>
  <c r="Q32" i="13"/>
  <c r="AG32" i="13"/>
  <c r="V32" i="13"/>
  <c r="AI32" i="13"/>
  <c r="AH32" i="13"/>
  <c r="AJ32" i="13"/>
  <c r="E33" i="13"/>
  <c r="AA33" i="13"/>
  <c r="L33" i="13"/>
  <c r="AB33" i="13"/>
  <c r="Q33" i="13"/>
  <c r="AG33" i="13"/>
  <c r="V33" i="13"/>
  <c r="AI33" i="13"/>
  <c r="AH33" i="13"/>
  <c r="AJ33" i="13"/>
  <c r="E34" i="13"/>
  <c r="AA34" i="13"/>
  <c r="L34" i="13"/>
  <c r="AB34" i="13"/>
  <c r="Q34" i="13"/>
  <c r="AG34" i="13"/>
  <c r="V34" i="13"/>
  <c r="AI34" i="13"/>
  <c r="AH34" i="13"/>
  <c r="AJ34" i="13"/>
  <c r="E35" i="13"/>
  <c r="AA35" i="13"/>
  <c r="L35" i="13"/>
  <c r="AB35" i="13"/>
  <c r="Q35" i="13"/>
  <c r="AG35" i="13"/>
  <c r="V35" i="13"/>
  <c r="AI35" i="13"/>
  <c r="AH35" i="13"/>
  <c r="AJ35" i="13"/>
  <c r="E36" i="13"/>
  <c r="AA36" i="13"/>
  <c r="L36" i="13"/>
  <c r="AB36" i="13"/>
  <c r="Q36" i="13"/>
  <c r="AG36" i="13"/>
  <c r="V36" i="13"/>
  <c r="AI36" i="13"/>
  <c r="AH36" i="13"/>
  <c r="AJ36" i="13"/>
  <c r="E37" i="13"/>
  <c r="AA37" i="13"/>
  <c r="L37" i="13"/>
  <c r="AB37" i="13"/>
  <c r="Q37" i="13"/>
  <c r="AG37" i="13"/>
  <c r="V37" i="13"/>
  <c r="AI37" i="13"/>
  <c r="AH37" i="13"/>
  <c r="AJ37" i="13"/>
  <c r="E38" i="13"/>
  <c r="AA38" i="13"/>
  <c r="L38" i="13"/>
  <c r="AB38" i="13"/>
  <c r="Q38" i="13"/>
  <c r="AG38" i="13"/>
  <c r="V38" i="13"/>
  <c r="AI38" i="13"/>
  <c r="AH38" i="13"/>
  <c r="AJ38" i="13"/>
  <c r="E39" i="13"/>
  <c r="AA39" i="13"/>
  <c r="L39" i="13"/>
  <c r="AB39" i="13"/>
  <c r="Q39" i="13"/>
  <c r="AG39" i="13"/>
  <c r="V39" i="13"/>
  <c r="AI39" i="13"/>
  <c r="AH39" i="13"/>
  <c r="AJ39" i="13"/>
  <c r="E40" i="13"/>
  <c r="AA40" i="13"/>
  <c r="L40" i="13"/>
  <c r="AB40" i="13"/>
  <c r="Q40" i="13"/>
  <c r="AG40" i="13"/>
  <c r="V40" i="13"/>
  <c r="AI40" i="13"/>
  <c r="AH40" i="13"/>
  <c r="AJ40" i="13"/>
  <c r="E41" i="13"/>
  <c r="AA41" i="13"/>
  <c r="L41" i="13"/>
  <c r="AB41" i="13"/>
  <c r="Q41" i="13"/>
  <c r="AG41" i="13"/>
  <c r="V41" i="13"/>
  <c r="AI41" i="13"/>
  <c r="AH41" i="13"/>
  <c r="AJ41" i="13"/>
  <c r="E42" i="13"/>
  <c r="AA42" i="13"/>
  <c r="L42" i="13"/>
  <c r="AB42" i="13"/>
  <c r="Q42" i="13"/>
  <c r="AG42" i="13"/>
  <c r="V42" i="13"/>
  <c r="AI42" i="13"/>
  <c r="AH42" i="13"/>
  <c r="AJ42" i="13"/>
  <c r="E43" i="13"/>
  <c r="AA43" i="13"/>
  <c r="L43" i="13"/>
  <c r="AB43" i="13"/>
  <c r="Q43" i="13"/>
  <c r="AG43" i="13"/>
  <c r="V43" i="13"/>
  <c r="AI43" i="13"/>
  <c r="AH43" i="13"/>
  <c r="AJ43" i="13"/>
  <c r="E44" i="13"/>
  <c r="AA44" i="13"/>
  <c r="L44" i="13"/>
  <c r="AB44" i="13"/>
  <c r="Q44" i="13"/>
  <c r="AG44" i="13"/>
  <c r="V44" i="13"/>
  <c r="AI44" i="13"/>
  <c r="AH44" i="13"/>
  <c r="AJ44" i="13"/>
  <c r="E45" i="13"/>
  <c r="AA45" i="13"/>
  <c r="L45" i="13"/>
  <c r="AB45" i="13"/>
  <c r="Q45" i="13"/>
  <c r="AG45" i="13"/>
  <c r="V45" i="13"/>
  <c r="AI45" i="13"/>
  <c r="AH45" i="13"/>
  <c r="AJ45" i="13"/>
  <c r="E46" i="13"/>
  <c r="AA46" i="13"/>
  <c r="L46" i="13"/>
  <c r="AB46" i="13"/>
  <c r="Q46" i="13"/>
  <c r="AG46" i="13"/>
  <c r="V46" i="13"/>
  <c r="AI46" i="13"/>
  <c r="AH46" i="13"/>
  <c r="AJ46" i="13"/>
  <c r="E47" i="13"/>
  <c r="AA47" i="13"/>
  <c r="L47" i="13"/>
  <c r="AB47" i="13"/>
  <c r="Q47" i="13"/>
  <c r="AG47" i="13"/>
  <c r="V47" i="13"/>
  <c r="AI47" i="13"/>
  <c r="AH47" i="13"/>
  <c r="AJ47" i="13"/>
  <c r="E48" i="13"/>
  <c r="AA48" i="13"/>
  <c r="L48" i="13"/>
  <c r="AB48" i="13"/>
  <c r="Q48" i="13"/>
  <c r="AG48" i="13"/>
  <c r="V48" i="13"/>
  <c r="AI48" i="13"/>
  <c r="AH48" i="13"/>
  <c r="AJ48" i="13"/>
  <c r="E49" i="13"/>
  <c r="AA49" i="13"/>
  <c r="L49" i="13"/>
  <c r="AB49" i="13"/>
  <c r="Q49" i="13"/>
  <c r="AG49" i="13"/>
  <c r="V49" i="13"/>
  <c r="AI49" i="13"/>
  <c r="AH49" i="13"/>
  <c r="AJ49" i="13"/>
  <c r="E50" i="13"/>
  <c r="AA50" i="13"/>
  <c r="L50" i="13"/>
  <c r="AB50" i="13"/>
  <c r="Q50" i="13"/>
  <c r="AG50" i="13"/>
  <c r="V50" i="13"/>
  <c r="AI50" i="13"/>
  <c r="AH50" i="13"/>
  <c r="AJ50" i="13"/>
  <c r="E51" i="13"/>
  <c r="AA51" i="13"/>
  <c r="L51" i="13"/>
  <c r="AB51" i="13"/>
  <c r="Q51" i="13"/>
  <c r="AG51" i="13"/>
  <c r="V51" i="13"/>
  <c r="AI51" i="13"/>
  <c r="AH51" i="13"/>
  <c r="AJ51" i="13"/>
  <c r="E52" i="13"/>
  <c r="AA52" i="13"/>
  <c r="L52" i="13"/>
  <c r="AB52" i="13"/>
  <c r="Q52" i="13"/>
  <c r="AG52" i="13"/>
  <c r="V52" i="13"/>
  <c r="AI52" i="13"/>
  <c r="AH52" i="13"/>
  <c r="AJ52" i="13"/>
  <c r="E53" i="13"/>
  <c r="AA53" i="13"/>
  <c r="L53" i="13"/>
  <c r="AB53" i="13"/>
  <c r="Q53" i="13"/>
  <c r="AG53" i="13"/>
  <c r="V53" i="13"/>
  <c r="AI53" i="13"/>
  <c r="AH53" i="13"/>
  <c r="AJ53" i="13"/>
  <c r="E54" i="13"/>
  <c r="AA54" i="13"/>
  <c r="L54" i="13"/>
  <c r="AB54" i="13"/>
  <c r="Q54" i="13"/>
  <c r="AG54" i="13"/>
  <c r="V54" i="13"/>
  <c r="AI54" i="13"/>
  <c r="AH54" i="13"/>
  <c r="AJ54" i="13"/>
  <c r="E55" i="13"/>
  <c r="AA55" i="13"/>
  <c r="L55" i="13"/>
  <c r="AB55" i="13"/>
  <c r="Q55" i="13"/>
  <c r="AG55" i="13"/>
  <c r="V55" i="13"/>
  <c r="AI55" i="13"/>
  <c r="AH55" i="13"/>
  <c r="AJ55" i="13"/>
  <c r="E56" i="13"/>
  <c r="AA56" i="13"/>
  <c r="L56" i="13"/>
  <c r="AB56" i="13"/>
  <c r="Q56" i="13"/>
  <c r="AG56" i="13"/>
  <c r="V56" i="13"/>
  <c r="AI56" i="13"/>
  <c r="AH56" i="13"/>
  <c r="AJ56" i="13"/>
  <c r="E57" i="13"/>
  <c r="AA57" i="13"/>
  <c r="L57" i="13"/>
  <c r="AB57" i="13"/>
  <c r="Q57" i="13"/>
  <c r="AG57" i="13"/>
  <c r="V57" i="13"/>
  <c r="AI57" i="13"/>
  <c r="AH57" i="13"/>
  <c r="AJ57" i="13"/>
  <c r="E58" i="13"/>
  <c r="AA58" i="13"/>
  <c r="L58" i="13"/>
  <c r="AB58" i="13"/>
  <c r="Q58" i="13"/>
  <c r="AG58" i="13"/>
  <c r="V58" i="13"/>
  <c r="AI58" i="13"/>
  <c r="AH58" i="13"/>
  <c r="AJ58" i="13"/>
  <c r="E61" i="13"/>
  <c r="AA61" i="13"/>
  <c r="L61" i="13"/>
  <c r="AB61" i="13"/>
  <c r="Q61" i="13"/>
  <c r="AG61" i="13"/>
  <c r="V61" i="13"/>
  <c r="AI61" i="13"/>
  <c r="AH61" i="13"/>
  <c r="AJ61" i="13"/>
  <c r="E62" i="13"/>
  <c r="AA62" i="13"/>
  <c r="L62" i="13"/>
  <c r="AB62" i="13"/>
  <c r="Q62" i="13"/>
  <c r="AG62" i="13"/>
  <c r="V62" i="13"/>
  <c r="AI62" i="13"/>
  <c r="AH62" i="13"/>
  <c r="AJ62" i="13"/>
  <c r="E63" i="13"/>
  <c r="AA63" i="13"/>
  <c r="L63" i="13"/>
  <c r="AB63" i="13"/>
  <c r="Q63" i="13"/>
  <c r="AG63" i="13"/>
  <c r="V63" i="13"/>
  <c r="AI63" i="13"/>
  <c r="AH63" i="13"/>
  <c r="AJ63" i="13"/>
  <c r="E66" i="13"/>
  <c r="AA66" i="13"/>
  <c r="L66" i="13"/>
  <c r="AB66" i="13"/>
  <c r="Q66" i="13"/>
  <c r="AG66" i="13"/>
  <c r="V66" i="13"/>
  <c r="AI66" i="13"/>
  <c r="AH66" i="13"/>
  <c r="AJ66" i="13"/>
  <c r="E67" i="13"/>
  <c r="AA67" i="13"/>
  <c r="L67" i="13"/>
  <c r="AB67" i="13"/>
  <c r="Q67" i="13"/>
  <c r="AG67" i="13"/>
  <c r="V67" i="13"/>
  <c r="AI67" i="13"/>
  <c r="AH67" i="13"/>
  <c r="AJ67" i="13"/>
  <c r="E68" i="13"/>
  <c r="AA68" i="13"/>
  <c r="L68" i="13"/>
  <c r="AB68" i="13"/>
  <c r="Q68" i="13"/>
  <c r="AG68" i="13"/>
  <c r="V68" i="13"/>
  <c r="AI68" i="13"/>
  <c r="AH68" i="13"/>
  <c r="AJ68" i="13"/>
  <c r="E69" i="13"/>
  <c r="AA69" i="13"/>
  <c r="L69" i="13"/>
  <c r="AB69" i="13"/>
  <c r="Q69" i="13"/>
  <c r="AG69" i="13"/>
  <c r="V69" i="13"/>
  <c r="AI69" i="13"/>
  <c r="AH69" i="13"/>
  <c r="AJ69" i="13"/>
  <c r="E70" i="13"/>
  <c r="AA70" i="13"/>
  <c r="L70" i="13"/>
  <c r="AB70" i="13"/>
  <c r="Q70" i="13"/>
  <c r="AG70" i="13"/>
  <c r="V70" i="13"/>
  <c r="AI70" i="13"/>
  <c r="AH70" i="13"/>
  <c r="AJ70" i="13"/>
  <c r="E71" i="13"/>
  <c r="AA71" i="13"/>
  <c r="L71" i="13"/>
  <c r="AB71" i="13"/>
  <c r="Q71" i="13"/>
  <c r="AG71" i="13"/>
  <c r="V71" i="13"/>
  <c r="AI71" i="13"/>
  <c r="AH71" i="13"/>
  <c r="AJ71" i="13"/>
  <c r="E72" i="13"/>
  <c r="AA72" i="13"/>
  <c r="L72" i="13"/>
  <c r="AB72" i="13"/>
  <c r="Q72" i="13"/>
  <c r="AG72" i="13"/>
  <c r="V72" i="13"/>
  <c r="AI72" i="13"/>
  <c r="AH72" i="13"/>
  <c r="AJ72" i="13"/>
  <c r="E73" i="13"/>
  <c r="AA73" i="13"/>
  <c r="L73" i="13"/>
  <c r="AB73" i="13"/>
  <c r="Q73" i="13"/>
  <c r="AG73" i="13"/>
  <c r="V73" i="13"/>
  <c r="AI73" i="13"/>
  <c r="AH73" i="13"/>
  <c r="AJ73" i="13"/>
  <c r="E74" i="13"/>
  <c r="AA74" i="13"/>
  <c r="L74" i="13"/>
  <c r="AB74" i="13"/>
  <c r="Q74" i="13"/>
  <c r="AG74" i="13"/>
  <c r="V74" i="13"/>
  <c r="AI74" i="13"/>
  <c r="AH74" i="13"/>
  <c r="AJ74" i="13"/>
  <c r="E75" i="13"/>
  <c r="AA75" i="13"/>
  <c r="L75" i="13"/>
  <c r="AB75" i="13"/>
  <c r="Q75" i="13"/>
  <c r="AG75" i="13"/>
  <c r="V75" i="13"/>
  <c r="AI75" i="13"/>
  <c r="AH75" i="13"/>
  <c r="AJ75" i="13"/>
  <c r="E76" i="13"/>
  <c r="AA76" i="13"/>
  <c r="L76" i="13"/>
  <c r="AB76" i="13"/>
  <c r="Q76" i="13"/>
  <c r="AG76" i="13"/>
  <c r="V76" i="13"/>
  <c r="AI76" i="13"/>
  <c r="AH76" i="13"/>
  <c r="AJ76" i="13"/>
  <c r="E77" i="13"/>
  <c r="AA77" i="13"/>
  <c r="L77" i="13"/>
  <c r="AB77" i="13"/>
  <c r="Q77" i="13"/>
  <c r="AG77" i="13"/>
  <c r="V77" i="13"/>
  <c r="AI77" i="13"/>
  <c r="AH77" i="13"/>
  <c r="AJ77" i="13"/>
  <c r="E78" i="13"/>
  <c r="AA78" i="13"/>
  <c r="L78" i="13"/>
  <c r="AB78" i="13"/>
  <c r="Q78" i="13"/>
  <c r="AG78" i="13"/>
  <c r="V78" i="13"/>
  <c r="AI78" i="13"/>
  <c r="AH78" i="13"/>
  <c r="AJ78" i="13"/>
  <c r="E79" i="13"/>
  <c r="AA79" i="13"/>
  <c r="L79" i="13"/>
  <c r="AB79" i="13"/>
  <c r="Q79" i="13"/>
  <c r="AG79" i="13"/>
  <c r="V79" i="13"/>
  <c r="AI79" i="13"/>
  <c r="AH79" i="13"/>
  <c r="AJ79" i="13"/>
  <c r="E80" i="13"/>
  <c r="AA80" i="13"/>
  <c r="L80" i="13"/>
  <c r="AB80" i="13"/>
  <c r="Q80" i="13"/>
  <c r="AG80" i="13"/>
  <c r="V80" i="13"/>
  <c r="AI80" i="13"/>
  <c r="AH80" i="13"/>
  <c r="AJ80" i="13"/>
  <c r="E81" i="13"/>
  <c r="AA81" i="13"/>
  <c r="L81" i="13"/>
  <c r="AB81" i="13"/>
  <c r="Q81" i="13"/>
  <c r="AG81" i="13"/>
  <c r="V81" i="13"/>
  <c r="AI81" i="13"/>
  <c r="AH81" i="13"/>
  <c r="AJ81" i="13"/>
  <c r="E82" i="13"/>
  <c r="AA82" i="13"/>
  <c r="L82" i="13"/>
  <c r="AB82" i="13"/>
  <c r="Q82" i="13"/>
  <c r="AG82" i="13"/>
  <c r="V82" i="13"/>
  <c r="AI82" i="13"/>
  <c r="AH82" i="13"/>
  <c r="AJ82" i="13"/>
  <c r="E83" i="13"/>
  <c r="AA83" i="13"/>
  <c r="L83" i="13"/>
  <c r="AB83" i="13"/>
  <c r="Q83" i="13"/>
  <c r="AG83" i="13"/>
  <c r="V83" i="13"/>
  <c r="AI83" i="13"/>
  <c r="AH83" i="13"/>
  <c r="AJ83" i="13"/>
  <c r="E84" i="13"/>
  <c r="AA84" i="13"/>
  <c r="L84" i="13"/>
  <c r="AB84" i="13"/>
  <c r="Q84" i="13"/>
  <c r="AG84" i="13"/>
  <c r="V84" i="13"/>
  <c r="AI84" i="13"/>
  <c r="AH84" i="13"/>
  <c r="AJ84" i="13"/>
  <c r="E85" i="13"/>
  <c r="AA85" i="13"/>
  <c r="L85" i="13"/>
  <c r="AB85" i="13"/>
  <c r="Q85" i="13"/>
  <c r="AG85" i="13"/>
  <c r="V85" i="13"/>
  <c r="AI85" i="13"/>
  <c r="AH85" i="13"/>
  <c r="AJ85" i="13"/>
  <c r="E86" i="13"/>
  <c r="AA86" i="13"/>
  <c r="L86" i="13"/>
  <c r="AB86" i="13"/>
  <c r="Q86" i="13"/>
  <c r="AG86" i="13"/>
  <c r="V86" i="13"/>
  <c r="AI86" i="13"/>
  <c r="AH86" i="13"/>
  <c r="AJ86" i="13"/>
  <c r="E87" i="13"/>
  <c r="AA87" i="13"/>
  <c r="L87" i="13"/>
  <c r="AB87" i="13"/>
  <c r="Q87" i="13"/>
  <c r="AG87" i="13"/>
  <c r="V87" i="13"/>
  <c r="AI87" i="13"/>
  <c r="AH87" i="13"/>
  <c r="AJ87" i="13"/>
  <c r="E7" i="13"/>
  <c r="AA7" i="13"/>
  <c r="L7" i="13"/>
  <c r="AB7" i="13"/>
  <c r="AG7" i="13"/>
  <c r="V7" i="13"/>
  <c r="Q7" i="13"/>
  <c r="AI7" i="13"/>
  <c r="AH7" i="13"/>
  <c r="AJ7" i="13"/>
  <c r="E8" i="12"/>
  <c r="AI8" i="12"/>
  <c r="AH8" i="12"/>
  <c r="AJ8" i="12"/>
  <c r="E9" i="12"/>
  <c r="AI9" i="12"/>
  <c r="AH9" i="12"/>
  <c r="AJ9" i="12"/>
  <c r="E10" i="12"/>
  <c r="AI10" i="12"/>
  <c r="AH10" i="12"/>
  <c r="AJ10" i="12"/>
  <c r="E11" i="12"/>
  <c r="AI11" i="12"/>
  <c r="AH11" i="12"/>
  <c r="AJ11" i="12"/>
  <c r="E12" i="12"/>
  <c r="AI12" i="12"/>
  <c r="AH12" i="12"/>
  <c r="AJ12" i="12"/>
  <c r="E13" i="12"/>
  <c r="AI13" i="12"/>
  <c r="AH13" i="12"/>
  <c r="AJ13" i="12"/>
  <c r="E14" i="12"/>
  <c r="AI14" i="12"/>
  <c r="AH14" i="12"/>
  <c r="AJ14" i="12"/>
  <c r="E15" i="12"/>
  <c r="AI15" i="12"/>
  <c r="AH15" i="12"/>
  <c r="AJ15" i="12"/>
  <c r="E16" i="12"/>
  <c r="AI16" i="12"/>
  <c r="AH16" i="12"/>
  <c r="AJ16" i="12"/>
  <c r="E17" i="12"/>
  <c r="AI17" i="12"/>
  <c r="AH17" i="12"/>
  <c r="AJ17" i="12"/>
  <c r="E18" i="12"/>
  <c r="AI18" i="12"/>
  <c r="AH18" i="12"/>
  <c r="AJ18" i="12"/>
  <c r="E19" i="12"/>
  <c r="AI19" i="12"/>
  <c r="AH19" i="12"/>
  <c r="AJ19" i="12"/>
  <c r="E20" i="12"/>
  <c r="AI20" i="12"/>
  <c r="AH20" i="12"/>
  <c r="AJ20" i="12"/>
  <c r="E21" i="12"/>
  <c r="AI21" i="12"/>
  <c r="AH21" i="12"/>
  <c r="AJ21" i="12"/>
  <c r="E22" i="12"/>
  <c r="AI22" i="12"/>
  <c r="AH22" i="12"/>
  <c r="AJ22" i="12"/>
  <c r="E7" i="12"/>
  <c r="AH7" i="12"/>
  <c r="AJ7" i="12"/>
  <c r="E8" i="10"/>
  <c r="AA8" i="10"/>
  <c r="L8" i="10"/>
  <c r="AL8" i="10"/>
  <c r="AK8" i="10"/>
  <c r="AF8" i="10"/>
  <c r="V8" i="10"/>
  <c r="Q8" i="10"/>
  <c r="AM8" i="10"/>
  <c r="AR8" i="10"/>
  <c r="AT8" i="10"/>
  <c r="AS8" i="10"/>
  <c r="AU8" i="10"/>
  <c r="E9" i="10"/>
  <c r="AA9" i="10"/>
  <c r="L9" i="10"/>
  <c r="AL9" i="10"/>
  <c r="AK9" i="10"/>
  <c r="AF9" i="10"/>
  <c r="V9" i="10"/>
  <c r="Q9" i="10"/>
  <c r="AM9" i="10"/>
  <c r="AR9" i="10"/>
  <c r="AT9" i="10"/>
  <c r="AS9" i="10"/>
  <c r="AU9" i="10"/>
  <c r="E10" i="10"/>
  <c r="AA10" i="10"/>
  <c r="L10" i="10"/>
  <c r="AL10" i="10"/>
  <c r="AK10" i="10"/>
  <c r="AF10" i="10"/>
  <c r="V10" i="10"/>
  <c r="Q10" i="10"/>
  <c r="AM10" i="10"/>
  <c r="AR10" i="10"/>
  <c r="AT10" i="10"/>
  <c r="AS10" i="10"/>
  <c r="AU10" i="10"/>
  <c r="E11" i="10"/>
  <c r="AA11" i="10"/>
  <c r="L11" i="10"/>
  <c r="AL11" i="10"/>
  <c r="AK11" i="10"/>
  <c r="AF11" i="10"/>
  <c r="V11" i="10"/>
  <c r="Q11" i="10"/>
  <c r="AM11" i="10"/>
  <c r="AR11" i="10"/>
  <c r="AT11" i="10"/>
  <c r="AS11" i="10"/>
  <c r="AU11" i="10"/>
  <c r="E12" i="10"/>
  <c r="AA12" i="10"/>
  <c r="L12" i="10"/>
  <c r="AL12" i="10"/>
  <c r="AK12" i="10"/>
  <c r="AF12" i="10"/>
  <c r="V12" i="10"/>
  <c r="Q12" i="10"/>
  <c r="AM12" i="10"/>
  <c r="AR12" i="10"/>
  <c r="AT12" i="10"/>
  <c r="AS12" i="10"/>
  <c r="AU12" i="10"/>
  <c r="E13" i="10"/>
  <c r="AA13" i="10"/>
  <c r="L13" i="10"/>
  <c r="AL13" i="10"/>
  <c r="AK13" i="10"/>
  <c r="AF13" i="10"/>
  <c r="V13" i="10"/>
  <c r="Q13" i="10"/>
  <c r="AM13" i="10"/>
  <c r="AR13" i="10"/>
  <c r="AT13" i="10"/>
  <c r="AS13" i="10"/>
  <c r="AU13" i="10"/>
  <c r="E14" i="10"/>
  <c r="AA14" i="10"/>
  <c r="L14" i="10"/>
  <c r="AL14" i="10"/>
  <c r="AK14" i="10"/>
  <c r="AF14" i="10"/>
  <c r="V14" i="10"/>
  <c r="Q14" i="10"/>
  <c r="AM14" i="10"/>
  <c r="AR14" i="10"/>
  <c r="AT14" i="10"/>
  <c r="AS14" i="10"/>
  <c r="AU14" i="10"/>
  <c r="E16" i="10"/>
  <c r="AA16" i="10"/>
  <c r="L16" i="10"/>
  <c r="AL16" i="10"/>
  <c r="AK16" i="10"/>
  <c r="AF16" i="10"/>
  <c r="V16" i="10"/>
  <c r="Q16" i="10"/>
  <c r="AM16" i="10"/>
  <c r="AR16" i="10"/>
  <c r="AT16" i="10"/>
  <c r="AS16" i="10"/>
  <c r="AU16" i="10"/>
  <c r="E17" i="10"/>
  <c r="AA17" i="10"/>
  <c r="L17" i="10"/>
  <c r="AL17" i="10"/>
  <c r="AK17" i="10"/>
  <c r="AF17" i="10"/>
  <c r="V17" i="10"/>
  <c r="Q17" i="10"/>
  <c r="AM17" i="10"/>
  <c r="AR17" i="10"/>
  <c r="AT17" i="10"/>
  <c r="AS17" i="10"/>
  <c r="AU17" i="10"/>
  <c r="E18" i="10"/>
  <c r="AA18" i="10"/>
  <c r="L18" i="10"/>
  <c r="AL18" i="10"/>
  <c r="AK18" i="10"/>
  <c r="AF18" i="10"/>
  <c r="V18" i="10"/>
  <c r="Q18" i="10"/>
  <c r="AM18" i="10"/>
  <c r="AR18" i="10"/>
  <c r="AT18" i="10"/>
  <c r="AS18" i="10"/>
  <c r="AU18" i="10"/>
  <c r="E19" i="10"/>
  <c r="AA19" i="10"/>
  <c r="L19" i="10"/>
  <c r="AL19" i="10"/>
  <c r="AK19" i="10"/>
  <c r="AF19" i="10"/>
  <c r="V19" i="10"/>
  <c r="Q19" i="10"/>
  <c r="AM19" i="10"/>
  <c r="AR19" i="10"/>
  <c r="AT19" i="10"/>
  <c r="AS19" i="10"/>
  <c r="AU19" i="10"/>
  <c r="E20" i="10"/>
  <c r="AA20" i="10"/>
  <c r="L20" i="10"/>
  <c r="AL20" i="10"/>
  <c r="AK20" i="10"/>
  <c r="AF20" i="10"/>
  <c r="V20" i="10"/>
  <c r="Q20" i="10"/>
  <c r="AM20" i="10"/>
  <c r="AR20" i="10"/>
  <c r="AT20" i="10"/>
  <c r="AS20" i="10"/>
  <c r="AU20" i="10"/>
  <c r="E21" i="10"/>
  <c r="AA21" i="10"/>
  <c r="L21" i="10"/>
  <c r="AL21" i="10"/>
  <c r="AK21" i="10"/>
  <c r="AF21" i="10"/>
  <c r="V21" i="10"/>
  <c r="Q21" i="10"/>
  <c r="AM21" i="10"/>
  <c r="AR21" i="10"/>
  <c r="AT21" i="10"/>
  <c r="AS21" i="10"/>
  <c r="AU21" i="10"/>
  <c r="E22" i="10"/>
  <c r="AA22" i="10"/>
  <c r="L22" i="10"/>
  <c r="AL22" i="10"/>
  <c r="AK22" i="10"/>
  <c r="AF22" i="10"/>
  <c r="V22" i="10"/>
  <c r="Q22" i="10"/>
  <c r="AM22" i="10"/>
  <c r="AR22" i="10"/>
  <c r="AT22" i="10"/>
  <c r="AS22" i="10"/>
  <c r="AU22" i="10"/>
  <c r="E23" i="10"/>
  <c r="AA23" i="10"/>
  <c r="L23" i="10"/>
  <c r="AL23" i="10"/>
  <c r="AK23" i="10"/>
  <c r="AF23" i="10"/>
  <c r="V23" i="10"/>
  <c r="Q23" i="10"/>
  <c r="AM23" i="10"/>
  <c r="AR23" i="10"/>
  <c r="AT23" i="10"/>
  <c r="AS23" i="10"/>
  <c r="AU23" i="10"/>
  <c r="E24" i="10"/>
  <c r="AA24" i="10"/>
  <c r="L24" i="10"/>
  <c r="AL24" i="10"/>
  <c r="AK24" i="10"/>
  <c r="AF24" i="10"/>
  <c r="V24" i="10"/>
  <c r="Q24" i="10"/>
  <c r="AM24" i="10"/>
  <c r="AR24" i="10"/>
  <c r="AT24" i="10"/>
  <c r="AS24" i="10"/>
  <c r="AU24" i="10"/>
  <c r="E25" i="10"/>
  <c r="AA25" i="10"/>
  <c r="L25" i="10"/>
  <c r="AL25" i="10"/>
  <c r="AK25" i="10"/>
  <c r="AF25" i="10"/>
  <c r="V25" i="10"/>
  <c r="Q25" i="10"/>
  <c r="AM25" i="10"/>
  <c r="AR25" i="10"/>
  <c r="AT25" i="10"/>
  <c r="AS25" i="10"/>
  <c r="AU25" i="10"/>
  <c r="E26" i="10"/>
  <c r="AA26" i="10"/>
  <c r="L26" i="10"/>
  <c r="AL26" i="10"/>
  <c r="AK26" i="10"/>
  <c r="AF26" i="10"/>
  <c r="V26" i="10"/>
  <c r="Q26" i="10"/>
  <c r="AM26" i="10"/>
  <c r="AR26" i="10"/>
  <c r="AT26" i="10"/>
  <c r="AS26" i="10"/>
  <c r="AU26" i="10"/>
  <c r="E27" i="10"/>
  <c r="AA27" i="10"/>
  <c r="L27" i="10"/>
  <c r="AL27" i="10"/>
  <c r="AK27" i="10"/>
  <c r="AF27" i="10"/>
  <c r="V27" i="10"/>
  <c r="Q27" i="10"/>
  <c r="AM27" i="10"/>
  <c r="AR27" i="10"/>
  <c r="AT27" i="10"/>
  <c r="AS27" i="10"/>
  <c r="AU27" i="10"/>
  <c r="E28" i="10"/>
  <c r="AA28" i="10"/>
  <c r="L28" i="10"/>
  <c r="AL28" i="10"/>
  <c r="AK28" i="10"/>
  <c r="AF28" i="10"/>
  <c r="V28" i="10"/>
  <c r="Q28" i="10"/>
  <c r="AM28" i="10"/>
  <c r="AR28" i="10"/>
  <c r="AT28" i="10"/>
  <c r="AS28" i="10"/>
  <c r="AU28" i="10"/>
  <c r="E29" i="10"/>
  <c r="AA29" i="10"/>
  <c r="L29" i="10"/>
  <c r="AL29" i="10"/>
  <c r="AK29" i="10"/>
  <c r="AF29" i="10"/>
  <c r="V29" i="10"/>
  <c r="Q29" i="10"/>
  <c r="AM29" i="10"/>
  <c r="AR29" i="10"/>
  <c r="AT29" i="10"/>
  <c r="AS29" i="10"/>
  <c r="AU29" i="10"/>
  <c r="E30" i="10"/>
  <c r="AA30" i="10"/>
  <c r="L30" i="10"/>
  <c r="AL30" i="10"/>
  <c r="AK30" i="10"/>
  <c r="AF30" i="10"/>
  <c r="V30" i="10"/>
  <c r="Q30" i="10"/>
  <c r="AM30" i="10"/>
  <c r="AR30" i="10"/>
  <c r="AT30" i="10"/>
  <c r="AS30" i="10"/>
  <c r="AU30" i="10"/>
  <c r="E31" i="10"/>
  <c r="AA31" i="10"/>
  <c r="L31" i="10"/>
  <c r="AL31" i="10"/>
  <c r="AK31" i="10"/>
  <c r="AF31" i="10"/>
  <c r="V31" i="10"/>
  <c r="Q31" i="10"/>
  <c r="AM31" i="10"/>
  <c r="AR31" i="10"/>
  <c r="AT31" i="10"/>
  <c r="AS31" i="10"/>
  <c r="AU31" i="10"/>
  <c r="E32" i="10"/>
  <c r="AA32" i="10"/>
  <c r="L32" i="10"/>
  <c r="AL32" i="10"/>
  <c r="AK32" i="10"/>
  <c r="AF32" i="10"/>
  <c r="V32" i="10"/>
  <c r="Q32" i="10"/>
  <c r="AM32" i="10"/>
  <c r="AR32" i="10"/>
  <c r="AT32" i="10"/>
  <c r="AS32" i="10"/>
  <c r="AU32" i="10"/>
  <c r="E33" i="10"/>
  <c r="AA33" i="10"/>
  <c r="L33" i="10"/>
  <c r="AL33" i="10"/>
  <c r="AK33" i="10"/>
  <c r="AF33" i="10"/>
  <c r="V33" i="10"/>
  <c r="Q33" i="10"/>
  <c r="AM33" i="10"/>
  <c r="AR33" i="10"/>
  <c r="AT33" i="10"/>
  <c r="AS33" i="10"/>
  <c r="AU33" i="10"/>
  <c r="E34" i="10"/>
  <c r="AA34" i="10"/>
  <c r="L34" i="10"/>
  <c r="AL34" i="10"/>
  <c r="AK34" i="10"/>
  <c r="AF34" i="10"/>
  <c r="V34" i="10"/>
  <c r="Q34" i="10"/>
  <c r="AM34" i="10"/>
  <c r="AR34" i="10"/>
  <c r="AT34" i="10"/>
  <c r="AS34" i="10"/>
  <c r="AU34" i="10"/>
  <c r="E35" i="10"/>
  <c r="AA35" i="10"/>
  <c r="L35" i="10"/>
  <c r="AL35" i="10"/>
  <c r="AK35" i="10"/>
  <c r="AF35" i="10"/>
  <c r="V35" i="10"/>
  <c r="Q35" i="10"/>
  <c r="AM35" i="10"/>
  <c r="AR35" i="10"/>
  <c r="AT35" i="10"/>
  <c r="AS35" i="10"/>
  <c r="AU35" i="10"/>
  <c r="E36" i="10"/>
  <c r="AA36" i="10"/>
  <c r="L36" i="10"/>
  <c r="AL36" i="10"/>
  <c r="AK36" i="10"/>
  <c r="AF36" i="10"/>
  <c r="V36" i="10"/>
  <c r="Q36" i="10"/>
  <c r="AM36" i="10"/>
  <c r="AR36" i="10"/>
  <c r="AT36" i="10"/>
  <c r="AS36" i="10"/>
  <c r="AU36" i="10"/>
  <c r="E37" i="10"/>
  <c r="AA37" i="10"/>
  <c r="L37" i="10"/>
  <c r="AL37" i="10"/>
  <c r="AK37" i="10"/>
  <c r="AF37" i="10"/>
  <c r="V37" i="10"/>
  <c r="Q37" i="10"/>
  <c r="AM37" i="10"/>
  <c r="AR37" i="10"/>
  <c r="AT37" i="10"/>
  <c r="AS37" i="10"/>
  <c r="AU37" i="10"/>
  <c r="E38" i="10"/>
  <c r="AA38" i="10"/>
  <c r="L38" i="10"/>
  <c r="AL38" i="10"/>
  <c r="AK38" i="10"/>
  <c r="AF38" i="10"/>
  <c r="V38" i="10"/>
  <c r="Q38" i="10"/>
  <c r="AM38" i="10"/>
  <c r="AR38" i="10"/>
  <c r="AT38" i="10"/>
  <c r="AS38" i="10"/>
  <c r="AU38" i="10"/>
  <c r="E39" i="10"/>
  <c r="AA39" i="10"/>
  <c r="L39" i="10"/>
  <c r="AL39" i="10"/>
  <c r="AK39" i="10"/>
  <c r="AF39" i="10"/>
  <c r="V39" i="10"/>
  <c r="Q39" i="10"/>
  <c r="AM39" i="10"/>
  <c r="AR39" i="10"/>
  <c r="AT39" i="10"/>
  <c r="AS39" i="10"/>
  <c r="AU39" i="10"/>
  <c r="E40" i="10"/>
  <c r="AA40" i="10"/>
  <c r="L40" i="10"/>
  <c r="AL40" i="10"/>
  <c r="AK40" i="10"/>
  <c r="AF40" i="10"/>
  <c r="V40" i="10"/>
  <c r="Q40" i="10"/>
  <c r="AM40" i="10"/>
  <c r="AR40" i="10"/>
  <c r="AT40" i="10"/>
  <c r="AS40" i="10"/>
  <c r="AU40" i="10"/>
  <c r="E41" i="10"/>
  <c r="AA41" i="10"/>
  <c r="L41" i="10"/>
  <c r="AL41" i="10"/>
  <c r="AK41" i="10"/>
  <c r="AF41" i="10"/>
  <c r="V41" i="10"/>
  <c r="Q41" i="10"/>
  <c r="AM41" i="10"/>
  <c r="AR41" i="10"/>
  <c r="AT41" i="10"/>
  <c r="AS41" i="10"/>
  <c r="AU41" i="10"/>
  <c r="E42" i="10"/>
  <c r="AA42" i="10"/>
  <c r="L42" i="10"/>
  <c r="AL42" i="10"/>
  <c r="AK42" i="10"/>
  <c r="AF42" i="10"/>
  <c r="V42" i="10"/>
  <c r="Q42" i="10"/>
  <c r="AM42" i="10"/>
  <c r="AR42" i="10"/>
  <c r="AT42" i="10"/>
  <c r="AS42" i="10"/>
  <c r="AU42" i="10"/>
  <c r="E43" i="10"/>
  <c r="AA43" i="10"/>
  <c r="L43" i="10"/>
  <c r="AL43" i="10"/>
  <c r="AK43" i="10"/>
  <c r="AF43" i="10"/>
  <c r="V43" i="10"/>
  <c r="Q43" i="10"/>
  <c r="AM43" i="10"/>
  <c r="AR43" i="10"/>
  <c r="AT43" i="10"/>
  <c r="AS43" i="10"/>
  <c r="AU43" i="10"/>
  <c r="E44" i="10"/>
  <c r="AA44" i="10"/>
  <c r="L44" i="10"/>
  <c r="AL44" i="10"/>
  <c r="AK44" i="10"/>
  <c r="AF44" i="10"/>
  <c r="V44" i="10"/>
  <c r="Q44" i="10"/>
  <c r="AM44" i="10"/>
  <c r="AR44" i="10"/>
  <c r="AT44" i="10"/>
  <c r="AS44" i="10"/>
  <c r="AU44" i="10"/>
  <c r="E45" i="10"/>
  <c r="AA45" i="10"/>
  <c r="L45" i="10"/>
  <c r="AL45" i="10"/>
  <c r="AK45" i="10"/>
  <c r="AF45" i="10"/>
  <c r="V45" i="10"/>
  <c r="Q45" i="10"/>
  <c r="AM45" i="10"/>
  <c r="AR45" i="10"/>
  <c r="AT45" i="10"/>
  <c r="AS45" i="10"/>
  <c r="AU45" i="10"/>
  <c r="E46" i="10"/>
  <c r="AA46" i="10"/>
  <c r="L46" i="10"/>
  <c r="AL46" i="10"/>
  <c r="AK46" i="10"/>
  <c r="AF46" i="10"/>
  <c r="V46" i="10"/>
  <c r="Q46" i="10"/>
  <c r="AM46" i="10"/>
  <c r="AR46" i="10"/>
  <c r="AT46" i="10"/>
  <c r="AS46" i="10"/>
  <c r="AU46" i="10"/>
  <c r="E47" i="10"/>
  <c r="AA47" i="10"/>
  <c r="L47" i="10"/>
  <c r="AL47" i="10"/>
  <c r="AK47" i="10"/>
  <c r="AF47" i="10"/>
  <c r="V47" i="10"/>
  <c r="Q47" i="10"/>
  <c r="AM47" i="10"/>
  <c r="AR47" i="10"/>
  <c r="AT47" i="10"/>
  <c r="AS47" i="10"/>
  <c r="AU47" i="10"/>
  <c r="E48" i="10"/>
  <c r="AA48" i="10"/>
  <c r="L48" i="10"/>
  <c r="AL48" i="10"/>
  <c r="AK48" i="10"/>
  <c r="AF48" i="10"/>
  <c r="V48" i="10"/>
  <c r="Q48" i="10"/>
  <c r="AM48" i="10"/>
  <c r="AR48" i="10"/>
  <c r="AT48" i="10"/>
  <c r="AS48" i="10"/>
  <c r="AU48" i="10"/>
  <c r="E49" i="10"/>
  <c r="AA49" i="10"/>
  <c r="L49" i="10"/>
  <c r="AL49" i="10"/>
  <c r="AK49" i="10"/>
  <c r="AF49" i="10"/>
  <c r="V49" i="10"/>
  <c r="Q49" i="10"/>
  <c r="AM49" i="10"/>
  <c r="AR49" i="10"/>
  <c r="AT49" i="10"/>
  <c r="AS49" i="10"/>
  <c r="AU49" i="10"/>
  <c r="E50" i="10"/>
  <c r="AA50" i="10"/>
  <c r="L50" i="10"/>
  <c r="AL50" i="10"/>
  <c r="AK50" i="10"/>
  <c r="AF50" i="10"/>
  <c r="V50" i="10"/>
  <c r="Q50" i="10"/>
  <c r="AM50" i="10"/>
  <c r="AR50" i="10"/>
  <c r="AT50" i="10"/>
  <c r="AS50" i="10"/>
  <c r="AU50" i="10"/>
  <c r="E51" i="10"/>
  <c r="AA51" i="10"/>
  <c r="L51" i="10"/>
  <c r="AL51" i="10"/>
  <c r="AK51" i="10"/>
  <c r="AF51" i="10"/>
  <c r="V51" i="10"/>
  <c r="Q51" i="10"/>
  <c r="AM51" i="10"/>
  <c r="AR51" i="10"/>
  <c r="AT51" i="10"/>
  <c r="AS51" i="10"/>
  <c r="AU51" i="10"/>
  <c r="E52" i="10"/>
  <c r="AA52" i="10"/>
  <c r="L52" i="10"/>
  <c r="AL52" i="10"/>
  <c r="AK52" i="10"/>
  <c r="AF52" i="10"/>
  <c r="V52" i="10"/>
  <c r="Q52" i="10"/>
  <c r="AM52" i="10"/>
  <c r="AR52" i="10"/>
  <c r="AT52" i="10"/>
  <c r="AS52" i="10"/>
  <c r="AU52" i="10"/>
  <c r="E53" i="10"/>
  <c r="AA53" i="10"/>
  <c r="L53" i="10"/>
  <c r="AL53" i="10"/>
  <c r="AK53" i="10"/>
  <c r="AF53" i="10"/>
  <c r="V53" i="10"/>
  <c r="Q53" i="10"/>
  <c r="AM53" i="10"/>
  <c r="AR53" i="10"/>
  <c r="AT53" i="10"/>
  <c r="AS53" i="10"/>
  <c r="AU53" i="10"/>
  <c r="AA54" i="10"/>
  <c r="L54" i="10"/>
  <c r="AL54" i="10"/>
  <c r="AK54" i="10"/>
  <c r="AF54" i="10"/>
  <c r="V54" i="10"/>
  <c r="Q54" i="10"/>
  <c r="AM54" i="10"/>
  <c r="AR54" i="10"/>
  <c r="AT54" i="10"/>
  <c r="AS54" i="10"/>
  <c r="AU54" i="10"/>
  <c r="E7" i="10"/>
  <c r="AS7" i="10"/>
  <c r="AU7" i="10"/>
  <c r="E8" i="7"/>
  <c r="AG8" i="7"/>
  <c r="AA8" i="7"/>
  <c r="V8" i="7"/>
  <c r="Q8" i="7"/>
  <c r="L8" i="7"/>
  <c r="AB8" i="7"/>
  <c r="AI8" i="7"/>
  <c r="AH8" i="7"/>
  <c r="AJ8" i="7"/>
  <c r="E9" i="7"/>
  <c r="AG9" i="7"/>
  <c r="AA9" i="7"/>
  <c r="V9" i="7"/>
  <c r="Q9" i="7"/>
  <c r="L9" i="7"/>
  <c r="AB9" i="7"/>
  <c r="AI9" i="7"/>
  <c r="AH9" i="7"/>
  <c r="AJ9" i="7"/>
  <c r="E10" i="7"/>
  <c r="AG10" i="7"/>
  <c r="AA10" i="7"/>
  <c r="V10" i="7"/>
  <c r="Q10" i="7"/>
  <c r="L10" i="7"/>
  <c r="AB10" i="7"/>
  <c r="AI10" i="7"/>
  <c r="AH10" i="7"/>
  <c r="AJ10" i="7"/>
  <c r="E11" i="7"/>
  <c r="AG11" i="7"/>
  <c r="AA11" i="7"/>
  <c r="V11" i="7"/>
  <c r="Q11" i="7"/>
  <c r="L11" i="7"/>
  <c r="AB11" i="7"/>
  <c r="AI11" i="7"/>
  <c r="AH11" i="7"/>
  <c r="AJ11" i="7"/>
  <c r="E12" i="7"/>
  <c r="AG12" i="7"/>
  <c r="AA12" i="7"/>
  <c r="V12" i="7"/>
  <c r="Q12" i="7"/>
  <c r="L12" i="7"/>
  <c r="AB12" i="7"/>
  <c r="AI12" i="7"/>
  <c r="AH12" i="7"/>
  <c r="AJ12" i="7"/>
  <c r="E13" i="7"/>
  <c r="AG13" i="7"/>
  <c r="AA13" i="7"/>
  <c r="V13" i="7"/>
  <c r="Q13" i="7"/>
  <c r="L13" i="7"/>
  <c r="AB13" i="7"/>
  <c r="AI13" i="7"/>
  <c r="AH13" i="7"/>
  <c r="AJ13" i="7"/>
  <c r="E14" i="7"/>
  <c r="AG14" i="7"/>
  <c r="AA14" i="7"/>
  <c r="V14" i="7"/>
  <c r="Q14" i="7"/>
  <c r="L14" i="7"/>
  <c r="AB14" i="7"/>
  <c r="AI14" i="7"/>
  <c r="AH14" i="7"/>
  <c r="AJ14" i="7"/>
  <c r="E15" i="7"/>
  <c r="AG15" i="7"/>
  <c r="AA15" i="7"/>
  <c r="V15" i="7"/>
  <c r="Q15" i="7"/>
  <c r="L15" i="7"/>
  <c r="AB15" i="7"/>
  <c r="AI15" i="7"/>
  <c r="AH15" i="7"/>
  <c r="AJ15" i="7"/>
  <c r="E16" i="7"/>
  <c r="AG16" i="7"/>
  <c r="AA16" i="7"/>
  <c r="V16" i="7"/>
  <c r="Q16" i="7"/>
  <c r="L16" i="7"/>
  <c r="AB16" i="7"/>
  <c r="AI16" i="7"/>
  <c r="AH16" i="7"/>
  <c r="AJ16" i="7"/>
  <c r="E17" i="7"/>
  <c r="AG17" i="7"/>
  <c r="AA17" i="7"/>
  <c r="V17" i="7"/>
  <c r="Q17" i="7"/>
  <c r="L17" i="7"/>
  <c r="AB17" i="7"/>
  <c r="AI17" i="7"/>
  <c r="AH17" i="7"/>
  <c r="AJ17" i="7"/>
  <c r="E18" i="7"/>
  <c r="AG18" i="7"/>
  <c r="AA18" i="7"/>
  <c r="V18" i="7"/>
  <c r="Q18" i="7"/>
  <c r="L18" i="7"/>
  <c r="AB18" i="7"/>
  <c r="AI18" i="7"/>
  <c r="AH18" i="7"/>
  <c r="AJ18" i="7"/>
  <c r="E19" i="7"/>
  <c r="AG19" i="7"/>
  <c r="AA19" i="7"/>
  <c r="V19" i="7"/>
  <c r="Q19" i="7"/>
  <c r="L19" i="7"/>
  <c r="AB19" i="7"/>
  <c r="AI19" i="7"/>
  <c r="AH19" i="7"/>
  <c r="AJ19" i="7"/>
  <c r="E20" i="7"/>
  <c r="AG20" i="7"/>
  <c r="AA20" i="7"/>
  <c r="V20" i="7"/>
  <c r="Q20" i="7"/>
  <c r="L20" i="7"/>
  <c r="AB20" i="7"/>
  <c r="AI20" i="7"/>
  <c r="AH20" i="7"/>
  <c r="AJ20" i="7"/>
  <c r="E21" i="7"/>
  <c r="AG21" i="7"/>
  <c r="AA21" i="7"/>
  <c r="V21" i="7"/>
  <c r="Q21" i="7"/>
  <c r="L21" i="7"/>
  <c r="AB21" i="7"/>
  <c r="AI21" i="7"/>
  <c r="AH21" i="7"/>
  <c r="AJ21" i="7"/>
  <c r="E22" i="7"/>
  <c r="AG22" i="7"/>
  <c r="AA22" i="7"/>
  <c r="V22" i="7"/>
  <c r="Q22" i="7"/>
  <c r="L22" i="7"/>
  <c r="AB22" i="7"/>
  <c r="AI22" i="7"/>
  <c r="AH22" i="7"/>
  <c r="AJ22" i="7"/>
  <c r="E23" i="7"/>
  <c r="AG23" i="7"/>
  <c r="AA23" i="7"/>
  <c r="V23" i="7"/>
  <c r="Q23" i="7"/>
  <c r="L23" i="7"/>
  <c r="AB23" i="7"/>
  <c r="AI23" i="7"/>
  <c r="AH23" i="7"/>
  <c r="AJ23" i="7"/>
  <c r="E24" i="7"/>
  <c r="AG24" i="7"/>
  <c r="AA24" i="7"/>
  <c r="V24" i="7"/>
  <c r="Q24" i="7"/>
  <c r="L24" i="7"/>
  <c r="AB24" i="7"/>
  <c r="AI24" i="7"/>
  <c r="AH24" i="7"/>
  <c r="AJ24" i="7"/>
  <c r="E25" i="7"/>
  <c r="AG25" i="7"/>
  <c r="AA25" i="7"/>
  <c r="V25" i="7"/>
  <c r="Q25" i="7"/>
  <c r="L25" i="7"/>
  <c r="AB25" i="7"/>
  <c r="AI25" i="7"/>
  <c r="AH25" i="7"/>
  <c r="AJ25" i="7"/>
  <c r="E26" i="7"/>
  <c r="AG26" i="7"/>
  <c r="AA26" i="7"/>
  <c r="V26" i="7"/>
  <c r="Q26" i="7"/>
  <c r="L26" i="7"/>
  <c r="AB26" i="7"/>
  <c r="AI26" i="7"/>
  <c r="AH26" i="7"/>
  <c r="AJ26" i="7"/>
  <c r="E27" i="7"/>
  <c r="AG27" i="7"/>
  <c r="AA27" i="7"/>
  <c r="V27" i="7"/>
  <c r="Q27" i="7"/>
  <c r="L27" i="7"/>
  <c r="AB27" i="7"/>
  <c r="AI27" i="7"/>
  <c r="AH27" i="7"/>
  <c r="AJ27" i="7"/>
  <c r="E28" i="7"/>
  <c r="AG28" i="7"/>
  <c r="AA28" i="7"/>
  <c r="V28" i="7"/>
  <c r="Q28" i="7"/>
  <c r="L28" i="7"/>
  <c r="AB28" i="7"/>
  <c r="AI28" i="7"/>
  <c r="AH28" i="7"/>
  <c r="AJ28" i="7"/>
  <c r="E29" i="7"/>
  <c r="AG29" i="7"/>
  <c r="AA29" i="7"/>
  <c r="V29" i="7"/>
  <c r="Q29" i="7"/>
  <c r="L29" i="7"/>
  <c r="AB29" i="7"/>
  <c r="AI29" i="7"/>
  <c r="AH29" i="7"/>
  <c r="AJ29" i="7"/>
  <c r="E30" i="7"/>
  <c r="AG30" i="7"/>
  <c r="AA30" i="7"/>
  <c r="V30" i="7"/>
  <c r="Q30" i="7"/>
  <c r="L30" i="7"/>
  <c r="AB30" i="7"/>
  <c r="AI30" i="7"/>
  <c r="AH30" i="7"/>
  <c r="AJ30" i="7"/>
  <c r="E31" i="7"/>
  <c r="AG31" i="7"/>
  <c r="AA31" i="7"/>
  <c r="V31" i="7"/>
  <c r="Q31" i="7"/>
  <c r="L31" i="7"/>
  <c r="AB31" i="7"/>
  <c r="AI31" i="7"/>
  <c r="AH31" i="7"/>
  <c r="AJ31" i="7"/>
  <c r="E32" i="7"/>
  <c r="AG32" i="7"/>
  <c r="AA32" i="7"/>
  <c r="V32" i="7"/>
  <c r="Q32" i="7"/>
  <c r="L32" i="7"/>
  <c r="AB32" i="7"/>
  <c r="AI32" i="7"/>
  <c r="AH32" i="7"/>
  <c r="AJ32" i="7"/>
  <c r="E33" i="7"/>
  <c r="AG33" i="7"/>
  <c r="AA33" i="7"/>
  <c r="V33" i="7"/>
  <c r="Q33" i="7"/>
  <c r="L33" i="7"/>
  <c r="AB33" i="7"/>
  <c r="AI33" i="7"/>
  <c r="AH33" i="7"/>
  <c r="AJ33" i="7"/>
  <c r="E34" i="7"/>
  <c r="AG34" i="7"/>
  <c r="AA34" i="7"/>
  <c r="V34" i="7"/>
  <c r="Q34" i="7"/>
  <c r="L34" i="7"/>
  <c r="AB34" i="7"/>
  <c r="AI34" i="7"/>
  <c r="AH34" i="7"/>
  <c r="AJ34" i="7"/>
  <c r="E35" i="7"/>
  <c r="AG35" i="7"/>
  <c r="AA35" i="7"/>
  <c r="V35" i="7"/>
  <c r="Q35" i="7"/>
  <c r="L35" i="7"/>
  <c r="AB35" i="7"/>
  <c r="AI35" i="7"/>
  <c r="AH35" i="7"/>
  <c r="AJ35" i="7"/>
  <c r="E36" i="7"/>
  <c r="AG36" i="7"/>
  <c r="AA36" i="7"/>
  <c r="V36" i="7"/>
  <c r="Q36" i="7"/>
  <c r="L36" i="7"/>
  <c r="AB36" i="7"/>
  <c r="AI36" i="7"/>
  <c r="AH36" i="7"/>
  <c r="AJ36" i="7"/>
  <c r="E37" i="7"/>
  <c r="AG37" i="7"/>
  <c r="AA37" i="7"/>
  <c r="V37" i="7"/>
  <c r="Q37" i="7"/>
  <c r="L37" i="7"/>
  <c r="AB37" i="7"/>
  <c r="AI37" i="7"/>
  <c r="AH37" i="7"/>
  <c r="AJ37" i="7"/>
  <c r="B38" i="7"/>
  <c r="C38" i="7"/>
  <c r="D38" i="7"/>
  <c r="E38" i="7"/>
  <c r="AC38" i="7"/>
  <c r="AD38" i="7"/>
  <c r="AE38" i="7"/>
  <c r="AF38" i="7"/>
  <c r="AG38" i="7"/>
  <c r="W38" i="7"/>
  <c r="X38" i="7"/>
  <c r="Y38" i="7"/>
  <c r="Z38" i="7"/>
  <c r="AA38" i="7"/>
  <c r="R38" i="7"/>
  <c r="S38" i="7"/>
  <c r="T38" i="7"/>
  <c r="U38" i="7"/>
  <c r="V38" i="7"/>
  <c r="M38" i="7"/>
  <c r="N38" i="7"/>
  <c r="O38" i="7"/>
  <c r="P38" i="7"/>
  <c r="Q38" i="7"/>
  <c r="L7" i="7"/>
  <c r="L38" i="7"/>
  <c r="AB38" i="7"/>
  <c r="AI38" i="7"/>
  <c r="AH38" i="7"/>
  <c r="AJ38" i="7"/>
  <c r="E7" i="7"/>
  <c r="AG7" i="7"/>
  <c r="AA7" i="7"/>
  <c r="V7" i="7"/>
  <c r="Q7" i="7"/>
  <c r="AB7" i="7"/>
  <c r="AI7" i="7"/>
  <c r="AH7" i="7"/>
  <c r="AJ7" i="7"/>
  <c r="V7" i="6"/>
  <c r="L7" i="6"/>
  <c r="Q7" i="6"/>
  <c r="AA7" i="6"/>
  <c r="AB7" i="6"/>
  <c r="AG7" i="6"/>
  <c r="AI7" i="6"/>
  <c r="E7" i="6"/>
  <c r="AH7" i="6"/>
  <c r="AJ7" i="6"/>
  <c r="E8" i="4"/>
  <c r="AW8" i="4"/>
  <c r="AP8" i="4"/>
  <c r="AK8" i="4"/>
  <c r="V8" i="4"/>
  <c r="Q8" i="4"/>
  <c r="AR8" i="4"/>
  <c r="L8" i="4"/>
  <c r="AF8" i="4"/>
  <c r="AQ8" i="4"/>
  <c r="AA8" i="4"/>
  <c r="AY8" i="4"/>
  <c r="AX8" i="4"/>
  <c r="AZ8" i="4"/>
  <c r="E9" i="4"/>
  <c r="AP9" i="4"/>
  <c r="AK9" i="4"/>
  <c r="V9" i="4"/>
  <c r="Q9" i="4"/>
  <c r="AR9" i="4"/>
  <c r="L9" i="4"/>
  <c r="AF9" i="4"/>
  <c r="AQ9" i="4"/>
  <c r="AA9" i="4"/>
  <c r="AW9" i="4"/>
  <c r="AY9" i="4"/>
  <c r="AX9" i="4"/>
  <c r="AZ9" i="4"/>
  <c r="E10" i="4"/>
  <c r="AP10" i="4"/>
  <c r="AK10" i="4"/>
  <c r="V10" i="4"/>
  <c r="Q10" i="4"/>
  <c r="AR10" i="4"/>
  <c r="L10" i="4"/>
  <c r="AF10" i="4"/>
  <c r="AQ10" i="4"/>
  <c r="AA10" i="4"/>
  <c r="AW10" i="4"/>
  <c r="AY10" i="4"/>
  <c r="AX10" i="4"/>
  <c r="AZ10" i="4"/>
  <c r="E11" i="4"/>
  <c r="AP11" i="4"/>
  <c r="AK11" i="4"/>
  <c r="V11" i="4"/>
  <c r="Q11" i="4"/>
  <c r="AR11" i="4"/>
  <c r="L11" i="4"/>
  <c r="AF11" i="4"/>
  <c r="AQ11" i="4"/>
  <c r="AA11" i="4"/>
  <c r="AW11" i="4"/>
  <c r="AY11" i="4"/>
  <c r="AX11" i="4"/>
  <c r="AZ11" i="4"/>
  <c r="E12" i="4"/>
  <c r="AP12" i="4"/>
  <c r="AK12" i="4"/>
  <c r="V12" i="4"/>
  <c r="Q12" i="4"/>
  <c r="AR12" i="4"/>
  <c r="L12" i="4"/>
  <c r="AF12" i="4"/>
  <c r="AQ12" i="4"/>
  <c r="AA12" i="4"/>
  <c r="AW12" i="4"/>
  <c r="AY12" i="4"/>
  <c r="AX12" i="4"/>
  <c r="AZ12" i="4"/>
  <c r="E13" i="4"/>
  <c r="AP13" i="4"/>
  <c r="AK13" i="4"/>
  <c r="V13" i="4"/>
  <c r="Q13" i="4"/>
  <c r="AR13" i="4"/>
  <c r="L13" i="4"/>
  <c r="AF13" i="4"/>
  <c r="AQ13" i="4"/>
  <c r="AA13" i="4"/>
  <c r="AW13" i="4"/>
  <c r="AY13" i="4"/>
  <c r="AX13" i="4"/>
  <c r="AZ13" i="4"/>
  <c r="E14" i="4"/>
  <c r="AP14" i="4"/>
  <c r="AK14" i="4"/>
  <c r="V14" i="4"/>
  <c r="Q14" i="4"/>
  <c r="AR14" i="4"/>
  <c r="L14" i="4"/>
  <c r="AF14" i="4"/>
  <c r="AQ14" i="4"/>
  <c r="AA14" i="4"/>
  <c r="AW14" i="4"/>
  <c r="AY14" i="4"/>
  <c r="AX14" i="4"/>
  <c r="AZ14" i="4"/>
  <c r="E15" i="4"/>
  <c r="AP15" i="4"/>
  <c r="AK15" i="4"/>
  <c r="V15" i="4"/>
  <c r="Q15" i="4"/>
  <c r="AR15" i="4"/>
  <c r="L15" i="4"/>
  <c r="AF15" i="4"/>
  <c r="AQ15" i="4"/>
  <c r="AA15" i="4"/>
  <c r="AW15" i="4"/>
  <c r="AY15" i="4"/>
  <c r="AX15" i="4"/>
  <c r="AZ15" i="4"/>
  <c r="E16" i="4"/>
  <c r="AP16" i="4"/>
  <c r="AK16" i="4"/>
  <c r="V16" i="4"/>
  <c r="Q16" i="4"/>
  <c r="AR16" i="4"/>
  <c r="L16" i="4"/>
  <c r="AF16" i="4"/>
  <c r="AQ16" i="4"/>
  <c r="AA16" i="4"/>
  <c r="AW16" i="4"/>
  <c r="AY16" i="4"/>
  <c r="AX16" i="4"/>
  <c r="AZ16" i="4"/>
  <c r="E17" i="4"/>
  <c r="AP17" i="4"/>
  <c r="AK17" i="4"/>
  <c r="V17" i="4"/>
  <c r="Q17" i="4"/>
  <c r="AR17" i="4"/>
  <c r="L17" i="4"/>
  <c r="AF17" i="4"/>
  <c r="AQ17" i="4"/>
  <c r="AA17" i="4"/>
  <c r="AW17" i="4"/>
  <c r="AY17" i="4"/>
  <c r="AX17" i="4"/>
  <c r="AZ17" i="4"/>
  <c r="E18" i="4"/>
  <c r="AP18" i="4"/>
  <c r="AK18" i="4"/>
  <c r="V18" i="4"/>
  <c r="Q18" i="4"/>
  <c r="AR18" i="4"/>
  <c r="L18" i="4"/>
  <c r="AF18" i="4"/>
  <c r="AQ18" i="4"/>
  <c r="AA18" i="4"/>
  <c r="AW18" i="4"/>
  <c r="AY18" i="4"/>
  <c r="AX18" i="4"/>
  <c r="AZ18" i="4"/>
  <c r="E19" i="4"/>
  <c r="AP19" i="4"/>
  <c r="AK19" i="4"/>
  <c r="V19" i="4"/>
  <c r="Q19" i="4"/>
  <c r="AR19" i="4"/>
  <c r="L19" i="4"/>
  <c r="AF19" i="4"/>
  <c r="AQ19" i="4"/>
  <c r="AA19" i="4"/>
  <c r="AW19" i="4"/>
  <c r="AY19" i="4"/>
  <c r="AX19" i="4"/>
  <c r="AZ19" i="4"/>
  <c r="E20" i="4"/>
  <c r="AP20" i="4"/>
  <c r="AK20" i="4"/>
  <c r="V20" i="4"/>
  <c r="Q20" i="4"/>
  <c r="AR20" i="4"/>
  <c r="L20" i="4"/>
  <c r="AF20" i="4"/>
  <c r="AQ20" i="4"/>
  <c r="AA20" i="4"/>
  <c r="AW20" i="4"/>
  <c r="AY20" i="4"/>
  <c r="AX20" i="4"/>
  <c r="AZ20" i="4"/>
  <c r="E21" i="4"/>
  <c r="AP21" i="4"/>
  <c r="AK21" i="4"/>
  <c r="V21" i="4"/>
  <c r="Q21" i="4"/>
  <c r="AR21" i="4"/>
  <c r="L21" i="4"/>
  <c r="AF21" i="4"/>
  <c r="AQ21" i="4"/>
  <c r="AA21" i="4"/>
  <c r="AW21" i="4"/>
  <c r="AY21" i="4"/>
  <c r="AX21" i="4"/>
  <c r="AZ21" i="4"/>
  <c r="E22" i="4"/>
  <c r="AP22" i="4"/>
  <c r="AK22" i="4"/>
  <c r="V22" i="4"/>
  <c r="Q22" i="4"/>
  <c r="AR22" i="4"/>
  <c r="L22" i="4"/>
  <c r="AF22" i="4"/>
  <c r="AQ22" i="4"/>
  <c r="AA22" i="4"/>
  <c r="AW22" i="4"/>
  <c r="AY22" i="4"/>
  <c r="AX22" i="4"/>
  <c r="AZ22" i="4"/>
  <c r="E23" i="4"/>
  <c r="AP23" i="4"/>
  <c r="AK23" i="4"/>
  <c r="V23" i="4"/>
  <c r="Q23" i="4"/>
  <c r="AR23" i="4"/>
  <c r="L23" i="4"/>
  <c r="AF23" i="4"/>
  <c r="AQ23" i="4"/>
  <c r="AA23" i="4"/>
  <c r="AW23" i="4"/>
  <c r="AY23" i="4"/>
  <c r="AX23" i="4"/>
  <c r="AZ23" i="4"/>
  <c r="E24" i="4"/>
  <c r="AP24" i="4"/>
  <c r="AK24" i="4"/>
  <c r="V24" i="4"/>
  <c r="Q24" i="4"/>
  <c r="AR24" i="4"/>
  <c r="L24" i="4"/>
  <c r="AF24" i="4"/>
  <c r="AQ24" i="4"/>
  <c r="AA24" i="4"/>
  <c r="AW24" i="4"/>
  <c r="AY24" i="4"/>
  <c r="AX24" i="4"/>
  <c r="AZ24" i="4"/>
  <c r="E25" i="4"/>
  <c r="AP25" i="4"/>
  <c r="AK25" i="4"/>
  <c r="V25" i="4"/>
  <c r="Q25" i="4"/>
  <c r="AR25" i="4"/>
  <c r="L25" i="4"/>
  <c r="AF25" i="4"/>
  <c r="AQ25" i="4"/>
  <c r="AA25" i="4"/>
  <c r="AW25" i="4"/>
  <c r="AY25" i="4"/>
  <c r="AX25" i="4"/>
  <c r="AZ25" i="4"/>
  <c r="E26" i="4"/>
  <c r="AP26" i="4"/>
  <c r="AK26" i="4"/>
  <c r="V26" i="4"/>
  <c r="Q26" i="4"/>
  <c r="AR26" i="4"/>
  <c r="L26" i="4"/>
  <c r="AF26" i="4"/>
  <c r="AQ26" i="4"/>
  <c r="AA26" i="4"/>
  <c r="AW26" i="4"/>
  <c r="AY26" i="4"/>
  <c r="AX26" i="4"/>
  <c r="AZ26" i="4"/>
  <c r="E27" i="4"/>
  <c r="AP27" i="4"/>
  <c r="AK27" i="4"/>
  <c r="V27" i="4"/>
  <c r="Q27" i="4"/>
  <c r="AR27" i="4"/>
  <c r="L27" i="4"/>
  <c r="AF27" i="4"/>
  <c r="AQ27" i="4"/>
  <c r="AA27" i="4"/>
  <c r="AW27" i="4"/>
  <c r="AY27" i="4"/>
  <c r="AX27" i="4"/>
  <c r="AZ27" i="4"/>
  <c r="E28" i="4"/>
  <c r="AP28" i="4"/>
  <c r="AK28" i="4"/>
  <c r="V28" i="4"/>
  <c r="Q28" i="4"/>
  <c r="AR28" i="4"/>
  <c r="L28" i="4"/>
  <c r="AF28" i="4"/>
  <c r="AQ28" i="4"/>
  <c r="AA28" i="4"/>
  <c r="AW28" i="4"/>
  <c r="AY28" i="4"/>
  <c r="AX28" i="4"/>
  <c r="AZ28" i="4"/>
  <c r="E29" i="4"/>
  <c r="AP29" i="4"/>
  <c r="AK29" i="4"/>
  <c r="V29" i="4"/>
  <c r="Q29" i="4"/>
  <c r="AR29" i="4"/>
  <c r="L29" i="4"/>
  <c r="AF29" i="4"/>
  <c r="AQ29" i="4"/>
  <c r="AA29" i="4"/>
  <c r="AW29" i="4"/>
  <c r="AY29" i="4"/>
  <c r="AX29" i="4"/>
  <c r="AZ29" i="4"/>
  <c r="E30" i="4"/>
  <c r="AP30" i="4"/>
  <c r="AK30" i="4"/>
  <c r="V30" i="4"/>
  <c r="Q30" i="4"/>
  <c r="AR30" i="4"/>
  <c r="L30" i="4"/>
  <c r="AF30" i="4"/>
  <c r="AQ30" i="4"/>
  <c r="AA30" i="4"/>
  <c r="AW30" i="4"/>
  <c r="AY30" i="4"/>
  <c r="AX30" i="4"/>
  <c r="AZ30" i="4"/>
  <c r="E31" i="4"/>
  <c r="AP31" i="4"/>
  <c r="AK31" i="4"/>
  <c r="V31" i="4"/>
  <c r="Q31" i="4"/>
  <c r="AR31" i="4"/>
  <c r="L31" i="4"/>
  <c r="AF31" i="4"/>
  <c r="AQ31" i="4"/>
  <c r="AA31" i="4"/>
  <c r="AW31" i="4"/>
  <c r="AY31" i="4"/>
  <c r="AX31" i="4"/>
  <c r="AZ31" i="4"/>
  <c r="E32" i="4"/>
  <c r="AP32" i="4"/>
  <c r="AK32" i="4"/>
  <c r="V32" i="4"/>
  <c r="Q32" i="4"/>
  <c r="AR32" i="4"/>
  <c r="L32" i="4"/>
  <c r="AF32" i="4"/>
  <c r="AQ32" i="4"/>
  <c r="AA32" i="4"/>
  <c r="AW32" i="4"/>
  <c r="AY32" i="4"/>
  <c r="AX32" i="4"/>
  <c r="AZ32" i="4"/>
  <c r="E33" i="4"/>
  <c r="AP33" i="4"/>
  <c r="AK33" i="4"/>
  <c r="V33" i="4"/>
  <c r="Q33" i="4"/>
  <c r="AR33" i="4"/>
  <c r="L33" i="4"/>
  <c r="AF33" i="4"/>
  <c r="AQ33" i="4"/>
  <c r="AA33" i="4"/>
  <c r="AW33" i="4"/>
  <c r="AY33" i="4"/>
  <c r="AX33" i="4"/>
  <c r="AZ33" i="4"/>
  <c r="E34" i="4"/>
  <c r="AP34" i="4"/>
  <c r="AK34" i="4"/>
  <c r="V34" i="4"/>
  <c r="Q34" i="4"/>
  <c r="AR34" i="4"/>
  <c r="L34" i="4"/>
  <c r="AF34" i="4"/>
  <c r="AQ34" i="4"/>
  <c r="AA34" i="4"/>
  <c r="AW34" i="4"/>
  <c r="AY34" i="4"/>
  <c r="AX34" i="4"/>
  <c r="AZ34" i="4"/>
  <c r="E35" i="4"/>
  <c r="AP35" i="4"/>
  <c r="AK35" i="4"/>
  <c r="V35" i="4"/>
  <c r="Q35" i="4"/>
  <c r="AR35" i="4"/>
  <c r="L35" i="4"/>
  <c r="AF35" i="4"/>
  <c r="AQ35" i="4"/>
  <c r="AA35" i="4"/>
  <c r="AW35" i="4"/>
  <c r="AY35" i="4"/>
  <c r="AX35" i="4"/>
  <c r="AZ35" i="4"/>
  <c r="E36" i="4"/>
  <c r="AP36" i="4"/>
  <c r="AK36" i="4"/>
  <c r="V36" i="4"/>
  <c r="Q36" i="4"/>
  <c r="AR36" i="4"/>
  <c r="L36" i="4"/>
  <c r="AF36" i="4"/>
  <c r="AQ36" i="4"/>
  <c r="AA36" i="4"/>
  <c r="AW36" i="4"/>
  <c r="AY36" i="4"/>
  <c r="AX36" i="4"/>
  <c r="AZ36" i="4"/>
  <c r="E37" i="4"/>
  <c r="AP37" i="4"/>
  <c r="AK37" i="4"/>
  <c r="V37" i="4"/>
  <c r="Q37" i="4"/>
  <c r="AR37" i="4"/>
  <c r="L37" i="4"/>
  <c r="AF37" i="4"/>
  <c r="AQ37" i="4"/>
  <c r="AA37" i="4"/>
  <c r="AW37" i="4"/>
  <c r="AY37" i="4"/>
  <c r="AX37" i="4"/>
  <c r="AZ37" i="4"/>
  <c r="E38" i="4"/>
  <c r="AP38" i="4"/>
  <c r="AK38" i="4"/>
  <c r="V38" i="4"/>
  <c r="Q38" i="4"/>
  <c r="AR38" i="4"/>
  <c r="L38" i="4"/>
  <c r="AF38" i="4"/>
  <c r="AQ38" i="4"/>
  <c r="AA38" i="4"/>
  <c r="AW38" i="4"/>
  <c r="AY38" i="4"/>
  <c r="AX38" i="4"/>
  <c r="AZ38" i="4"/>
  <c r="E39" i="4"/>
  <c r="AP39" i="4"/>
  <c r="AK39" i="4"/>
  <c r="V39" i="4"/>
  <c r="Q39" i="4"/>
  <c r="AR39" i="4"/>
  <c r="L39" i="4"/>
  <c r="AF39" i="4"/>
  <c r="AQ39" i="4"/>
  <c r="AA39" i="4"/>
  <c r="AW39" i="4"/>
  <c r="AY39" i="4"/>
  <c r="AX39" i="4"/>
  <c r="AZ39" i="4"/>
  <c r="E40" i="4"/>
  <c r="AP40" i="4"/>
  <c r="AK40" i="4"/>
  <c r="V40" i="4"/>
  <c r="Q40" i="4"/>
  <c r="AR40" i="4"/>
  <c r="L40" i="4"/>
  <c r="AF40" i="4"/>
  <c r="AQ40" i="4"/>
  <c r="AA40" i="4"/>
  <c r="AW40" i="4"/>
  <c r="AY40" i="4"/>
  <c r="AX40" i="4"/>
  <c r="AZ40" i="4"/>
  <c r="E41" i="4"/>
  <c r="AP41" i="4"/>
  <c r="AK41" i="4"/>
  <c r="V41" i="4"/>
  <c r="Q41" i="4"/>
  <c r="AR41" i="4"/>
  <c r="L41" i="4"/>
  <c r="AF41" i="4"/>
  <c r="AQ41" i="4"/>
  <c r="AA41" i="4"/>
  <c r="AW41" i="4"/>
  <c r="AY41" i="4"/>
  <c r="AX41" i="4"/>
  <c r="AZ41" i="4"/>
  <c r="E42" i="4"/>
  <c r="AP42" i="4"/>
  <c r="AK42" i="4"/>
  <c r="V42" i="4"/>
  <c r="Q42" i="4"/>
  <c r="AR42" i="4"/>
  <c r="L42" i="4"/>
  <c r="AF42" i="4"/>
  <c r="AQ42" i="4"/>
  <c r="AA42" i="4"/>
  <c r="AW42" i="4"/>
  <c r="AY42" i="4"/>
  <c r="AX42" i="4"/>
  <c r="AZ42" i="4"/>
  <c r="E43" i="4"/>
  <c r="AP43" i="4"/>
  <c r="AK43" i="4"/>
  <c r="V43" i="4"/>
  <c r="Q43" i="4"/>
  <c r="AR43" i="4"/>
  <c r="L43" i="4"/>
  <c r="AF43" i="4"/>
  <c r="AQ43" i="4"/>
  <c r="AA43" i="4"/>
  <c r="AW43" i="4"/>
  <c r="AY43" i="4"/>
  <c r="AX43" i="4"/>
  <c r="AZ43" i="4"/>
  <c r="E44" i="4"/>
  <c r="AP44" i="4"/>
  <c r="AK44" i="4"/>
  <c r="V44" i="4"/>
  <c r="Q44" i="4"/>
  <c r="AR44" i="4"/>
  <c r="L44" i="4"/>
  <c r="AF44" i="4"/>
  <c r="AQ44" i="4"/>
  <c r="AA44" i="4"/>
  <c r="AW44" i="4"/>
  <c r="AY44" i="4"/>
  <c r="AX44" i="4"/>
  <c r="AZ44" i="4"/>
  <c r="E45" i="4"/>
  <c r="AP45" i="4"/>
  <c r="AK45" i="4"/>
  <c r="V45" i="4"/>
  <c r="Q45" i="4"/>
  <c r="AR45" i="4"/>
  <c r="L45" i="4"/>
  <c r="AF45" i="4"/>
  <c r="AQ45" i="4"/>
  <c r="AA45" i="4"/>
  <c r="AW45" i="4"/>
  <c r="AY45" i="4"/>
  <c r="AX45" i="4"/>
  <c r="AZ45" i="4"/>
  <c r="E46" i="4"/>
  <c r="AP46" i="4"/>
  <c r="AK46" i="4"/>
  <c r="V46" i="4"/>
  <c r="Q46" i="4"/>
  <c r="AR46" i="4"/>
  <c r="L46" i="4"/>
  <c r="AF46" i="4"/>
  <c r="AQ46" i="4"/>
  <c r="AA46" i="4"/>
  <c r="AW46" i="4"/>
  <c r="AY46" i="4"/>
  <c r="AX46" i="4"/>
  <c r="AZ46" i="4"/>
  <c r="E47" i="4"/>
  <c r="AP47" i="4"/>
  <c r="AK47" i="4"/>
  <c r="V47" i="4"/>
  <c r="Q47" i="4"/>
  <c r="AR47" i="4"/>
  <c r="L47" i="4"/>
  <c r="AF47" i="4"/>
  <c r="AQ47" i="4"/>
  <c r="AA47" i="4"/>
  <c r="AW47" i="4"/>
  <c r="AY47" i="4"/>
  <c r="AX47" i="4"/>
  <c r="AZ47" i="4"/>
  <c r="E48" i="4"/>
  <c r="AP48" i="4"/>
  <c r="AK48" i="4"/>
  <c r="V48" i="4"/>
  <c r="Q48" i="4"/>
  <c r="AR48" i="4"/>
  <c r="L48" i="4"/>
  <c r="AF48" i="4"/>
  <c r="AQ48" i="4"/>
  <c r="AA48" i="4"/>
  <c r="AW48" i="4"/>
  <c r="AY48" i="4"/>
  <c r="AX48" i="4"/>
  <c r="AZ48" i="4"/>
  <c r="E49" i="4"/>
  <c r="AP49" i="4"/>
  <c r="AK49" i="4"/>
  <c r="V49" i="4"/>
  <c r="Q49" i="4"/>
  <c r="AR49" i="4"/>
  <c r="L49" i="4"/>
  <c r="AF49" i="4"/>
  <c r="AQ49" i="4"/>
  <c r="AA49" i="4"/>
  <c r="AW49" i="4"/>
  <c r="AY49" i="4"/>
  <c r="AX49" i="4"/>
  <c r="AZ49" i="4"/>
  <c r="E50" i="4"/>
  <c r="AP50" i="4"/>
  <c r="AK50" i="4"/>
  <c r="V50" i="4"/>
  <c r="Q50" i="4"/>
  <c r="AR50" i="4"/>
  <c r="L50" i="4"/>
  <c r="AF50" i="4"/>
  <c r="AQ50" i="4"/>
  <c r="AA50" i="4"/>
  <c r="AW50" i="4"/>
  <c r="AY50" i="4"/>
  <c r="AX50" i="4"/>
  <c r="AZ50" i="4"/>
  <c r="E51" i="4"/>
  <c r="AP51" i="4"/>
  <c r="AK51" i="4"/>
  <c r="V51" i="4"/>
  <c r="Q51" i="4"/>
  <c r="AR51" i="4"/>
  <c r="L51" i="4"/>
  <c r="AF51" i="4"/>
  <c r="AQ51" i="4"/>
  <c r="AA51" i="4"/>
  <c r="AW51" i="4"/>
  <c r="AY51" i="4"/>
  <c r="AX51" i="4"/>
  <c r="AZ51" i="4"/>
  <c r="E52" i="4"/>
  <c r="AP52" i="4"/>
  <c r="AK52" i="4"/>
  <c r="V52" i="4"/>
  <c r="Q52" i="4"/>
  <c r="AR52" i="4"/>
  <c r="L52" i="4"/>
  <c r="AF52" i="4"/>
  <c r="AQ52" i="4"/>
  <c r="AA52" i="4"/>
  <c r="AW52" i="4"/>
  <c r="AY52" i="4"/>
  <c r="AX52" i="4"/>
  <c r="AZ52" i="4"/>
  <c r="E53" i="4"/>
  <c r="AP53" i="4"/>
  <c r="AK53" i="4"/>
  <c r="V53" i="4"/>
  <c r="Q53" i="4"/>
  <c r="AR53" i="4"/>
  <c r="L53" i="4"/>
  <c r="AF53" i="4"/>
  <c r="AQ53" i="4"/>
  <c r="AA53" i="4"/>
  <c r="AW53" i="4"/>
  <c r="AY53" i="4"/>
  <c r="AX53" i="4"/>
  <c r="AZ53" i="4"/>
  <c r="E54" i="4"/>
  <c r="AP54" i="4"/>
  <c r="AK54" i="4"/>
  <c r="V54" i="4"/>
  <c r="Q54" i="4"/>
  <c r="AR54" i="4"/>
  <c r="L54" i="4"/>
  <c r="AF54" i="4"/>
  <c r="AQ54" i="4"/>
  <c r="AA54" i="4"/>
  <c r="AW54" i="4"/>
  <c r="AY54" i="4"/>
  <c r="AX54" i="4"/>
  <c r="AZ54" i="4"/>
  <c r="E55" i="4"/>
  <c r="AP55" i="4"/>
  <c r="AK55" i="4"/>
  <c r="V55" i="4"/>
  <c r="Q55" i="4"/>
  <c r="AR55" i="4"/>
  <c r="L55" i="4"/>
  <c r="AF55" i="4"/>
  <c r="AQ55" i="4"/>
  <c r="AA55" i="4"/>
  <c r="AW55" i="4"/>
  <c r="AY55" i="4"/>
  <c r="AX55" i="4"/>
  <c r="AZ55" i="4"/>
  <c r="E56" i="4"/>
  <c r="AP56" i="4"/>
  <c r="AK56" i="4"/>
  <c r="V56" i="4"/>
  <c r="Q56" i="4"/>
  <c r="AR56" i="4"/>
  <c r="L56" i="4"/>
  <c r="AF56" i="4"/>
  <c r="AQ56" i="4"/>
  <c r="AA56" i="4"/>
  <c r="AW56" i="4"/>
  <c r="AY56" i="4"/>
  <c r="AX56" i="4"/>
  <c r="AZ56" i="4"/>
  <c r="E57" i="4"/>
  <c r="AP57" i="4"/>
  <c r="AK57" i="4"/>
  <c r="V57" i="4"/>
  <c r="Q57" i="4"/>
  <c r="AR57" i="4"/>
  <c r="L57" i="4"/>
  <c r="AF57" i="4"/>
  <c r="AQ57" i="4"/>
  <c r="AA57" i="4"/>
  <c r="AW57" i="4"/>
  <c r="AY57" i="4"/>
  <c r="AX57" i="4"/>
  <c r="AZ57" i="4"/>
  <c r="E58" i="4"/>
  <c r="AP58" i="4"/>
  <c r="AK58" i="4"/>
  <c r="V58" i="4"/>
  <c r="Q58" i="4"/>
  <c r="AR58" i="4"/>
  <c r="L58" i="4"/>
  <c r="AF58" i="4"/>
  <c r="AQ58" i="4"/>
  <c r="AA58" i="4"/>
  <c r="AW58" i="4"/>
  <c r="AY58" i="4"/>
  <c r="AX58" i="4"/>
  <c r="AZ58" i="4"/>
  <c r="E59" i="4"/>
  <c r="AP59" i="4"/>
  <c r="AK59" i="4"/>
  <c r="V59" i="4"/>
  <c r="Q59" i="4"/>
  <c r="AR59" i="4"/>
  <c r="L59" i="4"/>
  <c r="AF59" i="4"/>
  <c r="AQ59" i="4"/>
  <c r="AA59" i="4"/>
  <c r="AW59" i="4"/>
  <c r="AY59" i="4"/>
  <c r="AX59" i="4"/>
  <c r="AZ59" i="4"/>
  <c r="E60" i="4"/>
  <c r="AP60" i="4"/>
  <c r="AK60" i="4"/>
  <c r="V60" i="4"/>
  <c r="Q60" i="4"/>
  <c r="AR60" i="4"/>
  <c r="L60" i="4"/>
  <c r="AF60" i="4"/>
  <c r="AQ60" i="4"/>
  <c r="AA60" i="4"/>
  <c r="AW60" i="4"/>
  <c r="AY60" i="4"/>
  <c r="AX60" i="4"/>
  <c r="AZ60" i="4"/>
  <c r="E61" i="4"/>
  <c r="AP61" i="4"/>
  <c r="AK61" i="4"/>
  <c r="V61" i="4"/>
  <c r="Q61" i="4"/>
  <c r="AR61" i="4"/>
  <c r="L61" i="4"/>
  <c r="AF61" i="4"/>
  <c r="AQ61" i="4"/>
  <c r="AA61" i="4"/>
  <c r="AW61" i="4"/>
  <c r="AY61" i="4"/>
  <c r="AX61" i="4"/>
  <c r="AZ61" i="4"/>
  <c r="E62" i="4"/>
  <c r="AP62" i="4"/>
  <c r="AK62" i="4"/>
  <c r="V62" i="4"/>
  <c r="Q62" i="4"/>
  <c r="AR62" i="4"/>
  <c r="L62" i="4"/>
  <c r="AF62" i="4"/>
  <c r="AQ62" i="4"/>
  <c r="AA62" i="4"/>
  <c r="AW62" i="4"/>
  <c r="AY62" i="4"/>
  <c r="AX62" i="4"/>
  <c r="AZ62" i="4"/>
  <c r="E63" i="4"/>
  <c r="AP63" i="4"/>
  <c r="AK63" i="4"/>
  <c r="V63" i="4"/>
  <c r="Q63" i="4"/>
  <c r="AR63" i="4"/>
  <c r="L63" i="4"/>
  <c r="AF63" i="4"/>
  <c r="AQ63" i="4"/>
  <c r="AA63" i="4"/>
  <c r="AW63" i="4"/>
  <c r="AY63" i="4"/>
  <c r="AX63" i="4"/>
  <c r="AZ63" i="4"/>
  <c r="E64" i="4"/>
  <c r="AP64" i="4"/>
  <c r="AK64" i="4"/>
  <c r="V64" i="4"/>
  <c r="Q64" i="4"/>
  <c r="AR64" i="4"/>
  <c r="L64" i="4"/>
  <c r="AF64" i="4"/>
  <c r="AQ64" i="4"/>
  <c r="AA64" i="4"/>
  <c r="AW64" i="4"/>
  <c r="AY64" i="4"/>
  <c r="AX64" i="4"/>
  <c r="AZ64" i="4"/>
  <c r="E65" i="4"/>
  <c r="AP65" i="4"/>
  <c r="AK65" i="4"/>
  <c r="V65" i="4"/>
  <c r="Q65" i="4"/>
  <c r="AR65" i="4"/>
  <c r="L65" i="4"/>
  <c r="AF65" i="4"/>
  <c r="AQ65" i="4"/>
  <c r="AA65" i="4"/>
  <c r="AW65" i="4"/>
  <c r="AY65" i="4"/>
  <c r="AX65" i="4"/>
  <c r="AZ65" i="4"/>
  <c r="E66" i="4"/>
  <c r="AP66" i="4"/>
  <c r="AK66" i="4"/>
  <c r="V66" i="4"/>
  <c r="Q66" i="4"/>
  <c r="AR66" i="4"/>
  <c r="L66" i="4"/>
  <c r="AF66" i="4"/>
  <c r="AQ66" i="4"/>
  <c r="AA66" i="4"/>
  <c r="AW66" i="4"/>
  <c r="AY66" i="4"/>
  <c r="AX66" i="4"/>
  <c r="AZ66" i="4"/>
  <c r="E67" i="4"/>
  <c r="AP67" i="4"/>
  <c r="AK67" i="4"/>
  <c r="V67" i="4"/>
  <c r="Q67" i="4"/>
  <c r="AR67" i="4"/>
  <c r="L67" i="4"/>
  <c r="AF67" i="4"/>
  <c r="AQ67" i="4"/>
  <c r="AA67" i="4"/>
  <c r="AW67" i="4"/>
  <c r="AY67" i="4"/>
  <c r="AX67" i="4"/>
  <c r="AZ67" i="4"/>
  <c r="E68" i="4"/>
  <c r="AP68" i="4"/>
  <c r="AK68" i="4"/>
  <c r="V68" i="4"/>
  <c r="Q68" i="4"/>
  <c r="AR68" i="4"/>
  <c r="L68" i="4"/>
  <c r="AF68" i="4"/>
  <c r="AQ68" i="4"/>
  <c r="AA68" i="4"/>
  <c r="AW68" i="4"/>
  <c r="AY68" i="4"/>
  <c r="AX68" i="4"/>
  <c r="AZ68" i="4"/>
  <c r="E69" i="4"/>
  <c r="AP69" i="4"/>
  <c r="AK69" i="4"/>
  <c r="V69" i="4"/>
  <c r="Q69" i="4"/>
  <c r="AR69" i="4"/>
  <c r="L69" i="4"/>
  <c r="AF69" i="4"/>
  <c r="AQ69" i="4"/>
  <c r="AA69" i="4"/>
  <c r="AW69" i="4"/>
  <c r="AY69" i="4"/>
  <c r="AX69" i="4"/>
  <c r="AZ69" i="4"/>
  <c r="E70" i="4"/>
  <c r="AP70" i="4"/>
  <c r="AK70" i="4"/>
  <c r="V70" i="4"/>
  <c r="Q70" i="4"/>
  <c r="AR70" i="4"/>
  <c r="L70" i="4"/>
  <c r="AF70" i="4"/>
  <c r="AQ70" i="4"/>
  <c r="AA70" i="4"/>
  <c r="AW70" i="4"/>
  <c r="AY70" i="4"/>
  <c r="AX70" i="4"/>
  <c r="AZ70" i="4"/>
  <c r="E71" i="4"/>
  <c r="AP71" i="4"/>
  <c r="AK71" i="4"/>
  <c r="V71" i="4"/>
  <c r="Q71" i="4"/>
  <c r="AR71" i="4"/>
  <c r="L71" i="4"/>
  <c r="AF71" i="4"/>
  <c r="AQ71" i="4"/>
  <c r="AA71" i="4"/>
  <c r="AW71" i="4"/>
  <c r="AY71" i="4"/>
  <c r="AX71" i="4"/>
  <c r="AZ71" i="4"/>
  <c r="E72" i="4"/>
  <c r="AP72" i="4"/>
  <c r="AK72" i="4"/>
  <c r="V72" i="4"/>
  <c r="Q72" i="4"/>
  <c r="AR72" i="4"/>
  <c r="L72" i="4"/>
  <c r="AF72" i="4"/>
  <c r="AQ72" i="4"/>
  <c r="AA72" i="4"/>
  <c r="AW72" i="4"/>
  <c r="AY72" i="4"/>
  <c r="AX72" i="4"/>
  <c r="AZ72" i="4"/>
  <c r="E73" i="4"/>
  <c r="AP73" i="4"/>
  <c r="AK73" i="4"/>
  <c r="V73" i="4"/>
  <c r="Q73" i="4"/>
  <c r="AR73" i="4"/>
  <c r="L73" i="4"/>
  <c r="AF73" i="4"/>
  <c r="AQ73" i="4"/>
  <c r="AA73" i="4"/>
  <c r="AW73" i="4"/>
  <c r="AY73" i="4"/>
  <c r="AX73" i="4"/>
  <c r="AZ73" i="4"/>
  <c r="E74" i="4"/>
  <c r="AP74" i="4"/>
  <c r="AK74" i="4"/>
  <c r="V74" i="4"/>
  <c r="Q74" i="4"/>
  <c r="AR74" i="4"/>
  <c r="L74" i="4"/>
  <c r="AF74" i="4"/>
  <c r="AQ74" i="4"/>
  <c r="AA74" i="4"/>
  <c r="AW74" i="4"/>
  <c r="AY74" i="4"/>
  <c r="AX74" i="4"/>
  <c r="AZ74" i="4"/>
  <c r="E75" i="4"/>
  <c r="AP75" i="4"/>
  <c r="AK75" i="4"/>
  <c r="V75" i="4"/>
  <c r="Q75" i="4"/>
  <c r="AR75" i="4"/>
  <c r="L75" i="4"/>
  <c r="AF75" i="4"/>
  <c r="AQ75" i="4"/>
  <c r="AA75" i="4"/>
  <c r="AW75" i="4"/>
  <c r="AY75" i="4"/>
  <c r="AX75" i="4"/>
  <c r="AZ75" i="4"/>
  <c r="E76" i="4"/>
  <c r="AP76" i="4"/>
  <c r="AK76" i="4"/>
  <c r="V76" i="4"/>
  <c r="Q76" i="4"/>
  <c r="AR76" i="4"/>
  <c r="L76" i="4"/>
  <c r="AF76" i="4"/>
  <c r="AQ76" i="4"/>
  <c r="AA76" i="4"/>
  <c r="AW76" i="4"/>
  <c r="AY76" i="4"/>
  <c r="AX76" i="4"/>
  <c r="AZ76" i="4"/>
  <c r="E77" i="4"/>
  <c r="AP77" i="4"/>
  <c r="AK77" i="4"/>
  <c r="V77" i="4"/>
  <c r="Q77" i="4"/>
  <c r="AR77" i="4"/>
  <c r="L77" i="4"/>
  <c r="AF77" i="4"/>
  <c r="AQ77" i="4"/>
  <c r="AA77" i="4"/>
  <c r="AW77" i="4"/>
  <c r="AY77" i="4"/>
  <c r="AX77" i="4"/>
  <c r="AZ77" i="4"/>
  <c r="E78" i="4"/>
  <c r="AP78" i="4"/>
  <c r="AK78" i="4"/>
  <c r="V78" i="4"/>
  <c r="Q78" i="4"/>
  <c r="AR78" i="4"/>
  <c r="L78" i="4"/>
  <c r="AF78" i="4"/>
  <c r="AQ78" i="4"/>
  <c r="AA78" i="4"/>
  <c r="AW78" i="4"/>
  <c r="AY78" i="4"/>
  <c r="AX78" i="4"/>
  <c r="AZ78" i="4"/>
  <c r="E79" i="4"/>
  <c r="AP79" i="4"/>
  <c r="AK79" i="4"/>
  <c r="V79" i="4"/>
  <c r="Q79" i="4"/>
  <c r="AR79" i="4"/>
  <c r="L79" i="4"/>
  <c r="AF79" i="4"/>
  <c r="AQ79" i="4"/>
  <c r="AA79" i="4"/>
  <c r="AW79" i="4"/>
  <c r="AY79" i="4"/>
  <c r="AX79" i="4"/>
  <c r="AZ79" i="4"/>
  <c r="E80" i="4"/>
  <c r="AP80" i="4"/>
  <c r="AK80" i="4"/>
  <c r="V80" i="4"/>
  <c r="Q80" i="4"/>
  <c r="AR80" i="4"/>
  <c r="L80" i="4"/>
  <c r="AF80" i="4"/>
  <c r="AQ80" i="4"/>
  <c r="AA80" i="4"/>
  <c r="AW80" i="4"/>
  <c r="AY80" i="4"/>
  <c r="AX80" i="4"/>
  <c r="AZ80" i="4"/>
  <c r="E81" i="4"/>
  <c r="AP81" i="4"/>
  <c r="AK81" i="4"/>
  <c r="V81" i="4"/>
  <c r="Q81" i="4"/>
  <c r="AR81" i="4"/>
  <c r="L81" i="4"/>
  <c r="AF81" i="4"/>
  <c r="AQ81" i="4"/>
  <c r="AA81" i="4"/>
  <c r="AW81" i="4"/>
  <c r="AY81" i="4"/>
  <c r="AX81" i="4"/>
  <c r="AZ81" i="4"/>
  <c r="E82" i="4"/>
  <c r="AP82" i="4"/>
  <c r="AK82" i="4"/>
  <c r="V82" i="4"/>
  <c r="Q82" i="4"/>
  <c r="AR82" i="4"/>
  <c r="L82" i="4"/>
  <c r="AF82" i="4"/>
  <c r="AQ82" i="4"/>
  <c r="AA82" i="4"/>
  <c r="AW82" i="4"/>
  <c r="AY82" i="4"/>
  <c r="AX82" i="4"/>
  <c r="AZ82" i="4"/>
  <c r="E83" i="4"/>
  <c r="AP83" i="4"/>
  <c r="AK83" i="4"/>
  <c r="V83" i="4"/>
  <c r="Q83" i="4"/>
  <c r="AR83" i="4"/>
  <c r="L83" i="4"/>
  <c r="AF83" i="4"/>
  <c r="AQ83" i="4"/>
  <c r="AA83" i="4"/>
  <c r="AW83" i="4"/>
  <c r="AY83" i="4"/>
  <c r="AX83" i="4"/>
  <c r="AZ83" i="4"/>
  <c r="E84" i="4"/>
  <c r="AP84" i="4"/>
  <c r="AK84" i="4"/>
  <c r="V84" i="4"/>
  <c r="Q84" i="4"/>
  <c r="AR84" i="4"/>
  <c r="L84" i="4"/>
  <c r="AF84" i="4"/>
  <c r="AQ84" i="4"/>
  <c r="AA84" i="4"/>
  <c r="AW84" i="4"/>
  <c r="AY84" i="4"/>
  <c r="AX84" i="4"/>
  <c r="AZ84" i="4"/>
  <c r="E85" i="4"/>
  <c r="AP85" i="4"/>
  <c r="AK85" i="4"/>
  <c r="V85" i="4"/>
  <c r="Q85" i="4"/>
  <c r="AR85" i="4"/>
  <c r="L85" i="4"/>
  <c r="AF85" i="4"/>
  <c r="AQ85" i="4"/>
  <c r="AA85" i="4"/>
  <c r="AW85" i="4"/>
  <c r="AY85" i="4"/>
  <c r="AX85" i="4"/>
  <c r="AZ85" i="4"/>
  <c r="E86" i="4"/>
  <c r="AP86" i="4"/>
  <c r="AK86" i="4"/>
  <c r="V86" i="4"/>
  <c r="Q86" i="4"/>
  <c r="AR86" i="4"/>
  <c r="L86" i="4"/>
  <c r="AF86" i="4"/>
  <c r="AQ86" i="4"/>
  <c r="AA86" i="4"/>
  <c r="AW86" i="4"/>
  <c r="AY86" i="4"/>
  <c r="AX86" i="4"/>
  <c r="AZ86" i="4"/>
  <c r="E87" i="4"/>
  <c r="AP87" i="4"/>
  <c r="AK87" i="4"/>
  <c r="V87" i="4"/>
  <c r="Q87" i="4"/>
  <c r="AR87" i="4"/>
  <c r="L87" i="4"/>
  <c r="AF87" i="4"/>
  <c r="AQ87" i="4"/>
  <c r="AA87" i="4"/>
  <c r="AW87" i="4"/>
  <c r="AY87" i="4"/>
  <c r="AX87" i="4"/>
  <c r="AZ87" i="4"/>
  <c r="B88" i="4"/>
  <c r="C88" i="4"/>
  <c r="D88" i="4"/>
  <c r="E88" i="4"/>
  <c r="AL88" i="4"/>
  <c r="AM88" i="4"/>
  <c r="AN88" i="4"/>
  <c r="AO88" i="4"/>
  <c r="AP88" i="4"/>
  <c r="AK7" i="4"/>
  <c r="AK88" i="4"/>
  <c r="R88" i="4"/>
  <c r="S88" i="4"/>
  <c r="T88" i="4"/>
  <c r="U88" i="4"/>
  <c r="V88" i="4"/>
  <c r="M88" i="4"/>
  <c r="N88" i="4"/>
  <c r="O88" i="4"/>
  <c r="P88" i="4"/>
  <c r="Q88" i="4"/>
  <c r="AR88" i="4"/>
  <c r="L7" i="4"/>
  <c r="L88" i="4"/>
  <c r="AF7" i="4"/>
  <c r="AF88" i="4"/>
  <c r="AQ88" i="4"/>
  <c r="AA7" i="4"/>
  <c r="AA88" i="4"/>
  <c r="AS88" i="4"/>
  <c r="AT88" i="4"/>
  <c r="AU88" i="4"/>
  <c r="AV88" i="4"/>
  <c r="AW88" i="4"/>
  <c r="AY88" i="4"/>
  <c r="AX88" i="4"/>
  <c r="AZ88" i="4"/>
  <c r="E7" i="4"/>
  <c r="AW7" i="4"/>
  <c r="AP7" i="4"/>
  <c r="V7" i="4"/>
  <c r="Q7" i="4"/>
  <c r="AR7" i="4"/>
  <c r="AQ7" i="4"/>
  <c r="AY7" i="4"/>
  <c r="AX7" i="4"/>
  <c r="AZ7" i="4"/>
  <c r="E8" i="5"/>
  <c r="AB8" i="5"/>
  <c r="L8" i="5"/>
  <c r="V8" i="5"/>
  <c r="W8" i="5"/>
  <c r="Q8" i="5"/>
  <c r="AD8" i="5"/>
  <c r="AC8" i="5"/>
  <c r="AE8" i="5"/>
  <c r="E9" i="5"/>
  <c r="AB9" i="5"/>
  <c r="L9" i="5"/>
  <c r="V9" i="5"/>
  <c r="W9" i="5"/>
  <c r="Q9" i="5"/>
  <c r="AD9" i="5"/>
  <c r="AC9" i="5"/>
  <c r="AE9" i="5"/>
  <c r="E10" i="5"/>
  <c r="AB10" i="5"/>
  <c r="L10" i="5"/>
  <c r="V10" i="5"/>
  <c r="W10" i="5"/>
  <c r="Q10" i="5"/>
  <c r="AD10" i="5"/>
  <c r="AC10" i="5"/>
  <c r="AE10" i="5"/>
  <c r="E11" i="5"/>
  <c r="AB11" i="5"/>
  <c r="L11" i="5"/>
  <c r="V11" i="5"/>
  <c r="W11" i="5"/>
  <c r="Q11" i="5"/>
  <c r="AD11" i="5"/>
  <c r="AC11" i="5"/>
  <c r="AE11" i="5"/>
  <c r="E12" i="5"/>
  <c r="AB12" i="5"/>
  <c r="L12" i="5"/>
  <c r="V12" i="5"/>
  <c r="W12" i="5"/>
  <c r="Q12" i="5"/>
  <c r="AD12" i="5"/>
  <c r="AC12" i="5"/>
  <c r="AE12" i="5"/>
  <c r="E13" i="5"/>
  <c r="AB13" i="5"/>
  <c r="L13" i="5"/>
  <c r="V13" i="5"/>
  <c r="W13" i="5"/>
  <c r="Q13" i="5"/>
  <c r="AD13" i="5"/>
  <c r="AC13" i="5"/>
  <c r="AE13" i="5"/>
  <c r="E14" i="5"/>
  <c r="AB14" i="5"/>
  <c r="L14" i="5"/>
  <c r="V14" i="5"/>
  <c r="W14" i="5"/>
  <c r="Q14" i="5"/>
  <c r="AD14" i="5"/>
  <c r="AC14" i="5"/>
  <c r="AE14" i="5"/>
  <c r="E15" i="5"/>
  <c r="AB15" i="5"/>
  <c r="L15" i="5"/>
  <c r="V15" i="5"/>
  <c r="W15" i="5"/>
  <c r="Q15" i="5"/>
  <c r="AD15" i="5"/>
  <c r="AC15" i="5"/>
  <c r="AE15" i="5"/>
  <c r="E16" i="5"/>
  <c r="AB16" i="5"/>
  <c r="L16" i="5"/>
  <c r="V16" i="5"/>
  <c r="W16" i="5"/>
  <c r="Q16" i="5"/>
  <c r="AD16" i="5"/>
  <c r="AC16" i="5"/>
  <c r="AE16" i="5"/>
  <c r="E17" i="5"/>
  <c r="AB17" i="5"/>
  <c r="L17" i="5"/>
  <c r="V17" i="5"/>
  <c r="W17" i="5"/>
  <c r="Q17" i="5"/>
  <c r="AD17" i="5"/>
  <c r="AC17" i="5"/>
  <c r="AE17" i="5"/>
  <c r="E18" i="5"/>
  <c r="AB18" i="5"/>
  <c r="L18" i="5"/>
  <c r="V18" i="5"/>
  <c r="W18" i="5"/>
  <c r="Q18" i="5"/>
  <c r="AD18" i="5"/>
  <c r="AC18" i="5"/>
  <c r="AE18" i="5"/>
  <c r="E19" i="5"/>
  <c r="AB19" i="5"/>
  <c r="L19" i="5"/>
  <c r="V19" i="5"/>
  <c r="W19" i="5"/>
  <c r="Q19" i="5"/>
  <c r="AD19" i="5"/>
  <c r="AC19" i="5"/>
  <c r="AE19" i="5"/>
  <c r="E20" i="5"/>
  <c r="AB20" i="5"/>
  <c r="L20" i="5"/>
  <c r="V20" i="5"/>
  <c r="W20" i="5"/>
  <c r="Q20" i="5"/>
  <c r="AD20" i="5"/>
  <c r="AC20" i="5"/>
  <c r="AE20" i="5"/>
  <c r="E21" i="5"/>
  <c r="AB21" i="5"/>
  <c r="L21" i="5"/>
  <c r="V21" i="5"/>
  <c r="W21" i="5"/>
  <c r="Q21" i="5"/>
  <c r="AD21" i="5"/>
  <c r="AC21" i="5"/>
  <c r="AE21" i="5"/>
  <c r="E22" i="5"/>
  <c r="AB22" i="5"/>
  <c r="L22" i="5"/>
  <c r="V22" i="5"/>
  <c r="W22" i="5"/>
  <c r="Q22" i="5"/>
  <c r="AD22" i="5"/>
  <c r="AC22" i="5"/>
  <c r="AE22" i="5"/>
  <c r="E23" i="5"/>
  <c r="AB23" i="5"/>
  <c r="L23" i="5"/>
  <c r="V23" i="5"/>
  <c r="W23" i="5"/>
  <c r="Q23" i="5"/>
  <c r="AD23" i="5"/>
  <c r="AC23" i="5"/>
  <c r="AE23" i="5"/>
  <c r="E24" i="5"/>
  <c r="AB24" i="5"/>
  <c r="L24" i="5"/>
  <c r="V24" i="5"/>
  <c r="W24" i="5"/>
  <c r="Q24" i="5"/>
  <c r="AD24" i="5"/>
  <c r="AC24" i="5"/>
  <c r="AE24" i="5"/>
  <c r="E25" i="5"/>
  <c r="AB25" i="5"/>
  <c r="L25" i="5"/>
  <c r="V25" i="5"/>
  <c r="W25" i="5"/>
  <c r="Q25" i="5"/>
  <c r="AD25" i="5"/>
  <c r="AC25" i="5"/>
  <c r="AE25" i="5"/>
  <c r="E26" i="5"/>
  <c r="AB26" i="5"/>
  <c r="L26" i="5"/>
  <c r="V26" i="5"/>
  <c r="W26" i="5"/>
  <c r="Q26" i="5"/>
  <c r="AD26" i="5"/>
  <c r="AC26" i="5"/>
  <c r="AE26" i="5"/>
  <c r="E27" i="5"/>
  <c r="AB27" i="5"/>
  <c r="L27" i="5"/>
  <c r="V27" i="5"/>
  <c r="W27" i="5"/>
  <c r="Q27" i="5"/>
  <c r="AD27" i="5"/>
  <c r="AC27" i="5"/>
  <c r="AE27" i="5"/>
  <c r="E28" i="5"/>
  <c r="AB28" i="5"/>
  <c r="L28" i="5"/>
  <c r="V28" i="5"/>
  <c r="W28" i="5"/>
  <c r="Q28" i="5"/>
  <c r="AD28" i="5"/>
  <c r="AC28" i="5"/>
  <c r="AE28" i="5"/>
  <c r="E29" i="5"/>
  <c r="AB29" i="5"/>
  <c r="L29" i="5"/>
  <c r="V29" i="5"/>
  <c r="W29" i="5"/>
  <c r="Q29" i="5"/>
  <c r="AD29" i="5"/>
  <c r="AC29" i="5"/>
  <c r="AE29" i="5"/>
  <c r="E30" i="5"/>
  <c r="AB30" i="5"/>
  <c r="L30" i="5"/>
  <c r="V30" i="5"/>
  <c r="W30" i="5"/>
  <c r="Q30" i="5"/>
  <c r="AD30" i="5"/>
  <c r="AC30" i="5"/>
  <c r="AE30" i="5"/>
  <c r="E31" i="5"/>
  <c r="AB31" i="5"/>
  <c r="L31" i="5"/>
  <c r="V31" i="5"/>
  <c r="W31" i="5"/>
  <c r="Q31" i="5"/>
  <c r="AD31" i="5"/>
  <c r="AC31" i="5"/>
  <c r="AE31" i="5"/>
  <c r="E32" i="5"/>
  <c r="AB32" i="5"/>
  <c r="L32" i="5"/>
  <c r="V32" i="5"/>
  <c r="W32" i="5"/>
  <c r="Q32" i="5"/>
  <c r="AD32" i="5"/>
  <c r="AC32" i="5"/>
  <c r="AE32" i="5"/>
  <c r="E33" i="5"/>
  <c r="AB33" i="5"/>
  <c r="L33" i="5"/>
  <c r="V33" i="5"/>
  <c r="W33" i="5"/>
  <c r="Q33" i="5"/>
  <c r="AD33" i="5"/>
  <c r="AC33" i="5"/>
  <c r="AE33" i="5"/>
  <c r="E34" i="5"/>
  <c r="AB34" i="5"/>
  <c r="L34" i="5"/>
  <c r="V34" i="5"/>
  <c r="W34" i="5"/>
  <c r="Q34" i="5"/>
  <c r="AD34" i="5"/>
  <c r="AC34" i="5"/>
  <c r="AE34" i="5"/>
  <c r="E35" i="5"/>
  <c r="AB35" i="5"/>
  <c r="L35" i="5"/>
  <c r="V35" i="5"/>
  <c r="W35" i="5"/>
  <c r="Q35" i="5"/>
  <c r="AD35" i="5"/>
  <c r="AC35" i="5"/>
  <c r="AE35" i="5"/>
  <c r="E36" i="5"/>
  <c r="AB36" i="5"/>
  <c r="L36" i="5"/>
  <c r="V36" i="5"/>
  <c r="W36" i="5"/>
  <c r="Q36" i="5"/>
  <c r="AD36" i="5"/>
  <c r="AC36" i="5"/>
  <c r="AE36" i="5"/>
  <c r="E37" i="5"/>
  <c r="AB37" i="5"/>
  <c r="L37" i="5"/>
  <c r="V37" i="5"/>
  <c r="W37" i="5"/>
  <c r="Q37" i="5"/>
  <c r="AD37" i="5"/>
  <c r="AC37" i="5"/>
  <c r="AE37" i="5"/>
  <c r="E38" i="5"/>
  <c r="AB38" i="5"/>
  <c r="L38" i="5"/>
  <c r="V38" i="5"/>
  <c r="W38" i="5"/>
  <c r="Q38" i="5"/>
  <c r="AD38" i="5"/>
  <c r="AC38" i="5"/>
  <c r="AE38" i="5"/>
  <c r="E39" i="5"/>
  <c r="AB39" i="5"/>
  <c r="L39" i="5"/>
  <c r="V39" i="5"/>
  <c r="W39" i="5"/>
  <c r="Q39" i="5"/>
  <c r="AD39" i="5"/>
  <c r="AC39" i="5"/>
  <c r="AE39" i="5"/>
  <c r="E40" i="5"/>
  <c r="AB40" i="5"/>
  <c r="L40" i="5"/>
  <c r="V40" i="5"/>
  <c r="W40" i="5"/>
  <c r="Q40" i="5"/>
  <c r="AD40" i="5"/>
  <c r="AC40" i="5"/>
  <c r="AE40" i="5"/>
  <c r="E41" i="5"/>
  <c r="AB41" i="5"/>
  <c r="L41" i="5"/>
  <c r="V41" i="5"/>
  <c r="W41" i="5"/>
  <c r="Q41" i="5"/>
  <c r="AD41" i="5"/>
  <c r="AC41" i="5"/>
  <c r="AE41" i="5"/>
  <c r="E42" i="5"/>
  <c r="AB42" i="5"/>
  <c r="L42" i="5"/>
  <c r="V42" i="5"/>
  <c r="W42" i="5"/>
  <c r="Q42" i="5"/>
  <c r="AD42" i="5"/>
  <c r="AC42" i="5"/>
  <c r="AE42" i="5"/>
  <c r="E43" i="5"/>
  <c r="AB43" i="5"/>
  <c r="L43" i="5"/>
  <c r="V43" i="5"/>
  <c r="W43" i="5"/>
  <c r="Q43" i="5"/>
  <c r="AD43" i="5"/>
  <c r="AC43" i="5"/>
  <c r="AE43" i="5"/>
  <c r="E44" i="5"/>
  <c r="AB44" i="5"/>
  <c r="L44" i="5"/>
  <c r="V44" i="5"/>
  <c r="W44" i="5"/>
  <c r="Q44" i="5"/>
  <c r="AD44" i="5"/>
  <c r="AC44" i="5"/>
  <c r="AE44" i="5"/>
  <c r="E45" i="5"/>
  <c r="AB45" i="5"/>
  <c r="L45" i="5"/>
  <c r="V45" i="5"/>
  <c r="W45" i="5"/>
  <c r="Q45" i="5"/>
  <c r="AD45" i="5"/>
  <c r="AC45" i="5"/>
  <c r="AE45" i="5"/>
  <c r="E46" i="5"/>
  <c r="AB46" i="5"/>
  <c r="L46" i="5"/>
  <c r="V46" i="5"/>
  <c r="W46" i="5"/>
  <c r="Q46" i="5"/>
  <c r="AD46" i="5"/>
  <c r="AC46" i="5"/>
  <c r="AE46" i="5"/>
  <c r="E47" i="5"/>
  <c r="AB47" i="5"/>
  <c r="L47" i="5"/>
  <c r="V47" i="5"/>
  <c r="W47" i="5"/>
  <c r="Q47" i="5"/>
  <c r="AD47" i="5"/>
  <c r="AC47" i="5"/>
  <c r="AE47" i="5"/>
  <c r="E48" i="5"/>
  <c r="AB48" i="5"/>
  <c r="L48" i="5"/>
  <c r="V48" i="5"/>
  <c r="W48" i="5"/>
  <c r="Q48" i="5"/>
  <c r="AD48" i="5"/>
  <c r="AC48" i="5"/>
  <c r="AE48" i="5"/>
  <c r="E49" i="5"/>
  <c r="AB49" i="5"/>
  <c r="L49" i="5"/>
  <c r="V49" i="5"/>
  <c r="W49" i="5"/>
  <c r="Q49" i="5"/>
  <c r="AD49" i="5"/>
  <c r="AC49" i="5"/>
  <c r="AE49" i="5"/>
  <c r="E50" i="5"/>
  <c r="AB50" i="5"/>
  <c r="L50" i="5"/>
  <c r="V50" i="5"/>
  <c r="W50" i="5"/>
  <c r="Q50" i="5"/>
  <c r="AD50" i="5"/>
  <c r="AC50" i="5"/>
  <c r="AE50" i="5"/>
  <c r="E51" i="5"/>
  <c r="AB51" i="5"/>
  <c r="L51" i="5"/>
  <c r="V51" i="5"/>
  <c r="W51" i="5"/>
  <c r="Q51" i="5"/>
  <c r="AD51" i="5"/>
  <c r="AC51" i="5"/>
  <c r="AE51" i="5"/>
  <c r="E52" i="5"/>
  <c r="AB52" i="5"/>
  <c r="L52" i="5"/>
  <c r="V52" i="5"/>
  <c r="W52" i="5"/>
  <c r="Q52" i="5"/>
  <c r="AD52" i="5"/>
  <c r="AC52" i="5"/>
  <c r="AE52" i="5"/>
  <c r="E53" i="5"/>
  <c r="AB53" i="5"/>
  <c r="L53" i="5"/>
  <c r="V53" i="5"/>
  <c r="W53" i="5"/>
  <c r="Q53" i="5"/>
  <c r="AD53" i="5"/>
  <c r="AC53" i="5"/>
  <c r="AE53" i="5"/>
  <c r="E54" i="5"/>
  <c r="AB54" i="5"/>
  <c r="L54" i="5"/>
  <c r="V54" i="5"/>
  <c r="W54" i="5"/>
  <c r="Q54" i="5"/>
  <c r="AD54" i="5"/>
  <c r="AC54" i="5"/>
  <c r="AE54" i="5"/>
  <c r="E55" i="5"/>
  <c r="AB55" i="5"/>
  <c r="L55" i="5"/>
  <c r="V55" i="5"/>
  <c r="W55" i="5"/>
  <c r="Q55" i="5"/>
  <c r="AD55" i="5"/>
  <c r="AC55" i="5"/>
  <c r="AE55" i="5"/>
  <c r="E56" i="5"/>
  <c r="AB56" i="5"/>
  <c r="L56" i="5"/>
  <c r="V56" i="5"/>
  <c r="W56" i="5"/>
  <c r="Q56" i="5"/>
  <c r="AD56" i="5"/>
  <c r="AC56" i="5"/>
  <c r="AE56" i="5"/>
  <c r="E57" i="5"/>
  <c r="AB57" i="5"/>
  <c r="L57" i="5"/>
  <c r="V57" i="5"/>
  <c r="W57" i="5"/>
  <c r="Q57" i="5"/>
  <c r="AD57" i="5"/>
  <c r="AC57" i="5"/>
  <c r="AE57" i="5"/>
  <c r="E58" i="5"/>
  <c r="AB58" i="5"/>
  <c r="L58" i="5"/>
  <c r="V58" i="5"/>
  <c r="W58" i="5"/>
  <c r="Q58" i="5"/>
  <c r="AD58" i="5"/>
  <c r="AC58" i="5"/>
  <c r="AE58" i="5"/>
  <c r="E59" i="5"/>
  <c r="AB59" i="5"/>
  <c r="L59" i="5"/>
  <c r="V59" i="5"/>
  <c r="W59" i="5"/>
  <c r="Q59" i="5"/>
  <c r="AD59" i="5"/>
  <c r="AC59" i="5"/>
  <c r="AE59" i="5"/>
  <c r="E60" i="5"/>
  <c r="AB60" i="5"/>
  <c r="L60" i="5"/>
  <c r="V60" i="5"/>
  <c r="W60" i="5"/>
  <c r="Q60" i="5"/>
  <c r="AD60" i="5"/>
  <c r="AC60" i="5"/>
  <c r="AE60" i="5"/>
  <c r="E61" i="5"/>
  <c r="AB61" i="5"/>
  <c r="L61" i="5"/>
  <c r="V61" i="5"/>
  <c r="W61" i="5"/>
  <c r="Q61" i="5"/>
  <c r="AD61" i="5"/>
  <c r="AC61" i="5"/>
  <c r="AE61" i="5"/>
  <c r="E62" i="5"/>
  <c r="AB62" i="5"/>
  <c r="L62" i="5"/>
  <c r="V62" i="5"/>
  <c r="W62" i="5"/>
  <c r="Q62" i="5"/>
  <c r="AD62" i="5"/>
  <c r="AC62" i="5"/>
  <c r="AE62" i="5"/>
  <c r="E63" i="5"/>
  <c r="AB63" i="5"/>
  <c r="L63" i="5"/>
  <c r="V63" i="5"/>
  <c r="W63" i="5"/>
  <c r="Q63" i="5"/>
  <c r="AD63" i="5"/>
  <c r="AC63" i="5"/>
  <c r="AE63" i="5"/>
  <c r="E64" i="5"/>
  <c r="AB64" i="5"/>
  <c r="L64" i="5"/>
  <c r="V64" i="5"/>
  <c r="W64" i="5"/>
  <c r="Q64" i="5"/>
  <c r="AD64" i="5"/>
  <c r="AC64" i="5"/>
  <c r="AE64" i="5"/>
  <c r="E65" i="5"/>
  <c r="AB65" i="5"/>
  <c r="L65" i="5"/>
  <c r="V65" i="5"/>
  <c r="W65" i="5"/>
  <c r="Q65" i="5"/>
  <c r="AD65" i="5"/>
  <c r="AC65" i="5"/>
  <c r="AE65" i="5"/>
  <c r="E66" i="5"/>
  <c r="AB66" i="5"/>
  <c r="L66" i="5"/>
  <c r="V66" i="5"/>
  <c r="W66" i="5"/>
  <c r="Q66" i="5"/>
  <c r="AD66" i="5"/>
  <c r="AC66" i="5"/>
  <c r="AE66" i="5"/>
  <c r="E67" i="5"/>
  <c r="AB67" i="5"/>
  <c r="L67" i="5"/>
  <c r="V67" i="5"/>
  <c r="W67" i="5"/>
  <c r="Q67" i="5"/>
  <c r="AD67" i="5"/>
  <c r="AC67" i="5"/>
  <c r="AE67" i="5"/>
  <c r="E68" i="5"/>
  <c r="AB68" i="5"/>
  <c r="L68" i="5"/>
  <c r="V68" i="5"/>
  <c r="W68" i="5"/>
  <c r="Q68" i="5"/>
  <c r="AD68" i="5"/>
  <c r="AC68" i="5"/>
  <c r="AE68" i="5"/>
  <c r="E69" i="5"/>
  <c r="AB69" i="5"/>
  <c r="L69" i="5"/>
  <c r="V69" i="5"/>
  <c r="W69" i="5"/>
  <c r="Q69" i="5"/>
  <c r="AD69" i="5"/>
  <c r="AC69" i="5"/>
  <c r="AE69" i="5"/>
  <c r="E70" i="5"/>
  <c r="AB70" i="5"/>
  <c r="L70" i="5"/>
  <c r="V70" i="5"/>
  <c r="W70" i="5"/>
  <c r="Q70" i="5"/>
  <c r="AD70" i="5"/>
  <c r="AC70" i="5"/>
  <c r="AE70" i="5"/>
  <c r="E71" i="5"/>
  <c r="AB71" i="5"/>
  <c r="L71" i="5"/>
  <c r="V71" i="5"/>
  <c r="W71" i="5"/>
  <c r="Q71" i="5"/>
  <c r="AD71" i="5"/>
  <c r="AC71" i="5"/>
  <c r="AE71" i="5"/>
  <c r="E72" i="5"/>
  <c r="AB72" i="5"/>
  <c r="L72" i="5"/>
  <c r="V72" i="5"/>
  <c r="W72" i="5"/>
  <c r="Q72" i="5"/>
  <c r="AD72" i="5"/>
  <c r="AC72" i="5"/>
  <c r="AE72" i="5"/>
  <c r="E73" i="5"/>
  <c r="AB73" i="5"/>
  <c r="L73" i="5"/>
  <c r="V73" i="5"/>
  <c r="W73" i="5"/>
  <c r="Q73" i="5"/>
  <c r="AD73" i="5"/>
  <c r="AC73" i="5"/>
  <c r="AE73" i="5"/>
  <c r="E74" i="5"/>
  <c r="AB74" i="5"/>
  <c r="L74" i="5"/>
  <c r="V74" i="5"/>
  <c r="W74" i="5"/>
  <c r="Q74" i="5"/>
  <c r="AD74" i="5"/>
  <c r="AC74" i="5"/>
  <c r="AE74" i="5"/>
  <c r="E75" i="5"/>
  <c r="AB75" i="5"/>
  <c r="L75" i="5"/>
  <c r="V75" i="5"/>
  <c r="W75" i="5"/>
  <c r="Q75" i="5"/>
  <c r="AD75" i="5"/>
  <c r="AC75" i="5"/>
  <c r="AE75" i="5"/>
  <c r="E76" i="5"/>
  <c r="AB76" i="5"/>
  <c r="L76" i="5"/>
  <c r="V76" i="5"/>
  <c r="W76" i="5"/>
  <c r="Q76" i="5"/>
  <c r="AD76" i="5"/>
  <c r="AC76" i="5"/>
  <c r="AE76" i="5"/>
  <c r="E77" i="5"/>
  <c r="AB77" i="5"/>
  <c r="L77" i="5"/>
  <c r="V77" i="5"/>
  <c r="W77" i="5"/>
  <c r="Q77" i="5"/>
  <c r="AD77" i="5"/>
  <c r="AC77" i="5"/>
  <c r="AE77" i="5"/>
  <c r="E78" i="5"/>
  <c r="AB78" i="5"/>
  <c r="L78" i="5"/>
  <c r="V78" i="5"/>
  <c r="W78" i="5"/>
  <c r="Q78" i="5"/>
  <c r="AD78" i="5"/>
  <c r="AC78" i="5"/>
  <c r="AE78" i="5"/>
  <c r="E79" i="5"/>
  <c r="AB79" i="5"/>
  <c r="L79" i="5"/>
  <c r="V79" i="5"/>
  <c r="W79" i="5"/>
  <c r="Q79" i="5"/>
  <c r="AD79" i="5"/>
  <c r="AC79" i="5"/>
  <c r="AE79" i="5"/>
  <c r="E80" i="5"/>
  <c r="AB80" i="5"/>
  <c r="L80" i="5"/>
  <c r="V80" i="5"/>
  <c r="W80" i="5"/>
  <c r="Q80" i="5"/>
  <c r="AD80" i="5"/>
  <c r="AC80" i="5"/>
  <c r="AE80" i="5"/>
  <c r="E81" i="5"/>
  <c r="AB81" i="5"/>
  <c r="L81" i="5"/>
  <c r="V81" i="5"/>
  <c r="W81" i="5"/>
  <c r="Q81" i="5"/>
  <c r="AD81" i="5"/>
  <c r="AC81" i="5"/>
  <c r="AE81" i="5"/>
  <c r="E82" i="5"/>
  <c r="AB82" i="5"/>
  <c r="L82" i="5"/>
  <c r="V82" i="5"/>
  <c r="W82" i="5"/>
  <c r="Q82" i="5"/>
  <c r="AD82" i="5"/>
  <c r="AC82" i="5"/>
  <c r="AE82" i="5"/>
  <c r="E83" i="5"/>
  <c r="AB83" i="5"/>
  <c r="L83" i="5"/>
  <c r="V83" i="5"/>
  <c r="W83" i="5"/>
  <c r="Q83" i="5"/>
  <c r="AD83" i="5"/>
  <c r="AC83" i="5"/>
  <c r="AE83" i="5"/>
  <c r="E84" i="5"/>
  <c r="AB84" i="5"/>
  <c r="L84" i="5"/>
  <c r="V84" i="5"/>
  <c r="W84" i="5"/>
  <c r="Q84" i="5"/>
  <c r="AD84" i="5"/>
  <c r="AC84" i="5"/>
  <c r="AE84" i="5"/>
  <c r="E85" i="5"/>
  <c r="AB85" i="5"/>
  <c r="L85" i="5"/>
  <c r="V85" i="5"/>
  <c r="W85" i="5"/>
  <c r="Q85" i="5"/>
  <c r="AD85" i="5"/>
  <c r="AC85" i="5"/>
  <c r="AE85" i="5"/>
  <c r="E86" i="5"/>
  <c r="AB86" i="5"/>
  <c r="L86" i="5"/>
  <c r="V86" i="5"/>
  <c r="W86" i="5"/>
  <c r="Q86" i="5"/>
  <c r="AD86" i="5"/>
  <c r="AC86" i="5"/>
  <c r="AE86" i="5"/>
  <c r="E87" i="5"/>
  <c r="AB87" i="5"/>
  <c r="L87" i="5"/>
  <c r="V87" i="5"/>
  <c r="W87" i="5"/>
  <c r="Q87" i="5"/>
  <c r="AD87" i="5"/>
  <c r="AC87" i="5"/>
  <c r="AE87" i="5"/>
  <c r="B88" i="5"/>
  <c r="C88" i="5"/>
  <c r="D88" i="5"/>
  <c r="E88" i="5"/>
  <c r="AB7" i="5"/>
  <c r="L7" i="5"/>
  <c r="V7" i="5"/>
  <c r="W7" i="5"/>
  <c r="Q7" i="5"/>
  <c r="AD7" i="5"/>
  <c r="AD88" i="5"/>
  <c r="AC88" i="5"/>
  <c r="AE88" i="5"/>
  <c r="E7" i="5"/>
  <c r="AC7" i="5"/>
  <c r="AE7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B83" i="1"/>
  <c r="C83" i="1"/>
  <c r="D83" i="1"/>
  <c r="E83" i="1"/>
  <c r="F83" i="1"/>
  <c r="F2" i="1"/>
  <c r="AA15" i="10"/>
  <c r="L15" i="10"/>
  <c r="AL15" i="10"/>
  <c r="AK15" i="10"/>
  <c r="AF15" i="10"/>
  <c r="V15" i="10"/>
  <c r="Q15" i="10"/>
  <c r="AM15" i="10"/>
  <c r="AR15" i="10"/>
  <c r="AT15" i="10"/>
  <c r="V8" i="6"/>
  <c r="AG8" i="6"/>
  <c r="AI8" i="6"/>
  <c r="V9" i="6"/>
  <c r="AG9" i="6"/>
  <c r="AI9" i="6"/>
  <c r="V10" i="6"/>
  <c r="AG10" i="6"/>
  <c r="AI10" i="6"/>
  <c r="V11" i="6"/>
  <c r="AG11" i="6"/>
  <c r="AI11" i="6"/>
  <c r="V12" i="6"/>
  <c r="AG12" i="6"/>
  <c r="AI12" i="6"/>
  <c r="V13" i="6"/>
  <c r="AG13" i="6"/>
  <c r="AI13" i="6"/>
  <c r="V14" i="6"/>
  <c r="AC14" i="6"/>
  <c r="AD14" i="6"/>
  <c r="AE14" i="6"/>
  <c r="AF14" i="6"/>
  <c r="AG14" i="6"/>
  <c r="AI14" i="6"/>
  <c r="AM7" i="27"/>
  <c r="R8" i="27"/>
  <c r="S8" i="27"/>
  <c r="T8" i="27"/>
  <c r="U8" i="27"/>
  <c r="V8" i="27"/>
  <c r="H8" i="27"/>
  <c r="I8" i="27"/>
  <c r="J8" i="27"/>
  <c r="K8" i="27"/>
  <c r="L8" i="27"/>
  <c r="AG8" i="27"/>
  <c r="AF88" i="13"/>
  <c r="AE88" i="13"/>
  <c r="AD88" i="13"/>
  <c r="O88" i="13"/>
  <c r="Z19" i="11"/>
  <c r="AA19" i="11"/>
  <c r="Y19" i="11"/>
  <c r="AB8" i="11"/>
  <c r="AB9" i="11"/>
  <c r="AB10" i="11"/>
  <c r="AB11" i="11"/>
  <c r="AB12" i="11"/>
  <c r="AB13" i="11"/>
  <c r="AB14" i="11"/>
  <c r="AB15" i="11"/>
  <c r="AB16" i="11"/>
  <c r="AB17" i="11"/>
  <c r="AB18" i="11"/>
  <c r="N50" i="8"/>
  <c r="O50" i="8"/>
  <c r="P50" i="8"/>
  <c r="M50" i="8"/>
  <c r="AE88" i="4"/>
  <c r="Z88" i="4"/>
  <c r="E9" i="6"/>
  <c r="AH9" i="6"/>
  <c r="AJ9" i="6"/>
  <c r="E8" i="6"/>
  <c r="AH8" i="6"/>
  <c r="AJ8" i="6"/>
  <c r="AY88" i="2"/>
  <c r="Y88" i="2"/>
  <c r="AA6" i="25"/>
  <c r="X6" i="25"/>
  <c r="Y6" i="25"/>
  <c r="C9" i="24"/>
  <c r="D9" i="24"/>
  <c r="E9" i="24"/>
  <c r="B9" i="24"/>
  <c r="I23" i="12"/>
  <c r="J23" i="12"/>
  <c r="K23" i="12"/>
  <c r="C50" i="8"/>
  <c r="D50" i="8"/>
  <c r="B50" i="8"/>
  <c r="E10" i="6"/>
  <c r="E11" i="6"/>
  <c r="E12" i="6"/>
  <c r="E13" i="6"/>
  <c r="Y88" i="5"/>
  <c r="Z88" i="5"/>
  <c r="AA88" i="5"/>
  <c r="X88" i="5"/>
  <c r="W14" i="37"/>
  <c r="Q6" i="33"/>
  <c r="N6" i="33"/>
  <c r="O6" i="33"/>
  <c r="AC88" i="13"/>
  <c r="H23" i="12"/>
  <c r="X19" i="11"/>
  <c r="AO12" i="9"/>
  <c r="AP12" i="9"/>
  <c r="AQ12" i="9"/>
  <c r="AN12" i="9"/>
  <c r="L7" i="2"/>
  <c r="I9" i="24"/>
  <c r="J9" i="24"/>
  <c r="K9" i="24"/>
  <c r="M9" i="24"/>
  <c r="N9" i="24"/>
  <c r="O9" i="24"/>
  <c r="P9" i="24"/>
  <c r="R9" i="24"/>
  <c r="S9" i="24"/>
  <c r="T9" i="24"/>
  <c r="U9" i="24"/>
  <c r="H9" i="24"/>
  <c r="G8" i="24"/>
  <c r="F9" i="24"/>
  <c r="F88" i="13"/>
  <c r="G41" i="8"/>
  <c r="G42" i="8"/>
  <c r="G43" i="8"/>
  <c r="G44" i="8"/>
  <c r="G45" i="8"/>
  <c r="G46" i="8"/>
  <c r="G47" i="8"/>
  <c r="G48" i="8"/>
  <c r="G49" i="8"/>
  <c r="F50" i="8"/>
  <c r="G40" i="8"/>
  <c r="G39" i="8"/>
  <c r="F88" i="5"/>
  <c r="F88" i="4"/>
  <c r="F88" i="3"/>
  <c r="F88" i="2"/>
  <c r="F8" i="41"/>
  <c r="G7" i="41"/>
  <c r="P8" i="40"/>
  <c r="O8" i="40"/>
  <c r="N8" i="40"/>
  <c r="M8" i="40"/>
  <c r="K8" i="40"/>
  <c r="J8" i="40"/>
  <c r="I8" i="40"/>
  <c r="H8" i="40"/>
  <c r="F8" i="40"/>
  <c r="D8" i="40"/>
  <c r="C8" i="40"/>
  <c r="B8" i="40"/>
  <c r="Q7" i="40"/>
  <c r="L7" i="40"/>
  <c r="E7" i="40"/>
  <c r="G7" i="40"/>
  <c r="L6" i="40"/>
  <c r="K6" i="40"/>
  <c r="I6" i="40"/>
  <c r="J6" i="40"/>
  <c r="U8" i="39"/>
  <c r="T8" i="39"/>
  <c r="S8" i="39"/>
  <c r="R8" i="39"/>
  <c r="V7" i="39"/>
  <c r="V6" i="39"/>
  <c r="U6" i="39"/>
  <c r="S6" i="39"/>
  <c r="T6" i="39"/>
  <c r="Z8" i="39"/>
  <c r="X8" i="39"/>
  <c r="W8" i="39"/>
  <c r="P8" i="39"/>
  <c r="O8" i="39"/>
  <c r="N8" i="39"/>
  <c r="M8" i="39"/>
  <c r="K8" i="39"/>
  <c r="J8" i="39"/>
  <c r="I8" i="39"/>
  <c r="H8" i="39"/>
  <c r="F8" i="39"/>
  <c r="D8" i="39"/>
  <c r="C8" i="39"/>
  <c r="B8" i="39"/>
  <c r="AA7" i="39"/>
  <c r="Q7" i="39"/>
  <c r="L7" i="39"/>
  <c r="E7" i="39"/>
  <c r="G7" i="39"/>
  <c r="Q6" i="39"/>
  <c r="P6" i="39"/>
  <c r="N6" i="39"/>
  <c r="O6" i="39"/>
  <c r="L6" i="39"/>
  <c r="K6" i="39"/>
  <c r="I6" i="39"/>
  <c r="J6" i="39"/>
  <c r="F8" i="38"/>
  <c r="G7" i="38"/>
  <c r="Q6" i="38"/>
  <c r="P6" i="38"/>
  <c r="N6" i="38"/>
  <c r="O6" i="38"/>
  <c r="L6" i="38"/>
  <c r="K6" i="38"/>
  <c r="I6" i="38"/>
  <c r="J6" i="38"/>
  <c r="G9" i="37"/>
  <c r="G13" i="37"/>
  <c r="G8" i="37"/>
  <c r="G10" i="37"/>
  <c r="G11" i="37"/>
  <c r="G12" i="37"/>
  <c r="V6" i="37"/>
  <c r="U6" i="37"/>
  <c r="S6" i="37"/>
  <c r="T6" i="37"/>
  <c r="Z14" i="37"/>
  <c r="Y14" i="37"/>
  <c r="X14" i="37"/>
  <c r="AA14" i="37"/>
  <c r="G7" i="37"/>
  <c r="Q6" i="37"/>
  <c r="P6" i="37"/>
  <c r="N6" i="37"/>
  <c r="O6" i="37"/>
  <c r="L6" i="37"/>
  <c r="K6" i="37"/>
  <c r="I6" i="37"/>
  <c r="J6" i="37"/>
  <c r="K6" i="36"/>
  <c r="F8" i="36"/>
  <c r="Q6" i="36"/>
  <c r="P6" i="36"/>
  <c r="N6" i="36"/>
  <c r="O6" i="36"/>
  <c r="L6" i="36"/>
  <c r="I6" i="36"/>
  <c r="J6" i="36"/>
  <c r="U6" i="35"/>
  <c r="AA6" i="35"/>
  <c r="Z6" i="35"/>
  <c r="X6" i="35"/>
  <c r="Y6" i="35"/>
  <c r="V6" i="35"/>
  <c r="S6" i="35"/>
  <c r="T6" i="35"/>
  <c r="F9" i="35"/>
  <c r="G7" i="35"/>
  <c r="Q6" i="35"/>
  <c r="P6" i="35"/>
  <c r="N6" i="35"/>
  <c r="O6" i="35"/>
  <c r="L6" i="35"/>
  <c r="I6" i="35"/>
  <c r="J6" i="35"/>
  <c r="P6" i="34"/>
  <c r="F10" i="34"/>
  <c r="G9" i="34"/>
  <c r="G7" i="34"/>
  <c r="Q6" i="34"/>
  <c r="N6" i="34"/>
  <c r="O6" i="34"/>
  <c r="L6" i="34"/>
  <c r="I6" i="34"/>
  <c r="J6" i="34"/>
  <c r="F9" i="33"/>
  <c r="G8" i="33"/>
  <c r="G7" i="33"/>
  <c r="L6" i="33"/>
  <c r="I6" i="33"/>
  <c r="J6" i="33"/>
  <c r="F9" i="32"/>
  <c r="G8" i="32"/>
  <c r="G7" i="32"/>
  <c r="L6" i="32"/>
  <c r="K6" i="32"/>
  <c r="I6" i="32"/>
  <c r="J6" i="32"/>
  <c r="F9" i="31"/>
  <c r="G8" i="31"/>
  <c r="G7" i="31"/>
  <c r="L6" i="31"/>
  <c r="K6" i="31"/>
  <c r="I6" i="31"/>
  <c r="J6" i="31"/>
  <c r="K6" i="30"/>
  <c r="F9" i="30"/>
  <c r="G8" i="30"/>
  <c r="L6" i="30"/>
  <c r="I6" i="30"/>
  <c r="J6" i="30"/>
  <c r="K6" i="29"/>
  <c r="F8" i="29"/>
  <c r="L6" i="29"/>
  <c r="I6" i="29"/>
  <c r="J6" i="29"/>
  <c r="F11" i="28"/>
  <c r="G10" i="28"/>
  <c r="G9" i="28"/>
  <c r="G7" i="28"/>
  <c r="L6" i="28"/>
  <c r="I6" i="28"/>
  <c r="J6" i="28"/>
  <c r="AA8" i="39"/>
  <c r="V8" i="39"/>
  <c r="Q8" i="39"/>
  <c r="AC7" i="39"/>
  <c r="G8" i="41"/>
  <c r="L8" i="39"/>
  <c r="E8" i="39"/>
  <c r="G8" i="39"/>
  <c r="S7" i="40"/>
  <c r="R7" i="40"/>
  <c r="T7" i="40"/>
  <c r="L8" i="40"/>
  <c r="Q8" i="40"/>
  <c r="E8" i="40"/>
  <c r="G8" i="38"/>
  <c r="E14" i="37"/>
  <c r="G8" i="36"/>
  <c r="G7" i="36"/>
  <c r="G9" i="35"/>
  <c r="G8" i="35"/>
  <c r="G10" i="34"/>
  <c r="G8" i="34"/>
  <c r="G9" i="33"/>
  <c r="G9" i="32"/>
  <c r="G9" i="31"/>
  <c r="G9" i="30"/>
  <c r="G7" i="30"/>
  <c r="G8" i="29"/>
  <c r="G7" i="29"/>
  <c r="G8" i="28"/>
  <c r="Z8" i="27"/>
  <c r="Y8" i="27"/>
  <c r="X8" i="27"/>
  <c r="W8" i="27"/>
  <c r="AA7" i="27"/>
  <c r="V7" i="27"/>
  <c r="AA6" i="27"/>
  <c r="X6" i="27"/>
  <c r="Y6" i="27"/>
  <c r="V6" i="27"/>
  <c r="S6" i="27"/>
  <c r="T6" i="27"/>
  <c r="AL8" i="27"/>
  <c r="AK8" i="27"/>
  <c r="AJ8" i="27"/>
  <c r="AI8" i="27"/>
  <c r="AE8" i="27"/>
  <c r="AD8" i="27"/>
  <c r="AC8" i="27"/>
  <c r="AB8" i="27"/>
  <c r="P8" i="27"/>
  <c r="O8" i="27"/>
  <c r="N8" i="27"/>
  <c r="M8" i="27"/>
  <c r="F8" i="27"/>
  <c r="D8" i="27"/>
  <c r="C8" i="27"/>
  <c r="B8" i="27"/>
  <c r="AF7" i="27"/>
  <c r="Q7" i="27"/>
  <c r="L7" i="27"/>
  <c r="E7" i="27"/>
  <c r="AF6" i="27"/>
  <c r="AC6" i="27"/>
  <c r="AD6" i="27"/>
  <c r="Q6" i="27"/>
  <c r="N6" i="27"/>
  <c r="O6" i="27"/>
  <c r="L6" i="27"/>
  <c r="I6" i="27"/>
  <c r="J6" i="27"/>
  <c r="Q6" i="26"/>
  <c r="N6" i="26"/>
  <c r="O6" i="26"/>
  <c r="F8" i="26"/>
  <c r="L6" i="26"/>
  <c r="I6" i="26"/>
  <c r="J6" i="26"/>
  <c r="V6" i="25"/>
  <c r="S6" i="25"/>
  <c r="T6" i="25"/>
  <c r="Q6" i="25"/>
  <c r="N6" i="25"/>
  <c r="O6" i="25"/>
  <c r="F11" i="25"/>
  <c r="G9" i="25"/>
  <c r="G7" i="25"/>
  <c r="L6" i="25"/>
  <c r="I6" i="25"/>
  <c r="J6" i="25"/>
  <c r="AB7" i="39"/>
  <c r="AD7" i="39"/>
  <c r="AC8" i="39"/>
  <c r="AC14" i="37"/>
  <c r="AB14" i="37"/>
  <c r="AD14" i="37"/>
  <c r="G14" i="37"/>
  <c r="S8" i="40"/>
  <c r="R8" i="40"/>
  <c r="T8" i="40"/>
  <c r="AH7" i="27"/>
  <c r="AG7" i="27"/>
  <c r="AA8" i="27"/>
  <c r="Q8" i="27"/>
  <c r="AH8" i="27"/>
  <c r="E8" i="27"/>
  <c r="G8" i="27"/>
  <c r="AF8" i="27"/>
  <c r="AM8" i="27"/>
  <c r="G11" i="25"/>
  <c r="G8" i="40"/>
  <c r="G11" i="28"/>
  <c r="G7" i="27"/>
  <c r="G7" i="26"/>
  <c r="G8" i="26"/>
  <c r="G8" i="25"/>
  <c r="G10" i="25"/>
  <c r="V9" i="24"/>
  <c r="Q9" i="24"/>
  <c r="G7" i="24"/>
  <c r="Q6" i="24"/>
  <c r="N6" i="24"/>
  <c r="O6" i="24"/>
  <c r="L6" i="24"/>
  <c r="I6" i="24"/>
  <c r="J6" i="24"/>
  <c r="F8" i="23"/>
  <c r="G7" i="23"/>
  <c r="Q6" i="23"/>
  <c r="N6" i="23"/>
  <c r="O6" i="23"/>
  <c r="L6" i="23"/>
  <c r="I6" i="23"/>
  <c r="J6" i="23"/>
  <c r="AB8" i="39"/>
  <c r="AD8" i="39"/>
  <c r="AO7" i="27"/>
  <c r="AN7" i="27"/>
  <c r="AP7" i="27"/>
  <c r="AO8" i="27"/>
  <c r="AN8" i="27"/>
  <c r="AP8" i="27"/>
  <c r="L9" i="24"/>
  <c r="G9" i="24"/>
  <c r="G8" i="23"/>
  <c r="F8" i="22"/>
  <c r="G7" i="22"/>
  <c r="Q6" i="21"/>
  <c r="N6" i="21"/>
  <c r="O6" i="21"/>
  <c r="F8" i="21"/>
  <c r="G7" i="21"/>
  <c r="L6" i="21"/>
  <c r="I6" i="21"/>
  <c r="J6" i="21"/>
  <c r="F8" i="20"/>
  <c r="G7" i="20"/>
  <c r="F15" i="19"/>
  <c r="G14" i="19"/>
  <c r="G13" i="19"/>
  <c r="G12" i="19"/>
  <c r="G11" i="19"/>
  <c r="G10" i="19"/>
  <c r="G9" i="19"/>
  <c r="G8" i="19"/>
  <c r="G7" i="19"/>
  <c r="L6" i="19"/>
  <c r="I6" i="19"/>
  <c r="J6" i="19"/>
  <c r="I6" i="18"/>
  <c r="J6" i="18"/>
  <c r="F15" i="18"/>
  <c r="G14" i="18"/>
  <c r="G13" i="18"/>
  <c r="G12" i="18"/>
  <c r="G11" i="18"/>
  <c r="G10" i="18"/>
  <c r="G9" i="18"/>
  <c r="G8" i="18"/>
  <c r="G7" i="18"/>
  <c r="L6" i="18"/>
  <c r="F9" i="17"/>
  <c r="G8" i="17"/>
  <c r="G7" i="17"/>
  <c r="L6" i="17"/>
  <c r="I6" i="17"/>
  <c r="J6" i="17"/>
  <c r="F9" i="16"/>
  <c r="G8" i="16"/>
  <c r="G7" i="16"/>
  <c r="L6" i="16"/>
  <c r="I6" i="16"/>
  <c r="J6" i="16"/>
  <c r="I6" i="15"/>
  <c r="J6" i="15"/>
  <c r="F9" i="15"/>
  <c r="G8" i="15"/>
  <c r="L6" i="15"/>
  <c r="F11" i="14"/>
  <c r="D11" i="14"/>
  <c r="C11" i="14"/>
  <c r="B11" i="14"/>
  <c r="G10" i="14"/>
  <c r="G9" i="14"/>
  <c r="G8" i="14"/>
  <c r="G7" i="14"/>
  <c r="G8" i="21"/>
  <c r="G8" i="20"/>
  <c r="G8" i="22"/>
  <c r="G15" i="19"/>
  <c r="G15" i="18"/>
  <c r="G9" i="17"/>
  <c r="G9" i="16"/>
  <c r="G7" i="15"/>
  <c r="G9" i="15"/>
  <c r="E11" i="14"/>
  <c r="G11" i="14"/>
  <c r="Z88" i="13"/>
  <c r="Y88" i="13"/>
  <c r="X88" i="13"/>
  <c r="W88" i="13"/>
  <c r="AA65" i="13"/>
  <c r="AA64" i="13"/>
  <c r="AA60" i="13"/>
  <c r="AA59" i="13"/>
  <c r="AG88" i="13"/>
  <c r="U88" i="13"/>
  <c r="T88" i="13"/>
  <c r="S88" i="13"/>
  <c r="R88" i="13"/>
  <c r="P88" i="13"/>
  <c r="N88" i="13"/>
  <c r="M88" i="13"/>
  <c r="K88" i="13"/>
  <c r="J88" i="13"/>
  <c r="I88" i="13"/>
  <c r="H88" i="13"/>
  <c r="D88" i="13"/>
  <c r="C88" i="13"/>
  <c r="B88" i="13"/>
  <c r="E88" i="13"/>
  <c r="G86" i="13"/>
  <c r="G85" i="13"/>
  <c r="G84" i="13"/>
  <c r="G82" i="13"/>
  <c r="G81" i="13"/>
  <c r="G80" i="13"/>
  <c r="G78" i="13"/>
  <c r="G77" i="13"/>
  <c r="G76" i="13"/>
  <c r="G74" i="13"/>
  <c r="G73" i="13"/>
  <c r="G72" i="13"/>
  <c r="G70" i="13"/>
  <c r="G69" i="13"/>
  <c r="G68" i="13"/>
  <c r="G66" i="13"/>
  <c r="AG65" i="13"/>
  <c r="V65" i="13"/>
  <c r="Q65" i="13"/>
  <c r="L65" i="13"/>
  <c r="E65" i="13"/>
  <c r="G65" i="13"/>
  <c r="AG64" i="13"/>
  <c r="V64" i="13"/>
  <c r="Q64" i="13"/>
  <c r="L64" i="13"/>
  <c r="E64" i="13"/>
  <c r="G64" i="13"/>
  <c r="G62" i="13"/>
  <c r="G61" i="13"/>
  <c r="AG60" i="13"/>
  <c r="V60" i="13"/>
  <c r="Q60" i="13"/>
  <c r="L60" i="13"/>
  <c r="E60" i="13"/>
  <c r="G60" i="13"/>
  <c r="AG59" i="13"/>
  <c r="V59" i="13"/>
  <c r="Q59" i="13"/>
  <c r="L59" i="13"/>
  <c r="E59" i="13"/>
  <c r="G58" i="13"/>
  <c r="G57" i="13"/>
  <c r="G56" i="13"/>
  <c r="G54" i="13"/>
  <c r="G53" i="13"/>
  <c r="G52" i="13"/>
  <c r="G50" i="13"/>
  <c r="G49" i="13"/>
  <c r="G48" i="13"/>
  <c r="G46" i="13"/>
  <c r="G45" i="13"/>
  <c r="G44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AI23" i="12"/>
  <c r="F23" i="12"/>
  <c r="D23" i="12"/>
  <c r="C23" i="12"/>
  <c r="B23" i="12"/>
  <c r="G21" i="12"/>
  <c r="G20" i="12"/>
  <c r="G19" i="12"/>
  <c r="G18" i="12"/>
  <c r="G17" i="12"/>
  <c r="G16" i="12"/>
  <c r="G15" i="12"/>
  <c r="G14" i="12"/>
  <c r="G12" i="12"/>
  <c r="G11" i="12"/>
  <c r="G10" i="12"/>
  <c r="G8" i="12"/>
  <c r="G7" i="12"/>
  <c r="AB19" i="11"/>
  <c r="K19" i="11"/>
  <c r="J19" i="11"/>
  <c r="I19" i="11"/>
  <c r="H19" i="11"/>
  <c r="F19" i="11"/>
  <c r="D19" i="11"/>
  <c r="C19" i="11"/>
  <c r="B19" i="11"/>
  <c r="V18" i="11"/>
  <c r="Q18" i="11"/>
  <c r="E18" i="11"/>
  <c r="G18" i="11"/>
  <c r="V17" i="11"/>
  <c r="Q17" i="11"/>
  <c r="E17" i="11"/>
  <c r="V16" i="11"/>
  <c r="Q16" i="11"/>
  <c r="E16" i="11"/>
  <c r="G16" i="11"/>
  <c r="V15" i="11"/>
  <c r="Q15" i="11"/>
  <c r="E15" i="11"/>
  <c r="G15" i="11"/>
  <c r="V14" i="11"/>
  <c r="Q14" i="11"/>
  <c r="E14" i="11"/>
  <c r="G14" i="11"/>
  <c r="V13" i="11"/>
  <c r="Q13" i="11"/>
  <c r="E13" i="11"/>
  <c r="G13" i="11"/>
  <c r="V12" i="11"/>
  <c r="Q12" i="11"/>
  <c r="E12" i="11"/>
  <c r="G12" i="11"/>
  <c r="V11" i="11"/>
  <c r="Q11" i="11"/>
  <c r="E11" i="11"/>
  <c r="G11" i="11"/>
  <c r="V10" i="11"/>
  <c r="Q10" i="11"/>
  <c r="E10" i="11"/>
  <c r="G10" i="11"/>
  <c r="V9" i="11"/>
  <c r="Q9" i="11"/>
  <c r="E9" i="11"/>
  <c r="G9" i="11"/>
  <c r="V8" i="11"/>
  <c r="Q8" i="11"/>
  <c r="E8" i="11"/>
  <c r="G8" i="11"/>
  <c r="BC87" i="2"/>
  <c r="BC86" i="2"/>
  <c r="BC85" i="2"/>
  <c r="BC84" i="2"/>
  <c r="BC83" i="2"/>
  <c r="BC82" i="2"/>
  <c r="BC81" i="2"/>
  <c r="BC80" i="2"/>
  <c r="BC79" i="2"/>
  <c r="BC78" i="2"/>
  <c r="BC77" i="2"/>
  <c r="BC76" i="2"/>
  <c r="BC75" i="2"/>
  <c r="BC74" i="2"/>
  <c r="BC73" i="2"/>
  <c r="BC72" i="2"/>
  <c r="BC71" i="2"/>
  <c r="BC70" i="2"/>
  <c r="BC69" i="2"/>
  <c r="BC68" i="2"/>
  <c r="BC67" i="2"/>
  <c r="BC66" i="2"/>
  <c r="BC65" i="2"/>
  <c r="BC64" i="2"/>
  <c r="BC63" i="2"/>
  <c r="BC62" i="2"/>
  <c r="BC61" i="2"/>
  <c r="BC60" i="2"/>
  <c r="BC59" i="2"/>
  <c r="BC58" i="2"/>
  <c r="BC57" i="2"/>
  <c r="BC56" i="2"/>
  <c r="BC55" i="2"/>
  <c r="BC54" i="2"/>
  <c r="BC53" i="2"/>
  <c r="BC52" i="2"/>
  <c r="BC51" i="2"/>
  <c r="BC50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G87" i="3"/>
  <c r="BG86" i="3"/>
  <c r="BG85" i="3"/>
  <c r="BG84" i="3"/>
  <c r="BG83" i="3"/>
  <c r="BG82" i="3"/>
  <c r="BG81" i="3"/>
  <c r="BG80" i="3"/>
  <c r="BG79" i="3"/>
  <c r="BG78" i="3"/>
  <c r="BG77" i="3"/>
  <c r="BG76" i="3"/>
  <c r="BG75" i="3"/>
  <c r="BG74" i="3"/>
  <c r="BG73" i="3"/>
  <c r="BG72" i="3"/>
  <c r="BG71" i="3"/>
  <c r="BG70" i="3"/>
  <c r="BG69" i="3"/>
  <c r="BG68" i="3"/>
  <c r="BG67" i="3"/>
  <c r="BG66" i="3"/>
  <c r="BG65" i="3"/>
  <c r="BG64" i="3"/>
  <c r="BG63" i="3"/>
  <c r="BG62" i="3"/>
  <c r="BG61" i="3"/>
  <c r="BG60" i="3"/>
  <c r="BG59" i="3"/>
  <c r="BG58" i="3"/>
  <c r="BG57" i="3"/>
  <c r="BG56" i="3"/>
  <c r="BG55" i="3"/>
  <c r="BG54" i="3"/>
  <c r="BG53" i="3"/>
  <c r="BG52" i="3"/>
  <c r="BG51" i="3"/>
  <c r="BG50" i="3"/>
  <c r="BG49" i="3"/>
  <c r="BG48" i="3"/>
  <c r="BG47" i="3"/>
  <c r="BG46" i="3"/>
  <c r="BG45" i="3"/>
  <c r="BG44" i="3"/>
  <c r="BG43" i="3"/>
  <c r="BG42" i="3"/>
  <c r="BG41" i="3"/>
  <c r="BG40" i="3"/>
  <c r="BG39" i="3"/>
  <c r="BG38" i="3"/>
  <c r="BG37" i="3"/>
  <c r="BG36" i="3"/>
  <c r="BG35" i="3"/>
  <c r="BG34" i="3"/>
  <c r="BG33" i="3"/>
  <c r="BG32" i="3"/>
  <c r="BG31" i="3"/>
  <c r="BG30" i="3"/>
  <c r="BG29" i="3"/>
  <c r="BG28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G14" i="3"/>
  <c r="BG13" i="3"/>
  <c r="BG12" i="3"/>
  <c r="BG11" i="3"/>
  <c r="BG10" i="3"/>
  <c r="BG9" i="3"/>
  <c r="BG8" i="3"/>
  <c r="AB88" i="5"/>
  <c r="AR11" i="9"/>
  <c r="AR12" i="9"/>
  <c r="AR10" i="9"/>
  <c r="AR9" i="9"/>
  <c r="AR8" i="9"/>
  <c r="AR7" i="9"/>
  <c r="AK6" i="10"/>
  <c r="AF6" i="10"/>
  <c r="L6" i="10"/>
  <c r="F55" i="10"/>
  <c r="D55" i="10"/>
  <c r="C55" i="10"/>
  <c r="B55" i="10"/>
  <c r="G53" i="10"/>
  <c r="G52" i="10"/>
  <c r="G50" i="10"/>
  <c r="G49" i="10"/>
  <c r="G48" i="10"/>
  <c r="G46" i="10"/>
  <c r="G45" i="10"/>
  <c r="G44" i="10"/>
  <c r="G42" i="10"/>
  <c r="G41" i="10"/>
  <c r="G40" i="10"/>
  <c r="G38" i="10"/>
  <c r="G37" i="10"/>
  <c r="G36" i="10"/>
  <c r="G34" i="10"/>
  <c r="G33" i="10"/>
  <c r="G32" i="10"/>
  <c r="G30" i="10"/>
  <c r="G29" i="10"/>
  <c r="G28" i="10"/>
  <c r="G26" i="10"/>
  <c r="G25" i="10"/>
  <c r="G24" i="10"/>
  <c r="G22" i="10"/>
  <c r="G20" i="10"/>
  <c r="G19" i="10"/>
  <c r="G18" i="10"/>
  <c r="G16" i="10"/>
  <c r="E15" i="10"/>
  <c r="G14" i="10"/>
  <c r="G13" i="10"/>
  <c r="G12" i="10"/>
  <c r="G11" i="10"/>
  <c r="G10" i="10"/>
  <c r="G8" i="10"/>
  <c r="G7" i="10"/>
  <c r="AA6" i="10"/>
  <c r="V6" i="10"/>
  <c r="Q6" i="10"/>
  <c r="AE12" i="9"/>
  <c r="AD12" i="9"/>
  <c r="AC12" i="9"/>
  <c r="AB12" i="9"/>
  <c r="U12" i="9"/>
  <c r="T12" i="9"/>
  <c r="S12" i="9"/>
  <c r="R12" i="9"/>
  <c r="K12" i="9"/>
  <c r="J12" i="9"/>
  <c r="I12" i="9"/>
  <c r="H12" i="9"/>
  <c r="F12" i="9"/>
  <c r="D12" i="9"/>
  <c r="C12" i="9"/>
  <c r="B12" i="9"/>
  <c r="E11" i="9"/>
  <c r="G11" i="9"/>
  <c r="E10" i="9"/>
  <c r="G10" i="9"/>
  <c r="E9" i="9"/>
  <c r="G9" i="9"/>
  <c r="E8" i="9"/>
  <c r="G8" i="9"/>
  <c r="E7" i="9"/>
  <c r="G7" i="9"/>
  <c r="G37" i="8"/>
  <c r="G36" i="8"/>
  <c r="G35" i="8"/>
  <c r="G33" i="8"/>
  <c r="G32" i="8"/>
  <c r="G31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K38" i="7"/>
  <c r="J38" i="7"/>
  <c r="I38" i="7"/>
  <c r="H38" i="7"/>
  <c r="F38" i="7"/>
  <c r="G10" i="7"/>
  <c r="G9" i="7"/>
  <c r="G8" i="7"/>
  <c r="G7" i="7"/>
  <c r="U14" i="6"/>
  <c r="T14" i="6"/>
  <c r="S14" i="6"/>
  <c r="R14" i="6"/>
  <c r="F14" i="6"/>
  <c r="D14" i="6"/>
  <c r="C14" i="6"/>
  <c r="B14" i="6"/>
  <c r="G13" i="6"/>
  <c r="G12" i="6"/>
  <c r="G11" i="6"/>
  <c r="Q89" i="5"/>
  <c r="L89" i="5"/>
  <c r="U88" i="5"/>
  <c r="T88" i="5"/>
  <c r="S88" i="5"/>
  <c r="R88" i="5"/>
  <c r="P88" i="5"/>
  <c r="O88" i="5"/>
  <c r="N88" i="5"/>
  <c r="M88" i="5"/>
  <c r="K88" i="5"/>
  <c r="J88" i="5"/>
  <c r="I88" i="5"/>
  <c r="H88" i="5"/>
  <c r="G87" i="5"/>
  <c r="G85" i="5"/>
  <c r="G83" i="5"/>
  <c r="G81" i="5"/>
  <c r="G79" i="5"/>
  <c r="G77" i="5"/>
  <c r="G75" i="5"/>
  <c r="G73" i="5"/>
  <c r="G71" i="5"/>
  <c r="G69" i="5"/>
  <c r="G67" i="5"/>
  <c r="G65" i="5"/>
  <c r="G63" i="5"/>
  <c r="G61" i="5"/>
  <c r="G59" i="5"/>
  <c r="G57" i="5"/>
  <c r="G55" i="5"/>
  <c r="G53" i="5"/>
  <c r="G51" i="5"/>
  <c r="G49" i="5"/>
  <c r="G47" i="5"/>
  <c r="G45" i="5"/>
  <c r="G43" i="5"/>
  <c r="G41" i="5"/>
  <c r="G39" i="5"/>
  <c r="G37" i="5"/>
  <c r="G35" i="5"/>
  <c r="G33" i="5"/>
  <c r="G31" i="5"/>
  <c r="G30" i="5"/>
  <c r="G29" i="5"/>
  <c r="G28" i="5"/>
  <c r="G27" i="5"/>
  <c r="G25" i="5"/>
  <c r="G24" i="5"/>
  <c r="G23" i="5"/>
  <c r="G22" i="5"/>
  <c r="G21" i="5"/>
  <c r="G19" i="5"/>
  <c r="G18" i="5"/>
  <c r="G17" i="5"/>
  <c r="G15" i="5"/>
  <c r="G14" i="5"/>
  <c r="G13" i="5"/>
  <c r="G11" i="5"/>
  <c r="G10" i="5"/>
  <c r="G9" i="5"/>
  <c r="G7" i="5"/>
  <c r="AJ88" i="4"/>
  <c r="AI88" i="4"/>
  <c r="AH88" i="4"/>
  <c r="AG88" i="4"/>
  <c r="AD88" i="4"/>
  <c r="AC88" i="4"/>
  <c r="AB88" i="4"/>
  <c r="Y88" i="4"/>
  <c r="X88" i="4"/>
  <c r="W88" i="4"/>
  <c r="K88" i="4"/>
  <c r="J88" i="4"/>
  <c r="I88" i="4"/>
  <c r="H88" i="4"/>
  <c r="G87" i="4"/>
  <c r="G85" i="4"/>
  <c r="G83" i="4"/>
  <c r="G81" i="4"/>
  <c r="G79" i="4"/>
  <c r="G77" i="4"/>
  <c r="G75" i="4"/>
  <c r="G73" i="4"/>
  <c r="G71" i="4"/>
  <c r="G69" i="4"/>
  <c r="G67" i="4"/>
  <c r="G65" i="4"/>
  <c r="G63" i="4"/>
  <c r="G61" i="4"/>
  <c r="G59" i="4"/>
  <c r="G57" i="4"/>
  <c r="G55" i="4"/>
  <c r="G53" i="4"/>
  <c r="G51" i="4"/>
  <c r="G49" i="4"/>
  <c r="G47" i="4"/>
  <c r="G45" i="4"/>
  <c r="G43" i="4"/>
  <c r="G41" i="4"/>
  <c r="G40" i="4"/>
  <c r="G39" i="4"/>
  <c r="G37" i="4"/>
  <c r="G33" i="4"/>
  <c r="G32" i="4"/>
  <c r="G29" i="4"/>
  <c r="G28" i="4"/>
  <c r="G25" i="4"/>
  <c r="G24" i="4"/>
  <c r="G22" i="4"/>
  <c r="G21" i="4"/>
  <c r="G18" i="4"/>
  <c r="G14" i="4"/>
  <c r="G10" i="4"/>
  <c r="G9" i="4"/>
  <c r="AY88" i="3"/>
  <c r="AX88" i="3"/>
  <c r="AW88" i="3"/>
  <c r="AV88" i="3"/>
  <c r="AO88" i="3"/>
  <c r="AN88" i="3"/>
  <c r="AM88" i="3"/>
  <c r="AL88" i="3"/>
  <c r="AJ88" i="3"/>
  <c r="AI88" i="3"/>
  <c r="AH88" i="3"/>
  <c r="AG88" i="3"/>
  <c r="AE88" i="3"/>
  <c r="AD88" i="3"/>
  <c r="AC88" i="3"/>
  <c r="AB88" i="3"/>
  <c r="Z88" i="3"/>
  <c r="Y88" i="3"/>
  <c r="X88" i="3"/>
  <c r="W88" i="3"/>
  <c r="K88" i="3"/>
  <c r="J88" i="3"/>
  <c r="I88" i="3"/>
  <c r="H88" i="3"/>
  <c r="E87" i="3"/>
  <c r="G87" i="3"/>
  <c r="E86" i="3"/>
  <c r="E85" i="3"/>
  <c r="E84" i="3"/>
  <c r="E83" i="3"/>
  <c r="G83" i="3"/>
  <c r="E82" i="3"/>
  <c r="E81" i="3"/>
  <c r="G81" i="3"/>
  <c r="E80" i="3"/>
  <c r="E79" i="3"/>
  <c r="G79" i="3"/>
  <c r="E78" i="3"/>
  <c r="E77" i="3"/>
  <c r="G77" i="3"/>
  <c r="E76" i="3"/>
  <c r="E75" i="3"/>
  <c r="G75" i="3"/>
  <c r="E74" i="3"/>
  <c r="E73" i="3"/>
  <c r="G73" i="3"/>
  <c r="E72" i="3"/>
  <c r="E71" i="3"/>
  <c r="G71" i="3"/>
  <c r="E70" i="3"/>
  <c r="E69" i="3"/>
  <c r="G69" i="3"/>
  <c r="E68" i="3"/>
  <c r="E67" i="3"/>
  <c r="G67" i="3"/>
  <c r="E66" i="3"/>
  <c r="E65" i="3"/>
  <c r="G65" i="3"/>
  <c r="E64" i="3"/>
  <c r="E63" i="3"/>
  <c r="G63" i="3"/>
  <c r="E62" i="3"/>
  <c r="E61" i="3"/>
  <c r="G61" i="3"/>
  <c r="E60" i="3"/>
  <c r="E59" i="3"/>
  <c r="G59" i="3"/>
  <c r="E58" i="3"/>
  <c r="E57" i="3"/>
  <c r="G57" i="3"/>
  <c r="E56" i="3"/>
  <c r="E55" i="3"/>
  <c r="G55" i="3"/>
  <c r="E54" i="3"/>
  <c r="E53" i="3"/>
  <c r="G53" i="3"/>
  <c r="E52" i="3"/>
  <c r="G52" i="3"/>
  <c r="E51" i="3"/>
  <c r="G51" i="3"/>
  <c r="E50" i="3"/>
  <c r="E49" i="3"/>
  <c r="G49" i="3"/>
  <c r="E48" i="3"/>
  <c r="G48" i="3"/>
  <c r="E47" i="3"/>
  <c r="G47" i="3"/>
  <c r="E46" i="3"/>
  <c r="E45" i="3"/>
  <c r="G45" i="3"/>
  <c r="E44" i="3"/>
  <c r="G44" i="3"/>
  <c r="E43" i="3"/>
  <c r="G43" i="3"/>
  <c r="E42" i="3"/>
  <c r="E41" i="3"/>
  <c r="G41" i="3"/>
  <c r="E40" i="3"/>
  <c r="G40" i="3"/>
  <c r="E39" i="3"/>
  <c r="G39" i="3"/>
  <c r="E38" i="3"/>
  <c r="E37" i="3"/>
  <c r="G37" i="3"/>
  <c r="E36" i="3"/>
  <c r="G36" i="3"/>
  <c r="E35" i="3"/>
  <c r="G35" i="3"/>
  <c r="E34" i="3"/>
  <c r="E33" i="3"/>
  <c r="E32" i="3"/>
  <c r="G32" i="3"/>
  <c r="E31" i="3"/>
  <c r="G31" i="3"/>
  <c r="E30" i="3"/>
  <c r="E29" i="3"/>
  <c r="E28" i="3"/>
  <c r="G28" i="3"/>
  <c r="E27" i="3"/>
  <c r="G27" i="3"/>
  <c r="E26" i="3"/>
  <c r="E25" i="3"/>
  <c r="E24" i="3"/>
  <c r="G24" i="3"/>
  <c r="E23" i="3"/>
  <c r="G23" i="3"/>
  <c r="E22" i="3"/>
  <c r="E21" i="3"/>
  <c r="E20" i="3"/>
  <c r="G20" i="3"/>
  <c r="E19" i="3"/>
  <c r="G19" i="3"/>
  <c r="E18" i="3"/>
  <c r="E17" i="3"/>
  <c r="E16" i="3"/>
  <c r="G16" i="3"/>
  <c r="E15" i="3"/>
  <c r="G15" i="3"/>
  <c r="E14" i="3"/>
  <c r="E13" i="3"/>
  <c r="E12" i="3"/>
  <c r="G12" i="3"/>
  <c r="E11" i="3"/>
  <c r="G11" i="3"/>
  <c r="E10" i="3"/>
  <c r="E9" i="3"/>
  <c r="E8" i="3"/>
  <c r="G8" i="3"/>
  <c r="E7" i="3"/>
  <c r="G7" i="3"/>
  <c r="AT88" i="2"/>
  <c r="AS88" i="2"/>
  <c r="AR88" i="2"/>
  <c r="AQ88" i="2"/>
  <c r="AU87" i="2"/>
  <c r="AU86" i="2"/>
  <c r="AU85" i="2"/>
  <c r="AU84" i="2"/>
  <c r="AU83" i="2"/>
  <c r="AU82" i="2"/>
  <c r="AU81" i="2"/>
  <c r="AU80" i="2"/>
  <c r="AU79" i="2"/>
  <c r="AU78" i="2"/>
  <c r="AU77" i="2"/>
  <c r="AU76" i="2"/>
  <c r="AU75" i="2"/>
  <c r="AU74" i="2"/>
  <c r="AU73" i="2"/>
  <c r="AU72" i="2"/>
  <c r="AU71" i="2"/>
  <c r="AU70" i="2"/>
  <c r="AU69" i="2"/>
  <c r="AU68" i="2"/>
  <c r="AU67" i="2"/>
  <c r="AU66" i="2"/>
  <c r="AU65" i="2"/>
  <c r="AU64" i="2"/>
  <c r="AU63" i="2"/>
  <c r="AU62" i="2"/>
  <c r="AU61" i="2"/>
  <c r="AU60" i="2"/>
  <c r="AU59" i="2"/>
  <c r="AU58" i="2"/>
  <c r="AU57" i="2"/>
  <c r="AU56" i="2"/>
  <c r="AU55" i="2"/>
  <c r="AU54" i="2"/>
  <c r="AU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O88" i="2"/>
  <c r="AN88" i="2"/>
  <c r="AM88" i="2"/>
  <c r="AL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J88" i="2"/>
  <c r="AI88" i="2"/>
  <c r="AH88" i="2"/>
  <c r="AG88" i="2"/>
  <c r="AK87" i="2"/>
  <c r="AK86" i="2"/>
  <c r="AX86" i="2"/>
  <c r="AK85" i="2"/>
  <c r="AK84" i="2"/>
  <c r="AK83" i="2"/>
  <c r="AK82" i="2"/>
  <c r="AX82" i="2"/>
  <c r="AK81" i="2"/>
  <c r="AK80" i="2"/>
  <c r="AK79" i="2"/>
  <c r="AK78" i="2"/>
  <c r="AX78" i="2"/>
  <c r="AK77" i="2"/>
  <c r="AK76" i="2"/>
  <c r="AK75" i="2"/>
  <c r="AK74" i="2"/>
  <c r="AX74" i="2"/>
  <c r="AK73" i="2"/>
  <c r="AK72" i="2"/>
  <c r="AK71" i="2"/>
  <c r="AK70" i="2"/>
  <c r="AX70" i="2"/>
  <c r="AK69" i="2"/>
  <c r="AK68" i="2"/>
  <c r="AK67" i="2"/>
  <c r="AK66" i="2"/>
  <c r="AX66" i="2"/>
  <c r="AK65" i="2"/>
  <c r="AK64" i="2"/>
  <c r="AX64" i="2"/>
  <c r="AK63" i="2"/>
  <c r="AK62" i="2"/>
  <c r="AX62" i="2"/>
  <c r="AK61" i="2"/>
  <c r="AK60" i="2"/>
  <c r="AK59" i="2"/>
  <c r="AK58" i="2"/>
  <c r="AX58" i="2"/>
  <c r="AK57" i="2"/>
  <c r="AK56" i="2"/>
  <c r="AK55" i="2"/>
  <c r="AK54" i="2"/>
  <c r="AX54" i="2"/>
  <c r="AK53" i="2"/>
  <c r="AK52" i="2"/>
  <c r="AK51" i="2"/>
  <c r="AK50" i="2"/>
  <c r="AX50" i="2"/>
  <c r="AK49" i="2"/>
  <c r="AK48" i="2"/>
  <c r="AK47" i="2"/>
  <c r="AK46" i="2"/>
  <c r="AX46" i="2"/>
  <c r="AK45" i="2"/>
  <c r="AK44" i="2"/>
  <c r="AK43" i="2"/>
  <c r="AK42" i="2"/>
  <c r="AX42" i="2"/>
  <c r="AK41" i="2"/>
  <c r="AK40" i="2"/>
  <c r="AK39" i="2"/>
  <c r="AK38" i="2"/>
  <c r="AX38" i="2"/>
  <c r="AK37" i="2"/>
  <c r="AK36" i="2"/>
  <c r="AK35" i="2"/>
  <c r="AK34" i="2"/>
  <c r="AX34" i="2"/>
  <c r="AK33" i="2"/>
  <c r="AK32" i="2"/>
  <c r="AK31" i="2"/>
  <c r="AK30" i="2"/>
  <c r="AX30" i="2"/>
  <c r="AK29" i="2"/>
  <c r="AK28" i="2"/>
  <c r="AK27" i="2"/>
  <c r="AK26" i="2"/>
  <c r="AX26" i="2"/>
  <c r="AK25" i="2"/>
  <c r="AK24" i="2"/>
  <c r="AK23" i="2"/>
  <c r="AK22" i="2"/>
  <c r="AX22" i="2"/>
  <c r="AK21" i="2"/>
  <c r="AK20" i="2"/>
  <c r="AK19" i="2"/>
  <c r="AK18" i="2"/>
  <c r="AX18" i="2"/>
  <c r="AK17" i="2"/>
  <c r="AK16" i="2"/>
  <c r="AK15" i="2"/>
  <c r="AK14" i="2"/>
  <c r="AX14" i="2"/>
  <c r="AK13" i="2"/>
  <c r="AK12" i="2"/>
  <c r="AK11" i="2"/>
  <c r="AK10" i="2"/>
  <c r="AX10" i="2"/>
  <c r="AK9" i="2"/>
  <c r="AK8" i="2"/>
  <c r="AK7" i="2"/>
  <c r="AE88" i="2"/>
  <c r="AD88" i="2"/>
  <c r="AC88" i="2"/>
  <c r="AB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U88" i="2"/>
  <c r="T88" i="2"/>
  <c r="S88" i="2"/>
  <c r="R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Z88" i="2"/>
  <c r="X88" i="2"/>
  <c r="W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O88" i="2"/>
  <c r="G15" i="10"/>
  <c r="AS15" i="10"/>
  <c r="AU15" i="10"/>
  <c r="G7" i="11"/>
  <c r="AX8" i="2"/>
  <c r="AX12" i="2"/>
  <c r="AX16" i="2"/>
  <c r="AX20" i="2"/>
  <c r="AX24" i="2"/>
  <c r="AX28" i="2"/>
  <c r="AX32" i="2"/>
  <c r="AX36" i="2"/>
  <c r="AX40" i="2"/>
  <c r="AX44" i="2"/>
  <c r="AX48" i="2"/>
  <c r="AX52" i="2"/>
  <c r="AX56" i="2"/>
  <c r="AX60" i="2"/>
  <c r="AX68" i="2"/>
  <c r="AX72" i="2"/>
  <c r="AX76" i="2"/>
  <c r="AX80" i="2"/>
  <c r="AX84" i="2"/>
  <c r="AX9" i="2"/>
  <c r="AX13" i="2"/>
  <c r="AX17" i="2"/>
  <c r="AX21" i="2"/>
  <c r="AX25" i="2"/>
  <c r="AX29" i="2"/>
  <c r="AX33" i="2"/>
  <c r="AX37" i="2"/>
  <c r="AX41" i="2"/>
  <c r="AX45" i="2"/>
  <c r="AX49" i="2"/>
  <c r="AX53" i="2"/>
  <c r="AX57" i="2"/>
  <c r="AX61" i="2"/>
  <c r="AX65" i="2"/>
  <c r="AX69" i="2"/>
  <c r="AX73" i="2"/>
  <c r="AX77" i="2"/>
  <c r="AX81" i="2"/>
  <c r="AX85" i="2"/>
  <c r="BC88" i="2"/>
  <c r="AB59" i="13"/>
  <c r="AE7" i="11"/>
  <c r="V88" i="13"/>
  <c r="Q88" i="13"/>
  <c r="AB65" i="13"/>
  <c r="AB64" i="13"/>
  <c r="W13" i="11"/>
  <c r="AD13" i="11"/>
  <c r="W9" i="11"/>
  <c r="W8" i="11"/>
  <c r="AD8" i="11"/>
  <c r="W12" i="11"/>
  <c r="AD12" i="11"/>
  <c r="W16" i="11"/>
  <c r="W17" i="11"/>
  <c r="AD17" i="11"/>
  <c r="W11" i="11"/>
  <c r="AD11" i="11"/>
  <c r="W15" i="11"/>
  <c r="AD15" i="11"/>
  <c r="E55" i="10"/>
  <c r="AS55" i="10"/>
  <c r="AU55" i="10"/>
  <c r="AU88" i="2"/>
  <c r="AX11" i="2"/>
  <c r="AX15" i="2"/>
  <c r="AX19" i="2"/>
  <c r="AX23" i="2"/>
  <c r="AX27" i="2"/>
  <c r="AX31" i="2"/>
  <c r="AX35" i="2"/>
  <c r="AX39" i="2"/>
  <c r="AX43" i="2"/>
  <c r="AX47" i="2"/>
  <c r="AX51" i="2"/>
  <c r="AX55" i="2"/>
  <c r="AX59" i="2"/>
  <c r="AX63" i="2"/>
  <c r="AX67" i="2"/>
  <c r="AX71" i="2"/>
  <c r="AX75" i="2"/>
  <c r="AX79" i="2"/>
  <c r="AX83" i="2"/>
  <c r="AX87" i="2"/>
  <c r="V88" i="2"/>
  <c r="AB60" i="13"/>
  <c r="AI60" i="13"/>
  <c r="AH60" i="13"/>
  <c r="AJ60" i="13"/>
  <c r="AA88" i="13"/>
  <c r="AI64" i="13"/>
  <c r="AH64" i="13"/>
  <c r="AJ64" i="13"/>
  <c r="AI59" i="13"/>
  <c r="AH59" i="13"/>
  <c r="AJ59" i="13"/>
  <c r="AI65" i="13"/>
  <c r="AH65" i="13"/>
  <c r="AJ65" i="13"/>
  <c r="L88" i="13"/>
  <c r="W10" i="11"/>
  <c r="W14" i="11"/>
  <c r="AD14" i="11"/>
  <c r="W18" i="11"/>
  <c r="AL8" i="9"/>
  <c r="AL10" i="9"/>
  <c r="G7" i="8"/>
  <c r="BI77" i="3"/>
  <c r="BI46" i="3"/>
  <c r="BI78" i="3"/>
  <c r="BI8" i="3"/>
  <c r="BI19" i="3"/>
  <c r="BI23" i="3"/>
  <c r="BI47" i="3"/>
  <c r="AP88" i="2"/>
  <c r="AK88" i="2"/>
  <c r="AX7" i="2"/>
  <c r="AF88" i="2"/>
  <c r="AA88" i="2"/>
  <c r="G88" i="13"/>
  <c r="G43" i="13"/>
  <c r="G47" i="13"/>
  <c r="G51" i="13"/>
  <c r="G55" i="13"/>
  <c r="G59" i="13"/>
  <c r="G63" i="13"/>
  <c r="G67" i="13"/>
  <c r="G71" i="13"/>
  <c r="G75" i="13"/>
  <c r="G79" i="13"/>
  <c r="G83" i="13"/>
  <c r="G87" i="13"/>
  <c r="E23" i="12"/>
  <c r="G23" i="12"/>
  <c r="G9" i="12"/>
  <c r="G13" i="12"/>
  <c r="G22" i="12"/>
  <c r="AC13" i="11"/>
  <c r="AE13" i="11"/>
  <c r="E19" i="11"/>
  <c r="G19" i="11"/>
  <c r="AC15" i="11"/>
  <c r="AE15" i="11"/>
  <c r="AC17" i="11"/>
  <c r="AE17" i="11"/>
  <c r="AC11" i="11"/>
  <c r="AE11" i="11"/>
  <c r="AC8" i="11"/>
  <c r="AE8" i="11"/>
  <c r="AC12" i="11"/>
  <c r="AE12" i="11"/>
  <c r="AC14" i="11"/>
  <c r="AE14" i="11"/>
  <c r="G17" i="11"/>
  <c r="AL9" i="9"/>
  <c r="AL11" i="9"/>
  <c r="AT7" i="9"/>
  <c r="G9" i="10"/>
  <c r="G21" i="10"/>
  <c r="G17" i="10"/>
  <c r="G55" i="10"/>
  <c r="G23" i="10"/>
  <c r="G27" i="10"/>
  <c r="G31" i="10"/>
  <c r="G35" i="10"/>
  <c r="G39" i="10"/>
  <c r="G43" i="10"/>
  <c r="G47" i="10"/>
  <c r="G51" i="10"/>
  <c r="E12" i="9"/>
  <c r="G38" i="8"/>
  <c r="G30" i="8"/>
  <c r="G34" i="8"/>
  <c r="G38" i="7"/>
  <c r="G11" i="7"/>
  <c r="G12" i="7"/>
  <c r="G14" i="7"/>
  <c r="G16" i="7"/>
  <c r="G18" i="7"/>
  <c r="G20" i="7"/>
  <c r="G22" i="7"/>
  <c r="G24" i="7"/>
  <c r="G26" i="7"/>
  <c r="G28" i="7"/>
  <c r="G30" i="7"/>
  <c r="G32" i="7"/>
  <c r="G35" i="7"/>
  <c r="G37" i="7"/>
  <c r="G13" i="7"/>
  <c r="G15" i="7"/>
  <c r="G17" i="7"/>
  <c r="G19" i="7"/>
  <c r="G21" i="7"/>
  <c r="G23" i="7"/>
  <c r="G25" i="7"/>
  <c r="G27" i="7"/>
  <c r="G29" i="7"/>
  <c r="G31" i="7"/>
  <c r="G33" i="7"/>
  <c r="G34" i="7"/>
  <c r="G36" i="7"/>
  <c r="E14" i="6"/>
  <c r="G14" i="6"/>
  <c r="G7" i="6"/>
  <c r="G8" i="6"/>
  <c r="G9" i="6"/>
  <c r="G10" i="6"/>
  <c r="Q88" i="5"/>
  <c r="V88" i="5"/>
  <c r="L88" i="5"/>
  <c r="G38" i="5"/>
  <c r="G8" i="5"/>
  <c r="G12" i="5"/>
  <c r="G16" i="5"/>
  <c r="G20" i="5"/>
  <c r="G32" i="5"/>
  <c r="G40" i="5"/>
  <c r="G48" i="5"/>
  <c r="G56" i="5"/>
  <c r="G64" i="5"/>
  <c r="G72" i="5"/>
  <c r="G80" i="5"/>
  <c r="G34" i="5"/>
  <c r="G42" i="5"/>
  <c r="G50" i="5"/>
  <c r="G58" i="5"/>
  <c r="G66" i="5"/>
  <c r="G74" i="5"/>
  <c r="G82" i="5"/>
  <c r="G46" i="5"/>
  <c r="G54" i="5"/>
  <c r="G62" i="5"/>
  <c r="G70" i="5"/>
  <c r="G78" i="5"/>
  <c r="G86" i="5"/>
  <c r="G26" i="5"/>
  <c r="G36" i="5"/>
  <c r="G44" i="5"/>
  <c r="G52" i="5"/>
  <c r="G60" i="5"/>
  <c r="G68" i="5"/>
  <c r="G76" i="5"/>
  <c r="G84" i="5"/>
  <c r="G13" i="4"/>
  <c r="G17" i="4"/>
  <c r="G35" i="4"/>
  <c r="G52" i="4"/>
  <c r="G54" i="4"/>
  <c r="G7" i="4"/>
  <c r="G11" i="4"/>
  <c r="G15" i="4"/>
  <c r="G19" i="4"/>
  <c r="G23" i="4"/>
  <c r="G27" i="4"/>
  <c r="G34" i="4"/>
  <c r="G36" i="4"/>
  <c r="G48" i="4"/>
  <c r="G42" i="4"/>
  <c r="G50" i="4"/>
  <c r="G30" i="4"/>
  <c r="G26" i="4"/>
  <c r="G44" i="4"/>
  <c r="G8" i="4"/>
  <c r="G12" i="4"/>
  <c r="G16" i="4"/>
  <c r="G20" i="4"/>
  <c r="G31" i="4"/>
  <c r="G38" i="4"/>
  <c r="G46" i="4"/>
  <c r="G88" i="4"/>
  <c r="G56" i="4"/>
  <c r="G60" i="4"/>
  <c r="G64" i="4"/>
  <c r="G68" i="4"/>
  <c r="G72" i="4"/>
  <c r="G76" i="4"/>
  <c r="G80" i="4"/>
  <c r="G84" i="4"/>
  <c r="G58" i="4"/>
  <c r="G62" i="4"/>
  <c r="G66" i="4"/>
  <c r="G70" i="4"/>
  <c r="G74" i="4"/>
  <c r="G78" i="4"/>
  <c r="G82" i="4"/>
  <c r="G86" i="4"/>
  <c r="BI39" i="3"/>
  <c r="BI42" i="3"/>
  <c r="BI73" i="3"/>
  <c r="BI81" i="3"/>
  <c r="BI48" i="3"/>
  <c r="BI70" i="3"/>
  <c r="BI74" i="3"/>
  <c r="BI82" i="3"/>
  <c r="BI14" i="3"/>
  <c r="BI28" i="3"/>
  <c r="BI50" i="3"/>
  <c r="BI52" i="3"/>
  <c r="BI72" i="3"/>
  <c r="G88" i="3"/>
  <c r="G42" i="3"/>
  <c r="G50" i="3"/>
  <c r="G56" i="3"/>
  <c r="G10" i="3"/>
  <c r="G14" i="3"/>
  <c r="G18" i="3"/>
  <c r="G22" i="3"/>
  <c r="G26" i="3"/>
  <c r="G30" i="3"/>
  <c r="G34" i="3"/>
  <c r="G38" i="3"/>
  <c r="G46" i="3"/>
  <c r="G54" i="3"/>
  <c r="G9" i="3"/>
  <c r="G13" i="3"/>
  <c r="G17" i="3"/>
  <c r="G21" i="3"/>
  <c r="G25" i="3"/>
  <c r="G29" i="3"/>
  <c r="G33" i="3"/>
  <c r="G85" i="3"/>
  <c r="G60" i="3"/>
  <c r="G64" i="3"/>
  <c r="G68" i="3"/>
  <c r="G72" i="3"/>
  <c r="G76" i="3"/>
  <c r="G80" i="3"/>
  <c r="G84" i="3"/>
  <c r="G58" i="3"/>
  <c r="G62" i="3"/>
  <c r="G66" i="3"/>
  <c r="G70" i="3"/>
  <c r="G74" i="3"/>
  <c r="G78" i="3"/>
  <c r="G82" i="3"/>
  <c r="G86" i="3"/>
  <c r="P88" i="2"/>
  <c r="N88" i="2"/>
  <c r="M88" i="2"/>
  <c r="D88" i="2"/>
  <c r="C88" i="2"/>
  <c r="B88" i="2"/>
  <c r="Q87" i="2"/>
  <c r="AW87" i="2"/>
  <c r="L87" i="2"/>
  <c r="AV87" i="2"/>
  <c r="E87" i="2"/>
  <c r="G87" i="2"/>
  <c r="Q86" i="2"/>
  <c r="AW86" i="2"/>
  <c r="L86" i="2"/>
  <c r="AV86" i="2"/>
  <c r="E86" i="2"/>
  <c r="G86" i="2"/>
  <c r="Q85" i="2"/>
  <c r="AW85" i="2"/>
  <c r="L85" i="2"/>
  <c r="AV85" i="2"/>
  <c r="E85" i="2"/>
  <c r="G85" i="2"/>
  <c r="Q84" i="2"/>
  <c r="AW84" i="2"/>
  <c r="L84" i="2"/>
  <c r="AV84" i="2"/>
  <c r="E84" i="2"/>
  <c r="G84" i="2"/>
  <c r="Q83" i="2"/>
  <c r="AW83" i="2"/>
  <c r="L83" i="2"/>
  <c r="AV83" i="2"/>
  <c r="E83" i="2"/>
  <c r="G83" i="2"/>
  <c r="Q82" i="2"/>
  <c r="AW82" i="2"/>
  <c r="L82" i="2"/>
  <c r="AV82" i="2"/>
  <c r="E82" i="2"/>
  <c r="G82" i="2"/>
  <c r="Q81" i="2"/>
  <c r="AW81" i="2"/>
  <c r="L81" i="2"/>
  <c r="AV81" i="2"/>
  <c r="E81" i="2"/>
  <c r="G81" i="2"/>
  <c r="Q80" i="2"/>
  <c r="AW80" i="2"/>
  <c r="L80" i="2"/>
  <c r="AV80" i="2"/>
  <c r="E80" i="2"/>
  <c r="G80" i="2"/>
  <c r="Q79" i="2"/>
  <c r="AW79" i="2"/>
  <c r="L79" i="2"/>
  <c r="AV79" i="2"/>
  <c r="E79" i="2"/>
  <c r="G79" i="2"/>
  <c r="Q78" i="2"/>
  <c r="AW78" i="2"/>
  <c r="L78" i="2"/>
  <c r="AV78" i="2"/>
  <c r="E78" i="2"/>
  <c r="G78" i="2"/>
  <c r="Q77" i="2"/>
  <c r="AW77" i="2"/>
  <c r="L77" i="2"/>
  <c r="AV77" i="2"/>
  <c r="E77" i="2"/>
  <c r="G77" i="2"/>
  <c r="Q76" i="2"/>
  <c r="AW76" i="2"/>
  <c r="L76" i="2"/>
  <c r="AV76" i="2"/>
  <c r="E76" i="2"/>
  <c r="G76" i="2"/>
  <c r="Q75" i="2"/>
  <c r="AW75" i="2"/>
  <c r="L75" i="2"/>
  <c r="AV75" i="2"/>
  <c r="E75" i="2"/>
  <c r="G75" i="2"/>
  <c r="Q74" i="2"/>
  <c r="AW74" i="2"/>
  <c r="L74" i="2"/>
  <c r="AV74" i="2"/>
  <c r="E74" i="2"/>
  <c r="G74" i="2"/>
  <c r="Q73" i="2"/>
  <c r="AW73" i="2"/>
  <c r="L73" i="2"/>
  <c r="AV73" i="2"/>
  <c r="E73" i="2"/>
  <c r="G73" i="2"/>
  <c r="Q72" i="2"/>
  <c r="AW72" i="2"/>
  <c r="L72" i="2"/>
  <c r="AV72" i="2"/>
  <c r="E72" i="2"/>
  <c r="G72" i="2"/>
  <c r="Q71" i="2"/>
  <c r="AW71" i="2"/>
  <c r="L71" i="2"/>
  <c r="AV71" i="2"/>
  <c r="E71" i="2"/>
  <c r="G71" i="2"/>
  <c r="Q70" i="2"/>
  <c r="AW70" i="2"/>
  <c r="L70" i="2"/>
  <c r="AV70" i="2"/>
  <c r="E70" i="2"/>
  <c r="G70" i="2"/>
  <c r="Q69" i="2"/>
  <c r="AW69" i="2"/>
  <c r="L69" i="2"/>
  <c r="AV69" i="2"/>
  <c r="E69" i="2"/>
  <c r="G69" i="2"/>
  <c r="Q68" i="2"/>
  <c r="AW68" i="2"/>
  <c r="L68" i="2"/>
  <c r="AV68" i="2"/>
  <c r="E68" i="2"/>
  <c r="G68" i="2"/>
  <c r="Q67" i="2"/>
  <c r="AW67" i="2"/>
  <c r="L67" i="2"/>
  <c r="AV67" i="2"/>
  <c r="E67" i="2"/>
  <c r="G67" i="2"/>
  <c r="Q66" i="2"/>
  <c r="AW66" i="2"/>
  <c r="L66" i="2"/>
  <c r="AV66" i="2"/>
  <c r="E66" i="2"/>
  <c r="G66" i="2"/>
  <c r="Q65" i="2"/>
  <c r="AW65" i="2"/>
  <c r="L65" i="2"/>
  <c r="AV65" i="2"/>
  <c r="E65" i="2"/>
  <c r="G65" i="2"/>
  <c r="Q64" i="2"/>
  <c r="AW64" i="2"/>
  <c r="L64" i="2"/>
  <c r="AV64" i="2"/>
  <c r="E64" i="2"/>
  <c r="G64" i="2"/>
  <c r="Q63" i="2"/>
  <c r="AW63" i="2"/>
  <c r="L63" i="2"/>
  <c r="AV63" i="2"/>
  <c r="E63" i="2"/>
  <c r="G63" i="2"/>
  <c r="Q62" i="2"/>
  <c r="AW62" i="2"/>
  <c r="L62" i="2"/>
  <c r="AV62" i="2"/>
  <c r="E62" i="2"/>
  <c r="G62" i="2"/>
  <c r="Q61" i="2"/>
  <c r="AW61" i="2"/>
  <c r="L61" i="2"/>
  <c r="AV61" i="2"/>
  <c r="E61" i="2"/>
  <c r="G61" i="2"/>
  <c r="Q60" i="2"/>
  <c r="AW60" i="2"/>
  <c r="L60" i="2"/>
  <c r="AV60" i="2"/>
  <c r="E60" i="2"/>
  <c r="G60" i="2"/>
  <c r="Q59" i="2"/>
  <c r="AW59" i="2"/>
  <c r="L59" i="2"/>
  <c r="AV59" i="2"/>
  <c r="E59" i="2"/>
  <c r="G59" i="2"/>
  <c r="Q58" i="2"/>
  <c r="AW58" i="2"/>
  <c r="L58" i="2"/>
  <c r="AV58" i="2"/>
  <c r="E58" i="2"/>
  <c r="G58" i="2"/>
  <c r="Q57" i="2"/>
  <c r="AW57" i="2"/>
  <c r="L57" i="2"/>
  <c r="AV57" i="2"/>
  <c r="E57" i="2"/>
  <c r="G57" i="2"/>
  <c r="Q56" i="2"/>
  <c r="AW56" i="2"/>
  <c r="L56" i="2"/>
  <c r="AV56" i="2"/>
  <c r="E56" i="2"/>
  <c r="G56" i="2"/>
  <c r="Q55" i="2"/>
  <c r="AW55" i="2"/>
  <c r="L55" i="2"/>
  <c r="AV55" i="2"/>
  <c r="E55" i="2"/>
  <c r="G55" i="2"/>
  <c r="Q54" i="2"/>
  <c r="AW54" i="2"/>
  <c r="L54" i="2"/>
  <c r="AV54" i="2"/>
  <c r="E54" i="2"/>
  <c r="G54" i="2"/>
  <c r="Q53" i="2"/>
  <c r="AW53" i="2"/>
  <c r="L53" i="2"/>
  <c r="AV53" i="2"/>
  <c r="E53" i="2"/>
  <c r="G53" i="2"/>
  <c r="Q52" i="2"/>
  <c r="AW52" i="2"/>
  <c r="L52" i="2"/>
  <c r="AV52" i="2"/>
  <c r="E52" i="2"/>
  <c r="G52" i="2"/>
  <c r="Q51" i="2"/>
  <c r="AW51" i="2"/>
  <c r="L51" i="2"/>
  <c r="AV51" i="2"/>
  <c r="E51" i="2"/>
  <c r="G51" i="2"/>
  <c r="Q50" i="2"/>
  <c r="AW50" i="2"/>
  <c r="L50" i="2"/>
  <c r="AV50" i="2"/>
  <c r="E50" i="2"/>
  <c r="G50" i="2"/>
  <c r="Q49" i="2"/>
  <c r="AW49" i="2"/>
  <c r="L49" i="2"/>
  <c r="AV49" i="2"/>
  <c r="E49" i="2"/>
  <c r="G49" i="2"/>
  <c r="Q48" i="2"/>
  <c r="AW48" i="2"/>
  <c r="L48" i="2"/>
  <c r="AV48" i="2"/>
  <c r="E48" i="2"/>
  <c r="G48" i="2"/>
  <c r="Q47" i="2"/>
  <c r="AW47" i="2"/>
  <c r="L47" i="2"/>
  <c r="AV47" i="2"/>
  <c r="E47" i="2"/>
  <c r="G47" i="2"/>
  <c r="Q46" i="2"/>
  <c r="AW46" i="2"/>
  <c r="L46" i="2"/>
  <c r="AV46" i="2"/>
  <c r="E46" i="2"/>
  <c r="G46" i="2"/>
  <c r="Q45" i="2"/>
  <c r="AW45" i="2"/>
  <c r="L45" i="2"/>
  <c r="AV45" i="2"/>
  <c r="E45" i="2"/>
  <c r="G45" i="2"/>
  <c r="Q44" i="2"/>
  <c r="AW44" i="2"/>
  <c r="L44" i="2"/>
  <c r="AV44" i="2"/>
  <c r="E44" i="2"/>
  <c r="G44" i="2"/>
  <c r="Q43" i="2"/>
  <c r="AW43" i="2"/>
  <c r="L43" i="2"/>
  <c r="AV43" i="2"/>
  <c r="E43" i="2"/>
  <c r="G43" i="2"/>
  <c r="Q42" i="2"/>
  <c r="AW42" i="2"/>
  <c r="L42" i="2"/>
  <c r="AV42" i="2"/>
  <c r="E42" i="2"/>
  <c r="G42" i="2"/>
  <c r="Q41" i="2"/>
  <c r="AW41" i="2"/>
  <c r="L41" i="2"/>
  <c r="AV41" i="2"/>
  <c r="E41" i="2"/>
  <c r="G41" i="2"/>
  <c r="Q40" i="2"/>
  <c r="AW40" i="2"/>
  <c r="L40" i="2"/>
  <c r="AV40" i="2"/>
  <c r="E40" i="2"/>
  <c r="G40" i="2"/>
  <c r="Q39" i="2"/>
  <c r="AW39" i="2"/>
  <c r="L39" i="2"/>
  <c r="AV39" i="2"/>
  <c r="E39" i="2"/>
  <c r="Q38" i="2"/>
  <c r="AW38" i="2"/>
  <c r="L38" i="2"/>
  <c r="AV38" i="2"/>
  <c r="E38" i="2"/>
  <c r="G38" i="2"/>
  <c r="Q37" i="2"/>
  <c r="AW37" i="2"/>
  <c r="L37" i="2"/>
  <c r="AV37" i="2"/>
  <c r="E37" i="2"/>
  <c r="Q36" i="2"/>
  <c r="AW36" i="2"/>
  <c r="L36" i="2"/>
  <c r="AV36" i="2"/>
  <c r="E36" i="2"/>
  <c r="G36" i="2"/>
  <c r="Q35" i="2"/>
  <c r="AW35" i="2"/>
  <c r="L35" i="2"/>
  <c r="AV35" i="2"/>
  <c r="E35" i="2"/>
  <c r="G35" i="2"/>
  <c r="Q34" i="2"/>
  <c r="AW34" i="2"/>
  <c r="L34" i="2"/>
  <c r="AV34" i="2"/>
  <c r="E34" i="2"/>
  <c r="G34" i="2"/>
  <c r="Q33" i="2"/>
  <c r="AW33" i="2"/>
  <c r="L33" i="2"/>
  <c r="AV33" i="2"/>
  <c r="E33" i="2"/>
  <c r="G33" i="2"/>
  <c r="Q32" i="2"/>
  <c r="AW32" i="2"/>
  <c r="L32" i="2"/>
  <c r="AV32" i="2"/>
  <c r="E32" i="2"/>
  <c r="G32" i="2"/>
  <c r="Q31" i="2"/>
  <c r="AW31" i="2"/>
  <c r="L31" i="2"/>
  <c r="AV31" i="2"/>
  <c r="E31" i="2"/>
  <c r="G31" i="2"/>
  <c r="Q30" i="2"/>
  <c r="AW30" i="2"/>
  <c r="L30" i="2"/>
  <c r="AV30" i="2"/>
  <c r="E30" i="2"/>
  <c r="G30" i="2"/>
  <c r="Q29" i="2"/>
  <c r="AW29" i="2"/>
  <c r="L29" i="2"/>
  <c r="AV29" i="2"/>
  <c r="E29" i="2"/>
  <c r="G29" i="2"/>
  <c r="Q28" i="2"/>
  <c r="AW28" i="2"/>
  <c r="L28" i="2"/>
  <c r="AV28" i="2"/>
  <c r="E28" i="2"/>
  <c r="G28" i="2"/>
  <c r="Q27" i="2"/>
  <c r="AW27" i="2"/>
  <c r="L27" i="2"/>
  <c r="AV27" i="2"/>
  <c r="E27" i="2"/>
  <c r="G27" i="2"/>
  <c r="Q26" i="2"/>
  <c r="AW26" i="2"/>
  <c r="L26" i="2"/>
  <c r="AV26" i="2"/>
  <c r="E26" i="2"/>
  <c r="G26" i="2"/>
  <c r="Q25" i="2"/>
  <c r="AW25" i="2"/>
  <c r="L25" i="2"/>
  <c r="AV25" i="2"/>
  <c r="E25" i="2"/>
  <c r="G25" i="2"/>
  <c r="Q24" i="2"/>
  <c r="AW24" i="2"/>
  <c r="L24" i="2"/>
  <c r="AV24" i="2"/>
  <c r="E24" i="2"/>
  <c r="G24" i="2"/>
  <c r="Q23" i="2"/>
  <c r="AW23" i="2"/>
  <c r="L23" i="2"/>
  <c r="AV23" i="2"/>
  <c r="E23" i="2"/>
  <c r="G23" i="2"/>
  <c r="Q22" i="2"/>
  <c r="AW22" i="2"/>
  <c r="L22" i="2"/>
  <c r="AV22" i="2"/>
  <c r="E22" i="2"/>
  <c r="G22" i="2"/>
  <c r="Q21" i="2"/>
  <c r="AW21" i="2"/>
  <c r="L21" i="2"/>
  <c r="AV21" i="2"/>
  <c r="E21" i="2"/>
  <c r="G21" i="2"/>
  <c r="Q20" i="2"/>
  <c r="AW20" i="2"/>
  <c r="L20" i="2"/>
  <c r="AV20" i="2"/>
  <c r="E20" i="2"/>
  <c r="G20" i="2"/>
  <c r="Q19" i="2"/>
  <c r="AW19" i="2"/>
  <c r="L19" i="2"/>
  <c r="AV19" i="2"/>
  <c r="E19" i="2"/>
  <c r="G19" i="2"/>
  <c r="Q18" i="2"/>
  <c r="AW18" i="2"/>
  <c r="L18" i="2"/>
  <c r="AV18" i="2"/>
  <c r="E18" i="2"/>
  <c r="G18" i="2"/>
  <c r="Q17" i="2"/>
  <c r="AW17" i="2"/>
  <c r="L17" i="2"/>
  <c r="AV17" i="2"/>
  <c r="E17" i="2"/>
  <c r="G17" i="2"/>
  <c r="Q16" i="2"/>
  <c r="AW16" i="2"/>
  <c r="L16" i="2"/>
  <c r="AV16" i="2"/>
  <c r="E16" i="2"/>
  <c r="G16" i="2"/>
  <c r="Q15" i="2"/>
  <c r="AW15" i="2"/>
  <c r="L15" i="2"/>
  <c r="AV15" i="2"/>
  <c r="E15" i="2"/>
  <c r="G15" i="2"/>
  <c r="Q14" i="2"/>
  <c r="AW14" i="2"/>
  <c r="L14" i="2"/>
  <c r="AV14" i="2"/>
  <c r="E14" i="2"/>
  <c r="G14" i="2"/>
  <c r="Q13" i="2"/>
  <c r="AW13" i="2"/>
  <c r="L13" i="2"/>
  <c r="AV13" i="2"/>
  <c r="E13" i="2"/>
  <c r="Q12" i="2"/>
  <c r="AW12" i="2"/>
  <c r="L12" i="2"/>
  <c r="AV12" i="2"/>
  <c r="E12" i="2"/>
  <c r="G12" i="2"/>
  <c r="Q11" i="2"/>
  <c r="AW11" i="2"/>
  <c r="L11" i="2"/>
  <c r="AV11" i="2"/>
  <c r="E11" i="2"/>
  <c r="G11" i="2"/>
  <c r="Q10" i="2"/>
  <c r="AW10" i="2"/>
  <c r="L10" i="2"/>
  <c r="AV10" i="2"/>
  <c r="E10" i="2"/>
  <c r="G10" i="2"/>
  <c r="Q9" i="2"/>
  <c r="AW9" i="2"/>
  <c r="L9" i="2"/>
  <c r="AV9" i="2"/>
  <c r="E9" i="2"/>
  <c r="G9" i="2"/>
  <c r="Q8" i="2"/>
  <c r="AW8" i="2"/>
  <c r="L8" i="2"/>
  <c r="AV8" i="2"/>
  <c r="E8" i="2"/>
  <c r="G8" i="2"/>
  <c r="Q7" i="2"/>
  <c r="AW7" i="2"/>
  <c r="AV7" i="2"/>
  <c r="BE7" i="2"/>
  <c r="E7" i="2"/>
  <c r="G7" i="2"/>
  <c r="BH50" i="3"/>
  <c r="BJ50" i="3"/>
  <c r="BH82" i="3"/>
  <c r="BJ82" i="3"/>
  <c r="BH19" i="3"/>
  <c r="BJ19" i="3"/>
  <c r="BH46" i="3"/>
  <c r="BJ46" i="3"/>
  <c r="BH74" i="3"/>
  <c r="BJ74" i="3"/>
  <c r="BH42" i="3"/>
  <c r="BJ42" i="3"/>
  <c r="BH8" i="3"/>
  <c r="BJ8" i="3"/>
  <c r="BH78" i="3"/>
  <c r="BJ78" i="3"/>
  <c r="BH77" i="3"/>
  <c r="BJ77" i="3"/>
  <c r="BH28" i="3"/>
  <c r="BJ28" i="3"/>
  <c r="BH14" i="3"/>
  <c r="BJ14" i="3"/>
  <c r="BH70" i="3"/>
  <c r="BJ70" i="3"/>
  <c r="BH73" i="3"/>
  <c r="BJ73" i="3"/>
  <c r="BH47" i="3"/>
  <c r="BJ47" i="3"/>
  <c r="BH52" i="3"/>
  <c r="BJ52" i="3"/>
  <c r="BH48" i="3"/>
  <c r="BJ48" i="3"/>
  <c r="BH81" i="3"/>
  <c r="BJ81" i="3"/>
  <c r="BH39" i="3"/>
  <c r="BJ39" i="3"/>
  <c r="BH23" i="3"/>
  <c r="BJ23" i="3"/>
  <c r="AD9" i="11"/>
  <c r="AC9" i="11"/>
  <c r="AE9" i="11"/>
  <c r="AD10" i="11"/>
  <c r="AC10" i="11"/>
  <c r="AE10" i="11"/>
  <c r="AD16" i="11"/>
  <c r="AC16" i="11"/>
  <c r="AE16" i="11"/>
  <c r="AD18" i="11"/>
  <c r="AC18" i="11"/>
  <c r="AE18" i="11"/>
  <c r="AH14" i="6"/>
  <c r="AJ14" i="6"/>
  <c r="AB88" i="13"/>
  <c r="AI88" i="13"/>
  <c r="AH88" i="13"/>
  <c r="AJ88" i="13"/>
  <c r="AT10" i="9"/>
  <c r="AS10" i="9"/>
  <c r="AU10" i="9"/>
  <c r="BI55" i="3"/>
  <c r="BI51" i="3"/>
  <c r="BI27" i="3"/>
  <c r="BI10" i="3"/>
  <c r="BI16" i="3"/>
  <c r="AX88" i="2"/>
  <c r="BE8" i="2"/>
  <c r="BE12" i="2"/>
  <c r="BD12" i="2"/>
  <c r="BF12" i="2"/>
  <c r="BD7" i="2"/>
  <c r="BF7" i="2"/>
  <c r="BE16" i="2"/>
  <c r="BD16" i="2"/>
  <c r="BF16" i="2"/>
  <c r="BE20" i="2"/>
  <c r="BD20" i="2"/>
  <c r="BF20" i="2"/>
  <c r="BE24" i="2"/>
  <c r="BD24" i="2"/>
  <c r="BF24" i="2"/>
  <c r="BE28" i="2"/>
  <c r="BD28" i="2"/>
  <c r="BF28" i="2"/>
  <c r="BE32" i="2"/>
  <c r="BD32" i="2"/>
  <c r="BF32" i="2"/>
  <c r="BE36" i="2"/>
  <c r="BE40" i="2"/>
  <c r="BD40" i="2"/>
  <c r="BF40" i="2"/>
  <c r="BE44" i="2"/>
  <c r="BD44" i="2"/>
  <c r="BF44" i="2"/>
  <c r="BE48" i="2"/>
  <c r="BD48" i="2"/>
  <c r="BF48" i="2"/>
  <c r="BE52" i="2"/>
  <c r="BD52" i="2"/>
  <c r="BF52" i="2"/>
  <c r="BE56" i="2"/>
  <c r="BE60" i="2"/>
  <c r="BD60" i="2"/>
  <c r="BF60" i="2"/>
  <c r="BE64" i="2"/>
  <c r="BD64" i="2"/>
  <c r="BF64" i="2"/>
  <c r="G50" i="8"/>
  <c r="BI43" i="3"/>
  <c r="BI71" i="3"/>
  <c r="BE10" i="2"/>
  <c r="BD10" i="2"/>
  <c r="BF10" i="2"/>
  <c r="BE14" i="2"/>
  <c r="BD14" i="2"/>
  <c r="BF14" i="2"/>
  <c r="BE18" i="2"/>
  <c r="BD18" i="2"/>
  <c r="BF18" i="2"/>
  <c r="BE22" i="2"/>
  <c r="BD22" i="2"/>
  <c r="BF22" i="2"/>
  <c r="BE9" i="2"/>
  <c r="BE13" i="2"/>
  <c r="BD13" i="2"/>
  <c r="BF13" i="2"/>
  <c r="BE17" i="2"/>
  <c r="BD17" i="2"/>
  <c r="BF17" i="2"/>
  <c r="BE21" i="2"/>
  <c r="BD21" i="2"/>
  <c r="BF21" i="2"/>
  <c r="BE25" i="2"/>
  <c r="BD25" i="2"/>
  <c r="BF25" i="2"/>
  <c r="BE29" i="2"/>
  <c r="BD29" i="2"/>
  <c r="BF29" i="2"/>
  <c r="BE33" i="2"/>
  <c r="BD33" i="2"/>
  <c r="BF33" i="2"/>
  <c r="BE37" i="2"/>
  <c r="BD37" i="2"/>
  <c r="BF37" i="2"/>
  <c r="BE41" i="2"/>
  <c r="BD41" i="2"/>
  <c r="BF41" i="2"/>
  <c r="BE45" i="2"/>
  <c r="BD45" i="2"/>
  <c r="BF45" i="2"/>
  <c r="BE49" i="2"/>
  <c r="BD49" i="2"/>
  <c r="BF49" i="2"/>
  <c r="BE53" i="2"/>
  <c r="BD53" i="2"/>
  <c r="BF53" i="2"/>
  <c r="BE57" i="2"/>
  <c r="BD57" i="2"/>
  <c r="BF57" i="2"/>
  <c r="BE61" i="2"/>
  <c r="BD61" i="2"/>
  <c r="BF61" i="2"/>
  <c r="BE65" i="2"/>
  <c r="BD65" i="2"/>
  <c r="BF65" i="2"/>
  <c r="BE69" i="2"/>
  <c r="BD69" i="2"/>
  <c r="BF69" i="2"/>
  <c r="BE73" i="2"/>
  <c r="BD73" i="2"/>
  <c r="BF73" i="2"/>
  <c r="BE77" i="2"/>
  <c r="BD77" i="2"/>
  <c r="BF77" i="2"/>
  <c r="BE81" i="2"/>
  <c r="BD81" i="2"/>
  <c r="BF81" i="2"/>
  <c r="BE85" i="2"/>
  <c r="BD85" i="2"/>
  <c r="BF85" i="2"/>
  <c r="BE26" i="2"/>
  <c r="BD26" i="2"/>
  <c r="BF26" i="2"/>
  <c r="BE30" i="2"/>
  <c r="BD30" i="2"/>
  <c r="BF30" i="2"/>
  <c r="BE34" i="2"/>
  <c r="BD34" i="2"/>
  <c r="BF34" i="2"/>
  <c r="BE38" i="2"/>
  <c r="BD38" i="2"/>
  <c r="BF38" i="2"/>
  <c r="BE42" i="2"/>
  <c r="BD42" i="2"/>
  <c r="BF42" i="2"/>
  <c r="BE46" i="2"/>
  <c r="BD46" i="2"/>
  <c r="BF46" i="2"/>
  <c r="BE50" i="2"/>
  <c r="BD50" i="2"/>
  <c r="BF50" i="2"/>
  <c r="BE54" i="2"/>
  <c r="BD54" i="2"/>
  <c r="BF54" i="2"/>
  <c r="BE58" i="2"/>
  <c r="BD58" i="2"/>
  <c r="BF58" i="2"/>
  <c r="BE62" i="2"/>
  <c r="BD62" i="2"/>
  <c r="BF62" i="2"/>
  <c r="BE66" i="2"/>
  <c r="BD66" i="2"/>
  <c r="BF66" i="2"/>
  <c r="BE70" i="2"/>
  <c r="BD70" i="2"/>
  <c r="BF70" i="2"/>
  <c r="BE74" i="2"/>
  <c r="BD74" i="2"/>
  <c r="BF74" i="2"/>
  <c r="BE78" i="2"/>
  <c r="BD78" i="2"/>
  <c r="BF78" i="2"/>
  <c r="BE82" i="2"/>
  <c r="BD82" i="2"/>
  <c r="BF82" i="2"/>
  <c r="BE86" i="2"/>
  <c r="BD86" i="2"/>
  <c r="BF86" i="2"/>
  <c r="BD9" i="2"/>
  <c r="BF9" i="2"/>
  <c r="E88" i="2"/>
  <c r="BD8" i="2"/>
  <c r="BF8" i="2"/>
  <c r="BD36" i="2"/>
  <c r="BF36" i="2"/>
  <c r="BD56" i="2"/>
  <c r="BF56" i="2"/>
  <c r="AT8" i="9"/>
  <c r="AS8" i="9"/>
  <c r="AU8" i="9"/>
  <c r="AH12" i="6"/>
  <c r="AJ12" i="6"/>
  <c r="AH13" i="6"/>
  <c r="AJ13" i="6"/>
  <c r="AH11" i="6"/>
  <c r="AJ11" i="6"/>
  <c r="AH10" i="6"/>
  <c r="AJ10" i="6"/>
  <c r="W88" i="5"/>
  <c r="BI56" i="3"/>
  <c r="BI61" i="3"/>
  <c r="BI84" i="3"/>
  <c r="BI21" i="3"/>
  <c r="BI68" i="3"/>
  <c r="BI60" i="3"/>
  <c r="BI32" i="3"/>
  <c r="BI87" i="3"/>
  <c r="BI79" i="3"/>
  <c r="BI57" i="3"/>
  <c r="BI36" i="3"/>
  <c r="BI12" i="3"/>
  <c r="BI80" i="3"/>
  <c r="BI34" i="3"/>
  <c r="BI22" i="3"/>
  <c r="BI18" i="3"/>
  <c r="BI64" i="3"/>
  <c r="BI40" i="3"/>
  <c r="BI41" i="3"/>
  <c r="BI37" i="3"/>
  <c r="BI76" i="3"/>
  <c r="BI86" i="3"/>
  <c r="BI20" i="3"/>
  <c r="BI85" i="3"/>
  <c r="BI11" i="3"/>
  <c r="BI15" i="3"/>
  <c r="BI67" i="3"/>
  <c r="BI38" i="3"/>
  <c r="BI54" i="3"/>
  <c r="BI66" i="3"/>
  <c r="BH72" i="3"/>
  <c r="BJ72" i="3"/>
  <c r="BI59" i="3"/>
  <c r="BI83" i="3"/>
  <c r="BI35" i="3"/>
  <c r="BI17" i="3"/>
  <c r="BI53" i="3"/>
  <c r="BI26" i="3"/>
  <c r="BI29" i="3"/>
  <c r="BI30" i="3"/>
  <c r="BI75" i="3"/>
  <c r="BI33" i="3"/>
  <c r="BI69" i="3"/>
  <c r="BI13" i="3"/>
  <c r="BI63" i="3"/>
  <c r="BI49" i="3"/>
  <c r="BI58" i="3"/>
  <c r="BI65" i="3"/>
  <c r="BI44" i="3"/>
  <c r="BI62" i="3"/>
  <c r="BI45" i="3"/>
  <c r="BI24" i="3"/>
  <c r="BH71" i="3"/>
  <c r="BI31" i="3"/>
  <c r="BI25" i="3"/>
  <c r="BI9" i="3"/>
  <c r="BE68" i="2"/>
  <c r="BD68" i="2"/>
  <c r="BF68" i="2"/>
  <c r="BE72" i="2"/>
  <c r="BD72" i="2"/>
  <c r="BF72" i="2"/>
  <c r="BE76" i="2"/>
  <c r="BD76" i="2"/>
  <c r="BF76" i="2"/>
  <c r="BE80" i="2"/>
  <c r="BD80" i="2"/>
  <c r="BF80" i="2"/>
  <c r="BE84" i="2"/>
  <c r="BD84" i="2"/>
  <c r="BF84" i="2"/>
  <c r="BE11" i="2"/>
  <c r="BD11" i="2"/>
  <c r="BF11" i="2"/>
  <c r="BE15" i="2"/>
  <c r="BD15" i="2"/>
  <c r="BF15" i="2"/>
  <c r="BE19" i="2"/>
  <c r="BD19" i="2"/>
  <c r="BF19" i="2"/>
  <c r="BE23" i="2"/>
  <c r="BD23" i="2"/>
  <c r="BF23" i="2"/>
  <c r="BE27" i="2"/>
  <c r="BD27" i="2"/>
  <c r="BF27" i="2"/>
  <c r="BE31" i="2"/>
  <c r="BD31" i="2"/>
  <c r="BF31" i="2"/>
  <c r="BE35" i="2"/>
  <c r="BD35" i="2"/>
  <c r="BF35" i="2"/>
  <c r="BE39" i="2"/>
  <c r="BD39" i="2"/>
  <c r="BF39" i="2"/>
  <c r="BE43" i="2"/>
  <c r="BD43" i="2"/>
  <c r="BF43" i="2"/>
  <c r="BE47" i="2"/>
  <c r="BD47" i="2"/>
  <c r="BF47" i="2"/>
  <c r="BE51" i="2"/>
  <c r="BD51" i="2"/>
  <c r="BF51" i="2"/>
  <c r="BE55" i="2"/>
  <c r="BD55" i="2"/>
  <c r="BF55" i="2"/>
  <c r="BE59" i="2"/>
  <c r="BD59" i="2"/>
  <c r="BF59" i="2"/>
  <c r="BE63" i="2"/>
  <c r="BD63" i="2"/>
  <c r="BF63" i="2"/>
  <c r="BE67" i="2"/>
  <c r="BD67" i="2"/>
  <c r="BF67" i="2"/>
  <c r="BE71" i="2"/>
  <c r="BD71" i="2"/>
  <c r="BF71" i="2"/>
  <c r="BE75" i="2"/>
  <c r="BD75" i="2"/>
  <c r="BF75" i="2"/>
  <c r="BE79" i="2"/>
  <c r="BD79" i="2"/>
  <c r="BF79" i="2"/>
  <c r="BE83" i="2"/>
  <c r="BD83" i="2"/>
  <c r="BF83" i="2"/>
  <c r="BE87" i="2"/>
  <c r="BD87" i="2"/>
  <c r="BF87" i="2"/>
  <c r="AH23" i="12"/>
  <c r="AJ23" i="12"/>
  <c r="AS7" i="9"/>
  <c r="AU7" i="9"/>
  <c r="AT11" i="9"/>
  <c r="AS11" i="9"/>
  <c r="AU11" i="9"/>
  <c r="AT9" i="9"/>
  <c r="AS9" i="9"/>
  <c r="AU9" i="9"/>
  <c r="G12" i="9"/>
  <c r="G88" i="5"/>
  <c r="Q88" i="2"/>
  <c r="AW88" i="2"/>
  <c r="L88" i="2"/>
  <c r="AV88" i="2"/>
  <c r="G37" i="2"/>
  <c r="G13" i="2"/>
  <c r="G39" i="2"/>
  <c r="G88" i="2"/>
  <c r="BH58" i="3"/>
  <c r="BJ58" i="3"/>
  <c r="BH62" i="3"/>
  <c r="BJ62" i="3"/>
  <c r="BH26" i="3"/>
  <c r="BJ26" i="3"/>
  <c r="BH63" i="3"/>
  <c r="BJ63" i="3"/>
  <c r="BH53" i="3"/>
  <c r="BJ53" i="3"/>
  <c r="BH9" i="3"/>
  <c r="BJ9" i="3"/>
  <c r="BH24" i="3"/>
  <c r="BJ24" i="3"/>
  <c r="BH65" i="3"/>
  <c r="BJ65" i="3"/>
  <c r="BH13" i="3"/>
  <c r="BJ13" i="3"/>
  <c r="BH30" i="3"/>
  <c r="BJ30" i="3"/>
  <c r="BH17" i="3"/>
  <c r="BJ17" i="3"/>
  <c r="BH67" i="3"/>
  <c r="BJ67" i="3"/>
  <c r="BH20" i="3"/>
  <c r="BJ20" i="3"/>
  <c r="BH41" i="3"/>
  <c r="BJ41" i="3"/>
  <c r="BH22" i="3"/>
  <c r="BJ22" i="3"/>
  <c r="BH36" i="3"/>
  <c r="BJ36" i="3"/>
  <c r="BH32" i="3"/>
  <c r="BJ32" i="3"/>
  <c r="BH84" i="3"/>
  <c r="BJ84" i="3"/>
  <c r="BH43" i="3"/>
  <c r="BJ43" i="3"/>
  <c r="BH10" i="3"/>
  <c r="BJ10" i="3"/>
  <c r="BH25" i="3"/>
  <c r="BJ25" i="3"/>
  <c r="BH69" i="3"/>
  <c r="BJ69" i="3"/>
  <c r="BH29" i="3"/>
  <c r="BJ29" i="3"/>
  <c r="BH35" i="3"/>
  <c r="BJ35" i="3"/>
  <c r="BH66" i="3"/>
  <c r="BJ66" i="3"/>
  <c r="BH15" i="3"/>
  <c r="BJ15" i="3"/>
  <c r="BH86" i="3"/>
  <c r="BJ86" i="3"/>
  <c r="BH40" i="3"/>
  <c r="BJ40" i="3"/>
  <c r="BH34" i="3"/>
  <c r="BJ34" i="3"/>
  <c r="BH57" i="3"/>
  <c r="BJ57" i="3"/>
  <c r="BH60" i="3"/>
  <c r="BJ60" i="3"/>
  <c r="BH61" i="3"/>
  <c r="BJ61" i="3"/>
  <c r="BH27" i="3"/>
  <c r="BJ27" i="3"/>
  <c r="BH31" i="3"/>
  <c r="BJ31" i="3"/>
  <c r="BH33" i="3"/>
  <c r="BJ33" i="3"/>
  <c r="BH83" i="3"/>
  <c r="BJ83" i="3"/>
  <c r="BH54" i="3"/>
  <c r="BJ54" i="3"/>
  <c r="BH11" i="3"/>
  <c r="BJ11" i="3"/>
  <c r="BH76" i="3"/>
  <c r="BJ76" i="3"/>
  <c r="BH64" i="3"/>
  <c r="BJ64" i="3"/>
  <c r="BH80" i="3"/>
  <c r="BJ80" i="3"/>
  <c r="BH79" i="3"/>
  <c r="BJ79" i="3"/>
  <c r="BH68" i="3"/>
  <c r="BJ68" i="3"/>
  <c r="BH56" i="3"/>
  <c r="BJ56" i="3"/>
  <c r="BJ71" i="3"/>
  <c r="BH51" i="3"/>
  <c r="BJ51" i="3"/>
  <c r="BH45" i="3"/>
  <c r="BJ45" i="3"/>
  <c r="BH49" i="3"/>
  <c r="BJ49" i="3"/>
  <c r="BH44" i="3"/>
  <c r="BJ44" i="3"/>
  <c r="BH75" i="3"/>
  <c r="BJ75" i="3"/>
  <c r="BH59" i="3"/>
  <c r="BJ59" i="3"/>
  <c r="BH38" i="3"/>
  <c r="BJ38" i="3"/>
  <c r="BH85" i="3"/>
  <c r="BJ85" i="3"/>
  <c r="BH37" i="3"/>
  <c r="BJ37" i="3"/>
  <c r="BH18" i="3"/>
  <c r="BJ18" i="3"/>
  <c r="BH12" i="3"/>
  <c r="BJ12" i="3"/>
  <c r="BH87" i="3"/>
  <c r="BJ87" i="3"/>
  <c r="BH21" i="3"/>
  <c r="BJ21" i="3"/>
  <c r="BH16" i="3"/>
  <c r="BJ16" i="3"/>
  <c r="BH55" i="3"/>
  <c r="BJ55" i="3"/>
  <c r="AD19" i="11"/>
  <c r="AC19" i="11"/>
  <c r="AE19" i="11"/>
  <c r="AT12" i="9"/>
  <c r="AS12" i="9"/>
  <c r="AU12" i="9"/>
  <c r="BE88" i="2"/>
  <c r="BD88" i="2"/>
  <c r="BF88" i="2"/>
  <c r="BH7" i="3"/>
  <c r="BJ7" i="3"/>
</calcChain>
</file>

<file path=xl/sharedStrings.xml><?xml version="1.0" encoding="utf-8"?>
<sst xmlns="http://schemas.openxmlformats.org/spreadsheetml/2006/main" count="3535" uniqueCount="725">
  <si>
    <t>DISTRICT</t>
  </si>
  <si>
    <t>MACHINE TURNOUT</t>
  </si>
  <si>
    <t>ABSENTEE TURNOUT</t>
  </si>
  <si>
    <t>AFFIDAVIT</t>
  </si>
  <si>
    <t>VOTER REGISTRATION</t>
  </si>
  <si>
    <t>Brasher 1</t>
  </si>
  <si>
    <t>Brasher 2</t>
  </si>
  <si>
    <t>Canton 1</t>
  </si>
  <si>
    <t>Canton 2</t>
  </si>
  <si>
    <t>Canton 3</t>
  </si>
  <si>
    <t>Canton 4</t>
  </si>
  <si>
    <t>Canton 5</t>
  </si>
  <si>
    <t>Canton 6</t>
  </si>
  <si>
    <t>Canton 7</t>
  </si>
  <si>
    <t>Canton 8</t>
  </si>
  <si>
    <t>Clare 1</t>
  </si>
  <si>
    <t>Clifton 1</t>
  </si>
  <si>
    <t>Clifton 2</t>
  </si>
  <si>
    <t>Colton 1</t>
  </si>
  <si>
    <t>DeKalb 1</t>
  </si>
  <si>
    <t>DeKalb 2</t>
  </si>
  <si>
    <t>DePeyster 1</t>
  </si>
  <si>
    <t>Edwards 1</t>
  </si>
  <si>
    <t>Fine 1</t>
  </si>
  <si>
    <t>Fowler 1</t>
  </si>
  <si>
    <t>Fowler 2</t>
  </si>
  <si>
    <t>Gouverneur 1</t>
  </si>
  <si>
    <t>Gouverneur 2</t>
  </si>
  <si>
    <t>Gouverneur 3</t>
  </si>
  <si>
    <t>Gouverneur 4</t>
  </si>
  <si>
    <t>Hammond 1</t>
  </si>
  <si>
    <t>Hermon 1</t>
  </si>
  <si>
    <t>Hopkinton 1</t>
  </si>
  <si>
    <t>Lawrence 1</t>
  </si>
  <si>
    <t>Lisbon 1</t>
  </si>
  <si>
    <t>Lisbon 2</t>
  </si>
  <si>
    <t>Lisbon 3</t>
  </si>
  <si>
    <t>Louisville 1</t>
  </si>
  <si>
    <t>Louisville 2</t>
  </si>
  <si>
    <t>Louisville 3</t>
  </si>
  <si>
    <t>Louisville 4</t>
  </si>
  <si>
    <t>Macomb 1</t>
  </si>
  <si>
    <t>Madrid 1</t>
  </si>
  <si>
    <t>Massena 1</t>
  </si>
  <si>
    <t>Massena 2</t>
  </si>
  <si>
    <t>Massena 3</t>
  </si>
  <si>
    <t>Massena 4</t>
  </si>
  <si>
    <t>Massena 5</t>
  </si>
  <si>
    <t>Massena 6</t>
  </si>
  <si>
    <t>Massena 7</t>
  </si>
  <si>
    <t>Massena 8</t>
  </si>
  <si>
    <t>Morristown 1</t>
  </si>
  <si>
    <t>Morristown 2</t>
  </si>
  <si>
    <t>Norfolk 1</t>
  </si>
  <si>
    <t>Norfolk 2</t>
  </si>
  <si>
    <t>Norfolk 3</t>
  </si>
  <si>
    <t>Oswegatchie 1</t>
  </si>
  <si>
    <t>Oswegatchie 2</t>
  </si>
  <si>
    <t>Oswegatchie 3</t>
  </si>
  <si>
    <t>Parishville 1</t>
  </si>
  <si>
    <t>Parishville 2</t>
  </si>
  <si>
    <t>Piercefield 1</t>
  </si>
  <si>
    <t>Pierrepont 1</t>
  </si>
  <si>
    <t>Pierrepont 2</t>
  </si>
  <si>
    <t>Pitcairn 1</t>
  </si>
  <si>
    <t>Potsdam 1</t>
  </si>
  <si>
    <t>Potsdam 2</t>
  </si>
  <si>
    <t>Potsdam 3</t>
  </si>
  <si>
    <t>Potsdam 4</t>
  </si>
  <si>
    <t>Potsdam 5</t>
  </si>
  <si>
    <t>Potsdam 6</t>
  </si>
  <si>
    <t>Potsdam 7</t>
  </si>
  <si>
    <t>Potsdam 8</t>
  </si>
  <si>
    <t>Rossie 1</t>
  </si>
  <si>
    <t>Russell 1</t>
  </si>
  <si>
    <t>Stockholm 1</t>
  </si>
  <si>
    <t>Stockholm 2</t>
  </si>
  <si>
    <t>Stockholm 3</t>
  </si>
  <si>
    <t>Waddington 1</t>
  </si>
  <si>
    <t>Waddington 2</t>
  </si>
  <si>
    <t>Ogdensburg 1</t>
  </si>
  <si>
    <t>Ogdensburg 2</t>
  </si>
  <si>
    <t>Ogdensburg 3</t>
  </si>
  <si>
    <t>Ogdensburg 4</t>
  </si>
  <si>
    <t>Ogdensburg 5</t>
  </si>
  <si>
    <t>Ogdensburg 6</t>
  </si>
  <si>
    <t>TOTAL</t>
  </si>
  <si>
    <t>ST. LAWRENCE COUNTY</t>
  </si>
  <si>
    <t>TOTAL TURNOUT</t>
  </si>
  <si>
    <t>% TURNOUT</t>
  </si>
  <si>
    <t>Hillary Clinton (MACHINE)</t>
  </si>
  <si>
    <t>Hillary Clinton  (ABSENTEE)</t>
  </si>
  <si>
    <t>Hillary Clinton  (ABSENTEE HC)</t>
  </si>
  <si>
    <t>Hillary Clinton  (AFFIDAVIT)</t>
  </si>
  <si>
    <t>Hillary Clinton</t>
  </si>
  <si>
    <t>UNDER / OVER VOTES</t>
  </si>
  <si>
    <t>TOTAL VOTES CAST</t>
  </si>
  <si>
    <t>DEM</t>
  </si>
  <si>
    <t>General Election</t>
  </si>
  <si>
    <t>REP</t>
  </si>
  <si>
    <t>Donald J. Trump (MACHINE)</t>
  </si>
  <si>
    <t>Donald J. Trump (ABSENTEE)</t>
  </si>
  <si>
    <t>Donald J. Trump (ABSENTEE HC)</t>
  </si>
  <si>
    <t>Donald J. Trump (AFFIDAVIT)</t>
  </si>
  <si>
    <t>Donald J. Trump</t>
  </si>
  <si>
    <t>Jill Stein (MACHINE)</t>
  </si>
  <si>
    <t>Jill Stein  (ABSENTEE)</t>
  </si>
  <si>
    <t>Jill Stein(ABSENTEE HC)</t>
  </si>
  <si>
    <t>Jill Stein  (AFFIDAVIT)</t>
  </si>
  <si>
    <t>Jill Stein</t>
  </si>
  <si>
    <t>GRE</t>
  </si>
  <si>
    <t>CON</t>
  </si>
  <si>
    <t>WOR</t>
  </si>
  <si>
    <t>IND</t>
  </si>
  <si>
    <t>Gary Johnson (MACHINE)</t>
  </si>
  <si>
    <t>Gary Johnson  (ABSENTEE)</t>
  </si>
  <si>
    <t>Gary Johnson  (ABSENTEE HC)</t>
  </si>
  <si>
    <t>Gary Johnson  (AFFIDAVIT)</t>
  </si>
  <si>
    <t>Gary Johnson</t>
  </si>
  <si>
    <t>WEP</t>
  </si>
  <si>
    <t>LBT</t>
  </si>
  <si>
    <t>Hillary Clinton TOTAL</t>
  </si>
  <si>
    <t>Donald J. Trump TOTAL</t>
  </si>
  <si>
    <t>Gary Johnson TOTAL</t>
  </si>
  <si>
    <t>President of the United States</t>
  </si>
  <si>
    <t>United States Senator</t>
  </si>
  <si>
    <t>Charles E. Schumer (MACHINE)</t>
  </si>
  <si>
    <t>Charles E. Schumer   (ABSENTEE)</t>
  </si>
  <si>
    <t>Charles E. Schumer   (ABSENTEE HC)</t>
  </si>
  <si>
    <t>Charles E. Schumer  (AFFIDAVIT)</t>
  </si>
  <si>
    <t xml:space="preserve">Charles E. Schumer </t>
  </si>
  <si>
    <t>Wendy Long (MACHINE)</t>
  </si>
  <si>
    <t>Wendy Long  (ABSENTEE)</t>
  </si>
  <si>
    <t>Wendy Long (ABSENTEE HC)</t>
  </si>
  <si>
    <t>Wendy Long  (AFFIDAVIT)</t>
  </si>
  <si>
    <t xml:space="preserve">Wendy Long </t>
  </si>
  <si>
    <t>Robin Laverne Wilson (MACHINE)</t>
  </si>
  <si>
    <t>Robin Laverne Wilson  (ABSENTEE)</t>
  </si>
  <si>
    <t>Robin Laverne Wilson (ABSENTEE HC)</t>
  </si>
  <si>
    <t>Robin Laverne Wilson (AFFIDAVIT)</t>
  </si>
  <si>
    <t>Robin Laverne Wilson</t>
  </si>
  <si>
    <t>REF</t>
  </si>
  <si>
    <t>Alex Merced (MACHINE)</t>
  </si>
  <si>
    <t>Alex Merced (ABSENTEE)</t>
  </si>
  <si>
    <t>Alex Merced  (ABSENTEE HC)</t>
  </si>
  <si>
    <t>Alex Merced(AFFIDAVIT)</t>
  </si>
  <si>
    <t>Alex Merced</t>
  </si>
  <si>
    <t>Charles E. Schumer   TOTAL</t>
  </si>
  <si>
    <t>Wendy Long TOTAL</t>
  </si>
  <si>
    <t>Representative in Congress 21st District</t>
  </si>
  <si>
    <t>Mike Derrick (MACHINE)</t>
  </si>
  <si>
    <t>Mike Derrick  (ABSENTEE)</t>
  </si>
  <si>
    <t>Mike Derrick    (ABSENTEE HC)</t>
  </si>
  <si>
    <t>Mike Derrick   (AFFIDAVIT)</t>
  </si>
  <si>
    <t xml:space="preserve">Mike Derrick </t>
  </si>
  <si>
    <t>Elise M. Stefanik (MACHINE)</t>
  </si>
  <si>
    <t>Elise M. Stefanik (ABSENTEE)</t>
  </si>
  <si>
    <t>Elise M. Stefanik (ABSENTEE HC)</t>
  </si>
  <si>
    <t>Elise M. Stefanik  (AFFIDAVIT)</t>
  </si>
  <si>
    <t>Elise M. Stefanik</t>
  </si>
  <si>
    <t>Matthew J. Funiciello (MACHINE)</t>
  </si>
  <si>
    <t>Matthew J. Funiciello  (ABSENTEE)</t>
  </si>
  <si>
    <t>Matthew J. Funiciello (ABSENTEE HC)</t>
  </si>
  <si>
    <t>Matthew J. Funiciello (AFFIDAVIT)</t>
  </si>
  <si>
    <t>Matthew J. Funiciello</t>
  </si>
  <si>
    <t>Mike Derrick  TOTAL</t>
  </si>
  <si>
    <t>Elise M. Stefanik TOTAL</t>
  </si>
  <si>
    <t>Mark L. Powers (MACHINE)</t>
  </si>
  <si>
    <t>Mark L. Powers   (ABSENTEE)</t>
  </si>
  <si>
    <t>Mark L. Powers  (ABSENTEE HC)</t>
  </si>
  <si>
    <t>Mark L. Powers   (AFFIDAVIT)</t>
  </si>
  <si>
    <t xml:space="preserve">Mark L. Powers </t>
  </si>
  <si>
    <t>Timothy J. Lawliss (MACHINE)</t>
  </si>
  <si>
    <t>Timothy J. Lawliss (ABSENTEE)</t>
  </si>
  <si>
    <t>Timothy J. Lawliss (ABSENTEE HC)</t>
  </si>
  <si>
    <t>Timothy J. Lawliss  (AFFIDAVIT)</t>
  </si>
  <si>
    <t>Timothy J. Lawliss</t>
  </si>
  <si>
    <t>Supreme Court Justice 4th Judicial District</t>
  </si>
  <si>
    <t>Mark L. Powers  TOTAL</t>
  </si>
  <si>
    <t>State Senate 45th</t>
  </si>
  <si>
    <t>Elizabeth O'C. Little  (MACHINE)</t>
  </si>
  <si>
    <t>Elizabeth O'C. Little  (ABSENTEE)</t>
  </si>
  <si>
    <t>Elizabeth O'C. Little  (ABSENTEE HC)</t>
  </si>
  <si>
    <t>Elizabeth O'C. Little   (AFFIDAVIT)</t>
  </si>
  <si>
    <t xml:space="preserve">Elizabeth O'C. Little </t>
  </si>
  <si>
    <t>Stephen Matthew Ruzbacki (MACHINE)</t>
  </si>
  <si>
    <t>Stephen Matthew Ruzbacki   (ABSENTEE)</t>
  </si>
  <si>
    <t>Stephen Matthew Ruzbacki  (ABSENTEE HC)</t>
  </si>
  <si>
    <t>Stephen Matthew Ruzbacki   (AFFIDAVIT)</t>
  </si>
  <si>
    <t>Stephen Matthew Ruzbacki</t>
  </si>
  <si>
    <t>Elizabeth O'C. Little  TOTAL</t>
  </si>
  <si>
    <t>State Senate 47th</t>
  </si>
  <si>
    <t>Joseph A. Griffo (MACHINE)</t>
  </si>
  <si>
    <t>Joseph A. Griffo  (ABSENTEE)</t>
  </si>
  <si>
    <t>Joseph A. Griffo (ABSENTEE HC)</t>
  </si>
  <si>
    <t>Joseph A. Griffo   (AFFIDAVIT)</t>
  </si>
  <si>
    <t>Joseph A. Griffo</t>
  </si>
  <si>
    <t>Joseph A. Griffo  TOTAL</t>
  </si>
  <si>
    <t>Patricia A. Ritchie (MACHINE)</t>
  </si>
  <si>
    <t>Patricia A. Ritchie (ABSENTEE)</t>
  </si>
  <si>
    <t>Patricia A. Ritchie (ABSENTEE HC)</t>
  </si>
  <si>
    <t>Patricia A. Ritchie  (AFFIDAVIT)</t>
  </si>
  <si>
    <t>Patricia A. Ritchie</t>
  </si>
  <si>
    <t>Patricia A. Ritchie TOTAL</t>
  </si>
  <si>
    <t>Member of Assembly 115th</t>
  </si>
  <si>
    <t>D. Billy Jones (MACHINE)</t>
  </si>
  <si>
    <t>D. Billy Jones   (ABSENTEE)</t>
  </si>
  <si>
    <t>D. Billy Jones  (ABSENTEE HC)</t>
  </si>
  <si>
    <t>D. Billy Jones   (AFFIDAVIT)</t>
  </si>
  <si>
    <t>D. Billy Jones</t>
  </si>
  <si>
    <t>Kevin A. Mulverhill (MACHINE)</t>
  </si>
  <si>
    <t>Kevin A. Mulverhill (ABSENTEE)</t>
  </si>
  <si>
    <t>Kevin A. Mulverhill (ABSENTEE HC)</t>
  </si>
  <si>
    <t>Kevin A. Mulverhill (AFFIDAVIT)</t>
  </si>
  <si>
    <t>Kevin A. Mulverhill</t>
  </si>
  <si>
    <t xml:space="preserve">IND </t>
  </si>
  <si>
    <t>D. Billy Jones    TOTAL</t>
  </si>
  <si>
    <t>Kevin A. Mulverhill TOTAL</t>
  </si>
  <si>
    <t xml:space="preserve"> </t>
  </si>
  <si>
    <t xml:space="preserve"> John Byrne (MACHINE)</t>
  </si>
  <si>
    <t xml:space="preserve"> John Byrne (ABSENTEE)</t>
  </si>
  <si>
    <t>John Byrne (AFFIDAVIT)</t>
  </si>
  <si>
    <t xml:space="preserve"> John Byrne</t>
  </si>
  <si>
    <t>WRITE IN (MACHINE)</t>
  </si>
  <si>
    <t>WRITE IN (ABSENTEE)</t>
  </si>
  <si>
    <t>WRITE IN (AFFIDAVIT)</t>
  </si>
  <si>
    <t>WRITE IN</t>
  </si>
  <si>
    <t>Addie Jenne Russell (MACHINE)</t>
  </si>
  <si>
    <t>Addie Jenne Russell (ABSENTEE)</t>
  </si>
  <si>
    <t>Addie Jenne Russell (AFFIDAVIT)</t>
  </si>
  <si>
    <t>Addie Jenne Russell</t>
  </si>
  <si>
    <t xml:space="preserve"> John Byrne Total</t>
  </si>
  <si>
    <t>Addie Jenne Russell TOTAL</t>
  </si>
  <si>
    <t>Member of Assembly 116th</t>
  </si>
  <si>
    <t>WRITE IN (ABSENTEE HC)</t>
  </si>
  <si>
    <t>Member of Assembly 117th</t>
  </si>
  <si>
    <t>Kenneth Blankenbush (MACHINE)</t>
  </si>
  <si>
    <t>Kenneth Blankenbush   (ABSENTEE)</t>
  </si>
  <si>
    <t>Kenneth Blankenbush  (ABSENTEE HC)</t>
  </si>
  <si>
    <t>Kenneth Blankenbush   (AFFIDAVIT)</t>
  </si>
  <si>
    <t>Kenneth Blankenbush</t>
  </si>
  <si>
    <t>Kenneth Blankenbush TOTAL</t>
  </si>
  <si>
    <t>Member of Assembly 118th</t>
  </si>
  <si>
    <t>GENERAL ELECTION</t>
  </si>
  <si>
    <t>Marc W. Butler (MACHINE)</t>
  </si>
  <si>
    <t>Marc W. Butler  (ABSENTEE)</t>
  </si>
  <si>
    <t>Marc W. Butler  (ABSENTEE HC)</t>
  </si>
  <si>
    <t>Marc W. Butler  (AFFIDAVIT)</t>
  </si>
  <si>
    <t xml:space="preserve">Marc W. Butler </t>
  </si>
  <si>
    <t>Marc W. Butler TOTAL</t>
  </si>
  <si>
    <t>County Treasurer</t>
  </si>
  <si>
    <t>Renee M. Cole (MACHINE)</t>
  </si>
  <si>
    <t>Renee M. Cole (ABSENTEE)</t>
  </si>
  <si>
    <t>Renee M. Cole  (ABSENTEE HC)</t>
  </si>
  <si>
    <t>Renee M. Cole   (AFFIDAVIT)</t>
  </si>
  <si>
    <t>Renee M. Cole</t>
  </si>
  <si>
    <t>Derek R. VanHouse (MACHINE)</t>
  </si>
  <si>
    <t>Derek R. VanHouse (ABSENTEE)</t>
  </si>
  <si>
    <t>Derek R. VanHouse (ABSENTEE HC)</t>
  </si>
  <si>
    <t>Derek R. VanHouse  (AFFIDAVIT)</t>
  </si>
  <si>
    <t>Derek R. VanHouse</t>
  </si>
  <si>
    <t>Robert T. Santamoor (MACHINE)</t>
  </si>
  <si>
    <t>Robert T. Santamoor  (ABSENTEE)</t>
  </si>
  <si>
    <t>Robert T. Santamoor (ABSENTEE HC)</t>
  </si>
  <si>
    <t>Robert T. Santamoor  (AFFIDAVIT)</t>
  </si>
  <si>
    <t>Robert T. Santamoor</t>
  </si>
  <si>
    <t>Renee M. Cole    TOTAL</t>
  </si>
  <si>
    <t xml:space="preserve">2 YEAR UNEXPIRED TERM </t>
  </si>
  <si>
    <t>Daniel G. Fay (MACHINE)</t>
  </si>
  <si>
    <t>Daniel G. Fay  (ABSENTEE)</t>
  </si>
  <si>
    <t>Daniel G. Fay (AFFIDAVIT)</t>
  </si>
  <si>
    <t xml:space="preserve">Daniel G. Fay </t>
  </si>
  <si>
    <t>Daniel G. Fay  (ABSENTEE HC)</t>
  </si>
  <si>
    <t>County Legislator</t>
  </si>
  <si>
    <t xml:space="preserve">District 9 </t>
  </si>
  <si>
    <t xml:space="preserve">Brasher Supervisor </t>
  </si>
  <si>
    <t>1 Year Unexpired Term</t>
  </si>
  <si>
    <t>Mark Peets (MACHINE)</t>
  </si>
  <si>
    <t>Mark Peets (ABSENTEE)</t>
  </si>
  <si>
    <t>Mark Peets (AFFIDAVIT)</t>
  </si>
  <si>
    <t>Mark Peets (ABSENTEE HC)</t>
  </si>
  <si>
    <t>Mark Peets</t>
  </si>
  <si>
    <t>Brasher Councilman</t>
  </si>
  <si>
    <t>3 Year Unexpired Term</t>
  </si>
  <si>
    <t>Derek T. Bellinger (MACHINE)</t>
  </si>
  <si>
    <t>Derek T. Bellinger (ABSENTEE)</t>
  </si>
  <si>
    <t>Derek T. Bellinger (ABSENTEE HC)</t>
  </si>
  <si>
    <t>Derek T. Bellinger(AFFIDAVIT)</t>
  </si>
  <si>
    <t>Derek T. Bellinger</t>
  </si>
  <si>
    <t>Sue Anne Hourihan (MACHINE)</t>
  </si>
  <si>
    <t>Sue Anne Hourihan (ABSENTEE)</t>
  </si>
  <si>
    <t>Sue Anne Hourihan (ABSENTEE HC)</t>
  </si>
  <si>
    <t>Sue Anne Hourihan (AFFIDAVIT)</t>
  </si>
  <si>
    <t>Sue Anne Hourihan</t>
  </si>
  <si>
    <t>Rosemary Philips (MACHINE)</t>
  </si>
  <si>
    <t>Rosemary Philips (ABSENTEE)</t>
  </si>
  <si>
    <t>Rosemary Philips (AFFIDAVIT)</t>
  </si>
  <si>
    <t>Rosemary Philips</t>
  </si>
  <si>
    <t>James T. Smith (MACHINE)</t>
  </si>
  <si>
    <t>James T. Smith (ABSENTEE)</t>
  </si>
  <si>
    <t>James T. Smith (AFFIDAVIT)</t>
  </si>
  <si>
    <t>James T. Smith</t>
  </si>
  <si>
    <t>Canton Councilman</t>
  </si>
  <si>
    <t>James T. Smith (ABSENTEE HC)</t>
  </si>
  <si>
    <t>Canton Town Justice</t>
  </si>
  <si>
    <t>Rosemary Philips (ABSENTEE HC)</t>
  </si>
  <si>
    <t>Clare Town Justice</t>
  </si>
  <si>
    <t xml:space="preserve">DePeyster Supt of Highways </t>
  </si>
  <si>
    <t>1 YR Unexpired Term</t>
  </si>
  <si>
    <t>Robert Chambers (MACHINE)</t>
  </si>
  <si>
    <t>Robert Chambers(ABSENTEE)</t>
  </si>
  <si>
    <t>Robert Chambers (ABSENTEE HC)</t>
  </si>
  <si>
    <t>Robert Chambers (AFFIDAVIT)</t>
  </si>
  <si>
    <t>Robert Chambers</t>
  </si>
  <si>
    <t>Edwards Councilman</t>
  </si>
  <si>
    <t>3 YR Unexpired Term</t>
  </si>
  <si>
    <t>Fine Councilman</t>
  </si>
  <si>
    <t>Barbara Horner (MACHINE)</t>
  </si>
  <si>
    <t>Barbara Horner (ABSENTEE)</t>
  </si>
  <si>
    <t>Barbara Horner (ABSENTEE HC)</t>
  </si>
  <si>
    <t>Barbara Horner (AFFIDAVIT)</t>
  </si>
  <si>
    <t>Barbara Horner</t>
  </si>
  <si>
    <t>Connie Snider (MACHINE)</t>
  </si>
  <si>
    <t>Connie Snider (ABSENTEE)</t>
  </si>
  <si>
    <t>Connie Snider (ABSENTEE HC)</t>
  </si>
  <si>
    <t>Connie Snider (AFFIDAVIT)</t>
  </si>
  <si>
    <t>Connie Snider</t>
  </si>
  <si>
    <t xml:space="preserve">Fowler Assessor </t>
  </si>
  <si>
    <t>Robert G. Andrews (MACHINE)</t>
  </si>
  <si>
    <t>Robert G. Andrews (ABSENTEE)</t>
  </si>
  <si>
    <t>Robert G. Andrews(ABSENTEE HC)</t>
  </si>
  <si>
    <t>Robert G. Andrews (AFFIDAVIT)</t>
  </si>
  <si>
    <t>Robert G. Andrews</t>
  </si>
  <si>
    <t>Robert E. Fuller (MACHINE)</t>
  </si>
  <si>
    <t>Robert E. Fuller  (ABSENTEE)</t>
  </si>
  <si>
    <t>Robert E. Fuller  (ABSENTEE HC)</t>
  </si>
  <si>
    <t>Robert E. Fuller  (AFFIDAVIT)</t>
  </si>
  <si>
    <t xml:space="preserve">Robert E. Fuller </t>
  </si>
  <si>
    <t>Gouverneur Town Justice</t>
  </si>
  <si>
    <t>Gouverneur  1</t>
  </si>
  <si>
    <t>Travis E. Dann (MACHINE)</t>
  </si>
  <si>
    <t>Travis E. Dann (ABSENTEE)</t>
  </si>
  <si>
    <t>Travis E. Dann (ABSENTEE HC)</t>
  </si>
  <si>
    <t>Travis E. Dann (AFFIDAVIT)</t>
  </si>
  <si>
    <t>Travis E. Dann</t>
  </si>
  <si>
    <t>Steven D. Jackson (MACHINE)</t>
  </si>
  <si>
    <t>Steven D. Jackson (ABSENTEE)</t>
  </si>
  <si>
    <t>Steven D. Jackson(ABSENTEE HC)</t>
  </si>
  <si>
    <t>Steven D. Jackson (AFFIDAVIT)</t>
  </si>
  <si>
    <t>Steven D. Jackson</t>
  </si>
  <si>
    <t>Travis E. Dann TOTAL</t>
  </si>
  <si>
    <t>Sonja Kocan (MACHINE)</t>
  </si>
  <si>
    <t>Sonja Kocan (ABSENTEE)</t>
  </si>
  <si>
    <t>Sonja Kocan (ABSENTEE HC)</t>
  </si>
  <si>
    <t>Sonja Kocan (AFFIDAVIT)</t>
  </si>
  <si>
    <t>Sonja Kocan</t>
  </si>
  <si>
    <t>BLK</t>
  </si>
  <si>
    <t>Hammond Town Justice</t>
  </si>
  <si>
    <t>Sonja Kocan TOTAL</t>
  </si>
  <si>
    <t>Lawrence Town Clerk</t>
  </si>
  <si>
    <t>Tracy Villnave (MACHINE)</t>
  </si>
  <si>
    <t>Tracy Villnave (ABSENTEE)</t>
  </si>
  <si>
    <t>Tracy Villnave (ABSENTEE HC)</t>
  </si>
  <si>
    <t>Tracy Villnave (AFFIDAVIT)</t>
  </si>
  <si>
    <t>Tracy Villnave</t>
  </si>
  <si>
    <t>Nicole A. Irwin-Villnave (MACHINE)</t>
  </si>
  <si>
    <t>Nicole A. Irwin-Villnave  (ABSENTEE)</t>
  </si>
  <si>
    <t>Nicole A. Irwin-Villnave  (ABSENTEE HC)</t>
  </si>
  <si>
    <t>Nicole A. Irwin-Villnave (AFFIDAVIT)</t>
  </si>
  <si>
    <t xml:space="preserve">Nicole A. Irwin-Villnave </t>
  </si>
  <si>
    <t>Sarah M. Ashley (MACHINE)</t>
  </si>
  <si>
    <t>Sarah M. Ashley (ABSENTEE)</t>
  </si>
  <si>
    <t>Sarah M. Ashley (ABSENTEE HC)</t>
  </si>
  <si>
    <t>Sarah M. Ashley (AFFIDAVIT)</t>
  </si>
  <si>
    <t>Sarah M. Ashley</t>
  </si>
  <si>
    <t>Tracy Villnave  TOTAL</t>
  </si>
  <si>
    <t>Nicole A. Irwin-Villnave TOTAL</t>
  </si>
  <si>
    <t>Louisville Town Justice</t>
  </si>
  <si>
    <t>Michael J. Lecuyer (MACHINE)</t>
  </si>
  <si>
    <t>Michael J. Lecuyer (ABSENTEE)</t>
  </si>
  <si>
    <t>Michael J. Lecuyer (ABSENTEE HC)</t>
  </si>
  <si>
    <t>Michael J. Lecuyer (AFFIDAVIT)</t>
  </si>
  <si>
    <t>Michael J. Lecuyer</t>
  </si>
  <si>
    <t>Macomb Town Justice</t>
  </si>
  <si>
    <t>John F. Ceresoli (MACHINE)</t>
  </si>
  <si>
    <t>John F. Ceresoli  (ABSENTEE)</t>
  </si>
  <si>
    <t>John F. Ceresoli  (ABSENTEE HC)</t>
  </si>
  <si>
    <t>John F. Ceresoli (AFFIDAVIT)</t>
  </si>
  <si>
    <t xml:space="preserve">John F. Ceresoli </t>
  </si>
  <si>
    <t>Morristown Supervisor</t>
  </si>
  <si>
    <t>Frank L. Putman (MACHINE)</t>
  </si>
  <si>
    <t>Frank L. Putman(ABSENTEE)</t>
  </si>
  <si>
    <t>Frank L. Putman (ABSENTEE HC)</t>
  </si>
  <si>
    <t>Frank L. Putman (AFFIDAVIT)</t>
  </si>
  <si>
    <t>Frank L. Putman</t>
  </si>
  <si>
    <t>Morristown Councilman</t>
  </si>
  <si>
    <t>David S. VanArnam (MACHINE)</t>
  </si>
  <si>
    <t>David S. VanArnam (ABSENTEE)</t>
  </si>
  <si>
    <t>David S. VanArnam(ABSENTEE HC)</t>
  </si>
  <si>
    <t>David S. VanArnam (AFFIDAVIT)</t>
  </si>
  <si>
    <t>David S. VanArnam</t>
  </si>
  <si>
    <t>William Howard Warren (MACHINE)</t>
  </si>
  <si>
    <t>William Howard Warren (ABSENTEE)</t>
  </si>
  <si>
    <t>William Howard Warren (ABSENTEE HC)</t>
  </si>
  <si>
    <t>William Howard Warren (AFFIDAVIT)</t>
  </si>
  <si>
    <t>William Howard Warren</t>
  </si>
  <si>
    <t>Parishville Town Justice</t>
  </si>
  <si>
    <t>Lester E. Gale Jr. (MACHINE)</t>
  </si>
  <si>
    <t>Lester E. Gale Jr.  (ABSENTEE)</t>
  </si>
  <si>
    <t>Lester E. Gale Jr.  (ABSENTEE HC)</t>
  </si>
  <si>
    <t>Lester E. Gale Jr.  (AFFIDAVIT)</t>
  </si>
  <si>
    <t xml:space="preserve">Lester E. Gale Jr. </t>
  </si>
  <si>
    <t>Canton Village Trustee</t>
  </si>
  <si>
    <t>Vote for TWO</t>
  </si>
  <si>
    <t>Beth Larrabee (MACHINE)</t>
  </si>
  <si>
    <t>Beth Larrabee (ABSENTEE)</t>
  </si>
  <si>
    <t>Beth Larrabee (ABSENTEE HC)</t>
  </si>
  <si>
    <t>Beth Larrabee (AFFIDAVIT)</t>
  </si>
  <si>
    <t>Beth Larrabee</t>
  </si>
  <si>
    <t>Dwight Stevenson (MACHINE)</t>
  </si>
  <si>
    <t>Dwight Stevenson (ABSENTEE)</t>
  </si>
  <si>
    <t>Dwight Stevenson (ABSENTEE HC)</t>
  </si>
  <si>
    <t>Dwight Stevenson (AFFIDAVIT)</t>
  </si>
  <si>
    <t>Dwight Stevenson</t>
  </si>
  <si>
    <t>Gouverneur Village Trustee</t>
  </si>
  <si>
    <t>Charles W. Newvine (MACHINE)</t>
  </si>
  <si>
    <t>Charles W. Newvine (ABSENTEE)</t>
  </si>
  <si>
    <t>Charles W. Newvine (ABSENTEE HC)</t>
  </si>
  <si>
    <t>Charles W. Newvine (AFFIDAVIT)</t>
  </si>
  <si>
    <t>Charles W. Newvine</t>
  </si>
  <si>
    <t>Nelson Lawrence (MACHINE)</t>
  </si>
  <si>
    <t>Nelson Lawrence (ABSENTEE)</t>
  </si>
  <si>
    <t>Nelson Lawrence (ABSENTEE HC)</t>
  </si>
  <si>
    <t>Nelson Lawrence  (AFFIDAVIT)</t>
  </si>
  <si>
    <t xml:space="preserve">Nelson Lawrence </t>
  </si>
  <si>
    <t>REP/BLK</t>
  </si>
  <si>
    <t>Heuvelton Village Trustee</t>
  </si>
  <si>
    <t>Carol Basford (MACHINE)</t>
  </si>
  <si>
    <t>Carol Basford (ABSENTEE)</t>
  </si>
  <si>
    <t>Carol Basford (ABSENTEE HC)</t>
  </si>
  <si>
    <t>Carol Basford (AFFIDAVIT)</t>
  </si>
  <si>
    <t>Carol Basford</t>
  </si>
  <si>
    <t>Erie Jack Wood (MACHINE)</t>
  </si>
  <si>
    <t>Erie Jack Wood (ABSENTEE)</t>
  </si>
  <si>
    <t>Erie Jack Wood (ABSENTEE HC)</t>
  </si>
  <si>
    <t>Erie Jack Wood (AFFIDAVIT)</t>
  </si>
  <si>
    <t>Erie Jack Wood</t>
  </si>
  <si>
    <t>Massena Village Trustee</t>
  </si>
  <si>
    <t>Francis Carvel (MACHINE)</t>
  </si>
  <si>
    <t>Francis Carvel (ABSENTEE)</t>
  </si>
  <si>
    <t>Francis Carvel(ABSENTEE HC)</t>
  </si>
  <si>
    <t>Francis Carvel (AFFIDAVIT)</t>
  </si>
  <si>
    <t>Francis Carvel</t>
  </si>
  <si>
    <t>Albert Deshaies (MACHINE)</t>
  </si>
  <si>
    <t>Albert Deshaies (ABSENTEE)</t>
  </si>
  <si>
    <t>Albert Deshaies (ABSENTEE HC)</t>
  </si>
  <si>
    <t>Albert Deshaies  (AFFIDAVIT)</t>
  </si>
  <si>
    <t xml:space="preserve">Albert Deshaies </t>
  </si>
  <si>
    <t>Joel T. Grigg (MACHINE)</t>
  </si>
  <si>
    <t>Joel T. Grigg  (ABSENTEE)</t>
  </si>
  <si>
    <t>Joel T. Grigg  (ABSENTEE HC)</t>
  </si>
  <si>
    <t>Joel T. Grigg   (AFFIDAVIT)</t>
  </si>
  <si>
    <t xml:space="preserve">Joel T. Grigg </t>
  </si>
  <si>
    <t>Rensselaer Falls Village Trustee</t>
  </si>
  <si>
    <t>Charles Fifield (MACHINE)</t>
  </si>
  <si>
    <t>Charles Fifield (ABSENTEE)</t>
  </si>
  <si>
    <t>Charles Fifield (ABSENTEE HC)</t>
  </si>
  <si>
    <t>Charles Fifield (AFFIDAVIT)</t>
  </si>
  <si>
    <t>Connie McAllister (MACHINE)</t>
  </si>
  <si>
    <t>Connie McAllister (ABSENTEE)</t>
  </si>
  <si>
    <t>Connie McAllister(ABSENTEE HC)</t>
  </si>
  <si>
    <t>Connie McAllister (AFFIDAVIT)</t>
  </si>
  <si>
    <t>Connie McAllister</t>
  </si>
  <si>
    <t>Waddington Village Trustee</t>
  </si>
  <si>
    <t>Benny O. Fairchild (MACHINE)</t>
  </si>
  <si>
    <t>Benny O. Fairchild (ABSENTEE)</t>
  </si>
  <si>
    <t>Benny O. Fairchild (ABSENTEE HC)</t>
  </si>
  <si>
    <t>Benny O. Fairchild (AFFIDAVIT)</t>
  </si>
  <si>
    <t>Benny O. Fairchild</t>
  </si>
  <si>
    <t>Matthew D. O'Bryan (MACHINE)</t>
  </si>
  <si>
    <t>Matthew D. O'Bryan (ABSENTEE)</t>
  </si>
  <si>
    <t>Matthew D. O'Bryan (ABSENTEE HC)</t>
  </si>
  <si>
    <t>Matthew D. O'Bryan (AFFIDAVIT)</t>
  </si>
  <si>
    <t>Matthew D. O'Bryan</t>
  </si>
  <si>
    <t>Jacqueline A. Brooks (MACHINE)</t>
  </si>
  <si>
    <t>Jacqueline A. Brooks (ABSENTEE)</t>
  </si>
  <si>
    <t>Jacqueline A. Brooks (ABSENTEE HC)</t>
  </si>
  <si>
    <t>Jacqueline A. Brooks (AFFIDAVIT)</t>
  </si>
  <si>
    <t>Jacqueline A. Brooks</t>
  </si>
  <si>
    <t>Vote for ONE</t>
  </si>
  <si>
    <t>Matthew G. Mayette (MACHINE)</t>
  </si>
  <si>
    <t>Matthew G. Mayette (ABSENTEE)</t>
  </si>
  <si>
    <t>Matthew G. Mayette (ABSENTEE HC)</t>
  </si>
  <si>
    <t>Matthew G. Mayette(AFFIDAVIT)</t>
  </si>
  <si>
    <t>Matthew G. Mayette</t>
  </si>
  <si>
    <t>Piercefield Proposal</t>
  </si>
  <si>
    <t>YES (MACHINE)</t>
  </si>
  <si>
    <t>YES (ABSENTEE)</t>
  </si>
  <si>
    <t>YES (ABSENTEE HC)</t>
  </si>
  <si>
    <t>YES (AFFIDAVIT)</t>
  </si>
  <si>
    <t>YES</t>
  </si>
  <si>
    <t>NO (MACHINE)</t>
  </si>
  <si>
    <t>NO (ABSENTEE)</t>
  </si>
  <si>
    <t>NO (ABSENTEE HC)</t>
  </si>
  <si>
    <t>NO (AFFIDAVIT)</t>
  </si>
  <si>
    <t>NO</t>
  </si>
  <si>
    <t>State Senate 48th</t>
  </si>
  <si>
    <t>Charles Fifield</t>
  </si>
  <si>
    <t>Addie Jenne Russell (ABSENTEE HC)</t>
  </si>
  <si>
    <t>Steven D. Jackson TOTAL</t>
  </si>
  <si>
    <t>WRITE - IN VOTES</t>
  </si>
  <si>
    <t>TOWN/ED</t>
  </si>
  <si>
    <t>OFFICE</t>
  </si>
  <si>
    <t>CANDIDATE</t>
  </si>
  <si>
    <t># OF VOTES</t>
  </si>
  <si>
    <t>VOID</t>
  </si>
  <si>
    <t>SCATTERING</t>
  </si>
  <si>
    <t>John Byrne (ABSENTEE HC)</t>
  </si>
  <si>
    <t xml:space="preserve"> John Byrne (ABSENTEE HC)</t>
  </si>
  <si>
    <t>Lester E. Gale Jr.  TOTAL</t>
  </si>
  <si>
    <t>Whole number</t>
  </si>
  <si>
    <t>Whole Number</t>
  </si>
  <si>
    <t>President</t>
  </si>
  <si>
    <t>Waddinton 2</t>
  </si>
  <si>
    <t>Evan McMullin</t>
  </si>
  <si>
    <t>Dekalb 1</t>
  </si>
  <si>
    <t>U.S. Senator</t>
  </si>
  <si>
    <t xml:space="preserve">Bernard Sanders </t>
  </si>
  <si>
    <t>State Supreme Court</t>
  </si>
  <si>
    <t>Gabriel D. Craig</t>
  </si>
  <si>
    <t>Robert C. McGowan</t>
  </si>
  <si>
    <t>Sandra Ruddy</t>
  </si>
  <si>
    <t>Alexander Hamilton</t>
  </si>
  <si>
    <t>Michael Hennessy</t>
  </si>
  <si>
    <t xml:space="preserve">Reginald McDonald Jr. </t>
  </si>
  <si>
    <t>Tim Bacon</t>
  </si>
  <si>
    <t>Charles R. Boots</t>
  </si>
  <si>
    <t>Venkat Kakani</t>
  </si>
  <si>
    <t>Christopher Henry Alston</t>
  </si>
  <si>
    <t xml:space="preserve">Ogdensburg 5 </t>
  </si>
  <si>
    <t>Joe Gilbert</t>
  </si>
  <si>
    <t>Michael Morley</t>
  </si>
  <si>
    <t>Matthew Gasbara</t>
  </si>
  <si>
    <t>Nan B. Clingman</t>
  </si>
  <si>
    <t xml:space="preserve">State Senate 48th </t>
  </si>
  <si>
    <t>Alex V. Hammond</t>
  </si>
  <si>
    <t xml:space="preserve">Canton 8 </t>
  </si>
  <si>
    <t>Amy Tresidder</t>
  </si>
  <si>
    <t>Pat Green</t>
  </si>
  <si>
    <t>Dennis Haynes</t>
  </si>
  <si>
    <t xml:space="preserve">Potsdam 8 </t>
  </si>
  <si>
    <t>Tim Levison</t>
  </si>
  <si>
    <t>Glenn Smith</t>
  </si>
  <si>
    <t>Mark Scott</t>
  </si>
  <si>
    <t xml:space="preserve">Treasurer </t>
  </si>
  <si>
    <t>Robert Van House</t>
  </si>
  <si>
    <t>Ian Thomas Miller</t>
  </si>
  <si>
    <t>Robert William Crump</t>
  </si>
  <si>
    <t>William Votra</t>
  </si>
  <si>
    <t xml:space="preserve">Canton 7 </t>
  </si>
  <si>
    <t>Zaheer Bakshi</t>
  </si>
  <si>
    <t>James Kelly</t>
  </si>
  <si>
    <t>Depeyster 1</t>
  </si>
  <si>
    <t>Depeyster Supt. Of Highways 1yr</t>
  </si>
  <si>
    <t>Craig Collier</t>
  </si>
  <si>
    <t>Fowler Assessor 3yr</t>
  </si>
  <si>
    <t xml:space="preserve">Andrew Miller </t>
  </si>
  <si>
    <t>John Pistolesi</t>
  </si>
  <si>
    <t>Laurie Pistolesi</t>
  </si>
  <si>
    <t>William Sheridan</t>
  </si>
  <si>
    <t>David H. Ellis</t>
  </si>
  <si>
    <t xml:space="preserve">Macomb 1 </t>
  </si>
  <si>
    <t>Steve Burke</t>
  </si>
  <si>
    <t>Morristown Supervisor 1yr</t>
  </si>
  <si>
    <t>Cyril H. Aldrich</t>
  </si>
  <si>
    <t>Morristown Councilman 3yr</t>
  </si>
  <si>
    <t>Harvey H. Bender</t>
  </si>
  <si>
    <t>Harvey Bender</t>
  </si>
  <si>
    <t>Town Councilman 1 yr. Unexpired Term</t>
  </si>
  <si>
    <t>Dale Matthews</t>
  </si>
  <si>
    <t>Town Councilman 3 yr. Unexpired Term</t>
  </si>
  <si>
    <t>Town Supervisor 1 yr. Unexpired Term</t>
  </si>
  <si>
    <t>Bernie Sanders</t>
  </si>
  <si>
    <t xml:space="preserve">State Senate 47th </t>
  </si>
  <si>
    <t>Terry Goodrich</t>
  </si>
  <si>
    <t>Glen Perry</t>
  </si>
  <si>
    <t>Richard M. Kirkey</t>
  </si>
  <si>
    <t>County Legislator District 9 2 yr. Unexpired Term</t>
  </si>
  <si>
    <t>Ryan Hicks</t>
  </si>
  <si>
    <t>Town Justice</t>
  </si>
  <si>
    <t>Village Trustee</t>
  </si>
  <si>
    <t>David Aeschbuker</t>
  </si>
  <si>
    <t>House of Representatives  21st</t>
  </si>
  <si>
    <t>Russell Finley</t>
  </si>
  <si>
    <t xml:space="preserve">Member of Assembly 116th </t>
  </si>
  <si>
    <t>Darrell L. Castle</t>
  </si>
  <si>
    <t>Greg Storie</t>
  </si>
  <si>
    <t>JoAnn Rogers</t>
  </si>
  <si>
    <t>Assata Shakur</t>
  </si>
  <si>
    <t>Jeff Dollinger</t>
  </si>
  <si>
    <t>Bob Poore</t>
  </si>
  <si>
    <t>David Curry</t>
  </si>
  <si>
    <t>Paul Mitchell</t>
  </si>
  <si>
    <t>John Lorrance</t>
  </si>
  <si>
    <t xml:space="preserve">R. B. Lawrence </t>
  </si>
  <si>
    <t>John Carls</t>
  </si>
  <si>
    <t>Jon Carls</t>
  </si>
  <si>
    <t>Tim Tomas</t>
  </si>
  <si>
    <t>David Brill</t>
  </si>
  <si>
    <t>Chris Anderson</t>
  </si>
  <si>
    <t xml:space="preserve">Member of Assembly 118th </t>
  </si>
  <si>
    <t>Mike Dolan</t>
  </si>
  <si>
    <t>U.S. Senate</t>
  </si>
  <si>
    <t>Addie Russell</t>
  </si>
  <si>
    <t xml:space="preserve">State Senate 45th </t>
  </si>
  <si>
    <t>John Collins</t>
  </si>
  <si>
    <t>Ann M. Adams</t>
  </si>
  <si>
    <t>Phil Haraden</t>
  </si>
  <si>
    <t>Gary Berk</t>
  </si>
  <si>
    <t>Ellen Rocco</t>
  </si>
  <si>
    <t>Ryan Thompson</t>
  </si>
  <si>
    <t>Gale Hannah</t>
  </si>
  <si>
    <t>DePeyster</t>
  </si>
  <si>
    <t>Superintendent of Highways 1 yr. Unexpired Term</t>
  </si>
  <si>
    <t>Roger Jackson</t>
  </si>
  <si>
    <t>Town Councilmen 3 yr. Unexpired Term</t>
  </si>
  <si>
    <t>Arthur Whitmarsh</t>
  </si>
  <si>
    <t>Matthew Robillard</t>
  </si>
  <si>
    <t>Phil Sopar</t>
  </si>
  <si>
    <t>Ann Keyes</t>
  </si>
  <si>
    <t>Rita F. Thornton</t>
  </si>
  <si>
    <t>Lynette Denesha</t>
  </si>
  <si>
    <t>Frank Wagner</t>
  </si>
  <si>
    <t>Chris Averil</t>
  </si>
  <si>
    <t>Town Assessor 3 yr. Unexpired Term</t>
  </si>
  <si>
    <t>Joseph Fitzgerald</t>
  </si>
  <si>
    <t>Vern Fuller</t>
  </si>
  <si>
    <t>Chad Soper</t>
  </si>
  <si>
    <t>Mark McDonald</t>
  </si>
  <si>
    <t xml:space="preserve">Russ Currier Jr. </t>
  </si>
  <si>
    <t>Issac Wellor</t>
  </si>
  <si>
    <t>Tina Ritchie</t>
  </si>
  <si>
    <t>John Byrne</t>
  </si>
  <si>
    <t>Mike Branshi</t>
  </si>
  <si>
    <t>Jaimee McQuade</t>
  </si>
  <si>
    <t>Al Netto</t>
  </si>
  <si>
    <t>Bill Sheridan</t>
  </si>
  <si>
    <t>Rich Orkover</t>
  </si>
  <si>
    <t>Rudy Schneider</t>
  </si>
  <si>
    <t>James Furgison</t>
  </si>
  <si>
    <t>Hermon</t>
  </si>
  <si>
    <t>Randy Adams</t>
  </si>
  <si>
    <t>Kevin Mulverhill</t>
  </si>
  <si>
    <t>Jeremy McGay</t>
  </si>
  <si>
    <t>Joseph Hazelton</t>
  </si>
  <si>
    <t>John Meyers</t>
  </si>
  <si>
    <t>Jamie Sinclair</t>
  </si>
  <si>
    <t>Merrick Sinclair</t>
  </si>
  <si>
    <t>Patrick Tombs</t>
  </si>
  <si>
    <t>Robert Rufa</t>
  </si>
  <si>
    <t>Dan Henry</t>
  </si>
  <si>
    <t>Tom Miller</t>
  </si>
  <si>
    <t>Dewitt G. Forbes</t>
  </si>
  <si>
    <t>Randall Montour</t>
  </si>
  <si>
    <t>Ralph Kramden</t>
  </si>
  <si>
    <t>Dave Stout</t>
  </si>
  <si>
    <t>Cyril Aldrich Jr</t>
  </si>
  <si>
    <t>Donnie Aldrich</t>
  </si>
  <si>
    <t>Sean Pidgeon</t>
  </si>
  <si>
    <t>James Moore</t>
  </si>
  <si>
    <t>Vernon Burns</t>
  </si>
  <si>
    <t>Mark Bellardini</t>
  </si>
  <si>
    <t>John A. Rishe</t>
  </si>
  <si>
    <t>Sam Burns</t>
  </si>
  <si>
    <t>Charles Poirier</t>
  </si>
  <si>
    <t>Ritchie</t>
  </si>
  <si>
    <t>Bob McNeil</t>
  </si>
  <si>
    <t>Bonnie Hollister</t>
  </si>
  <si>
    <t>Terry Harris</t>
  </si>
  <si>
    <t>Sue Ellen McCadam</t>
  </si>
  <si>
    <t>Waldo Leiman</t>
  </si>
  <si>
    <t>Jen Ball</t>
  </si>
  <si>
    <t>Gloria McAdam</t>
  </si>
  <si>
    <t>Paul M. Smith</t>
  </si>
  <si>
    <t>Lorette Murray</t>
  </si>
  <si>
    <t>Joseph Crowley</t>
  </si>
  <si>
    <t>Mark G. Jones</t>
  </si>
  <si>
    <t>Jim Brown</t>
  </si>
  <si>
    <t>Nicole Bacon</t>
  </si>
  <si>
    <t>Charles Schumer</t>
  </si>
  <si>
    <t>Robin Lavern Wilson</t>
  </si>
  <si>
    <t>Krista Medo</t>
  </si>
  <si>
    <t>David Bentley</t>
  </si>
  <si>
    <t>Doris Gonzales</t>
  </si>
  <si>
    <t>Katherine Penalo</t>
  </si>
  <si>
    <t>Eric Ochraneck</t>
  </si>
  <si>
    <t>Joel Canino</t>
  </si>
  <si>
    <t>Robert Sassone</t>
  </si>
  <si>
    <t>Irene Hargrave</t>
  </si>
  <si>
    <t>Joseph Gilbert</t>
  </si>
  <si>
    <t>Member of Assembly</t>
  </si>
  <si>
    <t>Johnny LaFaver</t>
  </si>
  <si>
    <t>Michael White</t>
  </si>
  <si>
    <t>Aram Gomez</t>
  </si>
  <si>
    <t>Matthew Funichello</t>
  </si>
  <si>
    <t>Patrick Kelley</t>
  </si>
  <si>
    <t>Tracy Grainger</t>
  </si>
  <si>
    <t>Village Trustee 3 yr. Unexpired Term</t>
  </si>
  <si>
    <t>Doug Dumas</t>
  </si>
  <si>
    <t>Town Councilman 1yr Unexpired Term</t>
  </si>
  <si>
    <t xml:space="preserve">Village Trustee </t>
  </si>
  <si>
    <t>Supervisor 1yr Unexpired Term</t>
  </si>
  <si>
    <t>Town Supervisor 1yr Unexpired Term</t>
  </si>
  <si>
    <t>Councilman 3 yr Unexpired Term</t>
  </si>
  <si>
    <t>Supervisor 1 yr. Unexpired Term</t>
  </si>
  <si>
    <t>Councilman 3 yr. Unexpired Term</t>
  </si>
  <si>
    <t>Councilman 1 yr Unexpired Term</t>
  </si>
  <si>
    <t>Councilman 1 yr. Unexpired Term</t>
  </si>
  <si>
    <t>Councilman 1yr</t>
  </si>
  <si>
    <t>Councilman 1yr Unexpired Term</t>
  </si>
  <si>
    <t>US Senate</t>
  </si>
  <si>
    <t>Perry Colton Jr.</t>
  </si>
  <si>
    <t>Pamela Hance</t>
  </si>
  <si>
    <t>Jessica Matthews</t>
  </si>
  <si>
    <t>Kalysta Giffin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</si>
</sst>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409]mmmm\ d\,\ yyyy;@"/>
  </numFmts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9" fontId="10" fillId="0" borderId="0" applyFont="0" applyFill="0" applyBorder="0" applyAlignment="0" applyProtection="0"/>
    <xf numFmtId="41" fontId="10" fillId="0" borderId="0" applyFont="0" applyFill="0" applyBorder="0" applyAlignment="0" applyProtection="0"/>
  </cellStyleXfs>
  <cellXfs count="194">
    <xf numFmtId="0" fontId="0" fillId="0" borderId="0" xfId="0"/>
    <xf numFmtId="0" fontId="1" fillId="0" borderId="1" xfId="0" applyFont="1" applyBorder="1" applyAlignment="1">
      <alignment horizontal="center" textRotation="75"/>
    </xf>
    <xf numFmtId="0" fontId="1" fillId="0" borderId="1" xfId="0" applyFont="1" applyBorder="1" applyAlignment="1">
      <alignment horizontal="center" textRotation="75" wrapText="1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3" fillId="0" borderId="1" xfId="0" applyFont="1" applyFill="1" applyBorder="1"/>
    <xf numFmtId="0" fontId="0" fillId="0" borderId="0" xfId="0" applyBorder="1"/>
    <xf numFmtId="0" fontId="3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4" xfId="0" applyFont="1" applyFill="1" applyBorder="1"/>
    <xf numFmtId="0" fontId="0" fillId="0" borderId="0" xfId="0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/>
    <xf numFmtId="3" fontId="6" fillId="0" borderId="5" xfId="0" applyNumberFormat="1" applyFont="1" applyBorder="1"/>
    <xf numFmtId="3" fontId="6" fillId="0" borderId="6" xfId="0" applyNumberFormat="1" applyFont="1" applyBorder="1"/>
    <xf numFmtId="3" fontId="6" fillId="0" borderId="6" xfId="0" applyNumberFormat="1" applyFont="1" applyFill="1" applyBorder="1" applyAlignment="1">
      <alignment horizontal="left"/>
    </xf>
    <xf numFmtId="9" fontId="6" fillId="0" borderId="6" xfId="0" applyNumberFormat="1" applyFont="1" applyBorder="1"/>
    <xf numFmtId="1" fontId="6" fillId="0" borderId="6" xfId="0" applyNumberFormat="1" applyFont="1" applyBorder="1"/>
    <xf numFmtId="9" fontId="6" fillId="0" borderId="1" xfId="0" applyNumberFormat="1" applyFont="1" applyBorder="1"/>
    <xf numFmtId="3" fontId="6" fillId="0" borderId="7" xfId="0" applyNumberFormat="1" applyFont="1" applyBorder="1"/>
    <xf numFmtId="3" fontId="6" fillId="0" borderId="0" xfId="0" applyNumberFormat="1" applyFont="1"/>
    <xf numFmtId="3" fontId="6" fillId="0" borderId="8" xfId="0" applyNumberFormat="1" applyFont="1" applyBorder="1"/>
    <xf numFmtId="3" fontId="6" fillId="0" borderId="0" xfId="0" applyNumberFormat="1" applyFont="1" applyBorder="1"/>
    <xf numFmtId="9" fontId="6" fillId="0" borderId="0" xfId="0" applyNumberFormat="1" applyFont="1" applyBorder="1"/>
    <xf numFmtId="1" fontId="6" fillId="0" borderId="0" xfId="0" applyNumberFormat="1" applyFont="1" applyBorder="1"/>
    <xf numFmtId="3" fontId="6" fillId="0" borderId="9" xfId="0" applyNumberFormat="1" applyFont="1" applyBorder="1"/>
    <xf numFmtId="0" fontId="3" fillId="0" borderId="0" xfId="0" applyFont="1" applyBorder="1" applyAlignment="1"/>
    <xf numFmtId="3" fontId="6" fillId="0" borderId="10" xfId="0" applyNumberFormat="1" applyFont="1" applyBorder="1"/>
    <xf numFmtId="3" fontId="6" fillId="0" borderId="11" xfId="0" applyNumberFormat="1" applyFont="1" applyBorder="1" applyAlignment="1"/>
    <xf numFmtId="3" fontId="3" fillId="0" borderId="11" xfId="0" applyNumberFormat="1" applyFont="1" applyBorder="1" applyAlignment="1"/>
    <xf numFmtId="9" fontId="3" fillId="0" borderId="11" xfId="0" applyNumberFormat="1" applyFont="1" applyBorder="1" applyAlignment="1"/>
    <xf numFmtId="1" fontId="3" fillId="0" borderId="11" xfId="0" applyNumberFormat="1" applyFont="1" applyBorder="1" applyAlignment="1"/>
    <xf numFmtId="9" fontId="3" fillId="0" borderId="1" xfId="0" applyNumberFormat="1" applyFont="1" applyBorder="1" applyAlignment="1"/>
    <xf numFmtId="3" fontId="3" fillId="0" borderId="12" xfId="0" applyNumberFormat="1" applyFont="1" applyBorder="1"/>
    <xf numFmtId="3" fontId="3" fillId="0" borderId="0" xfId="0" applyNumberFormat="1" applyFont="1"/>
    <xf numFmtId="3" fontId="6" fillId="0" borderId="13" xfId="0" applyNumberFormat="1" applyFont="1" applyBorder="1" applyAlignment="1">
      <alignment horizontal="center" textRotation="75" wrapText="1"/>
    </xf>
    <xf numFmtId="9" fontId="6" fillId="0" borderId="13" xfId="0" applyNumberFormat="1" applyFont="1" applyBorder="1" applyAlignment="1">
      <alignment horizontal="center" textRotation="75" wrapText="1"/>
    </xf>
    <xf numFmtId="1" fontId="6" fillId="0" borderId="13" xfId="0" applyNumberFormat="1" applyFont="1" applyBorder="1" applyAlignment="1">
      <alignment horizontal="center" textRotation="75" wrapText="1"/>
    </xf>
    <xf numFmtId="9" fontId="6" fillId="0" borderId="4" xfId="0" applyNumberFormat="1" applyFont="1" applyBorder="1" applyAlignment="1">
      <alignment horizontal="center" textRotation="75" wrapText="1"/>
    </xf>
    <xf numFmtId="9" fontId="6" fillId="0" borderId="1" xfId="0" applyNumberFormat="1" applyFont="1" applyBorder="1" applyAlignment="1">
      <alignment horizontal="center" textRotation="75" wrapText="1"/>
    </xf>
    <xf numFmtId="9" fontId="6" fillId="0" borderId="14" xfId="0" applyNumberFormat="1" applyFont="1" applyBorder="1" applyAlignment="1">
      <alignment horizontal="center" textRotation="75" wrapText="1"/>
    </xf>
    <xf numFmtId="3" fontId="6" fillId="0" borderId="2" xfId="0" applyNumberFormat="1" applyFont="1" applyBorder="1" applyAlignment="1">
      <alignment horizontal="center" textRotation="75" wrapText="1"/>
    </xf>
    <xf numFmtId="3" fontId="6" fillId="0" borderId="0" xfId="0" applyNumberFormat="1" applyFont="1" applyAlignment="1">
      <alignment horizontal="center" wrapText="1"/>
    </xf>
    <xf numFmtId="3" fontId="1" fillId="0" borderId="15" xfId="0" applyNumberFormat="1" applyFont="1" applyBorder="1" applyAlignment="1">
      <alignment horizontal="left" textRotation="75" wrapText="1"/>
    </xf>
    <xf numFmtId="3" fontId="2" fillId="0" borderId="15" xfId="0" applyNumberFormat="1" applyFont="1" applyBorder="1" applyAlignment="1">
      <alignment horizontal="left" textRotation="75" wrapText="1"/>
    </xf>
    <xf numFmtId="9" fontId="1" fillId="0" borderId="15" xfId="0" applyNumberFormat="1" applyFont="1" applyBorder="1" applyAlignment="1">
      <alignment horizontal="left" textRotation="75" wrapText="1"/>
    </xf>
    <xf numFmtId="9" fontId="2" fillId="0" borderId="15" xfId="0" applyNumberFormat="1" applyFont="1" applyBorder="1" applyAlignment="1">
      <alignment horizontal="center" wrapText="1"/>
    </xf>
    <xf numFmtId="1" fontId="2" fillId="0" borderId="15" xfId="0" applyNumberFormat="1" applyFont="1" applyBorder="1" applyAlignment="1">
      <alignment horizontal="center" wrapText="1"/>
    </xf>
    <xf numFmtId="9" fontId="2" fillId="0" borderId="16" xfId="0" applyNumberFormat="1" applyFont="1" applyBorder="1" applyAlignment="1">
      <alignment horizontal="center" wrapText="1"/>
    </xf>
    <xf numFmtId="9" fontId="2" fillId="0" borderId="17" xfId="0" applyNumberFormat="1" applyFont="1" applyBorder="1" applyAlignment="1">
      <alignment horizontal="center" wrapText="1"/>
    </xf>
    <xf numFmtId="3" fontId="2" fillId="0" borderId="0" xfId="0" applyNumberFormat="1" applyFont="1" applyAlignment="1">
      <alignment horizontal="left" wrapText="1"/>
    </xf>
    <xf numFmtId="0" fontId="7" fillId="0" borderId="1" xfId="0" applyFont="1" applyBorder="1"/>
    <xf numFmtId="3" fontId="8" fillId="0" borderId="1" xfId="0" applyNumberFormat="1" applyFont="1" applyBorder="1"/>
    <xf numFmtId="9" fontId="8" fillId="0" borderId="1" xfId="0" applyNumberFormat="1" applyFont="1" applyBorder="1"/>
    <xf numFmtId="1" fontId="8" fillId="0" borderId="1" xfId="0" applyNumberFormat="1" applyFont="1" applyBorder="1"/>
    <xf numFmtId="3" fontId="7" fillId="0" borderId="1" xfId="0" applyNumberFormat="1" applyFont="1" applyBorder="1"/>
    <xf numFmtId="9" fontId="7" fillId="0" borderId="1" xfId="0" applyNumberFormat="1" applyFont="1" applyBorder="1"/>
    <xf numFmtId="9" fontId="6" fillId="0" borderId="0" xfId="0" applyNumberFormat="1" applyFont="1"/>
    <xf numFmtId="1" fontId="6" fillId="0" borderId="0" xfId="0" applyNumberFormat="1" applyFont="1"/>
    <xf numFmtId="9" fontId="6" fillId="0" borderId="6" xfId="0" applyNumberFormat="1" applyFont="1" applyBorder="1" applyAlignment="1"/>
    <xf numFmtId="3" fontId="6" fillId="0" borderId="6" xfId="0" applyNumberFormat="1" applyFont="1" applyFill="1" applyBorder="1"/>
    <xf numFmtId="3" fontId="6" fillId="0" borderId="1" xfId="0" applyNumberFormat="1" applyFont="1" applyFill="1" applyBorder="1"/>
    <xf numFmtId="3" fontId="6" fillId="0" borderId="6" xfId="0" applyNumberFormat="1" applyFont="1" applyBorder="1" applyAlignment="1">
      <alignment horizontal="left"/>
    </xf>
    <xf numFmtId="3" fontId="6" fillId="0" borderId="0" xfId="0" applyNumberFormat="1" applyFont="1" applyFill="1" applyBorder="1"/>
    <xf numFmtId="3" fontId="6" fillId="0" borderId="0" xfId="0" applyNumberFormat="1" applyFont="1" applyBorder="1" applyAlignment="1">
      <alignment horizontal="left"/>
    </xf>
    <xf numFmtId="3" fontId="3" fillId="0" borderId="11" xfId="0" applyNumberFormat="1" applyFont="1" applyFill="1" applyBorder="1" applyAlignment="1"/>
    <xf numFmtId="3" fontId="3" fillId="0" borderId="1" xfId="0" applyNumberFormat="1" applyFont="1" applyFill="1" applyBorder="1" applyAlignment="1"/>
    <xf numFmtId="3" fontId="6" fillId="0" borderId="4" xfId="0" applyNumberFormat="1" applyFont="1" applyFill="1" applyBorder="1" applyAlignment="1">
      <alignment horizontal="center" textRotation="75" wrapText="1"/>
    </xf>
    <xf numFmtId="3" fontId="6" fillId="0" borderId="1" xfId="0" applyNumberFormat="1" applyFont="1" applyFill="1" applyBorder="1" applyAlignment="1">
      <alignment horizontal="center" textRotation="75" wrapText="1"/>
    </xf>
    <xf numFmtId="3" fontId="6" fillId="0" borderId="14" xfId="0" applyNumberFormat="1" applyFont="1" applyFill="1" applyBorder="1" applyAlignment="1">
      <alignment horizontal="center" textRotation="75" wrapText="1"/>
    </xf>
    <xf numFmtId="3" fontId="6" fillId="0" borderId="13" xfId="0" applyNumberFormat="1" applyFont="1" applyFill="1" applyBorder="1" applyAlignment="1">
      <alignment horizontal="center" textRotation="75" wrapText="1"/>
    </xf>
    <xf numFmtId="3" fontId="3" fillId="0" borderId="15" xfId="0" applyNumberFormat="1" applyFont="1" applyBorder="1" applyAlignment="1">
      <alignment horizontal="left" textRotation="75" wrapText="1"/>
    </xf>
    <xf numFmtId="3" fontId="2" fillId="0" borderId="16" xfId="0" applyNumberFormat="1" applyFont="1" applyFill="1" applyBorder="1" applyAlignment="1">
      <alignment horizontal="center" wrapText="1"/>
    </xf>
    <xf numFmtId="3" fontId="2" fillId="0" borderId="15" xfId="0" applyNumberFormat="1" applyFont="1" applyFill="1" applyBorder="1" applyAlignment="1">
      <alignment horizontal="center" wrapText="1"/>
    </xf>
    <xf numFmtId="3" fontId="2" fillId="0" borderId="17" xfId="0" applyNumberFormat="1" applyFont="1" applyFill="1" applyBorder="1" applyAlignment="1">
      <alignment horizontal="center" wrapText="1"/>
    </xf>
    <xf numFmtId="3" fontId="2" fillId="0" borderId="1" xfId="0" applyNumberFormat="1" applyFont="1" applyFill="1" applyBorder="1" applyAlignment="1">
      <alignment horizontal="center" wrapText="1"/>
    </xf>
    <xf numFmtId="0" fontId="1" fillId="0" borderId="1" xfId="0" applyFont="1" applyBorder="1"/>
    <xf numFmtId="3" fontId="3" fillId="0" borderId="1" xfId="0" applyNumberFormat="1" applyFont="1" applyBorder="1"/>
    <xf numFmtId="9" fontId="3" fillId="0" borderId="1" xfId="0" applyNumberFormat="1" applyFont="1" applyBorder="1"/>
    <xf numFmtId="0" fontId="3" fillId="0" borderId="1" xfId="0" applyNumberFormat="1" applyFont="1" applyFill="1" applyBorder="1" applyAlignment="1" applyProtection="1"/>
    <xf numFmtId="3" fontId="3" fillId="0" borderId="1" xfId="0" applyNumberFormat="1" applyFont="1" applyFill="1" applyBorder="1"/>
    <xf numFmtId="3" fontId="3" fillId="0" borderId="0" xfId="0" applyNumberFormat="1" applyFont="1" applyBorder="1"/>
    <xf numFmtId="3" fontId="3" fillId="0" borderId="0" xfId="0" applyNumberFormat="1" applyFont="1" applyFill="1"/>
    <xf numFmtId="9" fontId="6" fillId="0" borderId="2" xfId="0" applyNumberFormat="1" applyFont="1" applyBorder="1"/>
    <xf numFmtId="3" fontId="6" fillId="0" borderId="0" xfId="0" applyNumberFormat="1" applyFont="1" applyFill="1"/>
    <xf numFmtId="3" fontId="6" fillId="0" borderId="0" xfId="0" applyNumberFormat="1" applyFont="1" applyFill="1" applyAlignment="1">
      <alignment horizontal="left"/>
    </xf>
    <xf numFmtId="0" fontId="3" fillId="0" borderId="0" xfId="0" applyFont="1" applyAlignment="1"/>
    <xf numFmtId="3" fontId="6" fillId="0" borderId="18" xfId="0" applyNumberFormat="1" applyFont="1" applyBorder="1" applyAlignment="1"/>
    <xf numFmtId="3" fontId="3" fillId="0" borderId="18" xfId="0" applyNumberFormat="1" applyFont="1" applyBorder="1" applyAlignment="1"/>
    <xf numFmtId="9" fontId="3" fillId="0" borderId="18" xfId="0" applyNumberFormat="1" applyFont="1" applyBorder="1" applyAlignment="1"/>
    <xf numFmtId="3" fontId="3" fillId="0" borderId="18" xfId="0" applyNumberFormat="1" applyFont="1" applyFill="1" applyBorder="1" applyAlignment="1"/>
    <xf numFmtId="3" fontId="6" fillId="0" borderId="15" xfId="0" applyNumberFormat="1" applyFont="1" applyBorder="1" applyAlignment="1">
      <alignment horizontal="center" textRotation="75" wrapText="1"/>
    </xf>
    <xf numFmtId="9" fontId="6" fillId="0" borderId="15" xfId="0" applyNumberFormat="1" applyFont="1" applyBorder="1" applyAlignment="1">
      <alignment horizontal="center" textRotation="75" wrapText="1"/>
    </xf>
    <xf numFmtId="3" fontId="6" fillId="0" borderId="15" xfId="0" applyNumberFormat="1" applyFont="1" applyFill="1" applyBorder="1" applyAlignment="1">
      <alignment horizontal="center" textRotation="75" wrapText="1"/>
    </xf>
    <xf numFmtId="3" fontId="6" fillId="0" borderId="1" xfId="0" applyNumberFormat="1" applyFont="1" applyBorder="1" applyAlignment="1">
      <alignment horizontal="center" textRotation="75" wrapText="1"/>
    </xf>
    <xf numFmtId="3" fontId="2" fillId="0" borderId="15" xfId="0" applyNumberFormat="1" applyFont="1" applyFill="1" applyBorder="1" applyAlignment="1">
      <alignment horizontal="left" textRotation="75" wrapText="1"/>
    </xf>
    <xf numFmtId="3" fontId="3" fillId="0" borderId="0" xfId="0" applyNumberFormat="1" applyFont="1" applyFill="1" applyBorder="1"/>
    <xf numFmtId="9" fontId="2" fillId="0" borderId="15" xfId="0" applyNumberFormat="1" applyFont="1" applyBorder="1" applyAlignment="1">
      <alignment horizontal="left" textRotation="75" wrapText="1"/>
    </xf>
    <xf numFmtId="3" fontId="6" fillId="0" borderId="19" xfId="0" applyNumberFormat="1" applyFont="1" applyFill="1" applyBorder="1"/>
    <xf numFmtId="3" fontId="3" fillId="0" borderId="11" xfId="0" applyNumberFormat="1" applyFont="1" applyBorder="1"/>
    <xf numFmtId="3" fontId="3" fillId="0" borderId="6" xfId="0" applyNumberFormat="1" applyFont="1" applyBorder="1"/>
    <xf numFmtId="3" fontId="2" fillId="0" borderId="1" xfId="0" applyNumberFormat="1" applyFont="1" applyBorder="1" applyAlignment="1">
      <alignment horizontal="left" textRotation="75" wrapText="1"/>
    </xf>
    <xf numFmtId="0" fontId="3" fillId="0" borderId="0" xfId="0" applyFont="1" applyBorder="1" applyAlignment="1"/>
    <xf numFmtId="3" fontId="3" fillId="0" borderId="14" xfId="0" applyNumberFormat="1" applyFont="1" applyBorder="1"/>
    <xf numFmtId="0" fontId="3" fillId="0" borderId="2" xfId="0" applyFont="1" applyBorder="1"/>
    <xf numFmtId="1" fontId="3" fillId="0" borderId="1" xfId="0" applyNumberFormat="1" applyFont="1" applyBorder="1"/>
    <xf numFmtId="3" fontId="6" fillId="0" borderId="3" xfId="0" applyNumberFormat="1" applyFont="1" applyFill="1" applyBorder="1"/>
    <xf numFmtId="0" fontId="9" fillId="0" borderId="1" xfId="0" applyFont="1" applyBorder="1" applyAlignment="1">
      <alignment horizontal="right"/>
    </xf>
    <xf numFmtId="3" fontId="6" fillId="0" borderId="0" xfId="0" applyNumberFormat="1" applyFont="1" applyBorder="1" applyAlignment="1"/>
    <xf numFmtId="3" fontId="3" fillId="0" borderId="0" xfId="0" applyNumberFormat="1" applyFont="1" applyBorder="1" applyAlignment="1"/>
    <xf numFmtId="9" fontId="3" fillId="0" borderId="0" xfId="0" applyNumberFormat="1" applyFont="1" applyBorder="1" applyAlignment="1"/>
    <xf numFmtId="1" fontId="3" fillId="0" borderId="0" xfId="0" applyNumberFormat="1" applyFont="1" applyBorder="1" applyAlignment="1"/>
    <xf numFmtId="9" fontId="3" fillId="0" borderId="15" xfId="0" applyNumberFormat="1" applyFont="1" applyBorder="1" applyAlignment="1"/>
    <xf numFmtId="3" fontId="7" fillId="0" borderId="2" xfId="0" applyNumberFormat="1" applyFont="1" applyBorder="1"/>
    <xf numFmtId="3" fontId="8" fillId="0" borderId="2" xfId="0" applyNumberFormat="1" applyFont="1" applyBorder="1"/>
    <xf numFmtId="9" fontId="8" fillId="0" borderId="2" xfId="0" applyNumberFormat="1" applyFont="1" applyBorder="1"/>
    <xf numFmtId="9" fontId="7" fillId="0" borderId="2" xfId="0" applyNumberFormat="1" applyFont="1" applyBorder="1"/>
    <xf numFmtId="1" fontId="8" fillId="0" borderId="2" xfId="0" applyNumberFormat="1" applyFont="1" applyBorder="1"/>
    <xf numFmtId="9" fontId="7" fillId="0" borderId="20" xfId="0" applyNumberFormat="1" applyFont="1" applyBorder="1"/>
    <xf numFmtId="9" fontId="7" fillId="0" borderId="21" xfId="0" applyNumberFormat="1" applyFont="1" applyBorder="1"/>
    <xf numFmtId="1" fontId="6" fillId="0" borderId="1" xfId="0" applyNumberFormat="1" applyFont="1" applyBorder="1" applyAlignment="1">
      <alignment horizontal="center" textRotation="75" wrapText="1"/>
    </xf>
    <xf numFmtId="3" fontId="1" fillId="0" borderId="1" xfId="0" applyNumberFormat="1" applyFont="1" applyBorder="1" applyAlignment="1">
      <alignment horizontal="left" textRotation="75" wrapText="1"/>
    </xf>
    <xf numFmtId="9" fontId="1" fillId="0" borderId="1" xfId="0" applyNumberFormat="1" applyFont="1" applyBorder="1" applyAlignment="1">
      <alignment horizontal="left" textRotation="75" wrapText="1"/>
    </xf>
    <xf numFmtId="9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5" fillId="0" borderId="1" xfId="0" applyFont="1" applyBorder="1"/>
    <xf numFmtId="3" fontId="3" fillId="0" borderId="0" xfId="0" applyNumberFormat="1" applyFont="1" applyFill="1" applyBorder="1" applyAlignment="1"/>
    <xf numFmtId="3" fontId="3" fillId="0" borderId="2" xfId="0" applyNumberFormat="1" applyFont="1" applyBorder="1"/>
    <xf numFmtId="3" fontId="6" fillId="0" borderId="0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22" xfId="0" applyFont="1" applyBorder="1"/>
    <xf numFmtId="0" fontId="5" fillId="0" borderId="22" xfId="0" applyFont="1" applyBorder="1" applyAlignment="1">
      <alignment horizontal="center" wrapText="1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 wrapText="1"/>
    </xf>
    <xf numFmtId="9" fontId="2" fillId="0" borderId="1" xfId="0" applyNumberFormat="1" applyFont="1" applyBorder="1" applyAlignment="1">
      <alignment horizontal="left" textRotation="75" wrapText="1"/>
    </xf>
    <xf numFmtId="0" fontId="9" fillId="0" borderId="1" xfId="0" applyFont="1" applyBorder="1"/>
    <xf numFmtId="0" fontId="9" fillId="0" borderId="1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1" fillId="0" borderId="1" xfId="0" applyFont="1" applyBorder="1" applyAlignment="1">
      <alignment horizontal="center" wrapText="1"/>
    </xf>
    <xf numFmtId="9" fontId="0" fillId="0" borderId="1" xfId="1" applyFont="1" applyBorder="1"/>
    <xf numFmtId="3" fontId="2" fillId="0" borderId="1" xfId="0" applyNumberFormat="1" applyFont="1" applyBorder="1" applyAlignment="1">
      <alignment horizontal="left" wrapText="1"/>
    </xf>
    <xf numFmtId="0" fontId="11" fillId="0" borderId="0" xfId="0" applyFont="1"/>
    <xf numFmtId="1" fontId="6" fillId="2" borderId="13" xfId="0" applyNumberFormat="1" applyFont="1" applyFill="1" applyBorder="1" applyAlignment="1">
      <alignment horizontal="center" textRotation="75" wrapText="1"/>
    </xf>
    <xf numFmtId="1" fontId="2" fillId="2" borderId="15" xfId="0" applyNumberFormat="1" applyFont="1" applyFill="1" applyBorder="1" applyAlignment="1">
      <alignment horizontal="center" wrapText="1"/>
    </xf>
    <xf numFmtId="3" fontId="6" fillId="2" borderId="15" xfId="0" applyNumberFormat="1" applyFont="1" applyFill="1" applyBorder="1" applyAlignment="1">
      <alignment horizontal="center" textRotation="75" wrapText="1"/>
    </xf>
    <xf numFmtId="3" fontId="2" fillId="2" borderId="15" xfId="0" applyNumberFormat="1" applyFont="1" applyFill="1" applyBorder="1" applyAlignment="1">
      <alignment horizontal="center" wrapText="1"/>
    </xf>
    <xf numFmtId="3" fontId="3" fillId="2" borderId="1" xfId="0" applyNumberFormat="1" applyFont="1" applyFill="1" applyBorder="1"/>
    <xf numFmtId="3" fontId="6" fillId="2" borderId="13" xfId="0" applyNumberFormat="1" applyFont="1" applyFill="1" applyBorder="1" applyAlignment="1">
      <alignment horizontal="center" textRotation="75" wrapText="1"/>
    </xf>
    <xf numFmtId="3" fontId="6" fillId="2" borderId="1" xfId="0" applyNumberFormat="1" applyFont="1" applyFill="1" applyBorder="1"/>
    <xf numFmtId="3" fontId="2" fillId="2" borderId="1" xfId="0" applyNumberFormat="1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quotePrefix="1" applyFont="1"/>
    <xf numFmtId="0" fontId="12" fillId="2" borderId="0" xfId="0" applyFont="1" applyFill="1"/>
    <xf numFmtId="0" fontId="12" fillId="2" borderId="0" xfId="0" applyFont="1" applyFill="1" applyAlignment="1">
      <alignment horizontal="center"/>
    </xf>
    <xf numFmtId="3" fontId="6" fillId="2" borderId="1" xfId="0" applyNumberFormat="1" applyFont="1" applyFill="1" applyBorder="1" applyAlignment="1">
      <alignment horizontal="center" textRotation="75" wrapText="1"/>
    </xf>
    <xf numFmtId="3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9" fontId="2" fillId="0" borderId="1" xfId="0" applyNumberFormat="1" applyFont="1" applyBorder="1"/>
    <xf numFmtId="0" fontId="13" fillId="0" borderId="1" xfId="0" applyFont="1" applyBorder="1"/>
    <xf numFmtId="0" fontId="13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3" fontId="2" fillId="0" borderId="1" xfId="0" applyNumberFormat="1" applyFont="1" applyFill="1" applyBorder="1"/>
    <xf numFmtId="3" fontId="2" fillId="2" borderId="1" xfId="0" applyNumberFormat="1" applyFont="1" applyFill="1" applyBorder="1"/>
    <xf numFmtId="0" fontId="13" fillId="0" borderId="1" xfId="0" applyFont="1" applyBorder="1" applyAlignment="1">
      <alignment horizontal="right"/>
    </xf>
    <xf numFmtId="0" fontId="2" fillId="0" borderId="1" xfId="0" applyNumberFormat="1" applyFont="1" applyBorder="1"/>
    <xf numFmtId="1" fontId="2" fillId="0" borderId="1" xfId="0" applyNumberFormat="1" applyFont="1" applyBorder="1"/>
    <xf numFmtId="1" fontId="2" fillId="2" borderId="1" xfId="0" applyNumberFormat="1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3" fontId="1" fillId="0" borderId="1" xfId="0" applyNumberFormat="1" applyFont="1" applyBorder="1"/>
    <xf numFmtId="9" fontId="1" fillId="0" borderId="1" xfId="0" applyNumberFormat="1" applyFont="1" applyBorder="1"/>
    <xf numFmtId="0" fontId="1" fillId="0" borderId="1" xfId="0" applyNumberFormat="1" applyFont="1" applyBorder="1"/>
    <xf numFmtId="1" fontId="1" fillId="0" borderId="1" xfId="0" applyNumberFormat="1" applyFont="1" applyBorder="1"/>
    <xf numFmtId="1" fontId="1" fillId="2" borderId="1" xfId="0" applyNumberFormat="1" applyFont="1" applyFill="1" applyBorder="1"/>
    <xf numFmtId="0" fontId="13" fillId="0" borderId="1" xfId="0" applyNumberFormat="1" applyFont="1" applyBorder="1"/>
    <xf numFmtId="3" fontId="1" fillId="0" borderId="1" xfId="0" applyNumberFormat="1" applyFont="1" applyFill="1" applyBorder="1"/>
    <xf numFmtId="1" fontId="13" fillId="0" borderId="1" xfId="0" applyNumberFormat="1" applyFont="1" applyBorder="1"/>
    <xf numFmtId="1" fontId="13" fillId="0" borderId="1" xfId="0" applyNumberFormat="1" applyFont="1" applyFill="1" applyBorder="1" applyAlignment="1" applyProtection="1"/>
    <xf numFmtId="41" fontId="1" fillId="0" borderId="1" xfId="2" applyFont="1" applyBorder="1"/>
    <xf numFmtId="0" fontId="1" fillId="0" borderId="1" xfId="0" applyNumberFormat="1" applyFont="1" applyFill="1" applyBorder="1" applyAlignment="1" applyProtection="1"/>
    <xf numFmtId="3" fontId="2" fillId="0" borderId="0" xfId="0" applyNumberFormat="1" applyFont="1"/>
    <xf numFmtId="164" fontId="6" fillId="0" borderId="8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9" fontId="6" fillId="0" borderId="6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6" Type="http://schemas.openxmlformats.org/officeDocument/2006/relationships/sharedStrings" Target="sharedStrings.xml"/><Relationship Id="rId47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theme" Target="theme/theme1.xml"/><Relationship Id="rId4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428625</xdr:colOff>
      <xdr:row>36</xdr:row>
      <xdr:rowOff>7844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05425" cy="6865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4" sqref="J34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"/>
  <sheetViews>
    <sheetView topLeftCell="B3" workbookViewId="0">
      <selection activeCell="AU7" sqref="AU7"/>
    </sheetView>
  </sheetViews>
  <sheetFormatPr baseColWidth="10" defaultColWidth="12.5" defaultRowHeight="17" x14ac:dyDescent="0"/>
  <cols>
    <col min="1" max="1" width="18" style="22" customWidth="1"/>
    <col min="2" max="2" width="11.33203125" style="36" customWidth="1"/>
    <col min="3" max="3" width="7.83203125" style="36" customWidth="1"/>
    <col min="4" max="4" width="7.5" style="36" customWidth="1"/>
    <col min="5" max="5" width="10.5" style="22" customWidth="1"/>
    <col min="6" max="6" width="11.1640625" style="22" customWidth="1"/>
    <col min="7" max="7" width="11" style="59" customWidth="1"/>
    <col min="8" max="8" width="8.33203125" style="59" hidden="1" customWidth="1"/>
    <col min="9" max="10" width="7.5" style="59" hidden="1" customWidth="1"/>
    <col min="11" max="11" width="7.33203125" style="59" hidden="1" customWidth="1"/>
    <col min="12" max="12" width="10.83203125" style="60" customWidth="1"/>
    <col min="13" max="13" width="10.5" style="59" hidden="1" customWidth="1"/>
    <col min="14" max="14" width="8" style="59" hidden="1" customWidth="1"/>
    <col min="15" max="15" width="6.5" style="20" hidden="1" customWidth="1"/>
    <col min="16" max="16" width="8" style="59" hidden="1" customWidth="1"/>
    <col min="17" max="17" width="7.83203125" style="60" customWidth="1"/>
    <col min="18" max="18" width="8.33203125" style="59" hidden="1" customWidth="1"/>
    <col min="19" max="20" width="7.5" style="59" hidden="1" customWidth="1"/>
    <col min="21" max="21" width="8.1640625" style="59" hidden="1" customWidth="1"/>
    <col min="22" max="22" width="6" style="60" customWidth="1"/>
    <col min="23" max="23" width="7.5" style="59" hidden="1" customWidth="1"/>
    <col min="24" max="24" width="8" style="59" hidden="1" customWidth="1"/>
    <col min="25" max="25" width="7.5" style="20" hidden="1" customWidth="1"/>
    <col min="26" max="26" width="6.83203125" style="59" hidden="1" customWidth="1"/>
    <col min="27" max="27" width="7.83203125" style="60" customWidth="1"/>
    <col min="28" max="28" width="8.33203125" style="59" hidden="1" customWidth="1"/>
    <col min="29" max="30" width="7.5" style="59" hidden="1" customWidth="1"/>
    <col min="31" max="31" width="7.33203125" style="59" hidden="1" customWidth="1"/>
    <col min="32" max="32" width="6" style="60" customWidth="1"/>
    <col min="33" max="33" width="7.5" style="59" hidden="1" customWidth="1"/>
    <col min="34" max="34" width="8" style="59" hidden="1" customWidth="1"/>
    <col min="35" max="35" width="7.5" style="20" hidden="1" customWidth="1"/>
    <col min="36" max="36" width="8" style="59" hidden="1" customWidth="1"/>
    <col min="37" max="37" width="7.83203125" style="60" customWidth="1"/>
    <col min="38" max="38" width="8.1640625" style="60" customWidth="1"/>
    <col min="39" max="39" width="7.83203125" style="60" customWidth="1"/>
    <col min="40" max="40" width="6.1640625" style="36" hidden="1" customWidth="1"/>
    <col min="41" max="43" width="7.1640625" style="36" hidden="1" customWidth="1"/>
    <col min="44" max="44" width="8.33203125" style="36" customWidth="1"/>
    <col min="45" max="45" width="11.5" style="36" customWidth="1"/>
    <col min="46" max="16384" width="12.5" style="36"/>
  </cols>
  <sheetData>
    <row r="1" spans="1:47" s="22" customFormat="1">
      <c r="A1" s="15" t="s">
        <v>87</v>
      </c>
      <c r="B1" s="16"/>
      <c r="C1" s="16"/>
      <c r="D1" s="16"/>
      <c r="E1" s="17"/>
      <c r="F1" s="16"/>
      <c r="G1" s="18"/>
      <c r="H1" s="18"/>
      <c r="I1" s="18"/>
      <c r="J1" s="18"/>
      <c r="K1" s="18"/>
      <c r="L1" s="19"/>
      <c r="M1" s="18"/>
      <c r="N1" s="18"/>
      <c r="O1" s="61"/>
      <c r="P1" s="18"/>
      <c r="Q1" s="19"/>
      <c r="R1" s="18"/>
      <c r="S1" s="18"/>
      <c r="T1" s="18"/>
      <c r="U1" s="18"/>
      <c r="V1" s="19"/>
      <c r="W1" s="18"/>
      <c r="X1" s="18"/>
      <c r="Y1" s="20"/>
      <c r="Z1" s="18"/>
      <c r="AA1" s="19"/>
      <c r="AB1" s="18"/>
      <c r="AC1" s="18"/>
      <c r="AD1" s="18"/>
      <c r="AE1" s="18"/>
      <c r="AF1" s="19"/>
      <c r="AG1" s="18"/>
      <c r="AH1" s="18"/>
      <c r="AI1" s="20"/>
      <c r="AJ1" s="18"/>
      <c r="AK1" s="19"/>
      <c r="AL1" s="61"/>
      <c r="AM1" s="19"/>
      <c r="AN1" s="64"/>
      <c r="AO1" s="64"/>
      <c r="AP1" s="64"/>
      <c r="AQ1" s="64"/>
      <c r="AR1" s="64" t="s">
        <v>204</v>
      </c>
      <c r="AS1" s="16"/>
      <c r="AT1" s="16"/>
      <c r="AU1" s="21"/>
    </row>
    <row r="2" spans="1:47" s="22" customFormat="1">
      <c r="A2" s="23" t="s">
        <v>98</v>
      </c>
      <c r="B2" s="24"/>
      <c r="C2" s="24"/>
      <c r="D2" s="24"/>
      <c r="E2" s="24"/>
      <c r="F2" s="24"/>
      <c r="G2" s="25"/>
      <c r="H2" s="25"/>
      <c r="I2" s="25"/>
      <c r="J2" s="25"/>
      <c r="K2" s="25"/>
      <c r="L2" s="26"/>
      <c r="M2" s="25"/>
      <c r="N2" s="25"/>
      <c r="O2" s="20"/>
      <c r="P2" s="25"/>
      <c r="Q2" s="26"/>
      <c r="R2" s="25"/>
      <c r="S2" s="25"/>
      <c r="T2" s="25"/>
      <c r="U2" s="25"/>
      <c r="V2" s="26"/>
      <c r="W2" s="25"/>
      <c r="X2" s="25"/>
      <c r="Y2" s="20"/>
      <c r="Z2" s="25"/>
      <c r="AA2" s="26"/>
      <c r="AB2" s="25"/>
      <c r="AC2" s="25"/>
      <c r="AD2" s="25"/>
      <c r="AE2" s="25"/>
      <c r="AF2" s="26"/>
      <c r="AG2" s="25"/>
      <c r="AH2" s="25"/>
      <c r="AI2" s="20"/>
      <c r="AJ2" s="25"/>
      <c r="AK2" s="26"/>
      <c r="AL2" s="26"/>
      <c r="AM2" s="26"/>
      <c r="AN2" s="24"/>
      <c r="AO2" s="24"/>
      <c r="AP2" s="24"/>
      <c r="AQ2" s="24"/>
      <c r="AR2" s="24"/>
      <c r="AS2" s="24"/>
      <c r="AT2" s="24"/>
      <c r="AU2" s="27"/>
    </row>
    <row r="3" spans="1:47" s="22" customFormat="1">
      <c r="A3" s="187">
        <v>42682</v>
      </c>
      <c r="B3" s="188"/>
      <c r="C3" s="189"/>
      <c r="D3" s="28"/>
      <c r="E3" s="24"/>
      <c r="F3" s="24"/>
      <c r="G3" s="25"/>
      <c r="H3" s="25"/>
      <c r="I3" s="25"/>
      <c r="J3" s="25"/>
      <c r="K3" s="25"/>
      <c r="L3" s="26"/>
      <c r="M3" s="25"/>
      <c r="N3" s="25"/>
      <c r="O3" s="20"/>
      <c r="P3" s="25"/>
      <c r="Q3" s="26"/>
      <c r="R3" s="25"/>
      <c r="S3" s="25"/>
      <c r="T3" s="25"/>
      <c r="U3" s="25"/>
      <c r="V3" s="26"/>
      <c r="W3" s="25"/>
      <c r="X3" s="25"/>
      <c r="Y3" s="20"/>
      <c r="Z3" s="25"/>
      <c r="AA3" s="26"/>
      <c r="AB3" s="25"/>
      <c r="AC3" s="25"/>
      <c r="AD3" s="25"/>
      <c r="AE3" s="25"/>
      <c r="AF3" s="26"/>
      <c r="AG3" s="25"/>
      <c r="AH3" s="25"/>
      <c r="AI3" s="20"/>
      <c r="AJ3" s="25"/>
      <c r="AK3" s="26"/>
      <c r="AL3" s="26"/>
      <c r="AM3" s="26"/>
      <c r="AN3" s="24"/>
      <c r="AO3" s="24"/>
      <c r="AP3" s="24"/>
      <c r="AQ3" s="24"/>
      <c r="AR3" s="24"/>
      <c r="AS3" s="24"/>
      <c r="AT3" s="24"/>
      <c r="AU3" s="27"/>
    </row>
    <row r="4" spans="1:47" ht="17.25" customHeight="1" thickBot="1">
      <c r="A4" s="29"/>
      <c r="B4" s="30"/>
      <c r="C4" s="31"/>
      <c r="D4" s="31"/>
      <c r="E4" s="31"/>
      <c r="F4" s="31"/>
      <c r="G4" s="32"/>
      <c r="H4" s="32"/>
      <c r="I4" s="32"/>
      <c r="J4" s="32"/>
      <c r="K4" s="32"/>
      <c r="L4" s="33"/>
      <c r="M4" s="32"/>
      <c r="N4" s="32"/>
      <c r="O4" s="34"/>
      <c r="P4" s="32"/>
      <c r="Q4" s="33"/>
      <c r="R4" s="32"/>
      <c r="S4" s="32"/>
      <c r="T4" s="32"/>
      <c r="U4" s="32"/>
      <c r="V4" s="33"/>
      <c r="W4" s="32"/>
      <c r="X4" s="32"/>
      <c r="Y4" s="34"/>
      <c r="Z4" s="32"/>
      <c r="AA4" s="33"/>
      <c r="AB4" s="32"/>
      <c r="AC4" s="32"/>
      <c r="AD4" s="32"/>
      <c r="AE4" s="32"/>
      <c r="AF4" s="33"/>
      <c r="AG4" s="32"/>
      <c r="AH4" s="32"/>
      <c r="AI4" s="34"/>
      <c r="AJ4" s="32"/>
      <c r="AK4" s="33"/>
      <c r="AL4" s="33"/>
      <c r="AM4" s="33"/>
      <c r="AN4" s="31"/>
      <c r="AO4" s="31"/>
      <c r="AP4" s="31"/>
      <c r="AQ4" s="31"/>
      <c r="AR4" s="31"/>
      <c r="AS4" s="31"/>
      <c r="AT4" s="31"/>
      <c r="AU4" s="35"/>
    </row>
    <row r="5" spans="1:47" s="44" customFormat="1" ht="158.2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8" t="s">
        <v>205</v>
      </c>
      <c r="I5" s="40" t="s">
        <v>206</v>
      </c>
      <c r="J5" s="41" t="s">
        <v>207</v>
      </c>
      <c r="K5" s="42" t="s">
        <v>208</v>
      </c>
      <c r="L5" s="39" t="s">
        <v>209</v>
      </c>
      <c r="M5" s="38" t="s">
        <v>210</v>
      </c>
      <c r="N5" s="38" t="s">
        <v>211</v>
      </c>
      <c r="O5" s="38" t="s">
        <v>212</v>
      </c>
      <c r="P5" s="38" t="s">
        <v>213</v>
      </c>
      <c r="Q5" s="39" t="s">
        <v>214</v>
      </c>
      <c r="R5" s="38" t="s">
        <v>205</v>
      </c>
      <c r="S5" s="40" t="s">
        <v>206</v>
      </c>
      <c r="T5" s="41" t="s">
        <v>207</v>
      </c>
      <c r="U5" s="42" t="s">
        <v>208</v>
      </c>
      <c r="V5" s="39" t="s">
        <v>209</v>
      </c>
      <c r="W5" s="38" t="s">
        <v>210</v>
      </c>
      <c r="X5" s="38" t="s">
        <v>211</v>
      </c>
      <c r="Y5" s="38" t="s">
        <v>212</v>
      </c>
      <c r="Z5" s="38" t="s">
        <v>213</v>
      </c>
      <c r="AA5" s="39" t="s">
        <v>214</v>
      </c>
      <c r="AB5" s="38" t="s">
        <v>205</v>
      </c>
      <c r="AC5" s="40" t="s">
        <v>206</v>
      </c>
      <c r="AD5" s="41" t="s">
        <v>207</v>
      </c>
      <c r="AE5" s="42" t="s">
        <v>208</v>
      </c>
      <c r="AF5" s="39" t="s">
        <v>209</v>
      </c>
      <c r="AG5" s="38" t="s">
        <v>210</v>
      </c>
      <c r="AH5" s="38" t="s">
        <v>211</v>
      </c>
      <c r="AI5" s="38" t="s">
        <v>212</v>
      </c>
      <c r="AJ5" s="38" t="s">
        <v>213</v>
      </c>
      <c r="AK5" s="39" t="s">
        <v>214</v>
      </c>
      <c r="AL5" s="39" t="s">
        <v>216</v>
      </c>
      <c r="AM5" s="39" t="s">
        <v>217</v>
      </c>
      <c r="AN5" s="37" t="s">
        <v>223</v>
      </c>
      <c r="AO5" s="37" t="s">
        <v>224</v>
      </c>
      <c r="AP5" s="37" t="s">
        <v>234</v>
      </c>
      <c r="AQ5" s="37" t="s">
        <v>225</v>
      </c>
      <c r="AR5" s="37" t="s">
        <v>226</v>
      </c>
      <c r="AS5" s="43" t="s">
        <v>95</v>
      </c>
      <c r="AT5" s="43" t="s">
        <v>96</v>
      </c>
      <c r="AU5" s="43" t="s">
        <v>520</v>
      </c>
    </row>
    <row r="6" spans="1:47" s="52" customFormat="1" ht="16.5" customHeight="1">
      <c r="A6" s="45"/>
      <c r="B6" s="46"/>
      <c r="C6" s="46"/>
      <c r="D6" s="46"/>
      <c r="E6" s="45"/>
      <c r="F6" s="45"/>
      <c r="G6" s="47"/>
      <c r="H6" s="48" t="s">
        <v>97</v>
      </c>
      <c r="I6" s="48" t="s">
        <v>97</v>
      </c>
      <c r="J6" s="48" t="s">
        <v>97</v>
      </c>
      <c r="K6" s="48" t="s">
        <v>97</v>
      </c>
      <c r="L6" s="49" t="s">
        <v>97</v>
      </c>
      <c r="M6" s="48" t="s">
        <v>99</v>
      </c>
      <c r="N6" s="50" t="s">
        <v>99</v>
      </c>
      <c r="O6" s="48" t="s">
        <v>99</v>
      </c>
      <c r="P6" s="51" t="s">
        <v>99</v>
      </c>
      <c r="Q6" s="49" t="s">
        <v>99</v>
      </c>
      <c r="R6" s="48" t="s">
        <v>112</v>
      </c>
      <c r="S6" s="48" t="s">
        <v>112</v>
      </c>
      <c r="T6" s="48" t="s">
        <v>112</v>
      </c>
      <c r="U6" s="48" t="s">
        <v>112</v>
      </c>
      <c r="V6" s="49" t="s">
        <v>112</v>
      </c>
      <c r="W6" s="48" t="s">
        <v>215</v>
      </c>
      <c r="X6" s="50" t="s">
        <v>113</v>
      </c>
      <c r="Y6" s="48" t="s">
        <v>113</v>
      </c>
      <c r="Z6" s="51" t="s">
        <v>113</v>
      </c>
      <c r="AA6" s="49" t="s">
        <v>113</v>
      </c>
      <c r="AB6" s="48" t="s">
        <v>119</v>
      </c>
      <c r="AC6" s="48" t="s">
        <v>119</v>
      </c>
      <c r="AD6" s="48" t="s">
        <v>119</v>
      </c>
      <c r="AE6" s="48" t="s">
        <v>119</v>
      </c>
      <c r="AF6" s="49" t="s">
        <v>119</v>
      </c>
      <c r="AG6" s="48" t="s">
        <v>141</v>
      </c>
      <c r="AH6" s="50" t="s">
        <v>141</v>
      </c>
      <c r="AI6" s="48" t="s">
        <v>141</v>
      </c>
      <c r="AJ6" s="51" t="s">
        <v>141</v>
      </c>
      <c r="AK6" s="49" t="s">
        <v>141</v>
      </c>
      <c r="AL6" s="49"/>
      <c r="AM6" s="49"/>
      <c r="AN6" s="75"/>
      <c r="AO6" s="75"/>
      <c r="AP6" s="75"/>
      <c r="AQ6" s="75"/>
      <c r="AR6" s="75"/>
      <c r="AS6" s="46"/>
      <c r="AT6" s="46"/>
    </row>
    <row r="7" spans="1:47" ht="20.25" customHeight="1">
      <c r="A7" s="53" t="s">
        <v>5</v>
      </c>
      <c r="B7" s="5">
        <v>353</v>
      </c>
      <c r="C7" s="162">
        <v>17</v>
      </c>
      <c r="D7" s="162">
        <v>4</v>
      </c>
      <c r="E7" s="161">
        <f>SUM(B7:D7)</f>
        <v>374</v>
      </c>
      <c r="F7" s="5">
        <v>607</v>
      </c>
      <c r="G7" s="163">
        <f>E7/F7</f>
        <v>0.61614497528830314</v>
      </c>
      <c r="H7" s="164">
        <v>130</v>
      </c>
      <c r="I7" s="165">
        <v>8</v>
      </c>
      <c r="J7" s="166">
        <v>0</v>
      </c>
      <c r="K7" s="170">
        <v>0</v>
      </c>
      <c r="L7" s="171">
        <f t="shared" ref="L7:L8" si="0">SUM(H7:K7)</f>
        <v>138</v>
      </c>
      <c r="M7" s="164">
        <v>163</v>
      </c>
      <c r="N7" s="165">
        <v>8</v>
      </c>
      <c r="O7" s="164">
        <v>0</v>
      </c>
      <c r="P7" s="170">
        <v>2</v>
      </c>
      <c r="Q7" s="171">
        <f t="shared" ref="Q7:Q12" si="1">SUM(M7:P7)</f>
        <v>173</v>
      </c>
      <c r="R7" s="164">
        <v>14</v>
      </c>
      <c r="S7" s="165">
        <v>0</v>
      </c>
      <c r="T7" s="166">
        <v>0</v>
      </c>
      <c r="U7" s="170">
        <v>0</v>
      </c>
      <c r="V7" s="171">
        <f t="shared" ref="V7:V8" si="2">SUM(R7:U7)</f>
        <v>14</v>
      </c>
      <c r="W7" s="164">
        <v>10</v>
      </c>
      <c r="X7" s="165">
        <v>0</v>
      </c>
      <c r="Y7" s="164">
        <v>0</v>
      </c>
      <c r="Z7" s="170">
        <v>0</v>
      </c>
      <c r="AA7" s="171">
        <f t="shared" ref="AA7:AA12" si="3">SUM(W7:Z7)</f>
        <v>10</v>
      </c>
      <c r="AB7" s="164">
        <v>2</v>
      </c>
      <c r="AC7" s="165">
        <v>0</v>
      </c>
      <c r="AD7" s="166">
        <v>0</v>
      </c>
      <c r="AE7" s="170">
        <v>0</v>
      </c>
      <c r="AF7" s="171">
        <f t="shared" ref="AF7:AF8" si="4">SUM(AB7:AE7)</f>
        <v>2</v>
      </c>
      <c r="AG7" s="164">
        <v>2</v>
      </c>
      <c r="AH7" s="165">
        <v>0</v>
      </c>
      <c r="AI7" s="164">
        <v>0</v>
      </c>
      <c r="AJ7" s="170">
        <v>0</v>
      </c>
      <c r="AK7" s="171">
        <f t="shared" ref="AK7:AK12" si="5">SUM(AG7:AJ7)</f>
        <v>2</v>
      </c>
      <c r="AL7" s="171">
        <f>AF7+V7+L7</f>
        <v>154</v>
      </c>
      <c r="AM7" s="171">
        <f>Q7+AA7+AK7</f>
        <v>185</v>
      </c>
      <c r="AN7" s="164">
        <v>0</v>
      </c>
      <c r="AO7" s="165">
        <v>0</v>
      </c>
      <c r="AP7" s="166">
        <v>0</v>
      </c>
      <c r="AQ7" s="161">
        <v>0</v>
      </c>
      <c r="AR7" s="161">
        <f t="shared" ref="AR7:AR11" si="6">SUM(AN7:AQ7)</f>
        <v>0</v>
      </c>
      <c r="AS7" s="161">
        <f t="shared" ref="AS7:AS12" si="7">E7-AT7</f>
        <v>35</v>
      </c>
      <c r="AT7" s="161">
        <f>AL7+AM7+AR7</f>
        <v>339</v>
      </c>
      <c r="AU7" s="161">
        <f>AS7+AT7</f>
        <v>374</v>
      </c>
    </row>
    <row r="8" spans="1:47" ht="21.75" customHeight="1">
      <c r="A8" s="53" t="s">
        <v>6</v>
      </c>
      <c r="B8" s="5">
        <v>479</v>
      </c>
      <c r="C8" s="162">
        <v>28</v>
      </c>
      <c r="D8" s="162">
        <v>12</v>
      </c>
      <c r="E8" s="161">
        <f t="shared" ref="E8:E11" si="8">SUM(B8:D8)</f>
        <v>519</v>
      </c>
      <c r="F8" s="5">
        <v>759</v>
      </c>
      <c r="G8" s="163">
        <f t="shared" ref="G8:G11" si="9">E8/F8</f>
        <v>0.6837944664031621</v>
      </c>
      <c r="H8" s="164">
        <v>174</v>
      </c>
      <c r="I8" s="165">
        <v>12</v>
      </c>
      <c r="J8" s="166">
        <v>0</v>
      </c>
      <c r="K8" s="170">
        <v>2</v>
      </c>
      <c r="L8" s="171">
        <f t="shared" si="0"/>
        <v>188</v>
      </c>
      <c r="M8" s="164">
        <v>248</v>
      </c>
      <c r="N8" s="165">
        <v>8</v>
      </c>
      <c r="O8" s="164">
        <v>0</v>
      </c>
      <c r="P8" s="170">
        <v>4</v>
      </c>
      <c r="Q8" s="171">
        <f t="shared" si="1"/>
        <v>260</v>
      </c>
      <c r="R8" s="164">
        <v>11</v>
      </c>
      <c r="S8" s="165">
        <v>0</v>
      </c>
      <c r="T8" s="166">
        <v>0</v>
      </c>
      <c r="U8" s="170">
        <v>1</v>
      </c>
      <c r="V8" s="171">
        <f t="shared" si="2"/>
        <v>12</v>
      </c>
      <c r="W8" s="164">
        <v>11</v>
      </c>
      <c r="X8" s="165">
        <v>2</v>
      </c>
      <c r="Y8" s="164">
        <v>0</v>
      </c>
      <c r="Z8" s="170">
        <v>1</v>
      </c>
      <c r="AA8" s="171">
        <f t="shared" si="3"/>
        <v>14</v>
      </c>
      <c r="AB8" s="164">
        <v>2</v>
      </c>
      <c r="AC8" s="165">
        <v>0</v>
      </c>
      <c r="AD8" s="166">
        <v>0</v>
      </c>
      <c r="AE8" s="170">
        <v>0</v>
      </c>
      <c r="AF8" s="171">
        <f t="shared" si="4"/>
        <v>2</v>
      </c>
      <c r="AG8" s="164">
        <v>3</v>
      </c>
      <c r="AH8" s="165">
        <v>0</v>
      </c>
      <c r="AI8" s="164">
        <v>0</v>
      </c>
      <c r="AJ8" s="170">
        <v>0</v>
      </c>
      <c r="AK8" s="171">
        <f t="shared" si="5"/>
        <v>3</v>
      </c>
      <c r="AL8" s="171">
        <f t="shared" ref="AL8:AL11" si="10">AF8+V8+L8</f>
        <v>202</v>
      </c>
      <c r="AM8" s="171">
        <f t="shared" ref="AM8:AM12" si="11">Q8+AA8+AK8</f>
        <v>277</v>
      </c>
      <c r="AN8" s="164">
        <v>0</v>
      </c>
      <c r="AO8" s="165">
        <v>0</v>
      </c>
      <c r="AP8" s="166">
        <v>0</v>
      </c>
      <c r="AQ8" s="161">
        <v>0</v>
      </c>
      <c r="AR8" s="161">
        <f t="shared" si="6"/>
        <v>0</v>
      </c>
      <c r="AS8" s="161">
        <f t="shared" si="7"/>
        <v>40</v>
      </c>
      <c r="AT8" s="161">
        <f t="shared" ref="AT8:AT11" si="12">AL8+AM8+AR8</f>
        <v>479</v>
      </c>
      <c r="AU8" s="161">
        <f t="shared" ref="AU8:AU12" si="13">AS8+AT8</f>
        <v>519</v>
      </c>
    </row>
    <row r="9" spans="1:47" ht="18">
      <c r="A9" s="53" t="s">
        <v>32</v>
      </c>
      <c r="B9" s="5">
        <v>437</v>
      </c>
      <c r="C9" s="162">
        <v>13</v>
      </c>
      <c r="D9" s="162">
        <v>7</v>
      </c>
      <c r="E9" s="161">
        <f t="shared" si="8"/>
        <v>457</v>
      </c>
      <c r="F9" s="5">
        <v>653</v>
      </c>
      <c r="G9" s="163">
        <f t="shared" si="9"/>
        <v>0.69984686064318535</v>
      </c>
      <c r="H9" s="164">
        <v>128</v>
      </c>
      <c r="I9" s="165">
        <v>4</v>
      </c>
      <c r="J9" s="166">
        <v>0</v>
      </c>
      <c r="K9" s="170">
        <v>1</v>
      </c>
      <c r="L9" s="171">
        <f t="shared" ref="L9:L11" si="14">SUM(H9:K9)</f>
        <v>133</v>
      </c>
      <c r="M9" s="164">
        <v>240</v>
      </c>
      <c r="N9" s="165">
        <v>4</v>
      </c>
      <c r="O9" s="164">
        <v>0</v>
      </c>
      <c r="P9" s="170">
        <v>4</v>
      </c>
      <c r="Q9" s="171">
        <f t="shared" si="1"/>
        <v>248</v>
      </c>
      <c r="R9" s="164">
        <v>10</v>
      </c>
      <c r="S9" s="165">
        <v>0</v>
      </c>
      <c r="T9" s="166">
        <v>0</v>
      </c>
      <c r="U9" s="170">
        <v>1</v>
      </c>
      <c r="V9" s="171">
        <f t="shared" ref="V9:V11" si="15">SUM(R9:U9)</f>
        <v>11</v>
      </c>
      <c r="W9" s="164">
        <v>11</v>
      </c>
      <c r="X9" s="165">
        <v>1</v>
      </c>
      <c r="Y9" s="164">
        <v>0</v>
      </c>
      <c r="Z9" s="170">
        <v>0</v>
      </c>
      <c r="AA9" s="171">
        <f t="shared" si="3"/>
        <v>12</v>
      </c>
      <c r="AB9" s="164">
        <v>5</v>
      </c>
      <c r="AC9" s="165">
        <v>0</v>
      </c>
      <c r="AD9" s="166">
        <v>0</v>
      </c>
      <c r="AE9" s="170">
        <v>0</v>
      </c>
      <c r="AF9" s="171">
        <f t="shared" ref="AF9:AF11" si="16">SUM(AB9:AE9)</f>
        <v>5</v>
      </c>
      <c r="AG9" s="164">
        <v>7</v>
      </c>
      <c r="AH9" s="165">
        <v>0</v>
      </c>
      <c r="AI9" s="164">
        <v>0</v>
      </c>
      <c r="AJ9" s="170">
        <v>0</v>
      </c>
      <c r="AK9" s="171">
        <f t="shared" si="5"/>
        <v>7</v>
      </c>
      <c r="AL9" s="171">
        <f t="shared" si="10"/>
        <v>149</v>
      </c>
      <c r="AM9" s="171">
        <f t="shared" si="11"/>
        <v>267</v>
      </c>
      <c r="AN9" s="164">
        <v>0</v>
      </c>
      <c r="AO9" s="165">
        <v>0</v>
      </c>
      <c r="AP9" s="166">
        <v>0</v>
      </c>
      <c r="AQ9" s="161">
        <v>0</v>
      </c>
      <c r="AR9" s="161">
        <f t="shared" si="6"/>
        <v>0</v>
      </c>
      <c r="AS9" s="161">
        <f t="shared" si="7"/>
        <v>41</v>
      </c>
      <c r="AT9" s="161">
        <f t="shared" si="12"/>
        <v>416</v>
      </c>
      <c r="AU9" s="161">
        <f t="shared" si="13"/>
        <v>457</v>
      </c>
    </row>
    <row r="10" spans="1:47" ht="18">
      <c r="A10" s="53" t="s">
        <v>33</v>
      </c>
      <c r="B10" s="5">
        <v>611</v>
      </c>
      <c r="C10" s="162">
        <v>29</v>
      </c>
      <c r="D10" s="162">
        <v>7</v>
      </c>
      <c r="E10" s="161">
        <f t="shared" si="8"/>
        <v>647</v>
      </c>
      <c r="F10" s="5">
        <v>948</v>
      </c>
      <c r="G10" s="163">
        <f t="shared" si="9"/>
        <v>0.6824894514767933</v>
      </c>
      <c r="H10" s="164">
        <v>194</v>
      </c>
      <c r="I10" s="165">
        <v>10</v>
      </c>
      <c r="J10" s="166">
        <v>0</v>
      </c>
      <c r="K10" s="170">
        <v>1</v>
      </c>
      <c r="L10" s="171">
        <f t="shared" si="14"/>
        <v>205</v>
      </c>
      <c r="M10" s="164">
        <v>312</v>
      </c>
      <c r="N10" s="165">
        <v>14</v>
      </c>
      <c r="O10" s="164">
        <v>0</v>
      </c>
      <c r="P10" s="170">
        <v>2</v>
      </c>
      <c r="Q10" s="171">
        <f t="shared" si="1"/>
        <v>328</v>
      </c>
      <c r="R10" s="164">
        <v>17</v>
      </c>
      <c r="S10" s="165">
        <v>1</v>
      </c>
      <c r="T10" s="166">
        <v>0</v>
      </c>
      <c r="U10" s="170">
        <v>1</v>
      </c>
      <c r="V10" s="171">
        <f t="shared" si="15"/>
        <v>19</v>
      </c>
      <c r="W10" s="164">
        <v>27</v>
      </c>
      <c r="X10" s="165">
        <v>0</v>
      </c>
      <c r="Y10" s="164">
        <v>1</v>
      </c>
      <c r="Z10" s="170">
        <v>0</v>
      </c>
      <c r="AA10" s="171">
        <f t="shared" si="3"/>
        <v>28</v>
      </c>
      <c r="AB10" s="164">
        <v>7</v>
      </c>
      <c r="AC10" s="165">
        <v>0</v>
      </c>
      <c r="AD10" s="166">
        <v>0</v>
      </c>
      <c r="AE10" s="170">
        <v>0</v>
      </c>
      <c r="AF10" s="171">
        <f t="shared" si="16"/>
        <v>7</v>
      </c>
      <c r="AG10" s="164">
        <v>2</v>
      </c>
      <c r="AH10" s="165">
        <v>0</v>
      </c>
      <c r="AI10" s="164">
        <v>0</v>
      </c>
      <c r="AJ10" s="170">
        <v>1</v>
      </c>
      <c r="AK10" s="171">
        <f t="shared" si="5"/>
        <v>3</v>
      </c>
      <c r="AL10" s="171">
        <f t="shared" si="10"/>
        <v>231</v>
      </c>
      <c r="AM10" s="171">
        <f t="shared" si="11"/>
        <v>359</v>
      </c>
      <c r="AN10" s="164">
        <v>0</v>
      </c>
      <c r="AO10" s="165">
        <v>0</v>
      </c>
      <c r="AP10" s="166">
        <v>0</v>
      </c>
      <c r="AQ10" s="161">
        <v>0</v>
      </c>
      <c r="AR10" s="161">
        <f t="shared" si="6"/>
        <v>0</v>
      </c>
      <c r="AS10" s="161">
        <f t="shared" si="7"/>
        <v>57</v>
      </c>
      <c r="AT10" s="161">
        <f t="shared" si="12"/>
        <v>590</v>
      </c>
      <c r="AU10" s="161">
        <f t="shared" si="13"/>
        <v>647</v>
      </c>
    </row>
    <row r="11" spans="1:47" ht="18">
      <c r="A11" s="53" t="s">
        <v>61</v>
      </c>
      <c r="B11" s="173">
        <v>123</v>
      </c>
      <c r="C11" s="162">
        <v>14</v>
      </c>
      <c r="D11" s="162">
        <v>0</v>
      </c>
      <c r="E11" s="161">
        <f t="shared" si="8"/>
        <v>137</v>
      </c>
      <c r="F11" s="5">
        <v>197</v>
      </c>
      <c r="G11" s="163">
        <f t="shared" si="9"/>
        <v>0.69543147208121825</v>
      </c>
      <c r="H11" s="164">
        <v>55</v>
      </c>
      <c r="I11" s="165">
        <v>5</v>
      </c>
      <c r="J11" s="166">
        <v>0</v>
      </c>
      <c r="K11" s="170">
        <v>0</v>
      </c>
      <c r="L11" s="171">
        <f t="shared" si="14"/>
        <v>60</v>
      </c>
      <c r="M11" s="164">
        <v>50</v>
      </c>
      <c r="N11" s="165">
        <v>7</v>
      </c>
      <c r="O11" s="164">
        <v>0</v>
      </c>
      <c r="P11" s="170">
        <v>0</v>
      </c>
      <c r="Q11" s="171">
        <f t="shared" si="1"/>
        <v>57</v>
      </c>
      <c r="R11" s="164">
        <v>6</v>
      </c>
      <c r="S11" s="165">
        <v>0</v>
      </c>
      <c r="T11" s="166">
        <v>0</v>
      </c>
      <c r="U11" s="170">
        <v>0</v>
      </c>
      <c r="V11" s="171">
        <f t="shared" si="15"/>
        <v>6</v>
      </c>
      <c r="W11" s="164">
        <v>2</v>
      </c>
      <c r="X11" s="165">
        <v>0</v>
      </c>
      <c r="Y11" s="164">
        <v>0</v>
      </c>
      <c r="Z11" s="170">
        <v>0</v>
      </c>
      <c r="AA11" s="171">
        <f t="shared" si="3"/>
        <v>2</v>
      </c>
      <c r="AB11" s="164">
        <v>0</v>
      </c>
      <c r="AC11" s="165">
        <v>0</v>
      </c>
      <c r="AD11" s="166">
        <v>0</v>
      </c>
      <c r="AE11" s="170">
        <v>0</v>
      </c>
      <c r="AF11" s="171">
        <f t="shared" si="16"/>
        <v>0</v>
      </c>
      <c r="AG11" s="164">
        <v>1</v>
      </c>
      <c r="AH11" s="165">
        <v>0</v>
      </c>
      <c r="AI11" s="164">
        <v>0</v>
      </c>
      <c r="AJ11" s="170">
        <v>0</v>
      </c>
      <c r="AK11" s="171">
        <f t="shared" si="5"/>
        <v>1</v>
      </c>
      <c r="AL11" s="171">
        <f t="shared" si="10"/>
        <v>66</v>
      </c>
      <c r="AM11" s="171">
        <f t="shared" si="11"/>
        <v>60</v>
      </c>
      <c r="AN11" s="164">
        <v>0</v>
      </c>
      <c r="AO11" s="165">
        <v>0</v>
      </c>
      <c r="AP11" s="161">
        <v>0</v>
      </c>
      <c r="AQ11" s="161">
        <v>0</v>
      </c>
      <c r="AR11" s="161">
        <f t="shared" si="6"/>
        <v>0</v>
      </c>
      <c r="AS11" s="161">
        <f t="shared" si="7"/>
        <v>11</v>
      </c>
      <c r="AT11" s="161">
        <f t="shared" si="12"/>
        <v>126</v>
      </c>
      <c r="AU11" s="161">
        <f t="shared" si="13"/>
        <v>137</v>
      </c>
    </row>
    <row r="12" spans="1:47" s="22" customFormat="1" ht="18">
      <c r="A12" s="53" t="s">
        <v>86</v>
      </c>
      <c r="B12" s="175">
        <f>SUM(B7:B11)</f>
        <v>2003</v>
      </c>
      <c r="C12" s="175">
        <f>SUM(C7:C11)</f>
        <v>101</v>
      </c>
      <c r="D12" s="175">
        <f>SUM(D7:D11)</f>
        <v>30</v>
      </c>
      <c r="E12" s="175">
        <f t="shared" ref="E12" si="17">SUM(B12:D12)</f>
        <v>2134</v>
      </c>
      <c r="F12" s="175">
        <f>SUM(F7:F11)</f>
        <v>3164</v>
      </c>
      <c r="G12" s="176">
        <f t="shared" ref="G12" si="18">E12/F12</f>
        <v>0.67446270543615672</v>
      </c>
      <c r="H12" s="177">
        <f t="shared" ref="H12:P12" si="19">SUM(H7:H11)</f>
        <v>681</v>
      </c>
      <c r="I12" s="177">
        <f t="shared" si="19"/>
        <v>39</v>
      </c>
      <c r="J12" s="177">
        <f t="shared" si="19"/>
        <v>0</v>
      </c>
      <c r="K12" s="177">
        <f t="shared" si="19"/>
        <v>4</v>
      </c>
      <c r="L12" s="177">
        <f t="shared" si="19"/>
        <v>724</v>
      </c>
      <c r="M12" s="177">
        <f t="shared" si="19"/>
        <v>1013</v>
      </c>
      <c r="N12" s="177">
        <f t="shared" si="19"/>
        <v>41</v>
      </c>
      <c r="O12" s="177">
        <f t="shared" si="19"/>
        <v>0</v>
      </c>
      <c r="P12" s="177">
        <f t="shared" si="19"/>
        <v>12</v>
      </c>
      <c r="Q12" s="178">
        <f t="shared" si="1"/>
        <v>1066</v>
      </c>
      <c r="R12" s="177">
        <f t="shared" ref="R12:Z12" si="20">SUM(R7:R11)</f>
        <v>58</v>
      </c>
      <c r="S12" s="177">
        <f t="shared" si="20"/>
        <v>1</v>
      </c>
      <c r="T12" s="177">
        <f t="shared" si="20"/>
        <v>0</v>
      </c>
      <c r="U12" s="177">
        <f t="shared" si="20"/>
        <v>3</v>
      </c>
      <c r="V12" s="177">
        <f t="shared" si="20"/>
        <v>62</v>
      </c>
      <c r="W12" s="177">
        <f t="shared" si="20"/>
        <v>61</v>
      </c>
      <c r="X12" s="177">
        <f t="shared" si="20"/>
        <v>3</v>
      </c>
      <c r="Y12" s="177">
        <f t="shared" si="20"/>
        <v>1</v>
      </c>
      <c r="Z12" s="177">
        <f t="shared" si="20"/>
        <v>1</v>
      </c>
      <c r="AA12" s="178">
        <f t="shared" si="3"/>
        <v>66</v>
      </c>
      <c r="AB12" s="177">
        <f t="shared" ref="AB12:AJ12" si="21">SUM(AB7:AB11)</f>
        <v>16</v>
      </c>
      <c r="AC12" s="177">
        <f t="shared" si="21"/>
        <v>0</v>
      </c>
      <c r="AD12" s="177">
        <f t="shared" si="21"/>
        <v>0</v>
      </c>
      <c r="AE12" s="177">
        <f t="shared" si="21"/>
        <v>0</v>
      </c>
      <c r="AF12" s="177">
        <f t="shared" si="21"/>
        <v>16</v>
      </c>
      <c r="AG12" s="177">
        <f t="shared" si="21"/>
        <v>15</v>
      </c>
      <c r="AH12" s="177">
        <f t="shared" si="21"/>
        <v>0</v>
      </c>
      <c r="AI12" s="177">
        <f t="shared" si="21"/>
        <v>0</v>
      </c>
      <c r="AJ12" s="177">
        <f t="shared" si="21"/>
        <v>1</v>
      </c>
      <c r="AK12" s="178">
        <f t="shared" si="5"/>
        <v>16</v>
      </c>
      <c r="AL12" s="178">
        <f>AF12+V12+L12</f>
        <v>802</v>
      </c>
      <c r="AM12" s="178">
        <f t="shared" si="11"/>
        <v>1148</v>
      </c>
      <c r="AN12" s="175">
        <f>SUM(AN7:AN11)</f>
        <v>0</v>
      </c>
      <c r="AO12" s="175">
        <f t="shared" ref="AO12:AQ12" si="22">SUM(AO7:AO11)</f>
        <v>0</v>
      </c>
      <c r="AP12" s="175">
        <f t="shared" si="22"/>
        <v>0</v>
      </c>
      <c r="AQ12" s="175">
        <f t="shared" si="22"/>
        <v>0</v>
      </c>
      <c r="AR12" s="175">
        <f t="shared" ref="AR12" si="23">SUM(AN12:AQ12)</f>
        <v>0</v>
      </c>
      <c r="AS12" s="175">
        <f t="shared" si="7"/>
        <v>184</v>
      </c>
      <c r="AT12" s="175">
        <f t="shared" ref="AT12" si="24">AL12+AM12+AR12</f>
        <v>1950</v>
      </c>
      <c r="AU12" s="175">
        <f t="shared" si="13"/>
        <v>2134</v>
      </c>
    </row>
    <row r="13" spans="1:47" ht="18">
      <c r="A13" s="57"/>
      <c r="B13" s="54"/>
      <c r="C13" s="54"/>
      <c r="D13" s="54"/>
      <c r="E13" s="54"/>
      <c r="F13" s="57"/>
      <c r="G13" s="55"/>
      <c r="H13" s="58"/>
      <c r="I13" s="58"/>
      <c r="J13" s="58"/>
      <c r="K13" s="58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</row>
    <row r="14" spans="1:47" ht="18">
      <c r="O14" s="58"/>
      <c r="Y14" s="58"/>
      <c r="AI14" s="58"/>
    </row>
  </sheetData>
  <mergeCells count="1">
    <mergeCell ref="A3:C3"/>
  </mergeCells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6"/>
  <sheetViews>
    <sheetView tabSelected="1" topLeftCell="A34" workbookViewId="0">
      <pane xSplit="1" topLeftCell="L1" activePane="topRight" state="frozen"/>
      <selection pane="topRight" activeCell="AU55" sqref="AU55"/>
    </sheetView>
  </sheetViews>
  <sheetFormatPr baseColWidth="10" defaultColWidth="10.6640625" defaultRowHeight="17" x14ac:dyDescent="0"/>
  <cols>
    <col min="1" max="1" width="16.83203125" style="22" customWidth="1"/>
    <col min="2" max="2" width="12.83203125" style="36" customWidth="1"/>
    <col min="3" max="4" width="10.6640625" style="36" customWidth="1"/>
    <col min="5" max="5" width="15" style="22" customWidth="1"/>
    <col min="6" max="6" width="14.1640625" style="22" customWidth="1"/>
    <col min="7" max="7" width="10.6640625" style="59" customWidth="1"/>
    <col min="8" max="8" width="10.6640625" style="84" hidden="1" customWidth="1"/>
    <col min="9" max="9" width="10.6640625" style="82" hidden="1" customWidth="1"/>
    <col min="10" max="11" width="8.5" style="84" hidden="1" customWidth="1"/>
    <col min="12" max="12" width="10.6640625" style="84" customWidth="1"/>
    <col min="13" max="13" width="10.6640625" style="84" hidden="1" customWidth="1"/>
    <col min="14" max="14" width="10.6640625" style="82" hidden="1" customWidth="1"/>
    <col min="15" max="16" width="9" style="84" hidden="1" customWidth="1"/>
    <col min="17" max="17" width="10.6640625" style="84" customWidth="1"/>
    <col min="18" max="18" width="10.6640625" style="84" hidden="1" customWidth="1"/>
    <col min="19" max="20" width="10.6640625" style="82" hidden="1" customWidth="1"/>
    <col min="21" max="21" width="10.6640625" style="84" hidden="1" customWidth="1"/>
    <col min="22" max="22" width="10.6640625" style="84" customWidth="1"/>
    <col min="23" max="23" width="10.6640625" style="84" hidden="1" customWidth="1"/>
    <col min="24" max="24" width="10.6640625" style="82" hidden="1" customWidth="1"/>
    <col min="25" max="26" width="9.33203125" style="84" hidden="1" customWidth="1"/>
    <col min="27" max="27" width="10.6640625" style="84" customWidth="1"/>
    <col min="28" max="28" width="10.6640625" style="84" hidden="1" customWidth="1"/>
    <col min="29" max="30" width="10.6640625" style="82" hidden="1" customWidth="1"/>
    <col min="31" max="31" width="10.6640625" style="84" hidden="1" customWidth="1"/>
    <col min="32" max="32" width="10.6640625" style="84" customWidth="1"/>
    <col min="33" max="33" width="10.6640625" style="84" hidden="1" customWidth="1"/>
    <col min="34" max="35" width="10.6640625" style="82" hidden="1" customWidth="1"/>
    <col min="36" max="36" width="10.6640625" style="84" hidden="1" customWidth="1"/>
    <col min="37" max="39" width="10.6640625" style="84" customWidth="1"/>
    <col min="40" max="40" width="6.1640625" style="36" hidden="1" customWidth="1"/>
    <col min="41" max="43" width="7.1640625" style="36" hidden="1" customWidth="1"/>
    <col min="44" max="44" width="8.33203125" style="36" customWidth="1"/>
    <col min="45" max="45" width="11.33203125" style="36" customWidth="1"/>
    <col min="46" max="46" width="10.6640625" style="36" customWidth="1"/>
    <col min="47" max="47" width="10" style="36" customWidth="1"/>
    <col min="48" max="48" width="5" style="36" customWidth="1"/>
    <col min="49" max="276" width="10.6640625" style="36"/>
    <col min="277" max="277" width="16.83203125" style="36" customWidth="1"/>
    <col min="278" max="278" width="17.5" style="36" customWidth="1"/>
    <col min="279" max="280" width="10.6640625" style="36" customWidth="1"/>
    <col min="281" max="281" width="15" style="36" customWidth="1"/>
    <col min="282" max="282" width="14.1640625" style="36" customWidth="1"/>
    <col min="283" max="296" width="10.6640625" style="36" customWidth="1"/>
    <col min="297" max="297" width="6.1640625" style="36" customWidth="1"/>
    <col min="298" max="299" width="7.1640625" style="36" customWidth="1"/>
    <col min="300" max="300" width="8.33203125" style="36" customWidth="1"/>
    <col min="301" max="301" width="11.33203125" style="36" customWidth="1"/>
    <col min="302" max="302" width="8.5" style="36" customWidth="1"/>
    <col min="303" max="303" width="10" style="36" customWidth="1"/>
    <col min="304" max="304" width="5" style="36" customWidth="1"/>
    <col min="305" max="532" width="10.6640625" style="36"/>
    <col min="533" max="533" width="16.83203125" style="36" customWidth="1"/>
    <col min="534" max="534" width="17.5" style="36" customWidth="1"/>
    <col min="535" max="536" width="10.6640625" style="36" customWidth="1"/>
    <col min="537" max="537" width="15" style="36" customWidth="1"/>
    <col min="538" max="538" width="14.1640625" style="36" customWidth="1"/>
    <col min="539" max="552" width="10.6640625" style="36" customWidth="1"/>
    <col min="553" max="553" width="6.1640625" style="36" customWidth="1"/>
    <col min="554" max="555" width="7.1640625" style="36" customWidth="1"/>
    <col min="556" max="556" width="8.33203125" style="36" customWidth="1"/>
    <col min="557" max="557" width="11.33203125" style="36" customWidth="1"/>
    <col min="558" max="558" width="8.5" style="36" customWidth="1"/>
    <col min="559" max="559" width="10" style="36" customWidth="1"/>
    <col min="560" max="560" width="5" style="36" customWidth="1"/>
    <col min="561" max="788" width="10.6640625" style="36"/>
    <col min="789" max="789" width="16.83203125" style="36" customWidth="1"/>
    <col min="790" max="790" width="17.5" style="36" customWidth="1"/>
    <col min="791" max="792" width="10.6640625" style="36" customWidth="1"/>
    <col min="793" max="793" width="15" style="36" customWidth="1"/>
    <col min="794" max="794" width="14.1640625" style="36" customWidth="1"/>
    <col min="795" max="808" width="10.6640625" style="36" customWidth="1"/>
    <col min="809" max="809" width="6.1640625" style="36" customWidth="1"/>
    <col min="810" max="811" width="7.1640625" style="36" customWidth="1"/>
    <col min="812" max="812" width="8.33203125" style="36" customWidth="1"/>
    <col min="813" max="813" width="11.33203125" style="36" customWidth="1"/>
    <col min="814" max="814" width="8.5" style="36" customWidth="1"/>
    <col min="815" max="815" width="10" style="36" customWidth="1"/>
    <col min="816" max="816" width="5" style="36" customWidth="1"/>
    <col min="817" max="1044" width="10.6640625" style="36"/>
    <col min="1045" max="1045" width="16.83203125" style="36" customWidth="1"/>
    <col min="1046" max="1046" width="17.5" style="36" customWidth="1"/>
    <col min="1047" max="1048" width="10.6640625" style="36" customWidth="1"/>
    <col min="1049" max="1049" width="15" style="36" customWidth="1"/>
    <col min="1050" max="1050" width="14.1640625" style="36" customWidth="1"/>
    <col min="1051" max="1064" width="10.6640625" style="36" customWidth="1"/>
    <col min="1065" max="1065" width="6.1640625" style="36" customWidth="1"/>
    <col min="1066" max="1067" width="7.1640625" style="36" customWidth="1"/>
    <col min="1068" max="1068" width="8.33203125" style="36" customWidth="1"/>
    <col min="1069" max="1069" width="11.33203125" style="36" customWidth="1"/>
    <col min="1070" max="1070" width="8.5" style="36" customWidth="1"/>
    <col min="1071" max="1071" width="10" style="36" customWidth="1"/>
    <col min="1072" max="1072" width="5" style="36" customWidth="1"/>
    <col min="1073" max="1300" width="10.6640625" style="36"/>
    <col min="1301" max="1301" width="16.83203125" style="36" customWidth="1"/>
    <col min="1302" max="1302" width="17.5" style="36" customWidth="1"/>
    <col min="1303" max="1304" width="10.6640625" style="36" customWidth="1"/>
    <col min="1305" max="1305" width="15" style="36" customWidth="1"/>
    <col min="1306" max="1306" width="14.1640625" style="36" customWidth="1"/>
    <col min="1307" max="1320" width="10.6640625" style="36" customWidth="1"/>
    <col min="1321" max="1321" width="6.1640625" style="36" customWidth="1"/>
    <col min="1322" max="1323" width="7.1640625" style="36" customWidth="1"/>
    <col min="1324" max="1324" width="8.33203125" style="36" customWidth="1"/>
    <col min="1325" max="1325" width="11.33203125" style="36" customWidth="1"/>
    <col min="1326" max="1326" width="8.5" style="36" customWidth="1"/>
    <col min="1327" max="1327" width="10" style="36" customWidth="1"/>
    <col min="1328" max="1328" width="5" style="36" customWidth="1"/>
    <col min="1329" max="1556" width="10.6640625" style="36"/>
    <col min="1557" max="1557" width="16.83203125" style="36" customWidth="1"/>
    <col min="1558" max="1558" width="17.5" style="36" customWidth="1"/>
    <col min="1559" max="1560" width="10.6640625" style="36" customWidth="1"/>
    <col min="1561" max="1561" width="15" style="36" customWidth="1"/>
    <col min="1562" max="1562" width="14.1640625" style="36" customWidth="1"/>
    <col min="1563" max="1576" width="10.6640625" style="36" customWidth="1"/>
    <col min="1577" max="1577" width="6.1640625" style="36" customWidth="1"/>
    <col min="1578" max="1579" width="7.1640625" style="36" customWidth="1"/>
    <col min="1580" max="1580" width="8.33203125" style="36" customWidth="1"/>
    <col min="1581" max="1581" width="11.33203125" style="36" customWidth="1"/>
    <col min="1582" max="1582" width="8.5" style="36" customWidth="1"/>
    <col min="1583" max="1583" width="10" style="36" customWidth="1"/>
    <col min="1584" max="1584" width="5" style="36" customWidth="1"/>
    <col min="1585" max="1812" width="10.6640625" style="36"/>
    <col min="1813" max="1813" width="16.83203125" style="36" customWidth="1"/>
    <col min="1814" max="1814" width="17.5" style="36" customWidth="1"/>
    <col min="1815" max="1816" width="10.6640625" style="36" customWidth="1"/>
    <col min="1817" max="1817" width="15" style="36" customWidth="1"/>
    <col min="1818" max="1818" width="14.1640625" style="36" customWidth="1"/>
    <col min="1819" max="1832" width="10.6640625" style="36" customWidth="1"/>
    <col min="1833" max="1833" width="6.1640625" style="36" customWidth="1"/>
    <col min="1834" max="1835" width="7.1640625" style="36" customWidth="1"/>
    <col min="1836" max="1836" width="8.33203125" style="36" customWidth="1"/>
    <col min="1837" max="1837" width="11.33203125" style="36" customWidth="1"/>
    <col min="1838" max="1838" width="8.5" style="36" customWidth="1"/>
    <col min="1839" max="1839" width="10" style="36" customWidth="1"/>
    <col min="1840" max="1840" width="5" style="36" customWidth="1"/>
    <col min="1841" max="2068" width="10.6640625" style="36"/>
    <col min="2069" max="2069" width="16.83203125" style="36" customWidth="1"/>
    <col min="2070" max="2070" width="17.5" style="36" customWidth="1"/>
    <col min="2071" max="2072" width="10.6640625" style="36" customWidth="1"/>
    <col min="2073" max="2073" width="15" style="36" customWidth="1"/>
    <col min="2074" max="2074" width="14.1640625" style="36" customWidth="1"/>
    <col min="2075" max="2088" width="10.6640625" style="36" customWidth="1"/>
    <col min="2089" max="2089" width="6.1640625" style="36" customWidth="1"/>
    <col min="2090" max="2091" width="7.1640625" style="36" customWidth="1"/>
    <col min="2092" max="2092" width="8.33203125" style="36" customWidth="1"/>
    <col min="2093" max="2093" width="11.33203125" style="36" customWidth="1"/>
    <col min="2094" max="2094" width="8.5" style="36" customWidth="1"/>
    <col min="2095" max="2095" width="10" style="36" customWidth="1"/>
    <col min="2096" max="2096" width="5" style="36" customWidth="1"/>
    <col min="2097" max="2324" width="10.6640625" style="36"/>
    <col min="2325" max="2325" width="16.83203125" style="36" customWidth="1"/>
    <col min="2326" max="2326" width="17.5" style="36" customWidth="1"/>
    <col min="2327" max="2328" width="10.6640625" style="36" customWidth="1"/>
    <col min="2329" max="2329" width="15" style="36" customWidth="1"/>
    <col min="2330" max="2330" width="14.1640625" style="36" customWidth="1"/>
    <col min="2331" max="2344" width="10.6640625" style="36" customWidth="1"/>
    <col min="2345" max="2345" width="6.1640625" style="36" customWidth="1"/>
    <col min="2346" max="2347" width="7.1640625" style="36" customWidth="1"/>
    <col min="2348" max="2348" width="8.33203125" style="36" customWidth="1"/>
    <col min="2349" max="2349" width="11.33203125" style="36" customWidth="1"/>
    <col min="2350" max="2350" width="8.5" style="36" customWidth="1"/>
    <col min="2351" max="2351" width="10" style="36" customWidth="1"/>
    <col min="2352" max="2352" width="5" style="36" customWidth="1"/>
    <col min="2353" max="2580" width="10.6640625" style="36"/>
    <col min="2581" max="2581" width="16.83203125" style="36" customWidth="1"/>
    <col min="2582" max="2582" width="17.5" style="36" customWidth="1"/>
    <col min="2583" max="2584" width="10.6640625" style="36" customWidth="1"/>
    <col min="2585" max="2585" width="15" style="36" customWidth="1"/>
    <col min="2586" max="2586" width="14.1640625" style="36" customWidth="1"/>
    <col min="2587" max="2600" width="10.6640625" style="36" customWidth="1"/>
    <col min="2601" max="2601" width="6.1640625" style="36" customWidth="1"/>
    <col min="2602" max="2603" width="7.1640625" style="36" customWidth="1"/>
    <col min="2604" max="2604" width="8.33203125" style="36" customWidth="1"/>
    <col min="2605" max="2605" width="11.33203125" style="36" customWidth="1"/>
    <col min="2606" max="2606" width="8.5" style="36" customWidth="1"/>
    <col min="2607" max="2607" width="10" style="36" customWidth="1"/>
    <col min="2608" max="2608" width="5" style="36" customWidth="1"/>
    <col min="2609" max="2836" width="10.6640625" style="36"/>
    <col min="2837" max="2837" width="16.83203125" style="36" customWidth="1"/>
    <col min="2838" max="2838" width="17.5" style="36" customWidth="1"/>
    <col min="2839" max="2840" width="10.6640625" style="36" customWidth="1"/>
    <col min="2841" max="2841" width="15" style="36" customWidth="1"/>
    <col min="2842" max="2842" width="14.1640625" style="36" customWidth="1"/>
    <col min="2843" max="2856" width="10.6640625" style="36" customWidth="1"/>
    <col min="2857" max="2857" width="6.1640625" style="36" customWidth="1"/>
    <col min="2858" max="2859" width="7.1640625" style="36" customWidth="1"/>
    <col min="2860" max="2860" width="8.33203125" style="36" customWidth="1"/>
    <col min="2861" max="2861" width="11.33203125" style="36" customWidth="1"/>
    <col min="2862" max="2862" width="8.5" style="36" customWidth="1"/>
    <col min="2863" max="2863" width="10" style="36" customWidth="1"/>
    <col min="2864" max="2864" width="5" style="36" customWidth="1"/>
    <col min="2865" max="3092" width="10.6640625" style="36"/>
    <col min="3093" max="3093" width="16.83203125" style="36" customWidth="1"/>
    <col min="3094" max="3094" width="17.5" style="36" customWidth="1"/>
    <col min="3095" max="3096" width="10.6640625" style="36" customWidth="1"/>
    <col min="3097" max="3097" width="15" style="36" customWidth="1"/>
    <col min="3098" max="3098" width="14.1640625" style="36" customWidth="1"/>
    <col min="3099" max="3112" width="10.6640625" style="36" customWidth="1"/>
    <col min="3113" max="3113" width="6.1640625" style="36" customWidth="1"/>
    <col min="3114" max="3115" width="7.1640625" style="36" customWidth="1"/>
    <col min="3116" max="3116" width="8.33203125" style="36" customWidth="1"/>
    <col min="3117" max="3117" width="11.33203125" style="36" customWidth="1"/>
    <col min="3118" max="3118" width="8.5" style="36" customWidth="1"/>
    <col min="3119" max="3119" width="10" style="36" customWidth="1"/>
    <col min="3120" max="3120" width="5" style="36" customWidth="1"/>
    <col min="3121" max="3348" width="10.6640625" style="36"/>
    <col min="3349" max="3349" width="16.83203125" style="36" customWidth="1"/>
    <col min="3350" max="3350" width="17.5" style="36" customWidth="1"/>
    <col min="3351" max="3352" width="10.6640625" style="36" customWidth="1"/>
    <col min="3353" max="3353" width="15" style="36" customWidth="1"/>
    <col min="3354" max="3354" width="14.1640625" style="36" customWidth="1"/>
    <col min="3355" max="3368" width="10.6640625" style="36" customWidth="1"/>
    <col min="3369" max="3369" width="6.1640625" style="36" customWidth="1"/>
    <col min="3370" max="3371" width="7.1640625" style="36" customWidth="1"/>
    <col min="3372" max="3372" width="8.33203125" style="36" customWidth="1"/>
    <col min="3373" max="3373" width="11.33203125" style="36" customWidth="1"/>
    <col min="3374" max="3374" width="8.5" style="36" customWidth="1"/>
    <col min="3375" max="3375" width="10" style="36" customWidth="1"/>
    <col min="3376" max="3376" width="5" style="36" customWidth="1"/>
    <col min="3377" max="3604" width="10.6640625" style="36"/>
    <col min="3605" max="3605" width="16.83203125" style="36" customWidth="1"/>
    <col min="3606" max="3606" width="17.5" style="36" customWidth="1"/>
    <col min="3607" max="3608" width="10.6640625" style="36" customWidth="1"/>
    <col min="3609" max="3609" width="15" style="36" customWidth="1"/>
    <col min="3610" max="3610" width="14.1640625" style="36" customWidth="1"/>
    <col min="3611" max="3624" width="10.6640625" style="36" customWidth="1"/>
    <col min="3625" max="3625" width="6.1640625" style="36" customWidth="1"/>
    <col min="3626" max="3627" width="7.1640625" style="36" customWidth="1"/>
    <col min="3628" max="3628" width="8.33203125" style="36" customWidth="1"/>
    <col min="3629" max="3629" width="11.33203125" style="36" customWidth="1"/>
    <col min="3630" max="3630" width="8.5" style="36" customWidth="1"/>
    <col min="3631" max="3631" width="10" style="36" customWidth="1"/>
    <col min="3632" max="3632" width="5" style="36" customWidth="1"/>
    <col min="3633" max="3860" width="10.6640625" style="36"/>
    <col min="3861" max="3861" width="16.83203125" style="36" customWidth="1"/>
    <col min="3862" max="3862" width="17.5" style="36" customWidth="1"/>
    <col min="3863" max="3864" width="10.6640625" style="36" customWidth="1"/>
    <col min="3865" max="3865" width="15" style="36" customWidth="1"/>
    <col min="3866" max="3866" width="14.1640625" style="36" customWidth="1"/>
    <col min="3867" max="3880" width="10.6640625" style="36" customWidth="1"/>
    <col min="3881" max="3881" width="6.1640625" style="36" customWidth="1"/>
    <col min="3882" max="3883" width="7.1640625" style="36" customWidth="1"/>
    <col min="3884" max="3884" width="8.33203125" style="36" customWidth="1"/>
    <col min="3885" max="3885" width="11.33203125" style="36" customWidth="1"/>
    <col min="3886" max="3886" width="8.5" style="36" customWidth="1"/>
    <col min="3887" max="3887" width="10" style="36" customWidth="1"/>
    <col min="3888" max="3888" width="5" style="36" customWidth="1"/>
    <col min="3889" max="4116" width="10.6640625" style="36"/>
    <col min="4117" max="4117" width="16.83203125" style="36" customWidth="1"/>
    <col min="4118" max="4118" width="17.5" style="36" customWidth="1"/>
    <col min="4119" max="4120" width="10.6640625" style="36" customWidth="1"/>
    <col min="4121" max="4121" width="15" style="36" customWidth="1"/>
    <col min="4122" max="4122" width="14.1640625" style="36" customWidth="1"/>
    <col min="4123" max="4136" width="10.6640625" style="36" customWidth="1"/>
    <col min="4137" max="4137" width="6.1640625" style="36" customWidth="1"/>
    <col min="4138" max="4139" width="7.1640625" style="36" customWidth="1"/>
    <col min="4140" max="4140" width="8.33203125" style="36" customWidth="1"/>
    <col min="4141" max="4141" width="11.33203125" style="36" customWidth="1"/>
    <col min="4142" max="4142" width="8.5" style="36" customWidth="1"/>
    <col min="4143" max="4143" width="10" style="36" customWidth="1"/>
    <col min="4144" max="4144" width="5" style="36" customWidth="1"/>
    <col min="4145" max="4372" width="10.6640625" style="36"/>
    <col min="4373" max="4373" width="16.83203125" style="36" customWidth="1"/>
    <col min="4374" max="4374" width="17.5" style="36" customWidth="1"/>
    <col min="4375" max="4376" width="10.6640625" style="36" customWidth="1"/>
    <col min="4377" max="4377" width="15" style="36" customWidth="1"/>
    <col min="4378" max="4378" width="14.1640625" style="36" customWidth="1"/>
    <col min="4379" max="4392" width="10.6640625" style="36" customWidth="1"/>
    <col min="4393" max="4393" width="6.1640625" style="36" customWidth="1"/>
    <col min="4394" max="4395" width="7.1640625" style="36" customWidth="1"/>
    <col min="4396" max="4396" width="8.33203125" style="36" customWidth="1"/>
    <col min="4397" max="4397" width="11.33203125" style="36" customWidth="1"/>
    <col min="4398" max="4398" width="8.5" style="36" customWidth="1"/>
    <col min="4399" max="4399" width="10" style="36" customWidth="1"/>
    <col min="4400" max="4400" width="5" style="36" customWidth="1"/>
    <col min="4401" max="4628" width="10.6640625" style="36"/>
    <col min="4629" max="4629" width="16.83203125" style="36" customWidth="1"/>
    <col min="4630" max="4630" width="17.5" style="36" customWidth="1"/>
    <col min="4631" max="4632" width="10.6640625" style="36" customWidth="1"/>
    <col min="4633" max="4633" width="15" style="36" customWidth="1"/>
    <col min="4634" max="4634" width="14.1640625" style="36" customWidth="1"/>
    <col min="4635" max="4648" width="10.6640625" style="36" customWidth="1"/>
    <col min="4649" max="4649" width="6.1640625" style="36" customWidth="1"/>
    <col min="4650" max="4651" width="7.1640625" style="36" customWidth="1"/>
    <col min="4652" max="4652" width="8.33203125" style="36" customWidth="1"/>
    <col min="4653" max="4653" width="11.33203125" style="36" customWidth="1"/>
    <col min="4654" max="4654" width="8.5" style="36" customWidth="1"/>
    <col min="4655" max="4655" width="10" style="36" customWidth="1"/>
    <col min="4656" max="4656" width="5" style="36" customWidth="1"/>
    <col min="4657" max="4884" width="10.6640625" style="36"/>
    <col min="4885" max="4885" width="16.83203125" style="36" customWidth="1"/>
    <col min="4886" max="4886" width="17.5" style="36" customWidth="1"/>
    <col min="4887" max="4888" width="10.6640625" style="36" customWidth="1"/>
    <col min="4889" max="4889" width="15" style="36" customWidth="1"/>
    <col min="4890" max="4890" width="14.1640625" style="36" customWidth="1"/>
    <col min="4891" max="4904" width="10.6640625" style="36" customWidth="1"/>
    <col min="4905" max="4905" width="6.1640625" style="36" customWidth="1"/>
    <col min="4906" max="4907" width="7.1640625" style="36" customWidth="1"/>
    <col min="4908" max="4908" width="8.33203125" style="36" customWidth="1"/>
    <col min="4909" max="4909" width="11.33203125" style="36" customWidth="1"/>
    <col min="4910" max="4910" width="8.5" style="36" customWidth="1"/>
    <col min="4911" max="4911" width="10" style="36" customWidth="1"/>
    <col min="4912" max="4912" width="5" style="36" customWidth="1"/>
    <col min="4913" max="5140" width="10.6640625" style="36"/>
    <col min="5141" max="5141" width="16.83203125" style="36" customWidth="1"/>
    <col min="5142" max="5142" width="17.5" style="36" customWidth="1"/>
    <col min="5143" max="5144" width="10.6640625" style="36" customWidth="1"/>
    <col min="5145" max="5145" width="15" style="36" customWidth="1"/>
    <col min="5146" max="5146" width="14.1640625" style="36" customWidth="1"/>
    <col min="5147" max="5160" width="10.6640625" style="36" customWidth="1"/>
    <col min="5161" max="5161" width="6.1640625" style="36" customWidth="1"/>
    <col min="5162" max="5163" width="7.1640625" style="36" customWidth="1"/>
    <col min="5164" max="5164" width="8.33203125" style="36" customWidth="1"/>
    <col min="5165" max="5165" width="11.33203125" style="36" customWidth="1"/>
    <col min="5166" max="5166" width="8.5" style="36" customWidth="1"/>
    <col min="5167" max="5167" width="10" style="36" customWidth="1"/>
    <col min="5168" max="5168" width="5" style="36" customWidth="1"/>
    <col min="5169" max="5396" width="10.6640625" style="36"/>
    <col min="5397" max="5397" width="16.83203125" style="36" customWidth="1"/>
    <col min="5398" max="5398" width="17.5" style="36" customWidth="1"/>
    <col min="5399" max="5400" width="10.6640625" style="36" customWidth="1"/>
    <col min="5401" max="5401" width="15" style="36" customWidth="1"/>
    <col min="5402" max="5402" width="14.1640625" style="36" customWidth="1"/>
    <col min="5403" max="5416" width="10.6640625" style="36" customWidth="1"/>
    <col min="5417" max="5417" width="6.1640625" style="36" customWidth="1"/>
    <col min="5418" max="5419" width="7.1640625" style="36" customWidth="1"/>
    <col min="5420" max="5420" width="8.33203125" style="36" customWidth="1"/>
    <col min="5421" max="5421" width="11.33203125" style="36" customWidth="1"/>
    <col min="5422" max="5422" width="8.5" style="36" customWidth="1"/>
    <col min="5423" max="5423" width="10" style="36" customWidth="1"/>
    <col min="5424" max="5424" width="5" style="36" customWidth="1"/>
    <col min="5425" max="5652" width="10.6640625" style="36"/>
    <col min="5653" max="5653" width="16.83203125" style="36" customWidth="1"/>
    <col min="5654" max="5654" width="17.5" style="36" customWidth="1"/>
    <col min="5655" max="5656" width="10.6640625" style="36" customWidth="1"/>
    <col min="5657" max="5657" width="15" style="36" customWidth="1"/>
    <col min="5658" max="5658" width="14.1640625" style="36" customWidth="1"/>
    <col min="5659" max="5672" width="10.6640625" style="36" customWidth="1"/>
    <col min="5673" max="5673" width="6.1640625" style="36" customWidth="1"/>
    <col min="5674" max="5675" width="7.1640625" style="36" customWidth="1"/>
    <col min="5676" max="5676" width="8.33203125" style="36" customWidth="1"/>
    <col min="5677" max="5677" width="11.33203125" style="36" customWidth="1"/>
    <col min="5678" max="5678" width="8.5" style="36" customWidth="1"/>
    <col min="5679" max="5679" width="10" style="36" customWidth="1"/>
    <col min="5680" max="5680" width="5" style="36" customWidth="1"/>
    <col min="5681" max="5908" width="10.6640625" style="36"/>
    <col min="5909" max="5909" width="16.83203125" style="36" customWidth="1"/>
    <col min="5910" max="5910" width="17.5" style="36" customWidth="1"/>
    <col min="5911" max="5912" width="10.6640625" style="36" customWidth="1"/>
    <col min="5913" max="5913" width="15" style="36" customWidth="1"/>
    <col min="5914" max="5914" width="14.1640625" style="36" customWidth="1"/>
    <col min="5915" max="5928" width="10.6640625" style="36" customWidth="1"/>
    <col min="5929" max="5929" width="6.1640625" style="36" customWidth="1"/>
    <col min="5930" max="5931" width="7.1640625" style="36" customWidth="1"/>
    <col min="5932" max="5932" width="8.33203125" style="36" customWidth="1"/>
    <col min="5933" max="5933" width="11.33203125" style="36" customWidth="1"/>
    <col min="5934" max="5934" width="8.5" style="36" customWidth="1"/>
    <col min="5935" max="5935" width="10" style="36" customWidth="1"/>
    <col min="5936" max="5936" width="5" style="36" customWidth="1"/>
    <col min="5937" max="6164" width="10.6640625" style="36"/>
    <col min="6165" max="6165" width="16.83203125" style="36" customWidth="1"/>
    <col min="6166" max="6166" width="17.5" style="36" customWidth="1"/>
    <col min="6167" max="6168" width="10.6640625" style="36" customWidth="1"/>
    <col min="6169" max="6169" width="15" style="36" customWidth="1"/>
    <col min="6170" max="6170" width="14.1640625" style="36" customWidth="1"/>
    <col min="6171" max="6184" width="10.6640625" style="36" customWidth="1"/>
    <col min="6185" max="6185" width="6.1640625" style="36" customWidth="1"/>
    <col min="6186" max="6187" width="7.1640625" style="36" customWidth="1"/>
    <col min="6188" max="6188" width="8.33203125" style="36" customWidth="1"/>
    <col min="6189" max="6189" width="11.33203125" style="36" customWidth="1"/>
    <col min="6190" max="6190" width="8.5" style="36" customWidth="1"/>
    <col min="6191" max="6191" width="10" style="36" customWidth="1"/>
    <col min="6192" max="6192" width="5" style="36" customWidth="1"/>
    <col min="6193" max="6420" width="10.6640625" style="36"/>
    <col min="6421" max="6421" width="16.83203125" style="36" customWidth="1"/>
    <col min="6422" max="6422" width="17.5" style="36" customWidth="1"/>
    <col min="6423" max="6424" width="10.6640625" style="36" customWidth="1"/>
    <col min="6425" max="6425" width="15" style="36" customWidth="1"/>
    <col min="6426" max="6426" width="14.1640625" style="36" customWidth="1"/>
    <col min="6427" max="6440" width="10.6640625" style="36" customWidth="1"/>
    <col min="6441" max="6441" width="6.1640625" style="36" customWidth="1"/>
    <col min="6442" max="6443" width="7.1640625" style="36" customWidth="1"/>
    <col min="6444" max="6444" width="8.33203125" style="36" customWidth="1"/>
    <col min="6445" max="6445" width="11.33203125" style="36" customWidth="1"/>
    <col min="6446" max="6446" width="8.5" style="36" customWidth="1"/>
    <col min="6447" max="6447" width="10" style="36" customWidth="1"/>
    <col min="6448" max="6448" width="5" style="36" customWidth="1"/>
    <col min="6449" max="6676" width="10.6640625" style="36"/>
    <col min="6677" max="6677" width="16.83203125" style="36" customWidth="1"/>
    <col min="6678" max="6678" width="17.5" style="36" customWidth="1"/>
    <col min="6679" max="6680" width="10.6640625" style="36" customWidth="1"/>
    <col min="6681" max="6681" width="15" style="36" customWidth="1"/>
    <col min="6682" max="6682" width="14.1640625" style="36" customWidth="1"/>
    <col min="6683" max="6696" width="10.6640625" style="36" customWidth="1"/>
    <col min="6697" max="6697" width="6.1640625" style="36" customWidth="1"/>
    <col min="6698" max="6699" width="7.1640625" style="36" customWidth="1"/>
    <col min="6700" max="6700" width="8.33203125" style="36" customWidth="1"/>
    <col min="6701" max="6701" width="11.33203125" style="36" customWidth="1"/>
    <col min="6702" max="6702" width="8.5" style="36" customWidth="1"/>
    <col min="6703" max="6703" width="10" style="36" customWidth="1"/>
    <col min="6704" max="6704" width="5" style="36" customWidth="1"/>
    <col min="6705" max="6932" width="10.6640625" style="36"/>
    <col min="6933" max="6933" width="16.83203125" style="36" customWidth="1"/>
    <col min="6934" max="6934" width="17.5" style="36" customWidth="1"/>
    <col min="6935" max="6936" width="10.6640625" style="36" customWidth="1"/>
    <col min="6937" max="6937" width="15" style="36" customWidth="1"/>
    <col min="6938" max="6938" width="14.1640625" style="36" customWidth="1"/>
    <col min="6939" max="6952" width="10.6640625" style="36" customWidth="1"/>
    <col min="6953" max="6953" width="6.1640625" style="36" customWidth="1"/>
    <col min="6954" max="6955" width="7.1640625" style="36" customWidth="1"/>
    <col min="6956" max="6956" width="8.33203125" style="36" customWidth="1"/>
    <col min="6957" max="6957" width="11.33203125" style="36" customWidth="1"/>
    <col min="6958" max="6958" width="8.5" style="36" customWidth="1"/>
    <col min="6959" max="6959" width="10" style="36" customWidth="1"/>
    <col min="6960" max="6960" width="5" style="36" customWidth="1"/>
    <col min="6961" max="7188" width="10.6640625" style="36"/>
    <col min="7189" max="7189" width="16.83203125" style="36" customWidth="1"/>
    <col min="7190" max="7190" width="17.5" style="36" customWidth="1"/>
    <col min="7191" max="7192" width="10.6640625" style="36" customWidth="1"/>
    <col min="7193" max="7193" width="15" style="36" customWidth="1"/>
    <col min="7194" max="7194" width="14.1640625" style="36" customWidth="1"/>
    <col min="7195" max="7208" width="10.6640625" style="36" customWidth="1"/>
    <col min="7209" max="7209" width="6.1640625" style="36" customWidth="1"/>
    <col min="7210" max="7211" width="7.1640625" style="36" customWidth="1"/>
    <col min="7212" max="7212" width="8.33203125" style="36" customWidth="1"/>
    <col min="7213" max="7213" width="11.33203125" style="36" customWidth="1"/>
    <col min="7214" max="7214" width="8.5" style="36" customWidth="1"/>
    <col min="7215" max="7215" width="10" style="36" customWidth="1"/>
    <col min="7216" max="7216" width="5" style="36" customWidth="1"/>
    <col min="7217" max="7444" width="10.6640625" style="36"/>
    <col min="7445" max="7445" width="16.83203125" style="36" customWidth="1"/>
    <col min="7446" max="7446" width="17.5" style="36" customWidth="1"/>
    <col min="7447" max="7448" width="10.6640625" style="36" customWidth="1"/>
    <col min="7449" max="7449" width="15" style="36" customWidth="1"/>
    <col min="7450" max="7450" width="14.1640625" style="36" customWidth="1"/>
    <col min="7451" max="7464" width="10.6640625" style="36" customWidth="1"/>
    <col min="7465" max="7465" width="6.1640625" style="36" customWidth="1"/>
    <col min="7466" max="7467" width="7.1640625" style="36" customWidth="1"/>
    <col min="7468" max="7468" width="8.33203125" style="36" customWidth="1"/>
    <col min="7469" max="7469" width="11.33203125" style="36" customWidth="1"/>
    <col min="7470" max="7470" width="8.5" style="36" customWidth="1"/>
    <col min="7471" max="7471" width="10" style="36" customWidth="1"/>
    <col min="7472" max="7472" width="5" style="36" customWidth="1"/>
    <col min="7473" max="7700" width="10.6640625" style="36"/>
    <col min="7701" max="7701" width="16.83203125" style="36" customWidth="1"/>
    <col min="7702" max="7702" width="17.5" style="36" customWidth="1"/>
    <col min="7703" max="7704" width="10.6640625" style="36" customWidth="1"/>
    <col min="7705" max="7705" width="15" style="36" customWidth="1"/>
    <col min="7706" max="7706" width="14.1640625" style="36" customWidth="1"/>
    <col min="7707" max="7720" width="10.6640625" style="36" customWidth="1"/>
    <col min="7721" max="7721" width="6.1640625" style="36" customWidth="1"/>
    <col min="7722" max="7723" width="7.1640625" style="36" customWidth="1"/>
    <col min="7724" max="7724" width="8.33203125" style="36" customWidth="1"/>
    <col min="7725" max="7725" width="11.33203125" style="36" customWidth="1"/>
    <col min="7726" max="7726" width="8.5" style="36" customWidth="1"/>
    <col min="7727" max="7727" width="10" style="36" customWidth="1"/>
    <col min="7728" max="7728" width="5" style="36" customWidth="1"/>
    <col min="7729" max="7956" width="10.6640625" style="36"/>
    <col min="7957" max="7957" width="16.83203125" style="36" customWidth="1"/>
    <col min="7958" max="7958" width="17.5" style="36" customWidth="1"/>
    <col min="7959" max="7960" width="10.6640625" style="36" customWidth="1"/>
    <col min="7961" max="7961" width="15" style="36" customWidth="1"/>
    <col min="7962" max="7962" width="14.1640625" style="36" customWidth="1"/>
    <col min="7963" max="7976" width="10.6640625" style="36" customWidth="1"/>
    <col min="7977" max="7977" width="6.1640625" style="36" customWidth="1"/>
    <col min="7978" max="7979" width="7.1640625" style="36" customWidth="1"/>
    <col min="7980" max="7980" width="8.33203125" style="36" customWidth="1"/>
    <col min="7981" max="7981" width="11.33203125" style="36" customWidth="1"/>
    <col min="7982" max="7982" width="8.5" style="36" customWidth="1"/>
    <col min="7983" max="7983" width="10" style="36" customWidth="1"/>
    <col min="7984" max="7984" width="5" style="36" customWidth="1"/>
    <col min="7985" max="8212" width="10.6640625" style="36"/>
    <col min="8213" max="8213" width="16.83203125" style="36" customWidth="1"/>
    <col min="8214" max="8214" width="17.5" style="36" customWidth="1"/>
    <col min="8215" max="8216" width="10.6640625" style="36" customWidth="1"/>
    <col min="8217" max="8217" width="15" style="36" customWidth="1"/>
    <col min="8218" max="8218" width="14.1640625" style="36" customWidth="1"/>
    <col min="8219" max="8232" width="10.6640625" style="36" customWidth="1"/>
    <col min="8233" max="8233" width="6.1640625" style="36" customWidth="1"/>
    <col min="8234" max="8235" width="7.1640625" style="36" customWidth="1"/>
    <col min="8236" max="8236" width="8.33203125" style="36" customWidth="1"/>
    <col min="8237" max="8237" width="11.33203125" style="36" customWidth="1"/>
    <col min="8238" max="8238" width="8.5" style="36" customWidth="1"/>
    <col min="8239" max="8239" width="10" style="36" customWidth="1"/>
    <col min="8240" max="8240" width="5" style="36" customWidth="1"/>
    <col min="8241" max="8468" width="10.6640625" style="36"/>
    <col min="8469" max="8469" width="16.83203125" style="36" customWidth="1"/>
    <col min="8470" max="8470" width="17.5" style="36" customWidth="1"/>
    <col min="8471" max="8472" width="10.6640625" style="36" customWidth="1"/>
    <col min="8473" max="8473" width="15" style="36" customWidth="1"/>
    <col min="8474" max="8474" width="14.1640625" style="36" customWidth="1"/>
    <col min="8475" max="8488" width="10.6640625" style="36" customWidth="1"/>
    <col min="8489" max="8489" width="6.1640625" style="36" customWidth="1"/>
    <col min="8490" max="8491" width="7.1640625" style="36" customWidth="1"/>
    <col min="8492" max="8492" width="8.33203125" style="36" customWidth="1"/>
    <col min="8493" max="8493" width="11.33203125" style="36" customWidth="1"/>
    <col min="8494" max="8494" width="8.5" style="36" customWidth="1"/>
    <col min="8495" max="8495" width="10" style="36" customWidth="1"/>
    <col min="8496" max="8496" width="5" style="36" customWidth="1"/>
    <col min="8497" max="8724" width="10.6640625" style="36"/>
    <col min="8725" max="8725" width="16.83203125" style="36" customWidth="1"/>
    <col min="8726" max="8726" width="17.5" style="36" customWidth="1"/>
    <col min="8727" max="8728" width="10.6640625" style="36" customWidth="1"/>
    <col min="8729" max="8729" width="15" style="36" customWidth="1"/>
    <col min="8730" max="8730" width="14.1640625" style="36" customWidth="1"/>
    <col min="8731" max="8744" width="10.6640625" style="36" customWidth="1"/>
    <col min="8745" max="8745" width="6.1640625" style="36" customWidth="1"/>
    <col min="8746" max="8747" width="7.1640625" style="36" customWidth="1"/>
    <col min="8748" max="8748" width="8.33203125" style="36" customWidth="1"/>
    <col min="8749" max="8749" width="11.33203125" style="36" customWidth="1"/>
    <col min="8750" max="8750" width="8.5" style="36" customWidth="1"/>
    <col min="8751" max="8751" width="10" style="36" customWidth="1"/>
    <col min="8752" max="8752" width="5" style="36" customWidth="1"/>
    <col min="8753" max="8980" width="10.6640625" style="36"/>
    <col min="8981" max="8981" width="16.83203125" style="36" customWidth="1"/>
    <col min="8982" max="8982" width="17.5" style="36" customWidth="1"/>
    <col min="8983" max="8984" width="10.6640625" style="36" customWidth="1"/>
    <col min="8985" max="8985" width="15" style="36" customWidth="1"/>
    <col min="8986" max="8986" width="14.1640625" style="36" customWidth="1"/>
    <col min="8987" max="9000" width="10.6640625" style="36" customWidth="1"/>
    <col min="9001" max="9001" width="6.1640625" style="36" customWidth="1"/>
    <col min="9002" max="9003" width="7.1640625" style="36" customWidth="1"/>
    <col min="9004" max="9004" width="8.33203125" style="36" customWidth="1"/>
    <col min="9005" max="9005" width="11.33203125" style="36" customWidth="1"/>
    <col min="9006" max="9006" width="8.5" style="36" customWidth="1"/>
    <col min="9007" max="9007" width="10" style="36" customWidth="1"/>
    <col min="9008" max="9008" width="5" style="36" customWidth="1"/>
    <col min="9009" max="9236" width="10.6640625" style="36"/>
    <col min="9237" max="9237" width="16.83203125" style="36" customWidth="1"/>
    <col min="9238" max="9238" width="17.5" style="36" customWidth="1"/>
    <col min="9239" max="9240" width="10.6640625" style="36" customWidth="1"/>
    <col min="9241" max="9241" width="15" style="36" customWidth="1"/>
    <col min="9242" max="9242" width="14.1640625" style="36" customWidth="1"/>
    <col min="9243" max="9256" width="10.6640625" style="36" customWidth="1"/>
    <col min="9257" max="9257" width="6.1640625" style="36" customWidth="1"/>
    <col min="9258" max="9259" width="7.1640625" style="36" customWidth="1"/>
    <col min="9260" max="9260" width="8.33203125" style="36" customWidth="1"/>
    <col min="9261" max="9261" width="11.33203125" style="36" customWidth="1"/>
    <col min="9262" max="9262" width="8.5" style="36" customWidth="1"/>
    <col min="9263" max="9263" width="10" style="36" customWidth="1"/>
    <col min="9264" max="9264" width="5" style="36" customWidth="1"/>
    <col min="9265" max="9492" width="10.6640625" style="36"/>
    <col min="9493" max="9493" width="16.83203125" style="36" customWidth="1"/>
    <col min="9494" max="9494" width="17.5" style="36" customWidth="1"/>
    <col min="9495" max="9496" width="10.6640625" style="36" customWidth="1"/>
    <col min="9497" max="9497" width="15" style="36" customWidth="1"/>
    <col min="9498" max="9498" width="14.1640625" style="36" customWidth="1"/>
    <col min="9499" max="9512" width="10.6640625" style="36" customWidth="1"/>
    <col min="9513" max="9513" width="6.1640625" style="36" customWidth="1"/>
    <col min="9514" max="9515" width="7.1640625" style="36" customWidth="1"/>
    <col min="9516" max="9516" width="8.33203125" style="36" customWidth="1"/>
    <col min="9517" max="9517" width="11.33203125" style="36" customWidth="1"/>
    <col min="9518" max="9518" width="8.5" style="36" customWidth="1"/>
    <col min="9519" max="9519" width="10" style="36" customWidth="1"/>
    <col min="9520" max="9520" width="5" style="36" customWidth="1"/>
    <col min="9521" max="9748" width="10.6640625" style="36"/>
    <col min="9749" max="9749" width="16.83203125" style="36" customWidth="1"/>
    <col min="9750" max="9750" width="17.5" style="36" customWidth="1"/>
    <col min="9751" max="9752" width="10.6640625" style="36" customWidth="1"/>
    <col min="9753" max="9753" width="15" style="36" customWidth="1"/>
    <col min="9754" max="9754" width="14.1640625" style="36" customWidth="1"/>
    <col min="9755" max="9768" width="10.6640625" style="36" customWidth="1"/>
    <col min="9769" max="9769" width="6.1640625" style="36" customWidth="1"/>
    <col min="9770" max="9771" width="7.1640625" style="36" customWidth="1"/>
    <col min="9772" max="9772" width="8.33203125" style="36" customWidth="1"/>
    <col min="9773" max="9773" width="11.33203125" style="36" customWidth="1"/>
    <col min="9774" max="9774" width="8.5" style="36" customWidth="1"/>
    <col min="9775" max="9775" width="10" style="36" customWidth="1"/>
    <col min="9776" max="9776" width="5" style="36" customWidth="1"/>
    <col min="9777" max="10004" width="10.6640625" style="36"/>
    <col min="10005" max="10005" width="16.83203125" style="36" customWidth="1"/>
    <col min="10006" max="10006" width="17.5" style="36" customWidth="1"/>
    <col min="10007" max="10008" width="10.6640625" style="36" customWidth="1"/>
    <col min="10009" max="10009" width="15" style="36" customWidth="1"/>
    <col min="10010" max="10010" width="14.1640625" style="36" customWidth="1"/>
    <col min="10011" max="10024" width="10.6640625" style="36" customWidth="1"/>
    <col min="10025" max="10025" width="6.1640625" style="36" customWidth="1"/>
    <col min="10026" max="10027" width="7.1640625" style="36" customWidth="1"/>
    <col min="10028" max="10028" width="8.33203125" style="36" customWidth="1"/>
    <col min="10029" max="10029" width="11.33203125" style="36" customWidth="1"/>
    <col min="10030" max="10030" width="8.5" style="36" customWidth="1"/>
    <col min="10031" max="10031" width="10" style="36" customWidth="1"/>
    <col min="10032" max="10032" width="5" style="36" customWidth="1"/>
    <col min="10033" max="10260" width="10.6640625" style="36"/>
    <col min="10261" max="10261" width="16.83203125" style="36" customWidth="1"/>
    <col min="10262" max="10262" width="17.5" style="36" customWidth="1"/>
    <col min="10263" max="10264" width="10.6640625" style="36" customWidth="1"/>
    <col min="10265" max="10265" width="15" style="36" customWidth="1"/>
    <col min="10266" max="10266" width="14.1640625" style="36" customWidth="1"/>
    <col min="10267" max="10280" width="10.6640625" style="36" customWidth="1"/>
    <col min="10281" max="10281" width="6.1640625" style="36" customWidth="1"/>
    <col min="10282" max="10283" width="7.1640625" style="36" customWidth="1"/>
    <col min="10284" max="10284" width="8.33203125" style="36" customWidth="1"/>
    <col min="10285" max="10285" width="11.33203125" style="36" customWidth="1"/>
    <col min="10286" max="10286" width="8.5" style="36" customWidth="1"/>
    <col min="10287" max="10287" width="10" style="36" customWidth="1"/>
    <col min="10288" max="10288" width="5" style="36" customWidth="1"/>
    <col min="10289" max="10516" width="10.6640625" style="36"/>
    <col min="10517" max="10517" width="16.83203125" style="36" customWidth="1"/>
    <col min="10518" max="10518" width="17.5" style="36" customWidth="1"/>
    <col min="10519" max="10520" width="10.6640625" style="36" customWidth="1"/>
    <col min="10521" max="10521" width="15" style="36" customWidth="1"/>
    <col min="10522" max="10522" width="14.1640625" style="36" customWidth="1"/>
    <col min="10523" max="10536" width="10.6640625" style="36" customWidth="1"/>
    <col min="10537" max="10537" width="6.1640625" style="36" customWidth="1"/>
    <col min="10538" max="10539" width="7.1640625" style="36" customWidth="1"/>
    <col min="10540" max="10540" width="8.33203125" style="36" customWidth="1"/>
    <col min="10541" max="10541" width="11.33203125" style="36" customWidth="1"/>
    <col min="10542" max="10542" width="8.5" style="36" customWidth="1"/>
    <col min="10543" max="10543" width="10" style="36" customWidth="1"/>
    <col min="10544" max="10544" width="5" style="36" customWidth="1"/>
    <col min="10545" max="10772" width="10.6640625" style="36"/>
    <col min="10773" max="10773" width="16.83203125" style="36" customWidth="1"/>
    <col min="10774" max="10774" width="17.5" style="36" customWidth="1"/>
    <col min="10775" max="10776" width="10.6640625" style="36" customWidth="1"/>
    <col min="10777" max="10777" width="15" style="36" customWidth="1"/>
    <col min="10778" max="10778" width="14.1640625" style="36" customWidth="1"/>
    <col min="10779" max="10792" width="10.6640625" style="36" customWidth="1"/>
    <col min="10793" max="10793" width="6.1640625" style="36" customWidth="1"/>
    <col min="10794" max="10795" width="7.1640625" style="36" customWidth="1"/>
    <col min="10796" max="10796" width="8.33203125" style="36" customWidth="1"/>
    <col min="10797" max="10797" width="11.33203125" style="36" customWidth="1"/>
    <col min="10798" max="10798" width="8.5" style="36" customWidth="1"/>
    <col min="10799" max="10799" width="10" style="36" customWidth="1"/>
    <col min="10800" max="10800" width="5" style="36" customWidth="1"/>
    <col min="10801" max="11028" width="10.6640625" style="36"/>
    <col min="11029" max="11029" width="16.83203125" style="36" customWidth="1"/>
    <col min="11030" max="11030" width="17.5" style="36" customWidth="1"/>
    <col min="11031" max="11032" width="10.6640625" style="36" customWidth="1"/>
    <col min="11033" max="11033" width="15" style="36" customWidth="1"/>
    <col min="11034" max="11034" width="14.1640625" style="36" customWidth="1"/>
    <col min="11035" max="11048" width="10.6640625" style="36" customWidth="1"/>
    <col min="11049" max="11049" width="6.1640625" style="36" customWidth="1"/>
    <col min="11050" max="11051" width="7.1640625" style="36" customWidth="1"/>
    <col min="11052" max="11052" width="8.33203125" style="36" customWidth="1"/>
    <col min="11053" max="11053" width="11.33203125" style="36" customWidth="1"/>
    <col min="11054" max="11054" width="8.5" style="36" customWidth="1"/>
    <col min="11055" max="11055" width="10" style="36" customWidth="1"/>
    <col min="11056" max="11056" width="5" style="36" customWidth="1"/>
    <col min="11057" max="11284" width="10.6640625" style="36"/>
    <col min="11285" max="11285" width="16.83203125" style="36" customWidth="1"/>
    <col min="11286" max="11286" width="17.5" style="36" customWidth="1"/>
    <col min="11287" max="11288" width="10.6640625" style="36" customWidth="1"/>
    <col min="11289" max="11289" width="15" style="36" customWidth="1"/>
    <col min="11290" max="11290" width="14.1640625" style="36" customWidth="1"/>
    <col min="11291" max="11304" width="10.6640625" style="36" customWidth="1"/>
    <col min="11305" max="11305" width="6.1640625" style="36" customWidth="1"/>
    <col min="11306" max="11307" width="7.1640625" style="36" customWidth="1"/>
    <col min="11308" max="11308" width="8.33203125" style="36" customWidth="1"/>
    <col min="11309" max="11309" width="11.33203125" style="36" customWidth="1"/>
    <col min="11310" max="11310" width="8.5" style="36" customWidth="1"/>
    <col min="11311" max="11311" width="10" style="36" customWidth="1"/>
    <col min="11312" max="11312" width="5" style="36" customWidth="1"/>
    <col min="11313" max="11540" width="10.6640625" style="36"/>
    <col min="11541" max="11541" width="16.83203125" style="36" customWidth="1"/>
    <col min="11542" max="11542" width="17.5" style="36" customWidth="1"/>
    <col min="11543" max="11544" width="10.6640625" style="36" customWidth="1"/>
    <col min="11545" max="11545" width="15" style="36" customWidth="1"/>
    <col min="11546" max="11546" width="14.1640625" style="36" customWidth="1"/>
    <col min="11547" max="11560" width="10.6640625" style="36" customWidth="1"/>
    <col min="11561" max="11561" width="6.1640625" style="36" customWidth="1"/>
    <col min="11562" max="11563" width="7.1640625" style="36" customWidth="1"/>
    <col min="11564" max="11564" width="8.33203125" style="36" customWidth="1"/>
    <col min="11565" max="11565" width="11.33203125" style="36" customWidth="1"/>
    <col min="11566" max="11566" width="8.5" style="36" customWidth="1"/>
    <col min="11567" max="11567" width="10" style="36" customWidth="1"/>
    <col min="11568" max="11568" width="5" style="36" customWidth="1"/>
    <col min="11569" max="11796" width="10.6640625" style="36"/>
    <col min="11797" max="11797" width="16.83203125" style="36" customWidth="1"/>
    <col min="11798" max="11798" width="17.5" style="36" customWidth="1"/>
    <col min="11799" max="11800" width="10.6640625" style="36" customWidth="1"/>
    <col min="11801" max="11801" width="15" style="36" customWidth="1"/>
    <col min="11802" max="11802" width="14.1640625" style="36" customWidth="1"/>
    <col min="11803" max="11816" width="10.6640625" style="36" customWidth="1"/>
    <col min="11817" max="11817" width="6.1640625" style="36" customWidth="1"/>
    <col min="11818" max="11819" width="7.1640625" style="36" customWidth="1"/>
    <col min="11820" max="11820" width="8.33203125" style="36" customWidth="1"/>
    <col min="11821" max="11821" width="11.33203125" style="36" customWidth="1"/>
    <col min="11822" max="11822" width="8.5" style="36" customWidth="1"/>
    <col min="11823" max="11823" width="10" style="36" customWidth="1"/>
    <col min="11824" max="11824" width="5" style="36" customWidth="1"/>
    <col min="11825" max="12052" width="10.6640625" style="36"/>
    <col min="12053" max="12053" width="16.83203125" style="36" customWidth="1"/>
    <col min="12054" max="12054" width="17.5" style="36" customWidth="1"/>
    <col min="12055" max="12056" width="10.6640625" style="36" customWidth="1"/>
    <col min="12057" max="12057" width="15" style="36" customWidth="1"/>
    <col min="12058" max="12058" width="14.1640625" style="36" customWidth="1"/>
    <col min="12059" max="12072" width="10.6640625" style="36" customWidth="1"/>
    <col min="12073" max="12073" width="6.1640625" style="36" customWidth="1"/>
    <col min="12074" max="12075" width="7.1640625" style="36" customWidth="1"/>
    <col min="12076" max="12076" width="8.33203125" style="36" customWidth="1"/>
    <col min="12077" max="12077" width="11.33203125" style="36" customWidth="1"/>
    <col min="12078" max="12078" width="8.5" style="36" customWidth="1"/>
    <col min="12079" max="12079" width="10" style="36" customWidth="1"/>
    <col min="12080" max="12080" width="5" style="36" customWidth="1"/>
    <col min="12081" max="12308" width="10.6640625" style="36"/>
    <col min="12309" max="12309" width="16.83203125" style="36" customWidth="1"/>
    <col min="12310" max="12310" width="17.5" style="36" customWidth="1"/>
    <col min="12311" max="12312" width="10.6640625" style="36" customWidth="1"/>
    <col min="12313" max="12313" width="15" style="36" customWidth="1"/>
    <col min="12314" max="12314" width="14.1640625" style="36" customWidth="1"/>
    <col min="12315" max="12328" width="10.6640625" style="36" customWidth="1"/>
    <col min="12329" max="12329" width="6.1640625" style="36" customWidth="1"/>
    <col min="12330" max="12331" width="7.1640625" style="36" customWidth="1"/>
    <col min="12332" max="12332" width="8.33203125" style="36" customWidth="1"/>
    <col min="12333" max="12333" width="11.33203125" style="36" customWidth="1"/>
    <col min="12334" max="12334" width="8.5" style="36" customWidth="1"/>
    <col min="12335" max="12335" width="10" style="36" customWidth="1"/>
    <col min="12336" max="12336" width="5" style="36" customWidth="1"/>
    <col min="12337" max="12564" width="10.6640625" style="36"/>
    <col min="12565" max="12565" width="16.83203125" style="36" customWidth="1"/>
    <col min="12566" max="12566" width="17.5" style="36" customWidth="1"/>
    <col min="12567" max="12568" width="10.6640625" style="36" customWidth="1"/>
    <col min="12569" max="12569" width="15" style="36" customWidth="1"/>
    <col min="12570" max="12570" width="14.1640625" style="36" customWidth="1"/>
    <col min="12571" max="12584" width="10.6640625" style="36" customWidth="1"/>
    <col min="12585" max="12585" width="6.1640625" style="36" customWidth="1"/>
    <col min="12586" max="12587" width="7.1640625" style="36" customWidth="1"/>
    <col min="12588" max="12588" width="8.33203125" style="36" customWidth="1"/>
    <col min="12589" max="12589" width="11.33203125" style="36" customWidth="1"/>
    <col min="12590" max="12590" width="8.5" style="36" customWidth="1"/>
    <col min="12591" max="12591" width="10" style="36" customWidth="1"/>
    <col min="12592" max="12592" width="5" style="36" customWidth="1"/>
    <col min="12593" max="12820" width="10.6640625" style="36"/>
    <col min="12821" max="12821" width="16.83203125" style="36" customWidth="1"/>
    <col min="12822" max="12822" width="17.5" style="36" customWidth="1"/>
    <col min="12823" max="12824" width="10.6640625" style="36" customWidth="1"/>
    <col min="12825" max="12825" width="15" style="36" customWidth="1"/>
    <col min="12826" max="12826" width="14.1640625" style="36" customWidth="1"/>
    <col min="12827" max="12840" width="10.6640625" style="36" customWidth="1"/>
    <col min="12841" max="12841" width="6.1640625" style="36" customWidth="1"/>
    <col min="12842" max="12843" width="7.1640625" style="36" customWidth="1"/>
    <col min="12844" max="12844" width="8.33203125" style="36" customWidth="1"/>
    <col min="12845" max="12845" width="11.33203125" style="36" customWidth="1"/>
    <col min="12846" max="12846" width="8.5" style="36" customWidth="1"/>
    <col min="12847" max="12847" width="10" style="36" customWidth="1"/>
    <col min="12848" max="12848" width="5" style="36" customWidth="1"/>
    <col min="12849" max="13076" width="10.6640625" style="36"/>
    <col min="13077" max="13077" width="16.83203125" style="36" customWidth="1"/>
    <col min="13078" max="13078" width="17.5" style="36" customWidth="1"/>
    <col min="13079" max="13080" width="10.6640625" style="36" customWidth="1"/>
    <col min="13081" max="13081" width="15" style="36" customWidth="1"/>
    <col min="13082" max="13082" width="14.1640625" style="36" customWidth="1"/>
    <col min="13083" max="13096" width="10.6640625" style="36" customWidth="1"/>
    <col min="13097" max="13097" width="6.1640625" style="36" customWidth="1"/>
    <col min="13098" max="13099" width="7.1640625" style="36" customWidth="1"/>
    <col min="13100" max="13100" width="8.33203125" style="36" customWidth="1"/>
    <col min="13101" max="13101" width="11.33203125" style="36" customWidth="1"/>
    <col min="13102" max="13102" width="8.5" style="36" customWidth="1"/>
    <col min="13103" max="13103" width="10" style="36" customWidth="1"/>
    <col min="13104" max="13104" width="5" style="36" customWidth="1"/>
    <col min="13105" max="13332" width="10.6640625" style="36"/>
    <col min="13333" max="13333" width="16.83203125" style="36" customWidth="1"/>
    <col min="13334" max="13334" width="17.5" style="36" customWidth="1"/>
    <col min="13335" max="13336" width="10.6640625" style="36" customWidth="1"/>
    <col min="13337" max="13337" width="15" style="36" customWidth="1"/>
    <col min="13338" max="13338" width="14.1640625" style="36" customWidth="1"/>
    <col min="13339" max="13352" width="10.6640625" style="36" customWidth="1"/>
    <col min="13353" max="13353" width="6.1640625" style="36" customWidth="1"/>
    <col min="13354" max="13355" width="7.1640625" style="36" customWidth="1"/>
    <col min="13356" max="13356" width="8.33203125" style="36" customWidth="1"/>
    <col min="13357" max="13357" width="11.33203125" style="36" customWidth="1"/>
    <col min="13358" max="13358" width="8.5" style="36" customWidth="1"/>
    <col min="13359" max="13359" width="10" style="36" customWidth="1"/>
    <col min="13360" max="13360" width="5" style="36" customWidth="1"/>
    <col min="13361" max="13588" width="10.6640625" style="36"/>
    <col min="13589" max="13589" width="16.83203125" style="36" customWidth="1"/>
    <col min="13590" max="13590" width="17.5" style="36" customWidth="1"/>
    <col min="13591" max="13592" width="10.6640625" style="36" customWidth="1"/>
    <col min="13593" max="13593" width="15" style="36" customWidth="1"/>
    <col min="13594" max="13594" width="14.1640625" style="36" customWidth="1"/>
    <col min="13595" max="13608" width="10.6640625" style="36" customWidth="1"/>
    <col min="13609" max="13609" width="6.1640625" style="36" customWidth="1"/>
    <col min="13610" max="13611" width="7.1640625" style="36" customWidth="1"/>
    <col min="13612" max="13612" width="8.33203125" style="36" customWidth="1"/>
    <col min="13613" max="13613" width="11.33203125" style="36" customWidth="1"/>
    <col min="13614" max="13614" width="8.5" style="36" customWidth="1"/>
    <col min="13615" max="13615" width="10" style="36" customWidth="1"/>
    <col min="13616" max="13616" width="5" style="36" customWidth="1"/>
    <col min="13617" max="13844" width="10.6640625" style="36"/>
    <col min="13845" max="13845" width="16.83203125" style="36" customWidth="1"/>
    <col min="13846" max="13846" width="17.5" style="36" customWidth="1"/>
    <col min="13847" max="13848" width="10.6640625" style="36" customWidth="1"/>
    <col min="13849" max="13849" width="15" style="36" customWidth="1"/>
    <col min="13850" max="13850" width="14.1640625" style="36" customWidth="1"/>
    <col min="13851" max="13864" width="10.6640625" style="36" customWidth="1"/>
    <col min="13865" max="13865" width="6.1640625" style="36" customWidth="1"/>
    <col min="13866" max="13867" width="7.1640625" style="36" customWidth="1"/>
    <col min="13868" max="13868" width="8.33203125" style="36" customWidth="1"/>
    <col min="13869" max="13869" width="11.33203125" style="36" customWidth="1"/>
    <col min="13870" max="13870" width="8.5" style="36" customWidth="1"/>
    <col min="13871" max="13871" width="10" style="36" customWidth="1"/>
    <col min="13872" max="13872" width="5" style="36" customWidth="1"/>
    <col min="13873" max="14100" width="10.6640625" style="36"/>
    <col min="14101" max="14101" width="16.83203125" style="36" customWidth="1"/>
    <col min="14102" max="14102" width="17.5" style="36" customWidth="1"/>
    <col min="14103" max="14104" width="10.6640625" style="36" customWidth="1"/>
    <col min="14105" max="14105" width="15" style="36" customWidth="1"/>
    <col min="14106" max="14106" width="14.1640625" style="36" customWidth="1"/>
    <col min="14107" max="14120" width="10.6640625" style="36" customWidth="1"/>
    <col min="14121" max="14121" width="6.1640625" style="36" customWidth="1"/>
    <col min="14122" max="14123" width="7.1640625" style="36" customWidth="1"/>
    <col min="14124" max="14124" width="8.33203125" style="36" customWidth="1"/>
    <col min="14125" max="14125" width="11.33203125" style="36" customWidth="1"/>
    <col min="14126" max="14126" width="8.5" style="36" customWidth="1"/>
    <col min="14127" max="14127" width="10" style="36" customWidth="1"/>
    <col min="14128" max="14128" width="5" style="36" customWidth="1"/>
    <col min="14129" max="14356" width="10.6640625" style="36"/>
    <col min="14357" max="14357" width="16.83203125" style="36" customWidth="1"/>
    <col min="14358" max="14358" width="17.5" style="36" customWidth="1"/>
    <col min="14359" max="14360" width="10.6640625" style="36" customWidth="1"/>
    <col min="14361" max="14361" width="15" style="36" customWidth="1"/>
    <col min="14362" max="14362" width="14.1640625" style="36" customWidth="1"/>
    <col min="14363" max="14376" width="10.6640625" style="36" customWidth="1"/>
    <col min="14377" max="14377" width="6.1640625" style="36" customWidth="1"/>
    <col min="14378" max="14379" width="7.1640625" style="36" customWidth="1"/>
    <col min="14380" max="14380" width="8.33203125" style="36" customWidth="1"/>
    <col min="14381" max="14381" width="11.33203125" style="36" customWidth="1"/>
    <col min="14382" max="14382" width="8.5" style="36" customWidth="1"/>
    <col min="14383" max="14383" width="10" style="36" customWidth="1"/>
    <col min="14384" max="14384" width="5" style="36" customWidth="1"/>
    <col min="14385" max="14612" width="10.6640625" style="36"/>
    <col min="14613" max="14613" width="16.83203125" style="36" customWidth="1"/>
    <col min="14614" max="14614" width="17.5" style="36" customWidth="1"/>
    <col min="14615" max="14616" width="10.6640625" style="36" customWidth="1"/>
    <col min="14617" max="14617" width="15" style="36" customWidth="1"/>
    <col min="14618" max="14618" width="14.1640625" style="36" customWidth="1"/>
    <col min="14619" max="14632" width="10.6640625" style="36" customWidth="1"/>
    <col min="14633" max="14633" width="6.1640625" style="36" customWidth="1"/>
    <col min="14634" max="14635" width="7.1640625" style="36" customWidth="1"/>
    <col min="14636" max="14636" width="8.33203125" style="36" customWidth="1"/>
    <col min="14637" max="14637" width="11.33203125" style="36" customWidth="1"/>
    <col min="14638" max="14638" width="8.5" style="36" customWidth="1"/>
    <col min="14639" max="14639" width="10" style="36" customWidth="1"/>
    <col min="14640" max="14640" width="5" style="36" customWidth="1"/>
    <col min="14641" max="14868" width="10.6640625" style="36"/>
    <col min="14869" max="14869" width="16.83203125" style="36" customWidth="1"/>
    <col min="14870" max="14870" width="17.5" style="36" customWidth="1"/>
    <col min="14871" max="14872" width="10.6640625" style="36" customWidth="1"/>
    <col min="14873" max="14873" width="15" style="36" customWidth="1"/>
    <col min="14874" max="14874" width="14.1640625" style="36" customWidth="1"/>
    <col min="14875" max="14888" width="10.6640625" style="36" customWidth="1"/>
    <col min="14889" max="14889" width="6.1640625" style="36" customWidth="1"/>
    <col min="14890" max="14891" width="7.1640625" style="36" customWidth="1"/>
    <col min="14892" max="14892" width="8.33203125" style="36" customWidth="1"/>
    <col min="14893" max="14893" width="11.33203125" style="36" customWidth="1"/>
    <col min="14894" max="14894" width="8.5" style="36" customWidth="1"/>
    <col min="14895" max="14895" width="10" style="36" customWidth="1"/>
    <col min="14896" max="14896" width="5" style="36" customWidth="1"/>
    <col min="14897" max="15124" width="10.6640625" style="36"/>
    <col min="15125" max="15125" width="16.83203125" style="36" customWidth="1"/>
    <col min="15126" max="15126" width="17.5" style="36" customWidth="1"/>
    <col min="15127" max="15128" width="10.6640625" style="36" customWidth="1"/>
    <col min="15129" max="15129" width="15" style="36" customWidth="1"/>
    <col min="15130" max="15130" width="14.1640625" style="36" customWidth="1"/>
    <col min="15131" max="15144" width="10.6640625" style="36" customWidth="1"/>
    <col min="15145" max="15145" width="6.1640625" style="36" customWidth="1"/>
    <col min="15146" max="15147" width="7.1640625" style="36" customWidth="1"/>
    <col min="15148" max="15148" width="8.33203125" style="36" customWidth="1"/>
    <col min="15149" max="15149" width="11.33203125" style="36" customWidth="1"/>
    <col min="15150" max="15150" width="8.5" style="36" customWidth="1"/>
    <col min="15151" max="15151" width="10" style="36" customWidth="1"/>
    <col min="15152" max="15152" width="5" style="36" customWidth="1"/>
    <col min="15153" max="15380" width="10.6640625" style="36"/>
    <col min="15381" max="15381" width="16.83203125" style="36" customWidth="1"/>
    <col min="15382" max="15382" width="17.5" style="36" customWidth="1"/>
    <col min="15383" max="15384" width="10.6640625" style="36" customWidth="1"/>
    <col min="15385" max="15385" width="15" style="36" customWidth="1"/>
    <col min="15386" max="15386" width="14.1640625" style="36" customWidth="1"/>
    <col min="15387" max="15400" width="10.6640625" style="36" customWidth="1"/>
    <col min="15401" max="15401" width="6.1640625" style="36" customWidth="1"/>
    <col min="15402" max="15403" width="7.1640625" style="36" customWidth="1"/>
    <col min="15404" max="15404" width="8.33203125" style="36" customWidth="1"/>
    <col min="15405" max="15405" width="11.33203125" style="36" customWidth="1"/>
    <col min="15406" max="15406" width="8.5" style="36" customWidth="1"/>
    <col min="15407" max="15407" width="10" style="36" customWidth="1"/>
    <col min="15408" max="15408" width="5" style="36" customWidth="1"/>
    <col min="15409" max="15636" width="10.6640625" style="36"/>
    <col min="15637" max="15637" width="16.83203125" style="36" customWidth="1"/>
    <col min="15638" max="15638" width="17.5" style="36" customWidth="1"/>
    <col min="15639" max="15640" width="10.6640625" style="36" customWidth="1"/>
    <col min="15641" max="15641" width="15" style="36" customWidth="1"/>
    <col min="15642" max="15642" width="14.1640625" style="36" customWidth="1"/>
    <col min="15643" max="15656" width="10.6640625" style="36" customWidth="1"/>
    <col min="15657" max="15657" width="6.1640625" style="36" customWidth="1"/>
    <col min="15658" max="15659" width="7.1640625" style="36" customWidth="1"/>
    <col min="15660" max="15660" width="8.33203125" style="36" customWidth="1"/>
    <col min="15661" max="15661" width="11.33203125" style="36" customWidth="1"/>
    <col min="15662" max="15662" width="8.5" style="36" customWidth="1"/>
    <col min="15663" max="15663" width="10" style="36" customWidth="1"/>
    <col min="15664" max="15664" width="5" style="36" customWidth="1"/>
    <col min="15665" max="15892" width="10.6640625" style="36"/>
    <col min="15893" max="15893" width="16.83203125" style="36" customWidth="1"/>
    <col min="15894" max="15894" width="17.5" style="36" customWidth="1"/>
    <col min="15895" max="15896" width="10.6640625" style="36" customWidth="1"/>
    <col min="15897" max="15897" width="15" style="36" customWidth="1"/>
    <col min="15898" max="15898" width="14.1640625" style="36" customWidth="1"/>
    <col min="15899" max="15912" width="10.6640625" style="36" customWidth="1"/>
    <col min="15913" max="15913" width="6.1640625" style="36" customWidth="1"/>
    <col min="15914" max="15915" width="7.1640625" style="36" customWidth="1"/>
    <col min="15916" max="15916" width="8.33203125" style="36" customWidth="1"/>
    <col min="15917" max="15917" width="11.33203125" style="36" customWidth="1"/>
    <col min="15918" max="15918" width="8.5" style="36" customWidth="1"/>
    <col min="15919" max="15919" width="10" style="36" customWidth="1"/>
    <col min="15920" max="15920" width="5" style="36" customWidth="1"/>
    <col min="15921" max="16148" width="10.6640625" style="36"/>
    <col min="16149" max="16149" width="16.83203125" style="36" customWidth="1"/>
    <col min="16150" max="16150" width="17.5" style="36" customWidth="1"/>
    <col min="16151" max="16152" width="10.6640625" style="36" customWidth="1"/>
    <col min="16153" max="16153" width="15" style="36" customWidth="1"/>
    <col min="16154" max="16154" width="14.1640625" style="36" customWidth="1"/>
    <col min="16155" max="16168" width="10.6640625" style="36" customWidth="1"/>
    <col min="16169" max="16169" width="6.1640625" style="36" customWidth="1"/>
    <col min="16170" max="16171" width="7.1640625" style="36" customWidth="1"/>
    <col min="16172" max="16172" width="8.33203125" style="36" customWidth="1"/>
    <col min="16173" max="16173" width="11.33203125" style="36" customWidth="1"/>
    <col min="16174" max="16174" width="8.5" style="36" customWidth="1"/>
    <col min="16175" max="16175" width="10" style="36" customWidth="1"/>
    <col min="16176" max="16176" width="5" style="36" customWidth="1"/>
    <col min="16177" max="16384" width="10.6640625" style="36"/>
  </cols>
  <sheetData>
    <row r="1" spans="1:47" s="22" customFormat="1">
      <c r="A1" s="15" t="s">
        <v>87</v>
      </c>
      <c r="B1" s="16"/>
      <c r="C1" s="16"/>
      <c r="D1" s="16"/>
      <c r="E1" s="17"/>
      <c r="F1" s="16"/>
      <c r="G1" s="18"/>
      <c r="H1" s="62" t="s">
        <v>218</v>
      </c>
      <c r="I1" s="63"/>
      <c r="J1" s="62"/>
      <c r="K1" s="62"/>
      <c r="L1" s="16"/>
      <c r="M1" s="62" t="s">
        <v>218</v>
      </c>
      <c r="N1" s="63"/>
      <c r="O1" s="62"/>
      <c r="P1" s="62"/>
      <c r="Q1" s="16"/>
      <c r="R1" s="62"/>
      <c r="S1" s="63"/>
      <c r="T1" s="63"/>
      <c r="U1" s="62"/>
      <c r="V1" s="16"/>
      <c r="W1" s="62"/>
      <c r="X1" s="63"/>
      <c r="Y1" s="62"/>
      <c r="Z1" s="62"/>
      <c r="AA1" s="16"/>
      <c r="AB1" s="62"/>
      <c r="AC1" s="63"/>
      <c r="AD1" s="63"/>
      <c r="AE1" s="62"/>
      <c r="AF1" s="16"/>
      <c r="AG1" s="62"/>
      <c r="AH1" s="63"/>
      <c r="AI1" s="63"/>
      <c r="AJ1" s="62"/>
      <c r="AK1" s="16"/>
      <c r="AL1" s="16"/>
      <c r="AM1" s="16"/>
      <c r="AN1" s="64"/>
      <c r="AO1" s="64"/>
      <c r="AP1" s="64"/>
      <c r="AQ1" s="64"/>
      <c r="AR1" s="64" t="s">
        <v>233</v>
      </c>
      <c r="AS1" s="16"/>
      <c r="AT1" s="16"/>
      <c r="AU1" s="21"/>
    </row>
    <row r="2" spans="1:47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3"/>
      <c r="J2" s="65"/>
      <c r="K2" s="65"/>
      <c r="L2" s="66"/>
      <c r="M2" s="65"/>
      <c r="N2" s="63"/>
      <c r="O2" s="65"/>
      <c r="P2" s="65"/>
      <c r="Q2" s="66"/>
      <c r="R2" s="65"/>
      <c r="S2" s="63"/>
      <c r="T2" s="63"/>
      <c r="U2" s="65"/>
      <c r="V2" s="66"/>
      <c r="W2" s="65"/>
      <c r="X2" s="63"/>
      <c r="Y2" s="65"/>
      <c r="Z2" s="65"/>
      <c r="AA2" s="66"/>
      <c r="AB2" s="65"/>
      <c r="AC2" s="63"/>
      <c r="AD2" s="63"/>
      <c r="AE2" s="65"/>
      <c r="AF2" s="66"/>
      <c r="AG2" s="65"/>
      <c r="AH2" s="63"/>
      <c r="AI2" s="63"/>
      <c r="AJ2" s="65"/>
      <c r="AK2" s="66"/>
      <c r="AL2" s="66"/>
      <c r="AM2" s="66"/>
      <c r="AN2" s="24"/>
      <c r="AO2" s="24"/>
      <c r="AP2" s="24"/>
      <c r="AQ2" s="24"/>
      <c r="AR2" s="24"/>
      <c r="AS2" s="24"/>
      <c r="AT2" s="24"/>
      <c r="AU2" s="27"/>
    </row>
    <row r="3" spans="1:47" s="22" customFormat="1">
      <c r="A3" s="187">
        <v>42682</v>
      </c>
      <c r="B3" s="188"/>
      <c r="C3" s="189"/>
      <c r="D3" s="28"/>
      <c r="E3" s="24"/>
      <c r="F3" s="24"/>
      <c r="G3" s="25"/>
      <c r="H3" s="65"/>
      <c r="I3" s="63"/>
      <c r="J3" s="65"/>
      <c r="K3" s="65"/>
      <c r="L3" s="65"/>
      <c r="M3" s="65"/>
      <c r="N3" s="63"/>
      <c r="O3" s="65"/>
      <c r="P3" s="65"/>
      <c r="Q3" s="65"/>
      <c r="R3" s="65"/>
      <c r="S3" s="63"/>
      <c r="T3" s="63"/>
      <c r="U3" s="65"/>
      <c r="V3" s="65"/>
      <c r="W3" s="65"/>
      <c r="X3" s="63"/>
      <c r="Y3" s="65"/>
      <c r="Z3" s="65"/>
      <c r="AA3" s="65"/>
      <c r="AB3" s="65"/>
      <c r="AC3" s="63"/>
      <c r="AD3" s="63"/>
      <c r="AE3" s="65"/>
      <c r="AF3" s="65"/>
      <c r="AG3" s="65"/>
      <c r="AH3" s="63"/>
      <c r="AI3" s="63"/>
      <c r="AJ3" s="65"/>
      <c r="AK3" s="65"/>
      <c r="AL3" s="65"/>
      <c r="AM3" s="65"/>
      <c r="AN3" s="24"/>
      <c r="AO3" s="24"/>
      <c r="AP3" s="24"/>
      <c r="AQ3" s="24"/>
      <c r="AR3" s="24"/>
      <c r="AS3" s="24"/>
      <c r="AT3" s="24"/>
      <c r="AU3" s="27"/>
    </row>
    <row r="4" spans="1:47" ht="17.25" customHeight="1" thickBot="1">
      <c r="A4" s="29"/>
      <c r="B4" s="30"/>
      <c r="C4" s="31"/>
      <c r="D4" s="31"/>
      <c r="E4" s="31"/>
      <c r="F4" s="31"/>
      <c r="G4" s="32"/>
      <c r="H4" s="67"/>
      <c r="I4" s="68"/>
      <c r="J4" s="67"/>
      <c r="K4" s="67"/>
      <c r="L4" s="67"/>
      <c r="M4" s="67"/>
      <c r="N4" s="68"/>
      <c r="O4" s="67"/>
      <c r="P4" s="67"/>
      <c r="Q4" s="67"/>
      <c r="R4" s="67"/>
      <c r="S4" s="68"/>
      <c r="T4" s="68"/>
      <c r="U4" s="67"/>
      <c r="V4" s="67"/>
      <c r="W4" s="67"/>
      <c r="X4" s="68"/>
      <c r="Y4" s="67"/>
      <c r="Z4" s="67"/>
      <c r="AA4" s="67"/>
      <c r="AB4" s="67"/>
      <c r="AC4" s="68"/>
      <c r="AD4" s="68"/>
      <c r="AE4" s="67"/>
      <c r="AF4" s="67"/>
      <c r="AG4" s="67"/>
      <c r="AH4" s="68"/>
      <c r="AI4" s="68"/>
      <c r="AJ4" s="67"/>
      <c r="AK4" s="67"/>
      <c r="AL4" s="67"/>
      <c r="AM4" s="67"/>
      <c r="AN4" s="31"/>
      <c r="AO4" s="31"/>
      <c r="AP4" s="31"/>
      <c r="AQ4" s="31"/>
      <c r="AR4" s="31"/>
      <c r="AS4" s="31"/>
      <c r="AT4" s="31"/>
      <c r="AU4" s="35"/>
    </row>
    <row r="5" spans="1:47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69" t="s">
        <v>227</v>
      </c>
      <c r="I5" s="70" t="s">
        <v>228</v>
      </c>
      <c r="J5" s="71" t="s">
        <v>508</v>
      </c>
      <c r="K5" s="71" t="s">
        <v>229</v>
      </c>
      <c r="L5" s="72" t="s">
        <v>230</v>
      </c>
      <c r="M5" s="69" t="s">
        <v>219</v>
      </c>
      <c r="N5" s="70" t="s">
        <v>220</v>
      </c>
      <c r="O5" s="71" t="s">
        <v>517</v>
      </c>
      <c r="P5" s="71" t="s">
        <v>221</v>
      </c>
      <c r="Q5" s="72" t="s">
        <v>222</v>
      </c>
      <c r="R5" s="69" t="s">
        <v>219</v>
      </c>
      <c r="S5" s="70" t="s">
        <v>220</v>
      </c>
      <c r="T5" s="70" t="s">
        <v>518</v>
      </c>
      <c r="U5" s="71" t="s">
        <v>221</v>
      </c>
      <c r="V5" s="72" t="s">
        <v>222</v>
      </c>
      <c r="W5" s="69" t="s">
        <v>227</v>
      </c>
      <c r="X5" s="70" t="s">
        <v>228</v>
      </c>
      <c r="Y5" s="71" t="s">
        <v>508</v>
      </c>
      <c r="Z5" s="71" t="s">
        <v>229</v>
      </c>
      <c r="AA5" s="72" t="s">
        <v>230</v>
      </c>
      <c r="AB5" s="69" t="s">
        <v>219</v>
      </c>
      <c r="AC5" s="70" t="s">
        <v>220</v>
      </c>
      <c r="AD5" s="70" t="s">
        <v>518</v>
      </c>
      <c r="AE5" s="71" t="s">
        <v>221</v>
      </c>
      <c r="AF5" s="72" t="s">
        <v>222</v>
      </c>
      <c r="AG5" s="69" t="s">
        <v>219</v>
      </c>
      <c r="AH5" s="70" t="s">
        <v>220</v>
      </c>
      <c r="AI5" s="70" t="s">
        <v>518</v>
      </c>
      <c r="AJ5" s="71" t="s">
        <v>221</v>
      </c>
      <c r="AK5" s="72" t="s">
        <v>222</v>
      </c>
      <c r="AL5" s="72" t="s">
        <v>232</v>
      </c>
      <c r="AM5" s="72" t="s">
        <v>231</v>
      </c>
      <c r="AN5" s="37" t="s">
        <v>223</v>
      </c>
      <c r="AO5" s="37" t="s">
        <v>224</v>
      </c>
      <c r="AP5" s="37" t="s">
        <v>234</v>
      </c>
      <c r="AQ5" s="37" t="s">
        <v>225</v>
      </c>
      <c r="AR5" s="37" t="s">
        <v>226</v>
      </c>
      <c r="AS5" s="43" t="s">
        <v>95</v>
      </c>
      <c r="AT5" s="43" t="s">
        <v>96</v>
      </c>
      <c r="AU5" s="43" t="s">
        <v>520</v>
      </c>
    </row>
    <row r="6" spans="1:47" s="52" customFormat="1" ht="16.5" customHeight="1">
      <c r="A6" s="45"/>
      <c r="B6" s="46"/>
      <c r="C6" s="46"/>
      <c r="D6" s="73"/>
      <c r="E6" s="45"/>
      <c r="F6" s="45"/>
      <c r="G6" s="47"/>
      <c r="H6" s="74" t="s">
        <v>97</v>
      </c>
      <c r="I6" s="75" t="s">
        <v>97</v>
      </c>
      <c r="J6" s="76" t="s">
        <v>97</v>
      </c>
      <c r="K6" s="76" t="s">
        <v>97</v>
      </c>
      <c r="L6" s="75" t="str">
        <f>H6</f>
        <v>DEM</v>
      </c>
      <c r="M6" s="74" t="s">
        <v>99</v>
      </c>
      <c r="N6" s="75" t="s">
        <v>99</v>
      </c>
      <c r="O6" s="76" t="s">
        <v>99</v>
      </c>
      <c r="P6" s="76" t="s">
        <v>99</v>
      </c>
      <c r="Q6" s="75" t="str">
        <f>M6</f>
        <v>REP</v>
      </c>
      <c r="R6" s="74" t="s">
        <v>111</v>
      </c>
      <c r="S6" s="75" t="s">
        <v>111</v>
      </c>
      <c r="T6" s="75" t="s">
        <v>111</v>
      </c>
      <c r="U6" s="76" t="s">
        <v>111</v>
      </c>
      <c r="V6" s="75" t="str">
        <f>R6</f>
        <v>CON</v>
      </c>
      <c r="W6" s="74" t="s">
        <v>112</v>
      </c>
      <c r="X6" s="75" t="s">
        <v>112</v>
      </c>
      <c r="Y6" s="76" t="s">
        <v>112</v>
      </c>
      <c r="Z6" s="76" t="s">
        <v>112</v>
      </c>
      <c r="AA6" s="75" t="str">
        <f>W6</f>
        <v>WOR</v>
      </c>
      <c r="AB6" s="74" t="s">
        <v>113</v>
      </c>
      <c r="AC6" s="75" t="s">
        <v>113</v>
      </c>
      <c r="AD6" s="75" t="s">
        <v>113</v>
      </c>
      <c r="AE6" s="76" t="s">
        <v>113</v>
      </c>
      <c r="AF6" s="75" t="str">
        <f>AB6</f>
        <v>IND</v>
      </c>
      <c r="AG6" s="74" t="s">
        <v>141</v>
      </c>
      <c r="AH6" s="75" t="s">
        <v>141</v>
      </c>
      <c r="AI6" s="75" t="s">
        <v>141</v>
      </c>
      <c r="AJ6" s="76" t="s">
        <v>141</v>
      </c>
      <c r="AK6" s="75" t="str">
        <f>AG6</f>
        <v>REF</v>
      </c>
      <c r="AL6" s="75"/>
      <c r="AM6" s="75"/>
      <c r="AN6" s="75"/>
      <c r="AO6" s="75"/>
      <c r="AP6" s="75"/>
      <c r="AQ6" s="75"/>
      <c r="AR6" s="75"/>
      <c r="AS6" s="46"/>
      <c r="AT6" s="46"/>
    </row>
    <row r="7" spans="1:47" ht="15" customHeight="1">
      <c r="A7" s="78" t="s">
        <v>7</v>
      </c>
      <c r="B7" s="5">
        <v>570</v>
      </c>
      <c r="C7" s="169">
        <v>70</v>
      </c>
      <c r="D7" s="169">
        <v>14</v>
      </c>
      <c r="E7" s="161">
        <f t="shared" ref="E7:E55" si="0">SUM(B7:D7)</f>
        <v>654</v>
      </c>
      <c r="F7" s="5">
        <v>828</v>
      </c>
      <c r="G7" s="163">
        <f t="shared" ref="G7:G55" si="1">E7/F7</f>
        <v>0.78985507246376807</v>
      </c>
      <c r="H7" s="164">
        <v>367</v>
      </c>
      <c r="I7" s="165">
        <v>35</v>
      </c>
      <c r="J7" s="161">
        <v>1</v>
      </c>
      <c r="K7" s="161">
        <v>9</v>
      </c>
      <c r="L7" s="167">
        <f t="shared" ref="L7:L55" si="2">SUM(H7:K7)</f>
        <v>412</v>
      </c>
      <c r="M7" s="164">
        <v>108</v>
      </c>
      <c r="N7" s="165">
        <v>13</v>
      </c>
      <c r="O7" s="161">
        <v>0</v>
      </c>
      <c r="P7" s="161">
        <v>1</v>
      </c>
      <c r="Q7" s="167">
        <f t="shared" ref="Q7:Q55" si="3">SUM(M7:P7)</f>
        <v>122</v>
      </c>
      <c r="R7" s="164">
        <v>24</v>
      </c>
      <c r="S7" s="165">
        <v>3</v>
      </c>
      <c r="T7" s="165">
        <v>0</v>
      </c>
      <c r="U7" s="161">
        <v>0</v>
      </c>
      <c r="V7" s="167">
        <f t="shared" ref="V7:V55" si="4">SUM(R7:U7)</f>
        <v>27</v>
      </c>
      <c r="W7" s="164">
        <v>30</v>
      </c>
      <c r="X7" s="165">
        <v>1</v>
      </c>
      <c r="Y7" s="161">
        <v>0</v>
      </c>
      <c r="Z7" s="161">
        <v>0</v>
      </c>
      <c r="AA7" s="167">
        <f t="shared" ref="AA7:AA55" si="5">SUM(W7:Z7)</f>
        <v>31</v>
      </c>
      <c r="AB7" s="164">
        <v>8</v>
      </c>
      <c r="AC7" s="165">
        <v>0</v>
      </c>
      <c r="AD7" s="165">
        <v>0</v>
      </c>
      <c r="AE7" s="161">
        <v>1</v>
      </c>
      <c r="AF7" s="167">
        <f t="shared" ref="AF7:AF55" si="6">SUM(AB7:AE7)</f>
        <v>9</v>
      </c>
      <c r="AG7" s="164">
        <v>1</v>
      </c>
      <c r="AH7" s="165">
        <v>0</v>
      </c>
      <c r="AI7" s="167">
        <v>0</v>
      </c>
      <c r="AJ7" s="167">
        <v>0</v>
      </c>
      <c r="AK7" s="167">
        <f t="shared" ref="AK7:AK55" si="7">SUM(AG7:AJ7)</f>
        <v>1</v>
      </c>
      <c r="AL7" s="167">
        <f>AA7+L7</f>
        <v>443</v>
      </c>
      <c r="AM7" s="167">
        <f>AK7+AF7+V7+Q7</f>
        <v>159</v>
      </c>
      <c r="AN7" s="164">
        <v>1</v>
      </c>
      <c r="AO7" s="165">
        <v>0</v>
      </c>
      <c r="AP7" s="167">
        <v>0</v>
      </c>
      <c r="AQ7" s="167">
        <v>0</v>
      </c>
      <c r="AR7" s="161">
        <f t="shared" ref="AR7:AR55" si="8">SUM(AN7:AQ7)</f>
        <v>1</v>
      </c>
      <c r="AS7" s="161">
        <f>E7-AT7</f>
        <v>51</v>
      </c>
      <c r="AT7" s="161">
        <f>AL7+AM7+AR7</f>
        <v>603</v>
      </c>
      <c r="AU7" s="161">
        <f>AS7+AT7</f>
        <v>654</v>
      </c>
    </row>
    <row r="8" spans="1:47" ht="21.75" customHeight="1">
      <c r="A8" s="78" t="s">
        <v>8</v>
      </c>
      <c r="B8" s="173">
        <v>549</v>
      </c>
      <c r="C8" s="169">
        <v>86</v>
      </c>
      <c r="D8" s="169">
        <v>3</v>
      </c>
      <c r="E8" s="161">
        <f t="shared" si="0"/>
        <v>638</v>
      </c>
      <c r="F8" s="5">
        <v>913</v>
      </c>
      <c r="G8" s="163">
        <f t="shared" si="1"/>
        <v>0.6987951807228916</v>
      </c>
      <c r="H8" s="164">
        <v>256</v>
      </c>
      <c r="I8" s="165">
        <v>33</v>
      </c>
      <c r="J8" s="167">
        <v>0</v>
      </c>
      <c r="K8" s="167">
        <v>0</v>
      </c>
      <c r="L8" s="167">
        <f t="shared" si="2"/>
        <v>289</v>
      </c>
      <c r="M8" s="164">
        <v>188</v>
      </c>
      <c r="N8" s="165">
        <v>26</v>
      </c>
      <c r="O8" s="167">
        <v>2</v>
      </c>
      <c r="P8" s="167">
        <v>2</v>
      </c>
      <c r="Q8" s="167">
        <f t="shared" si="3"/>
        <v>218</v>
      </c>
      <c r="R8" s="164">
        <v>26</v>
      </c>
      <c r="S8" s="165">
        <v>3</v>
      </c>
      <c r="T8" s="165">
        <v>0</v>
      </c>
      <c r="U8" s="167">
        <v>0</v>
      </c>
      <c r="V8" s="167">
        <f t="shared" si="4"/>
        <v>29</v>
      </c>
      <c r="W8" s="164">
        <v>39</v>
      </c>
      <c r="X8" s="165">
        <v>1</v>
      </c>
      <c r="Y8" s="167">
        <v>0</v>
      </c>
      <c r="Z8" s="167">
        <v>0</v>
      </c>
      <c r="AA8" s="167">
        <f t="shared" si="5"/>
        <v>40</v>
      </c>
      <c r="AB8" s="164">
        <v>5</v>
      </c>
      <c r="AC8" s="165">
        <v>2</v>
      </c>
      <c r="AD8" s="165">
        <v>0</v>
      </c>
      <c r="AE8" s="167">
        <v>0</v>
      </c>
      <c r="AF8" s="167">
        <f t="shared" si="6"/>
        <v>7</v>
      </c>
      <c r="AG8" s="164">
        <v>1</v>
      </c>
      <c r="AH8" s="165">
        <v>0</v>
      </c>
      <c r="AI8" s="167">
        <v>0</v>
      </c>
      <c r="AJ8" s="167">
        <v>0</v>
      </c>
      <c r="AK8" s="167">
        <f t="shared" si="7"/>
        <v>1</v>
      </c>
      <c r="AL8" s="167">
        <f t="shared" ref="AL8:AL55" si="9">AA8+L8</f>
        <v>329</v>
      </c>
      <c r="AM8" s="167">
        <f t="shared" ref="AM8:AM55" si="10">AK8+AF8+V8+Q8</f>
        <v>255</v>
      </c>
      <c r="AN8" s="164">
        <v>1</v>
      </c>
      <c r="AO8" s="165">
        <v>0</v>
      </c>
      <c r="AP8" s="167">
        <v>0</v>
      </c>
      <c r="AQ8" s="167">
        <v>0</v>
      </c>
      <c r="AR8" s="161">
        <f t="shared" si="8"/>
        <v>1</v>
      </c>
      <c r="AS8" s="161">
        <f t="shared" ref="AS8:AS54" si="11">E8-AT8</f>
        <v>53</v>
      </c>
      <c r="AT8" s="161">
        <f t="shared" ref="AT8:AT54" si="12">AL8+AM8+AR8</f>
        <v>585</v>
      </c>
      <c r="AU8" s="161">
        <f t="shared" ref="AU8:AU55" si="13">AS8+AT8</f>
        <v>638</v>
      </c>
    </row>
    <row r="9" spans="1:47">
      <c r="A9" s="78" t="s">
        <v>9</v>
      </c>
      <c r="B9" s="173">
        <v>424</v>
      </c>
      <c r="C9" s="169">
        <v>84</v>
      </c>
      <c r="D9" s="169">
        <v>8</v>
      </c>
      <c r="E9" s="161">
        <f t="shared" si="0"/>
        <v>516</v>
      </c>
      <c r="F9" s="5">
        <v>661</v>
      </c>
      <c r="G9" s="163">
        <f t="shared" si="1"/>
        <v>0.78063540090771555</v>
      </c>
      <c r="H9" s="164">
        <v>251</v>
      </c>
      <c r="I9" s="165">
        <v>43</v>
      </c>
      <c r="J9" s="167">
        <v>1</v>
      </c>
      <c r="K9" s="167">
        <v>3</v>
      </c>
      <c r="L9" s="167">
        <f t="shared" si="2"/>
        <v>298</v>
      </c>
      <c r="M9" s="164">
        <v>99</v>
      </c>
      <c r="N9" s="165">
        <v>26</v>
      </c>
      <c r="O9" s="167">
        <v>1</v>
      </c>
      <c r="P9" s="167">
        <v>2</v>
      </c>
      <c r="Q9" s="167">
        <f t="shared" si="3"/>
        <v>128</v>
      </c>
      <c r="R9" s="164">
        <v>21</v>
      </c>
      <c r="S9" s="165">
        <v>0</v>
      </c>
      <c r="T9" s="165">
        <v>0</v>
      </c>
      <c r="U9" s="167">
        <v>0</v>
      </c>
      <c r="V9" s="167">
        <f t="shared" si="4"/>
        <v>21</v>
      </c>
      <c r="W9" s="164">
        <v>34</v>
      </c>
      <c r="X9" s="165">
        <v>3</v>
      </c>
      <c r="Y9" s="167">
        <v>0</v>
      </c>
      <c r="Z9" s="167">
        <v>2</v>
      </c>
      <c r="AA9" s="167">
        <f t="shared" si="5"/>
        <v>39</v>
      </c>
      <c r="AB9" s="164">
        <v>1</v>
      </c>
      <c r="AC9" s="165">
        <v>3</v>
      </c>
      <c r="AD9" s="165">
        <v>0</v>
      </c>
      <c r="AE9" s="167">
        <v>0</v>
      </c>
      <c r="AF9" s="167">
        <f t="shared" si="6"/>
        <v>4</v>
      </c>
      <c r="AG9" s="164">
        <v>2</v>
      </c>
      <c r="AH9" s="165">
        <v>0</v>
      </c>
      <c r="AI9" s="167">
        <v>0</v>
      </c>
      <c r="AJ9" s="167">
        <v>0</v>
      </c>
      <c r="AK9" s="167">
        <f t="shared" si="7"/>
        <v>2</v>
      </c>
      <c r="AL9" s="167">
        <f t="shared" si="9"/>
        <v>337</v>
      </c>
      <c r="AM9" s="167">
        <f t="shared" si="10"/>
        <v>155</v>
      </c>
      <c r="AN9" s="164">
        <v>0</v>
      </c>
      <c r="AO9" s="165">
        <v>0</v>
      </c>
      <c r="AP9" s="167">
        <v>0</v>
      </c>
      <c r="AQ9" s="167">
        <v>0</v>
      </c>
      <c r="AR9" s="161">
        <f t="shared" si="8"/>
        <v>0</v>
      </c>
      <c r="AS9" s="161">
        <f t="shared" si="11"/>
        <v>24</v>
      </c>
      <c r="AT9" s="161">
        <f t="shared" si="12"/>
        <v>492</v>
      </c>
      <c r="AU9" s="161">
        <f t="shared" si="13"/>
        <v>516</v>
      </c>
    </row>
    <row r="10" spans="1:47">
      <c r="A10" s="78" t="s">
        <v>10</v>
      </c>
      <c r="B10" s="173">
        <v>105</v>
      </c>
      <c r="C10" s="169">
        <v>6</v>
      </c>
      <c r="D10" s="169">
        <v>2</v>
      </c>
      <c r="E10" s="161">
        <f t="shared" si="0"/>
        <v>113</v>
      </c>
      <c r="F10" s="5">
        <v>168</v>
      </c>
      <c r="G10" s="163">
        <f t="shared" si="1"/>
        <v>0.67261904761904767</v>
      </c>
      <c r="H10" s="164">
        <v>46</v>
      </c>
      <c r="I10" s="165">
        <v>4</v>
      </c>
      <c r="J10" s="167">
        <v>0</v>
      </c>
      <c r="K10" s="167">
        <v>0</v>
      </c>
      <c r="L10" s="167">
        <f t="shared" si="2"/>
        <v>50</v>
      </c>
      <c r="M10" s="164">
        <v>32</v>
      </c>
      <c r="N10" s="165">
        <v>1</v>
      </c>
      <c r="O10" s="167">
        <v>0</v>
      </c>
      <c r="P10" s="167">
        <v>0</v>
      </c>
      <c r="Q10" s="167">
        <f t="shared" si="3"/>
        <v>33</v>
      </c>
      <c r="R10" s="164">
        <v>10</v>
      </c>
      <c r="S10" s="165">
        <v>0</v>
      </c>
      <c r="T10" s="165">
        <v>0</v>
      </c>
      <c r="U10" s="167">
        <v>0</v>
      </c>
      <c r="V10" s="167">
        <f t="shared" si="4"/>
        <v>10</v>
      </c>
      <c r="W10" s="164">
        <v>5</v>
      </c>
      <c r="X10" s="165">
        <v>0</v>
      </c>
      <c r="Y10" s="167">
        <v>0</v>
      </c>
      <c r="Z10" s="167">
        <v>2</v>
      </c>
      <c r="AA10" s="167">
        <f t="shared" si="5"/>
        <v>7</v>
      </c>
      <c r="AB10" s="164">
        <v>5</v>
      </c>
      <c r="AC10" s="165">
        <v>0</v>
      </c>
      <c r="AD10" s="165">
        <v>0</v>
      </c>
      <c r="AE10" s="167">
        <v>0</v>
      </c>
      <c r="AF10" s="167">
        <f t="shared" si="6"/>
        <v>5</v>
      </c>
      <c r="AG10" s="164">
        <v>0</v>
      </c>
      <c r="AH10" s="165">
        <v>0</v>
      </c>
      <c r="AI10" s="167">
        <v>0</v>
      </c>
      <c r="AJ10" s="167">
        <v>0</v>
      </c>
      <c r="AK10" s="167">
        <f t="shared" si="7"/>
        <v>0</v>
      </c>
      <c r="AL10" s="167">
        <f t="shared" si="9"/>
        <v>57</v>
      </c>
      <c r="AM10" s="167">
        <f t="shared" si="10"/>
        <v>48</v>
      </c>
      <c r="AN10" s="164">
        <v>0</v>
      </c>
      <c r="AO10" s="165">
        <v>0</v>
      </c>
      <c r="AP10" s="167">
        <v>0</v>
      </c>
      <c r="AQ10" s="167">
        <v>0</v>
      </c>
      <c r="AR10" s="161">
        <f t="shared" si="8"/>
        <v>0</v>
      </c>
      <c r="AS10" s="161">
        <f t="shared" si="11"/>
        <v>8</v>
      </c>
      <c r="AT10" s="161">
        <f t="shared" si="12"/>
        <v>105</v>
      </c>
      <c r="AU10" s="161">
        <f t="shared" si="13"/>
        <v>113</v>
      </c>
    </row>
    <row r="11" spans="1:47">
      <c r="A11" s="78" t="s">
        <v>11</v>
      </c>
      <c r="B11" s="173">
        <v>279</v>
      </c>
      <c r="C11" s="169">
        <v>26</v>
      </c>
      <c r="D11" s="169">
        <v>3</v>
      </c>
      <c r="E11" s="161">
        <f t="shared" si="0"/>
        <v>308</v>
      </c>
      <c r="F11" s="5">
        <v>453</v>
      </c>
      <c r="G11" s="163">
        <f t="shared" si="1"/>
        <v>0.67991169977924948</v>
      </c>
      <c r="H11" s="164">
        <v>133</v>
      </c>
      <c r="I11" s="165">
        <v>11</v>
      </c>
      <c r="J11" s="167">
        <v>0</v>
      </c>
      <c r="K11" s="167">
        <v>0</v>
      </c>
      <c r="L11" s="167">
        <f t="shared" si="2"/>
        <v>144</v>
      </c>
      <c r="M11" s="164">
        <v>100</v>
      </c>
      <c r="N11" s="165">
        <v>7</v>
      </c>
      <c r="O11" s="167">
        <v>0</v>
      </c>
      <c r="P11" s="167">
        <v>0</v>
      </c>
      <c r="Q11" s="167">
        <f t="shared" si="3"/>
        <v>107</v>
      </c>
      <c r="R11" s="164">
        <v>12</v>
      </c>
      <c r="S11" s="165">
        <v>2</v>
      </c>
      <c r="T11" s="165">
        <v>0</v>
      </c>
      <c r="U11" s="167">
        <v>0</v>
      </c>
      <c r="V11" s="167">
        <f t="shared" si="4"/>
        <v>14</v>
      </c>
      <c r="W11" s="164">
        <v>17</v>
      </c>
      <c r="X11" s="165">
        <v>2</v>
      </c>
      <c r="Y11" s="167">
        <v>0</v>
      </c>
      <c r="Z11" s="167">
        <v>1</v>
      </c>
      <c r="AA11" s="167">
        <f t="shared" si="5"/>
        <v>20</v>
      </c>
      <c r="AB11" s="164">
        <v>5</v>
      </c>
      <c r="AC11" s="165">
        <v>1</v>
      </c>
      <c r="AD11" s="165">
        <v>0</v>
      </c>
      <c r="AE11" s="167">
        <v>0</v>
      </c>
      <c r="AF11" s="167">
        <f t="shared" si="6"/>
        <v>6</v>
      </c>
      <c r="AG11" s="164">
        <v>1</v>
      </c>
      <c r="AH11" s="165">
        <v>0</v>
      </c>
      <c r="AI11" s="167">
        <v>0</v>
      </c>
      <c r="AJ11" s="167">
        <v>0</v>
      </c>
      <c r="AK11" s="167">
        <f t="shared" si="7"/>
        <v>1</v>
      </c>
      <c r="AL11" s="167">
        <f t="shared" si="9"/>
        <v>164</v>
      </c>
      <c r="AM11" s="167">
        <f t="shared" si="10"/>
        <v>128</v>
      </c>
      <c r="AN11" s="164">
        <v>0</v>
      </c>
      <c r="AO11" s="165">
        <v>0</v>
      </c>
      <c r="AP11" s="167">
        <v>0</v>
      </c>
      <c r="AQ11" s="167">
        <v>0</v>
      </c>
      <c r="AR11" s="161">
        <f t="shared" si="8"/>
        <v>0</v>
      </c>
      <c r="AS11" s="161">
        <f t="shared" si="11"/>
        <v>16</v>
      </c>
      <c r="AT11" s="161">
        <f t="shared" si="12"/>
        <v>292</v>
      </c>
      <c r="AU11" s="161">
        <f t="shared" si="13"/>
        <v>308</v>
      </c>
    </row>
    <row r="12" spans="1:47">
      <c r="A12" s="78" t="s">
        <v>12</v>
      </c>
      <c r="B12" s="173">
        <v>481</v>
      </c>
      <c r="C12" s="169">
        <v>33</v>
      </c>
      <c r="D12" s="169">
        <v>14</v>
      </c>
      <c r="E12" s="161">
        <f t="shared" si="0"/>
        <v>528</v>
      </c>
      <c r="F12" s="5">
        <v>721</v>
      </c>
      <c r="G12" s="163">
        <f t="shared" si="1"/>
        <v>0.73231622746185854</v>
      </c>
      <c r="H12" s="164">
        <v>260</v>
      </c>
      <c r="I12" s="165">
        <v>18</v>
      </c>
      <c r="J12" s="167">
        <v>0</v>
      </c>
      <c r="K12" s="167">
        <v>8</v>
      </c>
      <c r="L12" s="167">
        <f t="shared" si="2"/>
        <v>286</v>
      </c>
      <c r="M12" s="164">
        <v>135</v>
      </c>
      <c r="N12" s="165">
        <v>8</v>
      </c>
      <c r="O12" s="167">
        <v>0</v>
      </c>
      <c r="P12" s="167">
        <v>3</v>
      </c>
      <c r="Q12" s="167">
        <f t="shared" si="3"/>
        <v>146</v>
      </c>
      <c r="R12" s="164">
        <v>28</v>
      </c>
      <c r="S12" s="165">
        <v>1</v>
      </c>
      <c r="T12" s="165">
        <v>0</v>
      </c>
      <c r="U12" s="167">
        <v>0</v>
      </c>
      <c r="V12" s="167">
        <f t="shared" si="4"/>
        <v>29</v>
      </c>
      <c r="W12" s="164">
        <v>23</v>
      </c>
      <c r="X12" s="165">
        <v>1</v>
      </c>
      <c r="Y12" s="167">
        <v>0</v>
      </c>
      <c r="Z12" s="167">
        <v>2</v>
      </c>
      <c r="AA12" s="167">
        <f t="shared" si="5"/>
        <v>26</v>
      </c>
      <c r="AB12" s="164">
        <v>5</v>
      </c>
      <c r="AC12" s="165">
        <v>0</v>
      </c>
      <c r="AD12" s="165">
        <v>0</v>
      </c>
      <c r="AE12" s="167">
        <v>0</v>
      </c>
      <c r="AF12" s="167">
        <f t="shared" si="6"/>
        <v>5</v>
      </c>
      <c r="AG12" s="164">
        <v>3</v>
      </c>
      <c r="AH12" s="165">
        <v>0</v>
      </c>
      <c r="AI12" s="167">
        <v>0</v>
      </c>
      <c r="AJ12" s="167">
        <v>0</v>
      </c>
      <c r="AK12" s="167">
        <f t="shared" si="7"/>
        <v>3</v>
      </c>
      <c r="AL12" s="167">
        <f t="shared" si="9"/>
        <v>312</v>
      </c>
      <c r="AM12" s="167">
        <f t="shared" si="10"/>
        <v>183</v>
      </c>
      <c r="AN12" s="164">
        <v>0</v>
      </c>
      <c r="AO12" s="165">
        <v>0</v>
      </c>
      <c r="AP12" s="167">
        <v>0</v>
      </c>
      <c r="AQ12" s="167">
        <v>0</v>
      </c>
      <c r="AR12" s="161">
        <f t="shared" si="8"/>
        <v>0</v>
      </c>
      <c r="AS12" s="161">
        <f t="shared" si="11"/>
        <v>33</v>
      </c>
      <c r="AT12" s="161">
        <f t="shared" si="12"/>
        <v>495</v>
      </c>
      <c r="AU12" s="161">
        <f t="shared" si="13"/>
        <v>528</v>
      </c>
    </row>
    <row r="13" spans="1:47">
      <c r="A13" s="78" t="s">
        <v>13</v>
      </c>
      <c r="B13" s="5">
        <v>191</v>
      </c>
      <c r="C13" s="169">
        <v>24</v>
      </c>
      <c r="D13" s="169">
        <v>2</v>
      </c>
      <c r="E13" s="161">
        <f t="shared" si="0"/>
        <v>217</v>
      </c>
      <c r="F13" s="5">
        <v>318</v>
      </c>
      <c r="G13" s="163">
        <f t="shared" si="1"/>
        <v>0.6823899371069182</v>
      </c>
      <c r="H13" s="164">
        <v>81</v>
      </c>
      <c r="I13" s="165">
        <v>15</v>
      </c>
      <c r="J13" s="167">
        <v>0</v>
      </c>
      <c r="K13" s="167">
        <v>0</v>
      </c>
      <c r="L13" s="167">
        <f t="shared" si="2"/>
        <v>96</v>
      </c>
      <c r="M13" s="164">
        <v>79</v>
      </c>
      <c r="N13" s="165">
        <v>5</v>
      </c>
      <c r="O13" s="167">
        <v>0</v>
      </c>
      <c r="P13" s="167">
        <v>2</v>
      </c>
      <c r="Q13" s="167">
        <f t="shared" si="3"/>
        <v>86</v>
      </c>
      <c r="R13" s="164">
        <v>12</v>
      </c>
      <c r="S13" s="165">
        <v>1</v>
      </c>
      <c r="T13" s="165">
        <v>0</v>
      </c>
      <c r="U13" s="167">
        <v>0</v>
      </c>
      <c r="V13" s="167">
        <f t="shared" si="4"/>
        <v>13</v>
      </c>
      <c r="W13" s="164">
        <v>4</v>
      </c>
      <c r="X13" s="165">
        <v>0</v>
      </c>
      <c r="Y13" s="167">
        <v>0</v>
      </c>
      <c r="Z13" s="167">
        <v>0</v>
      </c>
      <c r="AA13" s="167">
        <f t="shared" si="5"/>
        <v>4</v>
      </c>
      <c r="AB13" s="164">
        <v>2</v>
      </c>
      <c r="AC13" s="165">
        <v>1</v>
      </c>
      <c r="AD13" s="165">
        <v>0</v>
      </c>
      <c r="AE13" s="167">
        <v>0</v>
      </c>
      <c r="AF13" s="167">
        <f t="shared" si="6"/>
        <v>3</v>
      </c>
      <c r="AG13" s="164">
        <v>2</v>
      </c>
      <c r="AH13" s="165">
        <v>0</v>
      </c>
      <c r="AI13" s="167">
        <v>0</v>
      </c>
      <c r="AJ13" s="167">
        <v>0</v>
      </c>
      <c r="AK13" s="167">
        <f t="shared" si="7"/>
        <v>2</v>
      </c>
      <c r="AL13" s="167">
        <f t="shared" si="9"/>
        <v>100</v>
      </c>
      <c r="AM13" s="167">
        <f t="shared" si="10"/>
        <v>104</v>
      </c>
      <c r="AN13" s="164">
        <v>0</v>
      </c>
      <c r="AO13" s="165">
        <v>1</v>
      </c>
      <c r="AP13" s="167">
        <v>0</v>
      </c>
      <c r="AQ13" s="167">
        <v>0</v>
      </c>
      <c r="AR13" s="161">
        <f t="shared" si="8"/>
        <v>1</v>
      </c>
      <c r="AS13" s="161">
        <f t="shared" si="11"/>
        <v>12</v>
      </c>
      <c r="AT13" s="161">
        <f t="shared" si="12"/>
        <v>205</v>
      </c>
      <c r="AU13" s="161">
        <f t="shared" si="13"/>
        <v>217</v>
      </c>
    </row>
    <row r="14" spans="1:47">
      <c r="A14" s="78" t="s">
        <v>14</v>
      </c>
      <c r="B14" s="5">
        <v>587</v>
      </c>
      <c r="C14" s="169">
        <v>72</v>
      </c>
      <c r="D14" s="169">
        <v>8</v>
      </c>
      <c r="E14" s="161">
        <f t="shared" si="0"/>
        <v>667</v>
      </c>
      <c r="F14" s="5">
        <v>962</v>
      </c>
      <c r="G14" s="163">
        <f t="shared" si="1"/>
        <v>0.6933471933471933</v>
      </c>
      <c r="H14" s="164">
        <v>268</v>
      </c>
      <c r="I14" s="165">
        <v>38</v>
      </c>
      <c r="J14" s="167">
        <v>0</v>
      </c>
      <c r="K14" s="167">
        <v>6</v>
      </c>
      <c r="L14" s="167">
        <f t="shared" si="2"/>
        <v>312</v>
      </c>
      <c r="M14" s="164">
        <v>205</v>
      </c>
      <c r="N14" s="165">
        <v>14</v>
      </c>
      <c r="O14" s="167">
        <v>0</v>
      </c>
      <c r="P14" s="167">
        <v>1</v>
      </c>
      <c r="Q14" s="167">
        <f t="shared" si="3"/>
        <v>220</v>
      </c>
      <c r="R14" s="164">
        <v>34</v>
      </c>
      <c r="S14" s="165">
        <v>4</v>
      </c>
      <c r="T14" s="165">
        <v>0</v>
      </c>
      <c r="U14" s="167">
        <v>0</v>
      </c>
      <c r="V14" s="167">
        <f t="shared" si="4"/>
        <v>38</v>
      </c>
      <c r="W14" s="164">
        <v>35</v>
      </c>
      <c r="X14" s="165">
        <v>2</v>
      </c>
      <c r="Y14" s="167">
        <v>0</v>
      </c>
      <c r="Z14" s="167">
        <v>0</v>
      </c>
      <c r="AA14" s="167">
        <f t="shared" si="5"/>
        <v>37</v>
      </c>
      <c r="AB14" s="164">
        <v>9</v>
      </c>
      <c r="AC14" s="165">
        <v>0</v>
      </c>
      <c r="AD14" s="165">
        <v>0</v>
      </c>
      <c r="AE14" s="167">
        <v>0</v>
      </c>
      <c r="AF14" s="167">
        <f t="shared" si="6"/>
        <v>9</v>
      </c>
      <c r="AG14" s="164">
        <v>4</v>
      </c>
      <c r="AH14" s="165">
        <v>1</v>
      </c>
      <c r="AI14" s="167">
        <v>0</v>
      </c>
      <c r="AJ14" s="167">
        <v>0</v>
      </c>
      <c r="AK14" s="167">
        <f t="shared" si="7"/>
        <v>5</v>
      </c>
      <c r="AL14" s="167">
        <f t="shared" si="9"/>
        <v>349</v>
      </c>
      <c r="AM14" s="167">
        <f t="shared" si="10"/>
        <v>272</v>
      </c>
      <c r="AN14" s="164">
        <v>0</v>
      </c>
      <c r="AO14" s="165">
        <v>0</v>
      </c>
      <c r="AP14" s="167">
        <v>0</v>
      </c>
      <c r="AQ14" s="167">
        <v>0</v>
      </c>
      <c r="AR14" s="161">
        <f t="shared" si="8"/>
        <v>0</v>
      </c>
      <c r="AS14" s="161">
        <f t="shared" si="11"/>
        <v>46</v>
      </c>
      <c r="AT14" s="161">
        <f t="shared" si="12"/>
        <v>621</v>
      </c>
      <c r="AU14" s="161">
        <f t="shared" si="13"/>
        <v>667</v>
      </c>
    </row>
    <row r="15" spans="1:47">
      <c r="A15" s="78" t="s">
        <v>21</v>
      </c>
      <c r="B15" s="5">
        <v>224</v>
      </c>
      <c r="C15" s="162">
        <v>13</v>
      </c>
      <c r="D15" s="162">
        <v>4</v>
      </c>
      <c r="E15" s="161">
        <f t="shared" si="0"/>
        <v>241</v>
      </c>
      <c r="F15" s="5">
        <v>355</v>
      </c>
      <c r="G15" s="163">
        <f t="shared" si="1"/>
        <v>0.6788732394366197</v>
      </c>
      <c r="H15" s="164">
        <v>61</v>
      </c>
      <c r="I15" s="165">
        <v>5</v>
      </c>
      <c r="J15" s="167">
        <v>0</v>
      </c>
      <c r="K15" s="167">
        <v>1</v>
      </c>
      <c r="L15" s="167">
        <f t="shared" si="2"/>
        <v>67</v>
      </c>
      <c r="M15" s="164">
        <v>122</v>
      </c>
      <c r="N15" s="165">
        <v>2</v>
      </c>
      <c r="O15" s="167">
        <v>1</v>
      </c>
      <c r="P15" s="167">
        <v>0</v>
      </c>
      <c r="Q15" s="167">
        <f t="shared" si="3"/>
        <v>125</v>
      </c>
      <c r="R15" s="164">
        <v>9</v>
      </c>
      <c r="S15" s="165">
        <v>1</v>
      </c>
      <c r="T15" s="165">
        <v>0</v>
      </c>
      <c r="U15" s="167">
        <v>0</v>
      </c>
      <c r="V15" s="167">
        <f t="shared" si="4"/>
        <v>10</v>
      </c>
      <c r="W15" s="164">
        <v>17</v>
      </c>
      <c r="X15" s="165">
        <v>0</v>
      </c>
      <c r="Y15" s="167">
        <v>0</v>
      </c>
      <c r="Z15" s="167">
        <v>0</v>
      </c>
      <c r="AA15" s="167">
        <f t="shared" si="5"/>
        <v>17</v>
      </c>
      <c r="AB15" s="164">
        <v>4</v>
      </c>
      <c r="AC15" s="165">
        <v>0</v>
      </c>
      <c r="AD15" s="165">
        <v>0</v>
      </c>
      <c r="AE15" s="167">
        <v>0</v>
      </c>
      <c r="AF15" s="167">
        <f t="shared" si="6"/>
        <v>4</v>
      </c>
      <c r="AG15" s="164">
        <v>0</v>
      </c>
      <c r="AH15" s="165">
        <v>0</v>
      </c>
      <c r="AI15" s="167">
        <v>0</v>
      </c>
      <c r="AJ15" s="167">
        <v>0</v>
      </c>
      <c r="AK15" s="167">
        <f t="shared" si="7"/>
        <v>0</v>
      </c>
      <c r="AL15" s="167">
        <f t="shared" si="9"/>
        <v>84</v>
      </c>
      <c r="AM15" s="167">
        <f t="shared" si="10"/>
        <v>139</v>
      </c>
      <c r="AN15" s="164">
        <v>0</v>
      </c>
      <c r="AO15" s="165">
        <v>0</v>
      </c>
      <c r="AP15" s="167">
        <v>0</v>
      </c>
      <c r="AQ15" s="167">
        <v>0</v>
      </c>
      <c r="AR15" s="161">
        <f t="shared" si="8"/>
        <v>0</v>
      </c>
      <c r="AS15" s="161">
        <f t="shared" si="11"/>
        <v>18</v>
      </c>
      <c r="AT15" s="161">
        <f t="shared" si="12"/>
        <v>223</v>
      </c>
      <c r="AU15" s="161">
        <f t="shared" si="13"/>
        <v>241</v>
      </c>
    </row>
    <row r="16" spans="1:47">
      <c r="A16" s="78" t="s">
        <v>30</v>
      </c>
      <c r="B16" s="5">
        <v>524</v>
      </c>
      <c r="C16" s="162">
        <v>77</v>
      </c>
      <c r="D16" s="162">
        <v>4</v>
      </c>
      <c r="E16" s="161">
        <f t="shared" si="0"/>
        <v>605</v>
      </c>
      <c r="F16" s="5">
        <v>827</v>
      </c>
      <c r="G16" s="163">
        <f t="shared" si="1"/>
        <v>0.73155985489721886</v>
      </c>
      <c r="H16" s="164">
        <v>228</v>
      </c>
      <c r="I16" s="165">
        <v>36</v>
      </c>
      <c r="J16" s="167">
        <v>0</v>
      </c>
      <c r="K16" s="167">
        <v>0</v>
      </c>
      <c r="L16" s="167">
        <f t="shared" si="2"/>
        <v>264</v>
      </c>
      <c r="M16" s="164">
        <v>230</v>
      </c>
      <c r="N16" s="165">
        <v>26</v>
      </c>
      <c r="O16" s="167">
        <v>1</v>
      </c>
      <c r="P16" s="167">
        <v>0</v>
      </c>
      <c r="Q16" s="167">
        <f t="shared" si="3"/>
        <v>257</v>
      </c>
      <c r="R16" s="164">
        <v>15</v>
      </c>
      <c r="S16" s="165">
        <v>4</v>
      </c>
      <c r="T16" s="165">
        <v>0</v>
      </c>
      <c r="U16" s="167">
        <v>2</v>
      </c>
      <c r="V16" s="167">
        <f t="shared" si="4"/>
        <v>21</v>
      </c>
      <c r="W16" s="164">
        <v>24</v>
      </c>
      <c r="X16" s="165">
        <v>1</v>
      </c>
      <c r="Y16" s="167">
        <v>0</v>
      </c>
      <c r="Z16" s="167">
        <v>2</v>
      </c>
      <c r="AA16" s="167">
        <f t="shared" si="5"/>
        <v>27</v>
      </c>
      <c r="AB16" s="164">
        <v>6</v>
      </c>
      <c r="AC16" s="165">
        <v>0</v>
      </c>
      <c r="AD16" s="165">
        <v>0</v>
      </c>
      <c r="AE16" s="167">
        <v>0</v>
      </c>
      <c r="AF16" s="167">
        <f t="shared" si="6"/>
        <v>6</v>
      </c>
      <c r="AG16" s="164">
        <v>0</v>
      </c>
      <c r="AH16" s="165">
        <v>0</v>
      </c>
      <c r="AI16" s="167">
        <v>0</v>
      </c>
      <c r="AJ16" s="167">
        <v>0</v>
      </c>
      <c r="AK16" s="167">
        <f t="shared" si="7"/>
        <v>0</v>
      </c>
      <c r="AL16" s="167">
        <f t="shared" si="9"/>
        <v>291</v>
      </c>
      <c r="AM16" s="167">
        <f t="shared" si="10"/>
        <v>284</v>
      </c>
      <c r="AN16" s="164">
        <v>5</v>
      </c>
      <c r="AO16" s="165">
        <v>0</v>
      </c>
      <c r="AP16" s="167">
        <v>0</v>
      </c>
      <c r="AQ16" s="167">
        <v>0</v>
      </c>
      <c r="AR16" s="161">
        <f t="shared" si="8"/>
        <v>5</v>
      </c>
      <c r="AS16" s="161">
        <f t="shared" si="11"/>
        <v>25</v>
      </c>
      <c r="AT16" s="161">
        <f t="shared" si="12"/>
        <v>580</v>
      </c>
      <c r="AU16" s="161">
        <f t="shared" si="13"/>
        <v>605</v>
      </c>
    </row>
    <row r="17" spans="1:47">
      <c r="A17" s="78" t="s">
        <v>34</v>
      </c>
      <c r="B17" s="5">
        <v>536</v>
      </c>
      <c r="C17" s="169">
        <v>43</v>
      </c>
      <c r="D17" s="169">
        <v>8</v>
      </c>
      <c r="E17" s="161">
        <f t="shared" si="0"/>
        <v>587</v>
      </c>
      <c r="F17" s="5">
        <v>838</v>
      </c>
      <c r="G17" s="163">
        <f t="shared" si="1"/>
        <v>0.7004773269689738</v>
      </c>
      <c r="H17" s="164">
        <v>180</v>
      </c>
      <c r="I17" s="165">
        <v>10</v>
      </c>
      <c r="J17" s="167">
        <v>0</v>
      </c>
      <c r="K17" s="167">
        <v>3</v>
      </c>
      <c r="L17" s="167">
        <f t="shared" si="2"/>
        <v>193</v>
      </c>
      <c r="M17" s="164">
        <v>279</v>
      </c>
      <c r="N17" s="165">
        <v>24</v>
      </c>
      <c r="O17" s="167">
        <v>0</v>
      </c>
      <c r="P17" s="167">
        <v>3</v>
      </c>
      <c r="Q17" s="167">
        <f t="shared" si="3"/>
        <v>306</v>
      </c>
      <c r="R17" s="164">
        <v>27</v>
      </c>
      <c r="S17" s="165">
        <v>1</v>
      </c>
      <c r="T17" s="165">
        <v>0</v>
      </c>
      <c r="U17" s="167">
        <v>1</v>
      </c>
      <c r="V17" s="167">
        <f t="shared" si="4"/>
        <v>29</v>
      </c>
      <c r="W17" s="164">
        <v>19</v>
      </c>
      <c r="X17" s="165">
        <v>1</v>
      </c>
      <c r="Y17" s="167">
        <v>0</v>
      </c>
      <c r="Z17" s="167">
        <v>0</v>
      </c>
      <c r="AA17" s="167">
        <f t="shared" si="5"/>
        <v>20</v>
      </c>
      <c r="AB17" s="164">
        <v>9</v>
      </c>
      <c r="AC17" s="165">
        <v>0</v>
      </c>
      <c r="AD17" s="165">
        <v>0</v>
      </c>
      <c r="AE17" s="167">
        <v>0</v>
      </c>
      <c r="AF17" s="167">
        <f t="shared" si="6"/>
        <v>9</v>
      </c>
      <c r="AG17" s="164">
        <v>0</v>
      </c>
      <c r="AH17" s="165">
        <v>0</v>
      </c>
      <c r="AI17" s="167">
        <v>0</v>
      </c>
      <c r="AJ17" s="167">
        <v>0</v>
      </c>
      <c r="AK17" s="167">
        <f t="shared" si="7"/>
        <v>0</v>
      </c>
      <c r="AL17" s="167">
        <f t="shared" si="9"/>
        <v>213</v>
      </c>
      <c r="AM17" s="167">
        <f t="shared" si="10"/>
        <v>344</v>
      </c>
      <c r="AN17" s="164">
        <v>1</v>
      </c>
      <c r="AO17" s="165">
        <v>0</v>
      </c>
      <c r="AP17" s="167">
        <v>0</v>
      </c>
      <c r="AQ17" s="167">
        <v>0</v>
      </c>
      <c r="AR17" s="161">
        <f t="shared" si="8"/>
        <v>1</v>
      </c>
      <c r="AS17" s="161">
        <f t="shared" si="11"/>
        <v>29</v>
      </c>
      <c r="AT17" s="161">
        <f t="shared" si="12"/>
        <v>558</v>
      </c>
      <c r="AU17" s="161">
        <f t="shared" si="13"/>
        <v>587</v>
      </c>
    </row>
    <row r="18" spans="1:47">
      <c r="A18" s="78" t="s">
        <v>35</v>
      </c>
      <c r="B18" s="5">
        <v>441</v>
      </c>
      <c r="C18" s="169">
        <v>28</v>
      </c>
      <c r="D18" s="169">
        <v>5</v>
      </c>
      <c r="E18" s="161">
        <f t="shared" si="0"/>
        <v>474</v>
      </c>
      <c r="F18" s="5">
        <v>733</v>
      </c>
      <c r="G18" s="163">
        <f t="shared" si="1"/>
        <v>0.64665757162346527</v>
      </c>
      <c r="H18" s="164">
        <v>146</v>
      </c>
      <c r="I18" s="165">
        <v>9</v>
      </c>
      <c r="J18" s="167">
        <v>0</v>
      </c>
      <c r="K18" s="167">
        <v>2</v>
      </c>
      <c r="L18" s="167">
        <f t="shared" si="2"/>
        <v>157</v>
      </c>
      <c r="M18" s="164">
        <v>226</v>
      </c>
      <c r="N18" s="165">
        <v>13</v>
      </c>
      <c r="O18" s="167">
        <v>0</v>
      </c>
      <c r="P18" s="167">
        <v>2</v>
      </c>
      <c r="Q18" s="167">
        <f t="shared" si="3"/>
        <v>241</v>
      </c>
      <c r="R18" s="164">
        <v>16</v>
      </c>
      <c r="S18" s="165">
        <v>3</v>
      </c>
      <c r="T18" s="165">
        <v>0</v>
      </c>
      <c r="U18" s="167">
        <v>0</v>
      </c>
      <c r="V18" s="167">
        <f t="shared" si="4"/>
        <v>19</v>
      </c>
      <c r="W18" s="164">
        <v>22</v>
      </c>
      <c r="X18" s="165">
        <v>0</v>
      </c>
      <c r="Y18" s="167">
        <v>0</v>
      </c>
      <c r="Z18" s="167">
        <v>0</v>
      </c>
      <c r="AA18" s="167">
        <f t="shared" si="5"/>
        <v>22</v>
      </c>
      <c r="AB18" s="164">
        <v>8</v>
      </c>
      <c r="AC18" s="165">
        <v>0</v>
      </c>
      <c r="AD18" s="165">
        <v>0</v>
      </c>
      <c r="AE18" s="167">
        <v>1</v>
      </c>
      <c r="AF18" s="167">
        <f t="shared" si="6"/>
        <v>9</v>
      </c>
      <c r="AG18" s="164">
        <v>1</v>
      </c>
      <c r="AH18" s="165">
        <v>0</v>
      </c>
      <c r="AI18" s="167">
        <v>0</v>
      </c>
      <c r="AJ18" s="167">
        <v>0</v>
      </c>
      <c r="AK18" s="167">
        <f t="shared" si="7"/>
        <v>1</v>
      </c>
      <c r="AL18" s="167">
        <f t="shared" si="9"/>
        <v>179</v>
      </c>
      <c r="AM18" s="167">
        <f t="shared" si="10"/>
        <v>270</v>
      </c>
      <c r="AN18" s="164">
        <v>0</v>
      </c>
      <c r="AO18" s="165">
        <v>0</v>
      </c>
      <c r="AP18" s="167">
        <v>0</v>
      </c>
      <c r="AQ18" s="167">
        <v>0</v>
      </c>
      <c r="AR18" s="161">
        <f t="shared" si="8"/>
        <v>0</v>
      </c>
      <c r="AS18" s="161">
        <f t="shared" si="11"/>
        <v>25</v>
      </c>
      <c r="AT18" s="161">
        <f t="shared" si="12"/>
        <v>449</v>
      </c>
      <c r="AU18" s="161">
        <f t="shared" si="13"/>
        <v>474</v>
      </c>
    </row>
    <row r="19" spans="1:47">
      <c r="A19" s="78" t="s">
        <v>36</v>
      </c>
      <c r="B19" s="174">
        <v>480</v>
      </c>
      <c r="C19" s="169">
        <v>43</v>
      </c>
      <c r="D19" s="169">
        <v>6</v>
      </c>
      <c r="E19" s="161">
        <f t="shared" si="0"/>
        <v>529</v>
      </c>
      <c r="F19" s="5">
        <v>782</v>
      </c>
      <c r="G19" s="163">
        <f t="shared" si="1"/>
        <v>0.67647058823529416</v>
      </c>
      <c r="H19" s="164">
        <v>163</v>
      </c>
      <c r="I19" s="165">
        <v>18</v>
      </c>
      <c r="J19" s="167">
        <v>0</v>
      </c>
      <c r="K19" s="167">
        <v>1</v>
      </c>
      <c r="L19" s="167">
        <f t="shared" si="2"/>
        <v>182</v>
      </c>
      <c r="M19" s="164">
        <v>234</v>
      </c>
      <c r="N19" s="165">
        <v>18</v>
      </c>
      <c r="O19" s="167">
        <v>1</v>
      </c>
      <c r="P19" s="167">
        <v>3</v>
      </c>
      <c r="Q19" s="167">
        <f t="shared" si="3"/>
        <v>256</v>
      </c>
      <c r="R19" s="164">
        <v>27</v>
      </c>
      <c r="S19" s="165">
        <v>0</v>
      </c>
      <c r="T19" s="165">
        <v>0</v>
      </c>
      <c r="U19" s="167">
        <v>0</v>
      </c>
      <c r="V19" s="167">
        <f t="shared" si="4"/>
        <v>27</v>
      </c>
      <c r="W19" s="164">
        <v>21</v>
      </c>
      <c r="X19" s="165">
        <v>0</v>
      </c>
      <c r="Y19" s="167">
        <v>0</v>
      </c>
      <c r="Z19" s="167">
        <v>1</v>
      </c>
      <c r="AA19" s="167">
        <f t="shared" si="5"/>
        <v>22</v>
      </c>
      <c r="AB19" s="164">
        <v>13</v>
      </c>
      <c r="AC19" s="165">
        <v>2</v>
      </c>
      <c r="AD19" s="165">
        <v>0</v>
      </c>
      <c r="AE19" s="167">
        <v>0</v>
      </c>
      <c r="AF19" s="167">
        <f t="shared" si="6"/>
        <v>15</v>
      </c>
      <c r="AG19" s="164">
        <v>0</v>
      </c>
      <c r="AH19" s="165">
        <v>0</v>
      </c>
      <c r="AI19" s="167">
        <v>0</v>
      </c>
      <c r="AJ19" s="167">
        <v>1</v>
      </c>
      <c r="AK19" s="167">
        <f t="shared" si="7"/>
        <v>1</v>
      </c>
      <c r="AL19" s="167">
        <f t="shared" si="9"/>
        <v>204</v>
      </c>
      <c r="AM19" s="167">
        <f t="shared" si="10"/>
        <v>299</v>
      </c>
      <c r="AN19" s="164">
        <v>2</v>
      </c>
      <c r="AO19" s="165">
        <v>0</v>
      </c>
      <c r="AP19" s="167">
        <v>0</v>
      </c>
      <c r="AQ19" s="167">
        <v>0</v>
      </c>
      <c r="AR19" s="161">
        <f t="shared" si="8"/>
        <v>2</v>
      </c>
      <c r="AS19" s="161">
        <f t="shared" si="11"/>
        <v>24</v>
      </c>
      <c r="AT19" s="161">
        <f t="shared" si="12"/>
        <v>505</v>
      </c>
      <c r="AU19" s="161">
        <f t="shared" si="13"/>
        <v>529</v>
      </c>
    </row>
    <row r="20" spans="1:47">
      <c r="A20" s="78" t="s">
        <v>37</v>
      </c>
      <c r="B20" s="173">
        <v>399</v>
      </c>
      <c r="C20" s="169">
        <v>43</v>
      </c>
      <c r="D20" s="169">
        <v>8</v>
      </c>
      <c r="E20" s="161">
        <f t="shared" si="0"/>
        <v>450</v>
      </c>
      <c r="F20" s="5">
        <v>644</v>
      </c>
      <c r="G20" s="163">
        <f t="shared" si="1"/>
        <v>0.69875776397515532</v>
      </c>
      <c r="H20" s="164">
        <v>184</v>
      </c>
      <c r="I20" s="165">
        <v>25</v>
      </c>
      <c r="J20" s="167">
        <v>0</v>
      </c>
      <c r="K20" s="167">
        <v>5</v>
      </c>
      <c r="L20" s="167">
        <f t="shared" si="2"/>
        <v>214</v>
      </c>
      <c r="M20" s="164">
        <v>170</v>
      </c>
      <c r="N20" s="165">
        <v>12</v>
      </c>
      <c r="O20" s="167">
        <v>0</v>
      </c>
      <c r="P20" s="167">
        <v>2</v>
      </c>
      <c r="Q20" s="167">
        <f t="shared" si="3"/>
        <v>184</v>
      </c>
      <c r="R20" s="164">
        <v>11</v>
      </c>
      <c r="S20" s="165">
        <v>2</v>
      </c>
      <c r="T20" s="165">
        <v>0</v>
      </c>
      <c r="U20" s="167">
        <v>0</v>
      </c>
      <c r="V20" s="167">
        <f t="shared" si="4"/>
        <v>13</v>
      </c>
      <c r="W20" s="164">
        <v>11</v>
      </c>
      <c r="X20" s="165">
        <v>0</v>
      </c>
      <c r="Y20" s="167">
        <v>0</v>
      </c>
      <c r="Z20" s="167">
        <v>0</v>
      </c>
      <c r="AA20" s="167">
        <f t="shared" si="5"/>
        <v>11</v>
      </c>
      <c r="AB20" s="164">
        <v>6</v>
      </c>
      <c r="AC20" s="165">
        <v>0</v>
      </c>
      <c r="AD20" s="165">
        <v>0</v>
      </c>
      <c r="AE20" s="167">
        <v>0</v>
      </c>
      <c r="AF20" s="167">
        <f t="shared" si="6"/>
        <v>6</v>
      </c>
      <c r="AG20" s="164">
        <v>1</v>
      </c>
      <c r="AH20" s="165">
        <v>0</v>
      </c>
      <c r="AI20" s="167">
        <v>0</v>
      </c>
      <c r="AJ20" s="167">
        <v>0</v>
      </c>
      <c r="AK20" s="167">
        <f t="shared" si="7"/>
        <v>1</v>
      </c>
      <c r="AL20" s="167">
        <f t="shared" si="9"/>
        <v>225</v>
      </c>
      <c r="AM20" s="167">
        <f t="shared" si="10"/>
        <v>204</v>
      </c>
      <c r="AN20" s="164">
        <v>0</v>
      </c>
      <c r="AO20" s="165">
        <v>0</v>
      </c>
      <c r="AP20" s="167">
        <v>0</v>
      </c>
      <c r="AQ20" s="167">
        <v>0</v>
      </c>
      <c r="AR20" s="161">
        <f t="shared" si="8"/>
        <v>0</v>
      </c>
      <c r="AS20" s="161">
        <f t="shared" si="11"/>
        <v>21</v>
      </c>
      <c r="AT20" s="161">
        <f t="shared" si="12"/>
        <v>429</v>
      </c>
      <c r="AU20" s="161">
        <f t="shared" si="13"/>
        <v>450</v>
      </c>
    </row>
    <row r="21" spans="1:47">
      <c r="A21" s="78" t="s">
        <v>38</v>
      </c>
      <c r="B21" s="173">
        <v>416</v>
      </c>
      <c r="C21" s="169">
        <v>37</v>
      </c>
      <c r="D21" s="169">
        <v>4</v>
      </c>
      <c r="E21" s="161">
        <f t="shared" si="0"/>
        <v>457</v>
      </c>
      <c r="F21" s="5">
        <v>668</v>
      </c>
      <c r="G21" s="163">
        <f t="shared" si="1"/>
        <v>0.68413173652694614</v>
      </c>
      <c r="H21" s="164">
        <v>213</v>
      </c>
      <c r="I21" s="165">
        <v>16</v>
      </c>
      <c r="J21" s="167">
        <v>0</v>
      </c>
      <c r="K21" s="167">
        <v>3</v>
      </c>
      <c r="L21" s="167">
        <f t="shared" si="2"/>
        <v>232</v>
      </c>
      <c r="M21" s="164">
        <v>143</v>
      </c>
      <c r="N21" s="165">
        <v>13</v>
      </c>
      <c r="O21" s="167">
        <v>0</v>
      </c>
      <c r="P21" s="167">
        <v>1</v>
      </c>
      <c r="Q21" s="167">
        <f t="shared" si="3"/>
        <v>157</v>
      </c>
      <c r="R21" s="164">
        <v>16</v>
      </c>
      <c r="S21" s="165">
        <v>0</v>
      </c>
      <c r="T21" s="165">
        <v>0</v>
      </c>
      <c r="U21" s="167">
        <v>0</v>
      </c>
      <c r="V21" s="167">
        <f t="shared" si="4"/>
        <v>16</v>
      </c>
      <c r="W21" s="164">
        <v>18</v>
      </c>
      <c r="X21" s="165">
        <v>2</v>
      </c>
      <c r="Y21" s="167">
        <v>0</v>
      </c>
      <c r="Z21" s="167">
        <v>0</v>
      </c>
      <c r="AA21" s="167">
        <f t="shared" si="5"/>
        <v>20</v>
      </c>
      <c r="AB21" s="164">
        <v>6</v>
      </c>
      <c r="AC21" s="165">
        <v>0</v>
      </c>
      <c r="AD21" s="165">
        <v>0</v>
      </c>
      <c r="AE21" s="167">
        <v>0</v>
      </c>
      <c r="AF21" s="167">
        <f t="shared" si="6"/>
        <v>6</v>
      </c>
      <c r="AG21" s="164">
        <v>2</v>
      </c>
      <c r="AH21" s="165">
        <v>0</v>
      </c>
      <c r="AI21" s="167">
        <v>0</v>
      </c>
      <c r="AJ21" s="167">
        <v>0</v>
      </c>
      <c r="AK21" s="167">
        <f t="shared" si="7"/>
        <v>2</v>
      </c>
      <c r="AL21" s="167">
        <f t="shared" si="9"/>
        <v>252</v>
      </c>
      <c r="AM21" s="167">
        <f t="shared" si="10"/>
        <v>181</v>
      </c>
      <c r="AN21" s="164">
        <v>0</v>
      </c>
      <c r="AO21" s="165">
        <v>0</v>
      </c>
      <c r="AP21" s="167">
        <v>0</v>
      </c>
      <c r="AQ21" s="167">
        <v>0</v>
      </c>
      <c r="AR21" s="161">
        <f t="shared" si="8"/>
        <v>0</v>
      </c>
      <c r="AS21" s="161">
        <f t="shared" si="11"/>
        <v>24</v>
      </c>
      <c r="AT21" s="161">
        <f t="shared" si="12"/>
        <v>433</v>
      </c>
      <c r="AU21" s="161">
        <f t="shared" si="13"/>
        <v>457</v>
      </c>
    </row>
    <row r="22" spans="1:47">
      <c r="A22" s="78" t="s">
        <v>39</v>
      </c>
      <c r="B22" s="173">
        <v>312</v>
      </c>
      <c r="C22" s="169">
        <v>46</v>
      </c>
      <c r="D22" s="169">
        <v>4</v>
      </c>
      <c r="E22" s="161">
        <f t="shared" si="0"/>
        <v>362</v>
      </c>
      <c r="F22" s="5">
        <v>485</v>
      </c>
      <c r="G22" s="163">
        <f t="shared" si="1"/>
        <v>0.7463917525773196</v>
      </c>
      <c r="H22" s="164">
        <v>142</v>
      </c>
      <c r="I22" s="165">
        <v>24</v>
      </c>
      <c r="J22" s="167">
        <v>0</v>
      </c>
      <c r="K22" s="167">
        <v>0</v>
      </c>
      <c r="L22" s="167">
        <f t="shared" si="2"/>
        <v>166</v>
      </c>
      <c r="M22" s="164">
        <v>126</v>
      </c>
      <c r="N22" s="165">
        <v>15</v>
      </c>
      <c r="O22" s="167">
        <v>0</v>
      </c>
      <c r="P22" s="167">
        <v>3</v>
      </c>
      <c r="Q22" s="167">
        <f t="shared" si="3"/>
        <v>144</v>
      </c>
      <c r="R22" s="164">
        <v>13</v>
      </c>
      <c r="S22" s="165">
        <v>1</v>
      </c>
      <c r="T22" s="165">
        <v>0</v>
      </c>
      <c r="U22" s="167">
        <v>0</v>
      </c>
      <c r="V22" s="167">
        <f t="shared" si="4"/>
        <v>14</v>
      </c>
      <c r="W22" s="164">
        <v>12</v>
      </c>
      <c r="X22" s="165">
        <v>2</v>
      </c>
      <c r="Y22" s="167">
        <v>0</v>
      </c>
      <c r="Z22" s="167">
        <v>1</v>
      </c>
      <c r="AA22" s="167">
        <f t="shared" si="5"/>
        <v>15</v>
      </c>
      <c r="AB22" s="164">
        <v>5</v>
      </c>
      <c r="AC22" s="165">
        <v>0</v>
      </c>
      <c r="AD22" s="165">
        <v>0</v>
      </c>
      <c r="AE22" s="167">
        <v>0</v>
      </c>
      <c r="AF22" s="167">
        <f t="shared" si="6"/>
        <v>5</v>
      </c>
      <c r="AG22" s="164">
        <v>2</v>
      </c>
      <c r="AH22" s="165">
        <v>1</v>
      </c>
      <c r="AI22" s="167">
        <v>0</v>
      </c>
      <c r="AJ22" s="167">
        <v>0</v>
      </c>
      <c r="AK22" s="167">
        <f t="shared" si="7"/>
        <v>3</v>
      </c>
      <c r="AL22" s="167">
        <f t="shared" si="9"/>
        <v>181</v>
      </c>
      <c r="AM22" s="167">
        <f t="shared" si="10"/>
        <v>166</v>
      </c>
      <c r="AN22" s="164">
        <v>1</v>
      </c>
      <c r="AO22" s="165">
        <v>0</v>
      </c>
      <c r="AP22" s="167">
        <v>0</v>
      </c>
      <c r="AQ22" s="167">
        <v>0</v>
      </c>
      <c r="AR22" s="161">
        <f t="shared" si="8"/>
        <v>1</v>
      </c>
      <c r="AS22" s="161">
        <f t="shared" si="11"/>
        <v>14</v>
      </c>
      <c r="AT22" s="161">
        <f t="shared" si="12"/>
        <v>348</v>
      </c>
      <c r="AU22" s="161">
        <f t="shared" si="13"/>
        <v>362</v>
      </c>
    </row>
    <row r="23" spans="1:47">
      <c r="A23" s="78" t="s">
        <v>40</v>
      </c>
      <c r="B23" s="173">
        <v>219</v>
      </c>
      <c r="C23" s="169">
        <v>29</v>
      </c>
      <c r="D23" s="169">
        <v>2</v>
      </c>
      <c r="E23" s="161">
        <f t="shared" si="0"/>
        <v>250</v>
      </c>
      <c r="F23" s="5">
        <v>321</v>
      </c>
      <c r="G23" s="163">
        <f t="shared" si="1"/>
        <v>0.77881619937694702</v>
      </c>
      <c r="H23" s="164">
        <v>120</v>
      </c>
      <c r="I23" s="165">
        <v>11</v>
      </c>
      <c r="J23" s="167">
        <v>0</v>
      </c>
      <c r="K23" s="167">
        <v>1</v>
      </c>
      <c r="L23" s="167">
        <f t="shared" si="2"/>
        <v>132</v>
      </c>
      <c r="M23" s="164">
        <v>77</v>
      </c>
      <c r="N23" s="165">
        <v>9</v>
      </c>
      <c r="O23" s="167">
        <v>0</v>
      </c>
      <c r="P23" s="167">
        <v>1</v>
      </c>
      <c r="Q23" s="167">
        <f t="shared" si="3"/>
        <v>87</v>
      </c>
      <c r="R23" s="164">
        <v>6</v>
      </c>
      <c r="S23" s="165">
        <v>3</v>
      </c>
      <c r="T23" s="165">
        <v>0</v>
      </c>
      <c r="U23" s="167">
        <v>0</v>
      </c>
      <c r="V23" s="167">
        <f t="shared" si="4"/>
        <v>9</v>
      </c>
      <c r="W23" s="164">
        <v>5</v>
      </c>
      <c r="X23" s="165">
        <v>2</v>
      </c>
      <c r="Y23" s="167">
        <v>0</v>
      </c>
      <c r="Z23" s="167">
        <v>0</v>
      </c>
      <c r="AA23" s="167">
        <f t="shared" si="5"/>
        <v>7</v>
      </c>
      <c r="AB23" s="164">
        <v>3</v>
      </c>
      <c r="AC23" s="165">
        <v>1</v>
      </c>
      <c r="AD23" s="165">
        <v>0</v>
      </c>
      <c r="AE23" s="167">
        <v>0</v>
      </c>
      <c r="AF23" s="167">
        <f t="shared" si="6"/>
        <v>4</v>
      </c>
      <c r="AG23" s="164">
        <v>1</v>
      </c>
      <c r="AH23" s="165">
        <v>1</v>
      </c>
      <c r="AI23" s="167">
        <v>0</v>
      </c>
      <c r="AJ23" s="167">
        <v>0</v>
      </c>
      <c r="AK23" s="167">
        <f t="shared" si="7"/>
        <v>2</v>
      </c>
      <c r="AL23" s="167">
        <f t="shared" si="9"/>
        <v>139</v>
      </c>
      <c r="AM23" s="167">
        <f t="shared" si="10"/>
        <v>102</v>
      </c>
      <c r="AN23" s="164">
        <v>0</v>
      </c>
      <c r="AO23" s="165">
        <v>0</v>
      </c>
      <c r="AP23" s="167">
        <v>0</v>
      </c>
      <c r="AQ23" s="167">
        <v>0</v>
      </c>
      <c r="AR23" s="161">
        <f t="shared" si="8"/>
        <v>0</v>
      </c>
      <c r="AS23" s="161">
        <f t="shared" si="11"/>
        <v>9</v>
      </c>
      <c r="AT23" s="161">
        <f t="shared" si="12"/>
        <v>241</v>
      </c>
      <c r="AU23" s="161">
        <f t="shared" si="13"/>
        <v>250</v>
      </c>
    </row>
    <row r="24" spans="1:47">
      <c r="A24" s="78" t="s">
        <v>41</v>
      </c>
      <c r="B24" s="173">
        <v>348</v>
      </c>
      <c r="C24" s="169">
        <v>36</v>
      </c>
      <c r="D24" s="169">
        <v>2</v>
      </c>
      <c r="E24" s="161">
        <f t="shared" si="0"/>
        <v>386</v>
      </c>
      <c r="F24" s="5">
        <v>537</v>
      </c>
      <c r="G24" s="163">
        <f t="shared" si="1"/>
        <v>0.71880819366852888</v>
      </c>
      <c r="H24" s="164">
        <v>128</v>
      </c>
      <c r="I24" s="165">
        <v>17</v>
      </c>
      <c r="J24" s="167">
        <v>0</v>
      </c>
      <c r="K24" s="167">
        <v>0</v>
      </c>
      <c r="L24" s="167">
        <f t="shared" si="2"/>
        <v>145</v>
      </c>
      <c r="M24" s="164">
        <v>170</v>
      </c>
      <c r="N24" s="165">
        <v>10</v>
      </c>
      <c r="O24" s="167">
        <v>0</v>
      </c>
      <c r="P24" s="167">
        <v>2</v>
      </c>
      <c r="Q24" s="167">
        <f t="shared" si="3"/>
        <v>182</v>
      </c>
      <c r="R24" s="164">
        <v>14</v>
      </c>
      <c r="S24" s="165">
        <v>2</v>
      </c>
      <c r="T24" s="165">
        <v>0</v>
      </c>
      <c r="U24" s="167">
        <v>0</v>
      </c>
      <c r="V24" s="167">
        <f t="shared" si="4"/>
        <v>16</v>
      </c>
      <c r="W24" s="164">
        <v>15</v>
      </c>
      <c r="X24" s="165">
        <v>0</v>
      </c>
      <c r="Y24" s="167">
        <v>0</v>
      </c>
      <c r="Z24" s="167">
        <v>0</v>
      </c>
      <c r="AA24" s="167">
        <f t="shared" si="5"/>
        <v>15</v>
      </c>
      <c r="AB24" s="164">
        <v>7</v>
      </c>
      <c r="AC24" s="165">
        <v>3</v>
      </c>
      <c r="AD24" s="165">
        <v>0</v>
      </c>
      <c r="AE24" s="167">
        <v>0</v>
      </c>
      <c r="AF24" s="167">
        <f t="shared" si="6"/>
        <v>10</v>
      </c>
      <c r="AG24" s="164">
        <v>0</v>
      </c>
      <c r="AH24" s="165">
        <v>0</v>
      </c>
      <c r="AI24" s="167">
        <v>0</v>
      </c>
      <c r="AJ24" s="167">
        <v>0</v>
      </c>
      <c r="AK24" s="167">
        <f t="shared" si="7"/>
        <v>0</v>
      </c>
      <c r="AL24" s="167">
        <f t="shared" si="9"/>
        <v>160</v>
      </c>
      <c r="AM24" s="167">
        <f t="shared" si="10"/>
        <v>208</v>
      </c>
      <c r="AN24" s="164">
        <v>1</v>
      </c>
      <c r="AO24" s="165">
        <v>1</v>
      </c>
      <c r="AP24" s="167">
        <v>0</v>
      </c>
      <c r="AQ24" s="167">
        <v>0</v>
      </c>
      <c r="AR24" s="161">
        <f t="shared" si="8"/>
        <v>2</v>
      </c>
      <c r="AS24" s="161">
        <f t="shared" si="11"/>
        <v>16</v>
      </c>
      <c r="AT24" s="161">
        <f t="shared" si="12"/>
        <v>370</v>
      </c>
      <c r="AU24" s="161">
        <f t="shared" si="13"/>
        <v>386</v>
      </c>
    </row>
    <row r="25" spans="1:47">
      <c r="A25" s="78" t="s">
        <v>43</v>
      </c>
      <c r="B25" s="173">
        <v>744</v>
      </c>
      <c r="C25" s="169">
        <v>82</v>
      </c>
      <c r="D25" s="169">
        <v>7</v>
      </c>
      <c r="E25" s="161">
        <f t="shared" si="0"/>
        <v>833</v>
      </c>
      <c r="F25" s="5">
        <v>1155</v>
      </c>
      <c r="G25" s="163">
        <f t="shared" si="1"/>
        <v>0.72121212121212119</v>
      </c>
      <c r="H25" s="164">
        <v>388</v>
      </c>
      <c r="I25" s="165">
        <v>34</v>
      </c>
      <c r="J25" s="167">
        <v>1</v>
      </c>
      <c r="K25" s="167">
        <v>4</v>
      </c>
      <c r="L25" s="167">
        <f t="shared" si="2"/>
        <v>427</v>
      </c>
      <c r="M25" s="164">
        <v>280</v>
      </c>
      <c r="N25" s="165">
        <v>31</v>
      </c>
      <c r="O25" s="167">
        <v>0</v>
      </c>
      <c r="P25" s="167">
        <v>1</v>
      </c>
      <c r="Q25" s="167">
        <f t="shared" si="3"/>
        <v>312</v>
      </c>
      <c r="R25" s="164">
        <v>20</v>
      </c>
      <c r="S25" s="165">
        <v>2</v>
      </c>
      <c r="T25" s="165">
        <v>0</v>
      </c>
      <c r="U25" s="167">
        <v>1</v>
      </c>
      <c r="V25" s="167">
        <f t="shared" si="4"/>
        <v>23</v>
      </c>
      <c r="W25" s="164">
        <v>29</v>
      </c>
      <c r="X25" s="165">
        <v>0</v>
      </c>
      <c r="Y25" s="167">
        <v>0</v>
      </c>
      <c r="Z25" s="167">
        <v>1</v>
      </c>
      <c r="AA25" s="167">
        <f t="shared" si="5"/>
        <v>30</v>
      </c>
      <c r="AB25" s="164">
        <v>6</v>
      </c>
      <c r="AC25" s="165">
        <v>0</v>
      </c>
      <c r="AD25" s="165">
        <v>2</v>
      </c>
      <c r="AE25" s="167">
        <v>0</v>
      </c>
      <c r="AF25" s="167">
        <f t="shared" si="6"/>
        <v>8</v>
      </c>
      <c r="AG25" s="164">
        <v>0</v>
      </c>
      <c r="AH25" s="165">
        <v>0</v>
      </c>
      <c r="AI25" s="167">
        <v>0</v>
      </c>
      <c r="AJ25" s="167">
        <v>0</v>
      </c>
      <c r="AK25" s="167">
        <f t="shared" si="7"/>
        <v>0</v>
      </c>
      <c r="AL25" s="167">
        <f t="shared" si="9"/>
        <v>457</v>
      </c>
      <c r="AM25" s="167">
        <f t="shared" si="10"/>
        <v>343</v>
      </c>
      <c r="AN25" s="164">
        <v>0</v>
      </c>
      <c r="AO25" s="165">
        <v>0</v>
      </c>
      <c r="AP25" s="167">
        <v>0</v>
      </c>
      <c r="AQ25" s="167">
        <v>0</v>
      </c>
      <c r="AR25" s="161">
        <f t="shared" si="8"/>
        <v>0</v>
      </c>
      <c r="AS25" s="161">
        <f t="shared" si="11"/>
        <v>33</v>
      </c>
      <c r="AT25" s="161">
        <f t="shared" si="12"/>
        <v>800</v>
      </c>
      <c r="AU25" s="161">
        <f t="shared" si="13"/>
        <v>833</v>
      </c>
    </row>
    <row r="26" spans="1:47">
      <c r="A26" s="78" t="s">
        <v>44</v>
      </c>
      <c r="B26" s="173">
        <v>565</v>
      </c>
      <c r="C26" s="162">
        <v>56</v>
      </c>
      <c r="D26" s="162">
        <v>8</v>
      </c>
      <c r="E26" s="161">
        <f t="shared" si="0"/>
        <v>629</v>
      </c>
      <c r="F26" s="5">
        <v>980</v>
      </c>
      <c r="G26" s="163">
        <f t="shared" si="1"/>
        <v>0.64183673469387759</v>
      </c>
      <c r="H26" s="164">
        <v>288</v>
      </c>
      <c r="I26" s="165">
        <v>28</v>
      </c>
      <c r="J26" s="167">
        <v>0</v>
      </c>
      <c r="K26" s="167">
        <v>2</v>
      </c>
      <c r="L26" s="167">
        <f t="shared" si="2"/>
        <v>318</v>
      </c>
      <c r="M26" s="164">
        <v>212</v>
      </c>
      <c r="N26" s="165">
        <v>15</v>
      </c>
      <c r="O26" s="167">
        <v>1</v>
      </c>
      <c r="P26" s="167">
        <v>2</v>
      </c>
      <c r="Q26" s="167">
        <f t="shared" si="3"/>
        <v>230</v>
      </c>
      <c r="R26" s="164">
        <v>20</v>
      </c>
      <c r="S26" s="165">
        <v>2</v>
      </c>
      <c r="T26" s="165">
        <v>0</v>
      </c>
      <c r="U26" s="167">
        <v>1</v>
      </c>
      <c r="V26" s="167">
        <f t="shared" si="4"/>
        <v>23</v>
      </c>
      <c r="W26" s="164">
        <v>14</v>
      </c>
      <c r="X26" s="165">
        <v>2</v>
      </c>
      <c r="Y26" s="167">
        <v>0</v>
      </c>
      <c r="Z26" s="167">
        <v>2</v>
      </c>
      <c r="AA26" s="167">
        <f t="shared" si="5"/>
        <v>18</v>
      </c>
      <c r="AB26" s="164">
        <v>9</v>
      </c>
      <c r="AC26" s="165">
        <v>0</v>
      </c>
      <c r="AD26" s="165">
        <v>0</v>
      </c>
      <c r="AE26" s="167">
        <v>1</v>
      </c>
      <c r="AF26" s="167">
        <f t="shared" si="6"/>
        <v>10</v>
      </c>
      <c r="AG26" s="164">
        <v>0</v>
      </c>
      <c r="AH26" s="165">
        <v>1</v>
      </c>
      <c r="AI26" s="167">
        <v>0</v>
      </c>
      <c r="AJ26" s="167">
        <v>0</v>
      </c>
      <c r="AK26" s="167">
        <f t="shared" si="7"/>
        <v>1</v>
      </c>
      <c r="AL26" s="167">
        <f t="shared" si="9"/>
        <v>336</v>
      </c>
      <c r="AM26" s="167">
        <f t="shared" si="10"/>
        <v>264</v>
      </c>
      <c r="AN26" s="164">
        <v>0</v>
      </c>
      <c r="AO26" s="165">
        <v>0</v>
      </c>
      <c r="AP26" s="167">
        <v>0</v>
      </c>
      <c r="AQ26" s="167">
        <v>0</v>
      </c>
      <c r="AR26" s="161">
        <f t="shared" si="8"/>
        <v>0</v>
      </c>
      <c r="AS26" s="161">
        <f t="shared" si="11"/>
        <v>29</v>
      </c>
      <c r="AT26" s="161">
        <f t="shared" si="12"/>
        <v>600</v>
      </c>
      <c r="AU26" s="161">
        <f t="shared" si="13"/>
        <v>629</v>
      </c>
    </row>
    <row r="27" spans="1:47">
      <c r="A27" s="78" t="s">
        <v>45</v>
      </c>
      <c r="B27" s="173">
        <v>509</v>
      </c>
      <c r="C27" s="162">
        <v>47</v>
      </c>
      <c r="D27" s="162">
        <v>15</v>
      </c>
      <c r="E27" s="161">
        <f t="shared" si="0"/>
        <v>571</v>
      </c>
      <c r="F27" s="5">
        <v>881</v>
      </c>
      <c r="G27" s="163">
        <f t="shared" si="1"/>
        <v>0.64812712826333707</v>
      </c>
      <c r="H27" s="164">
        <v>255</v>
      </c>
      <c r="I27" s="165">
        <v>20</v>
      </c>
      <c r="J27" s="167">
        <v>0</v>
      </c>
      <c r="K27" s="167">
        <v>3</v>
      </c>
      <c r="L27" s="167">
        <f t="shared" si="2"/>
        <v>278</v>
      </c>
      <c r="M27" s="164">
        <v>180</v>
      </c>
      <c r="N27" s="165">
        <v>14</v>
      </c>
      <c r="O27" s="167">
        <v>0</v>
      </c>
      <c r="P27" s="167">
        <v>8</v>
      </c>
      <c r="Q27" s="167">
        <f t="shared" si="3"/>
        <v>202</v>
      </c>
      <c r="R27" s="164">
        <v>17</v>
      </c>
      <c r="S27" s="165">
        <v>1</v>
      </c>
      <c r="T27" s="165">
        <v>0</v>
      </c>
      <c r="U27" s="167">
        <v>1</v>
      </c>
      <c r="V27" s="167">
        <f t="shared" si="4"/>
        <v>19</v>
      </c>
      <c r="W27" s="164">
        <v>17</v>
      </c>
      <c r="X27" s="165">
        <v>3</v>
      </c>
      <c r="Y27" s="167">
        <v>0</v>
      </c>
      <c r="Z27" s="167">
        <v>0</v>
      </c>
      <c r="AA27" s="167">
        <f t="shared" si="5"/>
        <v>20</v>
      </c>
      <c r="AB27" s="164">
        <v>9</v>
      </c>
      <c r="AC27" s="165">
        <v>2</v>
      </c>
      <c r="AD27" s="165">
        <v>0</v>
      </c>
      <c r="AE27" s="167">
        <v>2</v>
      </c>
      <c r="AF27" s="167">
        <f t="shared" si="6"/>
        <v>13</v>
      </c>
      <c r="AG27" s="164">
        <v>1</v>
      </c>
      <c r="AH27" s="165">
        <v>0</v>
      </c>
      <c r="AI27" s="167">
        <v>0</v>
      </c>
      <c r="AJ27" s="167">
        <v>0</v>
      </c>
      <c r="AK27" s="167">
        <f t="shared" si="7"/>
        <v>1</v>
      </c>
      <c r="AL27" s="167">
        <f t="shared" si="9"/>
        <v>298</v>
      </c>
      <c r="AM27" s="167">
        <f t="shared" si="10"/>
        <v>235</v>
      </c>
      <c r="AN27" s="164">
        <v>0</v>
      </c>
      <c r="AO27" s="165">
        <v>0</v>
      </c>
      <c r="AP27" s="167">
        <v>0</v>
      </c>
      <c r="AQ27" s="167">
        <v>0</v>
      </c>
      <c r="AR27" s="161">
        <f t="shared" si="8"/>
        <v>0</v>
      </c>
      <c r="AS27" s="161">
        <f t="shared" si="11"/>
        <v>38</v>
      </c>
      <c r="AT27" s="161">
        <f t="shared" si="12"/>
        <v>533</v>
      </c>
      <c r="AU27" s="161">
        <f t="shared" si="13"/>
        <v>571</v>
      </c>
    </row>
    <row r="28" spans="1:47">
      <c r="A28" s="78" t="s">
        <v>46</v>
      </c>
      <c r="B28" s="173">
        <v>256</v>
      </c>
      <c r="C28" s="162">
        <v>17</v>
      </c>
      <c r="D28" s="162">
        <v>3</v>
      </c>
      <c r="E28" s="161">
        <f t="shared" si="0"/>
        <v>276</v>
      </c>
      <c r="F28" s="5">
        <v>478</v>
      </c>
      <c r="G28" s="163">
        <f t="shared" si="1"/>
        <v>0.57740585774058573</v>
      </c>
      <c r="H28" s="164">
        <v>136</v>
      </c>
      <c r="I28" s="165">
        <v>10</v>
      </c>
      <c r="J28" s="167">
        <v>0</v>
      </c>
      <c r="K28" s="167">
        <v>2</v>
      </c>
      <c r="L28" s="167">
        <f t="shared" si="2"/>
        <v>148</v>
      </c>
      <c r="M28" s="164">
        <v>78</v>
      </c>
      <c r="N28" s="165">
        <v>4</v>
      </c>
      <c r="O28" s="167">
        <v>0</v>
      </c>
      <c r="P28" s="167">
        <v>1</v>
      </c>
      <c r="Q28" s="167">
        <f t="shared" si="3"/>
        <v>83</v>
      </c>
      <c r="R28" s="164">
        <v>10</v>
      </c>
      <c r="S28" s="165">
        <v>0</v>
      </c>
      <c r="T28" s="165">
        <v>0</v>
      </c>
      <c r="U28" s="167">
        <v>0</v>
      </c>
      <c r="V28" s="167">
        <f t="shared" si="4"/>
        <v>10</v>
      </c>
      <c r="W28" s="164">
        <v>8</v>
      </c>
      <c r="X28" s="165">
        <v>1</v>
      </c>
      <c r="Y28" s="167">
        <v>0</v>
      </c>
      <c r="Z28" s="167">
        <v>0</v>
      </c>
      <c r="AA28" s="167">
        <f t="shared" si="5"/>
        <v>9</v>
      </c>
      <c r="AB28" s="164">
        <v>6</v>
      </c>
      <c r="AC28" s="165">
        <v>1</v>
      </c>
      <c r="AD28" s="165">
        <v>0</v>
      </c>
      <c r="AE28" s="167">
        <v>0</v>
      </c>
      <c r="AF28" s="167">
        <f t="shared" si="6"/>
        <v>7</v>
      </c>
      <c r="AG28" s="164">
        <v>1</v>
      </c>
      <c r="AH28" s="165">
        <v>0</v>
      </c>
      <c r="AI28" s="167">
        <v>0</v>
      </c>
      <c r="AJ28" s="167">
        <v>0</v>
      </c>
      <c r="AK28" s="167">
        <f t="shared" si="7"/>
        <v>1</v>
      </c>
      <c r="AL28" s="167">
        <f t="shared" si="9"/>
        <v>157</v>
      </c>
      <c r="AM28" s="167">
        <f t="shared" si="10"/>
        <v>101</v>
      </c>
      <c r="AN28" s="164">
        <v>0</v>
      </c>
      <c r="AO28" s="165">
        <v>0</v>
      </c>
      <c r="AP28" s="167">
        <v>0</v>
      </c>
      <c r="AQ28" s="167">
        <v>0</v>
      </c>
      <c r="AR28" s="161">
        <f t="shared" si="8"/>
        <v>0</v>
      </c>
      <c r="AS28" s="161">
        <f t="shared" si="11"/>
        <v>18</v>
      </c>
      <c r="AT28" s="161">
        <f t="shared" si="12"/>
        <v>258</v>
      </c>
      <c r="AU28" s="161">
        <f t="shared" si="13"/>
        <v>276</v>
      </c>
    </row>
    <row r="29" spans="1:47">
      <c r="A29" s="78" t="s">
        <v>47</v>
      </c>
      <c r="B29" s="173">
        <v>555</v>
      </c>
      <c r="C29" s="162">
        <v>43</v>
      </c>
      <c r="D29" s="162">
        <v>12</v>
      </c>
      <c r="E29" s="161">
        <f t="shared" si="0"/>
        <v>610</v>
      </c>
      <c r="F29" s="5">
        <v>975</v>
      </c>
      <c r="G29" s="163">
        <f t="shared" si="1"/>
        <v>0.62564102564102564</v>
      </c>
      <c r="H29" s="164">
        <v>275</v>
      </c>
      <c r="I29" s="165">
        <v>27</v>
      </c>
      <c r="J29" s="167">
        <v>0</v>
      </c>
      <c r="K29" s="167">
        <v>3</v>
      </c>
      <c r="L29" s="167">
        <f t="shared" si="2"/>
        <v>305</v>
      </c>
      <c r="M29" s="164">
        <v>206</v>
      </c>
      <c r="N29" s="165">
        <v>11</v>
      </c>
      <c r="O29" s="167">
        <v>0</v>
      </c>
      <c r="P29" s="167">
        <v>7</v>
      </c>
      <c r="Q29" s="167">
        <f t="shared" si="3"/>
        <v>224</v>
      </c>
      <c r="R29" s="164">
        <v>15</v>
      </c>
      <c r="S29" s="165">
        <v>1</v>
      </c>
      <c r="T29" s="165">
        <v>0</v>
      </c>
      <c r="U29" s="167">
        <v>0</v>
      </c>
      <c r="V29" s="167">
        <f t="shared" si="4"/>
        <v>16</v>
      </c>
      <c r="W29" s="164">
        <v>21</v>
      </c>
      <c r="X29" s="165">
        <v>0</v>
      </c>
      <c r="Y29" s="167">
        <v>0</v>
      </c>
      <c r="Z29" s="167">
        <v>1</v>
      </c>
      <c r="AA29" s="167">
        <f t="shared" si="5"/>
        <v>22</v>
      </c>
      <c r="AB29" s="164">
        <v>9</v>
      </c>
      <c r="AC29" s="165">
        <v>1</v>
      </c>
      <c r="AD29" s="165">
        <v>0</v>
      </c>
      <c r="AE29" s="167">
        <v>0</v>
      </c>
      <c r="AF29" s="167">
        <f t="shared" si="6"/>
        <v>10</v>
      </c>
      <c r="AG29" s="164">
        <v>4</v>
      </c>
      <c r="AH29" s="165">
        <v>0</v>
      </c>
      <c r="AI29" s="167">
        <v>0</v>
      </c>
      <c r="AJ29" s="167">
        <v>0</v>
      </c>
      <c r="AK29" s="167">
        <f t="shared" si="7"/>
        <v>4</v>
      </c>
      <c r="AL29" s="167">
        <f t="shared" si="9"/>
        <v>327</v>
      </c>
      <c r="AM29" s="167">
        <f t="shared" si="10"/>
        <v>254</v>
      </c>
      <c r="AN29" s="164">
        <v>0</v>
      </c>
      <c r="AO29" s="165">
        <v>0</v>
      </c>
      <c r="AP29" s="167">
        <v>0</v>
      </c>
      <c r="AQ29" s="167">
        <v>0</v>
      </c>
      <c r="AR29" s="161">
        <f t="shared" si="8"/>
        <v>0</v>
      </c>
      <c r="AS29" s="161">
        <f t="shared" si="11"/>
        <v>29</v>
      </c>
      <c r="AT29" s="161">
        <f t="shared" si="12"/>
        <v>581</v>
      </c>
      <c r="AU29" s="161">
        <f t="shared" si="13"/>
        <v>610</v>
      </c>
    </row>
    <row r="30" spans="1:47">
      <c r="A30" s="78" t="s">
        <v>48</v>
      </c>
      <c r="B30" s="173">
        <v>508</v>
      </c>
      <c r="C30" s="162">
        <v>39</v>
      </c>
      <c r="D30" s="162">
        <v>12</v>
      </c>
      <c r="E30" s="161">
        <f t="shared" si="0"/>
        <v>559</v>
      </c>
      <c r="F30" s="5">
        <v>855</v>
      </c>
      <c r="G30" s="163">
        <f t="shared" si="1"/>
        <v>0.65380116959064327</v>
      </c>
      <c r="H30" s="164">
        <v>263</v>
      </c>
      <c r="I30" s="165">
        <v>19</v>
      </c>
      <c r="J30" s="167">
        <v>0</v>
      </c>
      <c r="K30" s="167">
        <v>6</v>
      </c>
      <c r="L30" s="167">
        <f t="shared" si="2"/>
        <v>288</v>
      </c>
      <c r="M30" s="164">
        <v>167</v>
      </c>
      <c r="N30" s="165">
        <v>9</v>
      </c>
      <c r="O30" s="167">
        <v>0</v>
      </c>
      <c r="P30" s="167">
        <v>3</v>
      </c>
      <c r="Q30" s="167">
        <f t="shared" si="3"/>
        <v>179</v>
      </c>
      <c r="R30" s="164">
        <v>24</v>
      </c>
      <c r="S30" s="165">
        <v>3</v>
      </c>
      <c r="T30" s="165">
        <v>0</v>
      </c>
      <c r="U30" s="167">
        <v>0</v>
      </c>
      <c r="V30" s="167">
        <f t="shared" si="4"/>
        <v>27</v>
      </c>
      <c r="W30" s="164">
        <v>20</v>
      </c>
      <c r="X30" s="165">
        <v>1</v>
      </c>
      <c r="Y30" s="167">
        <v>0</v>
      </c>
      <c r="Z30" s="167">
        <v>1</v>
      </c>
      <c r="AA30" s="167">
        <f t="shared" si="5"/>
        <v>22</v>
      </c>
      <c r="AB30" s="164">
        <v>9</v>
      </c>
      <c r="AC30" s="165">
        <v>1</v>
      </c>
      <c r="AD30" s="165">
        <v>0</v>
      </c>
      <c r="AE30" s="167">
        <v>0</v>
      </c>
      <c r="AF30" s="167">
        <f t="shared" si="6"/>
        <v>10</v>
      </c>
      <c r="AG30" s="164">
        <v>1</v>
      </c>
      <c r="AH30" s="165">
        <v>0</v>
      </c>
      <c r="AI30" s="167">
        <v>0</v>
      </c>
      <c r="AJ30" s="167">
        <v>0</v>
      </c>
      <c r="AK30" s="167">
        <f t="shared" si="7"/>
        <v>1</v>
      </c>
      <c r="AL30" s="167">
        <f t="shared" si="9"/>
        <v>310</v>
      </c>
      <c r="AM30" s="167">
        <f t="shared" si="10"/>
        <v>217</v>
      </c>
      <c r="AN30" s="164">
        <v>0</v>
      </c>
      <c r="AO30" s="165">
        <v>0</v>
      </c>
      <c r="AP30" s="167">
        <v>0</v>
      </c>
      <c r="AQ30" s="167">
        <v>0</v>
      </c>
      <c r="AR30" s="161">
        <f t="shared" si="8"/>
        <v>0</v>
      </c>
      <c r="AS30" s="161">
        <f t="shared" si="11"/>
        <v>32</v>
      </c>
      <c r="AT30" s="161">
        <f t="shared" si="12"/>
        <v>527</v>
      </c>
      <c r="AU30" s="161">
        <f t="shared" si="13"/>
        <v>559</v>
      </c>
    </row>
    <row r="31" spans="1:47">
      <c r="A31" s="78" t="s">
        <v>49</v>
      </c>
      <c r="B31" s="173">
        <v>435</v>
      </c>
      <c r="C31" s="162">
        <v>33</v>
      </c>
      <c r="D31" s="162">
        <v>4</v>
      </c>
      <c r="E31" s="161">
        <f t="shared" si="0"/>
        <v>472</v>
      </c>
      <c r="F31" s="5">
        <v>746</v>
      </c>
      <c r="G31" s="163">
        <f t="shared" si="1"/>
        <v>0.63270777479892759</v>
      </c>
      <c r="H31" s="164">
        <v>220</v>
      </c>
      <c r="I31" s="165">
        <v>20</v>
      </c>
      <c r="J31" s="167">
        <v>0</v>
      </c>
      <c r="K31" s="167">
        <v>4</v>
      </c>
      <c r="L31" s="167">
        <f t="shared" si="2"/>
        <v>244</v>
      </c>
      <c r="M31" s="164">
        <v>162</v>
      </c>
      <c r="N31" s="165">
        <v>9</v>
      </c>
      <c r="O31" s="167">
        <v>0</v>
      </c>
      <c r="P31" s="167">
        <v>0</v>
      </c>
      <c r="Q31" s="167">
        <f t="shared" si="3"/>
        <v>171</v>
      </c>
      <c r="R31" s="164">
        <v>14</v>
      </c>
      <c r="S31" s="165">
        <v>0</v>
      </c>
      <c r="T31" s="165">
        <v>0</v>
      </c>
      <c r="U31" s="167">
        <v>0</v>
      </c>
      <c r="V31" s="167">
        <f t="shared" si="4"/>
        <v>14</v>
      </c>
      <c r="W31" s="164">
        <v>13</v>
      </c>
      <c r="X31" s="165">
        <v>1</v>
      </c>
      <c r="Y31" s="167">
        <v>0</v>
      </c>
      <c r="Z31" s="167">
        <v>0</v>
      </c>
      <c r="AA31" s="167">
        <f t="shared" si="5"/>
        <v>14</v>
      </c>
      <c r="AB31" s="164">
        <v>10</v>
      </c>
      <c r="AC31" s="165">
        <v>1</v>
      </c>
      <c r="AD31" s="165">
        <v>0</v>
      </c>
      <c r="AE31" s="167">
        <v>0</v>
      </c>
      <c r="AF31" s="167">
        <f t="shared" si="6"/>
        <v>11</v>
      </c>
      <c r="AG31" s="164">
        <v>1</v>
      </c>
      <c r="AH31" s="165">
        <v>0</v>
      </c>
      <c r="AI31" s="167">
        <v>0</v>
      </c>
      <c r="AJ31" s="167">
        <v>0</v>
      </c>
      <c r="AK31" s="167">
        <f t="shared" si="7"/>
        <v>1</v>
      </c>
      <c r="AL31" s="167">
        <f t="shared" si="9"/>
        <v>258</v>
      </c>
      <c r="AM31" s="167">
        <f t="shared" si="10"/>
        <v>197</v>
      </c>
      <c r="AN31" s="164">
        <v>0</v>
      </c>
      <c r="AO31" s="165">
        <v>0</v>
      </c>
      <c r="AP31" s="167">
        <v>0</v>
      </c>
      <c r="AQ31" s="167">
        <v>0</v>
      </c>
      <c r="AR31" s="161">
        <f t="shared" si="8"/>
        <v>0</v>
      </c>
      <c r="AS31" s="161">
        <f t="shared" si="11"/>
        <v>17</v>
      </c>
      <c r="AT31" s="161">
        <f t="shared" si="12"/>
        <v>455</v>
      </c>
      <c r="AU31" s="161">
        <f t="shared" si="13"/>
        <v>472</v>
      </c>
    </row>
    <row r="32" spans="1:47">
      <c r="A32" s="78" t="s">
        <v>50</v>
      </c>
      <c r="B32" s="173">
        <v>376</v>
      </c>
      <c r="C32" s="162">
        <v>39</v>
      </c>
      <c r="D32" s="162">
        <v>5</v>
      </c>
      <c r="E32" s="161">
        <f t="shared" si="0"/>
        <v>420</v>
      </c>
      <c r="F32" s="5">
        <v>615</v>
      </c>
      <c r="G32" s="163">
        <f t="shared" si="1"/>
        <v>0.68292682926829273</v>
      </c>
      <c r="H32" s="164">
        <v>167</v>
      </c>
      <c r="I32" s="165">
        <v>13</v>
      </c>
      <c r="J32" s="167">
        <v>0</v>
      </c>
      <c r="K32" s="167">
        <v>2</v>
      </c>
      <c r="L32" s="167">
        <f t="shared" si="2"/>
        <v>182</v>
      </c>
      <c r="M32" s="164">
        <v>162</v>
      </c>
      <c r="N32" s="165">
        <v>13</v>
      </c>
      <c r="O32" s="167">
        <v>1</v>
      </c>
      <c r="P32" s="167">
        <v>3</v>
      </c>
      <c r="Q32" s="167">
        <f t="shared" si="3"/>
        <v>179</v>
      </c>
      <c r="R32" s="164">
        <v>11</v>
      </c>
      <c r="S32" s="165">
        <v>3</v>
      </c>
      <c r="T32" s="165">
        <v>0</v>
      </c>
      <c r="U32" s="167">
        <v>0</v>
      </c>
      <c r="V32" s="167">
        <f t="shared" si="4"/>
        <v>14</v>
      </c>
      <c r="W32" s="164">
        <v>11</v>
      </c>
      <c r="X32" s="165">
        <v>1</v>
      </c>
      <c r="Y32" s="167">
        <v>0</v>
      </c>
      <c r="Z32" s="167">
        <v>0</v>
      </c>
      <c r="AA32" s="167">
        <f t="shared" si="5"/>
        <v>12</v>
      </c>
      <c r="AB32" s="164">
        <v>10</v>
      </c>
      <c r="AC32" s="165">
        <v>3</v>
      </c>
      <c r="AD32" s="165">
        <v>0</v>
      </c>
      <c r="AE32" s="167">
        <v>0</v>
      </c>
      <c r="AF32" s="167">
        <f t="shared" si="6"/>
        <v>13</v>
      </c>
      <c r="AG32" s="164">
        <v>1</v>
      </c>
      <c r="AH32" s="165">
        <v>0</v>
      </c>
      <c r="AI32" s="167">
        <v>0</v>
      </c>
      <c r="AJ32" s="167">
        <v>0</v>
      </c>
      <c r="AK32" s="167">
        <f t="shared" si="7"/>
        <v>1</v>
      </c>
      <c r="AL32" s="167">
        <f t="shared" si="9"/>
        <v>194</v>
      </c>
      <c r="AM32" s="167">
        <f t="shared" si="10"/>
        <v>207</v>
      </c>
      <c r="AN32" s="164">
        <v>0</v>
      </c>
      <c r="AO32" s="165">
        <v>0</v>
      </c>
      <c r="AP32" s="167">
        <v>0</v>
      </c>
      <c r="AQ32" s="167">
        <v>0</v>
      </c>
      <c r="AR32" s="161">
        <f t="shared" si="8"/>
        <v>0</v>
      </c>
      <c r="AS32" s="161">
        <f t="shared" si="11"/>
        <v>19</v>
      </c>
      <c r="AT32" s="161">
        <f t="shared" si="12"/>
        <v>401</v>
      </c>
      <c r="AU32" s="161">
        <f t="shared" si="13"/>
        <v>420</v>
      </c>
    </row>
    <row r="33" spans="1:47">
      <c r="A33" s="78" t="s">
        <v>51</v>
      </c>
      <c r="B33" s="173">
        <v>267</v>
      </c>
      <c r="C33" s="162">
        <v>45</v>
      </c>
      <c r="D33" s="162">
        <v>2</v>
      </c>
      <c r="E33" s="161">
        <f t="shared" si="0"/>
        <v>314</v>
      </c>
      <c r="F33" s="5">
        <v>488</v>
      </c>
      <c r="G33" s="163">
        <f t="shared" si="1"/>
        <v>0.64344262295081966</v>
      </c>
      <c r="H33" s="164">
        <v>85</v>
      </c>
      <c r="I33" s="165">
        <v>11</v>
      </c>
      <c r="J33" s="167">
        <v>0</v>
      </c>
      <c r="K33" s="167">
        <v>0</v>
      </c>
      <c r="L33" s="167">
        <f t="shared" si="2"/>
        <v>96</v>
      </c>
      <c r="M33" s="164">
        <v>142</v>
      </c>
      <c r="N33" s="165">
        <v>24</v>
      </c>
      <c r="O33" s="167">
        <v>0</v>
      </c>
      <c r="P33" s="167">
        <v>2</v>
      </c>
      <c r="Q33" s="167">
        <f t="shared" si="3"/>
        <v>168</v>
      </c>
      <c r="R33" s="164">
        <v>14</v>
      </c>
      <c r="S33" s="165">
        <v>5</v>
      </c>
      <c r="T33" s="165">
        <v>0</v>
      </c>
      <c r="U33" s="167">
        <v>0</v>
      </c>
      <c r="V33" s="167">
        <f t="shared" si="4"/>
        <v>19</v>
      </c>
      <c r="W33" s="164">
        <v>7</v>
      </c>
      <c r="X33" s="165">
        <v>0</v>
      </c>
      <c r="Y33" s="167">
        <v>0</v>
      </c>
      <c r="Z33" s="167">
        <v>0</v>
      </c>
      <c r="AA33" s="167">
        <f t="shared" si="5"/>
        <v>7</v>
      </c>
      <c r="AB33" s="164">
        <v>6</v>
      </c>
      <c r="AC33" s="165">
        <v>1</v>
      </c>
      <c r="AD33" s="165">
        <v>0</v>
      </c>
      <c r="AE33" s="167">
        <v>0</v>
      </c>
      <c r="AF33" s="167">
        <f t="shared" si="6"/>
        <v>7</v>
      </c>
      <c r="AG33" s="164">
        <v>0</v>
      </c>
      <c r="AH33" s="165">
        <v>0</v>
      </c>
      <c r="AI33" s="167">
        <v>0</v>
      </c>
      <c r="AJ33" s="167">
        <v>0</v>
      </c>
      <c r="AK33" s="167">
        <f t="shared" si="7"/>
        <v>0</v>
      </c>
      <c r="AL33" s="167">
        <f t="shared" si="9"/>
        <v>103</v>
      </c>
      <c r="AM33" s="167">
        <f t="shared" si="10"/>
        <v>194</v>
      </c>
      <c r="AN33" s="164">
        <v>0</v>
      </c>
      <c r="AO33" s="165">
        <v>0</v>
      </c>
      <c r="AP33" s="167">
        <v>0</v>
      </c>
      <c r="AQ33" s="167">
        <v>0</v>
      </c>
      <c r="AR33" s="161">
        <f t="shared" si="8"/>
        <v>0</v>
      </c>
      <c r="AS33" s="161">
        <f t="shared" si="11"/>
        <v>17</v>
      </c>
      <c r="AT33" s="161">
        <f t="shared" si="12"/>
        <v>297</v>
      </c>
      <c r="AU33" s="161">
        <f t="shared" si="13"/>
        <v>314</v>
      </c>
    </row>
    <row r="34" spans="1:47">
      <c r="A34" s="78" t="s">
        <v>52</v>
      </c>
      <c r="B34" s="173">
        <v>497</v>
      </c>
      <c r="C34" s="162">
        <v>49</v>
      </c>
      <c r="D34" s="162">
        <v>2</v>
      </c>
      <c r="E34" s="161">
        <f t="shared" si="0"/>
        <v>548</v>
      </c>
      <c r="F34" s="5">
        <v>720</v>
      </c>
      <c r="G34" s="163">
        <f t="shared" si="1"/>
        <v>0.76111111111111107</v>
      </c>
      <c r="H34" s="164">
        <v>173</v>
      </c>
      <c r="I34" s="165">
        <v>16</v>
      </c>
      <c r="J34" s="167">
        <v>1</v>
      </c>
      <c r="K34" s="167">
        <v>0</v>
      </c>
      <c r="L34" s="167">
        <f t="shared" si="2"/>
        <v>190</v>
      </c>
      <c r="M34" s="164">
        <v>243</v>
      </c>
      <c r="N34" s="165">
        <v>25</v>
      </c>
      <c r="O34" s="167">
        <v>0</v>
      </c>
      <c r="P34" s="167">
        <v>2</v>
      </c>
      <c r="Q34" s="167">
        <f t="shared" si="3"/>
        <v>270</v>
      </c>
      <c r="R34" s="164">
        <v>23</v>
      </c>
      <c r="S34" s="165">
        <v>2</v>
      </c>
      <c r="T34" s="165">
        <v>0</v>
      </c>
      <c r="U34" s="167">
        <v>0</v>
      </c>
      <c r="V34" s="167">
        <f t="shared" si="4"/>
        <v>25</v>
      </c>
      <c r="W34" s="164">
        <v>23</v>
      </c>
      <c r="X34" s="165">
        <v>1</v>
      </c>
      <c r="Y34" s="167">
        <v>0</v>
      </c>
      <c r="Z34" s="167">
        <v>0</v>
      </c>
      <c r="AA34" s="167">
        <f t="shared" si="5"/>
        <v>24</v>
      </c>
      <c r="AB34" s="164">
        <v>18</v>
      </c>
      <c r="AC34" s="165">
        <v>0</v>
      </c>
      <c r="AD34" s="165">
        <v>0</v>
      </c>
      <c r="AE34" s="167">
        <v>0</v>
      </c>
      <c r="AF34" s="167">
        <f t="shared" si="6"/>
        <v>18</v>
      </c>
      <c r="AG34" s="164">
        <v>1</v>
      </c>
      <c r="AH34" s="165">
        <v>0</v>
      </c>
      <c r="AI34" s="167">
        <v>0</v>
      </c>
      <c r="AJ34" s="167">
        <v>0</v>
      </c>
      <c r="AK34" s="167">
        <f t="shared" si="7"/>
        <v>1</v>
      </c>
      <c r="AL34" s="167">
        <f t="shared" si="9"/>
        <v>214</v>
      </c>
      <c r="AM34" s="167">
        <f t="shared" si="10"/>
        <v>314</v>
      </c>
      <c r="AN34" s="164">
        <v>0</v>
      </c>
      <c r="AO34" s="165">
        <v>0</v>
      </c>
      <c r="AP34" s="167">
        <v>0</v>
      </c>
      <c r="AQ34" s="167">
        <v>0</v>
      </c>
      <c r="AR34" s="161">
        <f t="shared" si="8"/>
        <v>0</v>
      </c>
      <c r="AS34" s="161">
        <f t="shared" si="11"/>
        <v>20</v>
      </c>
      <c r="AT34" s="161">
        <f t="shared" si="12"/>
        <v>528</v>
      </c>
      <c r="AU34" s="161">
        <f t="shared" si="13"/>
        <v>548</v>
      </c>
    </row>
    <row r="35" spans="1:47">
      <c r="A35" s="78" t="s">
        <v>56</v>
      </c>
      <c r="B35" s="173">
        <v>678</v>
      </c>
      <c r="C35" s="162">
        <v>61</v>
      </c>
      <c r="D35" s="162">
        <v>9</v>
      </c>
      <c r="E35" s="161">
        <f t="shared" si="0"/>
        <v>748</v>
      </c>
      <c r="F35" s="5">
        <v>1124</v>
      </c>
      <c r="G35" s="163">
        <f t="shared" si="1"/>
        <v>0.66548042704626331</v>
      </c>
      <c r="H35" s="164">
        <v>240</v>
      </c>
      <c r="I35" s="165">
        <v>23</v>
      </c>
      <c r="J35" s="167">
        <v>0</v>
      </c>
      <c r="K35" s="167">
        <v>4</v>
      </c>
      <c r="L35" s="167">
        <f t="shared" si="2"/>
        <v>267</v>
      </c>
      <c r="M35" s="164">
        <v>317</v>
      </c>
      <c r="N35" s="165">
        <v>31</v>
      </c>
      <c r="O35" s="167">
        <v>0</v>
      </c>
      <c r="P35" s="167">
        <v>4</v>
      </c>
      <c r="Q35" s="167">
        <f t="shared" si="3"/>
        <v>352</v>
      </c>
      <c r="R35" s="164">
        <v>35</v>
      </c>
      <c r="S35" s="165">
        <v>3</v>
      </c>
      <c r="T35" s="165">
        <v>0</v>
      </c>
      <c r="U35" s="167">
        <v>0</v>
      </c>
      <c r="V35" s="167">
        <f t="shared" si="4"/>
        <v>38</v>
      </c>
      <c r="W35" s="164">
        <v>37</v>
      </c>
      <c r="X35" s="165">
        <v>1</v>
      </c>
      <c r="Y35" s="167">
        <v>0</v>
      </c>
      <c r="Z35" s="167">
        <v>0</v>
      </c>
      <c r="AA35" s="167">
        <f t="shared" si="5"/>
        <v>38</v>
      </c>
      <c r="AB35" s="164">
        <v>11</v>
      </c>
      <c r="AC35" s="165">
        <v>2</v>
      </c>
      <c r="AD35" s="165">
        <v>0</v>
      </c>
      <c r="AE35" s="167">
        <v>0</v>
      </c>
      <c r="AF35" s="167">
        <f t="shared" si="6"/>
        <v>13</v>
      </c>
      <c r="AG35" s="164">
        <v>3</v>
      </c>
      <c r="AH35" s="165">
        <v>0</v>
      </c>
      <c r="AI35" s="167">
        <v>0</v>
      </c>
      <c r="AJ35" s="167">
        <v>0</v>
      </c>
      <c r="AK35" s="167">
        <f t="shared" si="7"/>
        <v>3</v>
      </c>
      <c r="AL35" s="167">
        <f t="shared" si="9"/>
        <v>305</v>
      </c>
      <c r="AM35" s="167">
        <f t="shared" si="10"/>
        <v>406</v>
      </c>
      <c r="AN35" s="164">
        <v>2</v>
      </c>
      <c r="AO35" s="165">
        <v>0</v>
      </c>
      <c r="AP35" s="167">
        <v>0</v>
      </c>
      <c r="AQ35" s="167">
        <v>0</v>
      </c>
      <c r="AR35" s="161">
        <f t="shared" si="8"/>
        <v>2</v>
      </c>
      <c r="AS35" s="161">
        <f t="shared" si="11"/>
        <v>35</v>
      </c>
      <c r="AT35" s="161">
        <f t="shared" si="12"/>
        <v>713</v>
      </c>
      <c r="AU35" s="161">
        <f t="shared" si="13"/>
        <v>748</v>
      </c>
    </row>
    <row r="36" spans="1:47">
      <c r="A36" s="78" t="s">
        <v>57</v>
      </c>
      <c r="B36" s="173">
        <v>583</v>
      </c>
      <c r="C36" s="162">
        <v>61</v>
      </c>
      <c r="D36" s="162">
        <v>11</v>
      </c>
      <c r="E36" s="161">
        <f t="shared" si="0"/>
        <v>655</v>
      </c>
      <c r="F36" s="5">
        <v>964</v>
      </c>
      <c r="G36" s="163">
        <f t="shared" si="1"/>
        <v>0.6794605809128631</v>
      </c>
      <c r="H36" s="164">
        <v>237</v>
      </c>
      <c r="I36" s="165">
        <v>25</v>
      </c>
      <c r="J36" s="167">
        <v>0</v>
      </c>
      <c r="K36" s="167">
        <v>3</v>
      </c>
      <c r="L36" s="167">
        <f t="shared" si="2"/>
        <v>265</v>
      </c>
      <c r="M36" s="164">
        <v>261</v>
      </c>
      <c r="N36" s="165">
        <v>23</v>
      </c>
      <c r="O36" s="167">
        <v>1</v>
      </c>
      <c r="P36" s="167">
        <v>5</v>
      </c>
      <c r="Q36" s="167">
        <f t="shared" si="3"/>
        <v>290</v>
      </c>
      <c r="R36" s="164">
        <v>31</v>
      </c>
      <c r="S36" s="165">
        <v>4</v>
      </c>
      <c r="T36" s="165">
        <v>0</v>
      </c>
      <c r="U36" s="167">
        <v>0</v>
      </c>
      <c r="V36" s="167">
        <f t="shared" si="4"/>
        <v>35</v>
      </c>
      <c r="W36" s="164">
        <v>32</v>
      </c>
      <c r="X36" s="165">
        <v>0</v>
      </c>
      <c r="Y36" s="167">
        <v>0</v>
      </c>
      <c r="Z36" s="167">
        <v>1</v>
      </c>
      <c r="AA36" s="167">
        <f t="shared" si="5"/>
        <v>33</v>
      </c>
      <c r="AB36" s="164">
        <v>11</v>
      </c>
      <c r="AC36" s="165">
        <v>1</v>
      </c>
      <c r="AD36" s="165">
        <v>0</v>
      </c>
      <c r="AE36" s="167">
        <v>0</v>
      </c>
      <c r="AF36" s="167">
        <f t="shared" si="6"/>
        <v>12</v>
      </c>
      <c r="AG36" s="164">
        <v>0</v>
      </c>
      <c r="AH36" s="165">
        <v>0</v>
      </c>
      <c r="AI36" s="167">
        <v>0</v>
      </c>
      <c r="AJ36" s="167">
        <v>0</v>
      </c>
      <c r="AK36" s="167">
        <f t="shared" si="7"/>
        <v>0</v>
      </c>
      <c r="AL36" s="167">
        <f t="shared" si="9"/>
        <v>298</v>
      </c>
      <c r="AM36" s="167">
        <f t="shared" si="10"/>
        <v>337</v>
      </c>
      <c r="AN36" s="164">
        <v>0</v>
      </c>
      <c r="AO36" s="165">
        <v>0</v>
      </c>
      <c r="AP36" s="167">
        <v>0</v>
      </c>
      <c r="AQ36" s="167">
        <v>0</v>
      </c>
      <c r="AR36" s="161">
        <f t="shared" si="8"/>
        <v>0</v>
      </c>
      <c r="AS36" s="161">
        <f t="shared" si="11"/>
        <v>20</v>
      </c>
      <c r="AT36" s="161">
        <f t="shared" si="12"/>
        <v>635</v>
      </c>
      <c r="AU36" s="161">
        <f t="shared" si="13"/>
        <v>655</v>
      </c>
    </row>
    <row r="37" spans="1:47">
      <c r="A37" s="78" t="s">
        <v>58</v>
      </c>
      <c r="B37" s="173">
        <v>292</v>
      </c>
      <c r="C37" s="162">
        <v>25</v>
      </c>
      <c r="D37" s="162">
        <v>6</v>
      </c>
      <c r="E37" s="161">
        <f t="shared" si="0"/>
        <v>323</v>
      </c>
      <c r="F37" s="5">
        <v>448</v>
      </c>
      <c r="G37" s="163">
        <f t="shared" si="1"/>
        <v>0.7209821428571429</v>
      </c>
      <c r="H37" s="164">
        <v>110</v>
      </c>
      <c r="I37" s="165">
        <v>7</v>
      </c>
      <c r="J37" s="167">
        <v>0</v>
      </c>
      <c r="K37" s="167">
        <v>3</v>
      </c>
      <c r="L37" s="167">
        <f t="shared" si="2"/>
        <v>120</v>
      </c>
      <c r="M37" s="164">
        <v>139</v>
      </c>
      <c r="N37" s="165">
        <v>13</v>
      </c>
      <c r="O37" s="167">
        <v>0</v>
      </c>
      <c r="P37" s="167">
        <v>3</v>
      </c>
      <c r="Q37" s="167">
        <f t="shared" si="3"/>
        <v>155</v>
      </c>
      <c r="R37" s="164">
        <v>9</v>
      </c>
      <c r="S37" s="165">
        <v>1</v>
      </c>
      <c r="T37" s="165">
        <v>0</v>
      </c>
      <c r="U37" s="167">
        <v>0</v>
      </c>
      <c r="V37" s="167">
        <f t="shared" si="4"/>
        <v>10</v>
      </c>
      <c r="W37" s="164">
        <v>11</v>
      </c>
      <c r="X37" s="165">
        <v>0</v>
      </c>
      <c r="Y37" s="167">
        <v>0</v>
      </c>
      <c r="Z37" s="167">
        <v>0</v>
      </c>
      <c r="AA37" s="167">
        <f t="shared" si="5"/>
        <v>11</v>
      </c>
      <c r="AB37" s="164">
        <v>5</v>
      </c>
      <c r="AC37" s="165">
        <v>0</v>
      </c>
      <c r="AD37" s="165">
        <v>0</v>
      </c>
      <c r="AE37" s="167">
        <v>0</v>
      </c>
      <c r="AF37" s="167">
        <f t="shared" si="6"/>
        <v>5</v>
      </c>
      <c r="AG37" s="164">
        <v>1</v>
      </c>
      <c r="AH37" s="165">
        <v>0</v>
      </c>
      <c r="AI37" s="167">
        <v>0</v>
      </c>
      <c r="AJ37" s="167">
        <v>0</v>
      </c>
      <c r="AK37" s="167">
        <f t="shared" si="7"/>
        <v>1</v>
      </c>
      <c r="AL37" s="167">
        <f t="shared" si="9"/>
        <v>131</v>
      </c>
      <c r="AM37" s="167">
        <f t="shared" si="10"/>
        <v>171</v>
      </c>
      <c r="AN37" s="164">
        <v>0</v>
      </c>
      <c r="AO37" s="165">
        <v>0</v>
      </c>
      <c r="AP37" s="167">
        <v>0</v>
      </c>
      <c r="AQ37" s="167">
        <v>0</v>
      </c>
      <c r="AR37" s="161">
        <f t="shared" si="8"/>
        <v>0</v>
      </c>
      <c r="AS37" s="161">
        <f t="shared" si="11"/>
        <v>21</v>
      </c>
      <c r="AT37" s="161">
        <f t="shared" si="12"/>
        <v>302</v>
      </c>
      <c r="AU37" s="161">
        <f t="shared" si="13"/>
        <v>323</v>
      </c>
    </row>
    <row r="38" spans="1:47">
      <c r="A38" s="78" t="s">
        <v>65</v>
      </c>
      <c r="B38" s="173">
        <v>554</v>
      </c>
      <c r="C38" s="162">
        <v>57</v>
      </c>
      <c r="D38" s="162">
        <v>2</v>
      </c>
      <c r="E38" s="161">
        <f t="shared" si="0"/>
        <v>613</v>
      </c>
      <c r="F38" s="5">
        <v>821</v>
      </c>
      <c r="G38" s="163">
        <f t="shared" si="1"/>
        <v>0.74665042630937883</v>
      </c>
      <c r="H38" s="164">
        <v>283</v>
      </c>
      <c r="I38" s="165">
        <v>21</v>
      </c>
      <c r="J38" s="167">
        <v>0</v>
      </c>
      <c r="K38" s="167">
        <v>1</v>
      </c>
      <c r="L38" s="167">
        <f t="shared" si="2"/>
        <v>305</v>
      </c>
      <c r="M38" s="164">
        <v>184</v>
      </c>
      <c r="N38" s="165">
        <v>20</v>
      </c>
      <c r="O38" s="167">
        <v>0</v>
      </c>
      <c r="P38" s="167">
        <v>0</v>
      </c>
      <c r="Q38" s="167">
        <f t="shared" si="3"/>
        <v>204</v>
      </c>
      <c r="R38" s="164">
        <v>26</v>
      </c>
      <c r="S38" s="165">
        <v>2</v>
      </c>
      <c r="T38" s="165">
        <v>0</v>
      </c>
      <c r="U38" s="167">
        <v>0</v>
      </c>
      <c r="V38" s="167">
        <f t="shared" si="4"/>
        <v>28</v>
      </c>
      <c r="W38" s="164">
        <v>24</v>
      </c>
      <c r="X38" s="165">
        <v>4</v>
      </c>
      <c r="Y38" s="167">
        <v>0</v>
      </c>
      <c r="Z38" s="167">
        <v>0</v>
      </c>
      <c r="AA38" s="167">
        <f t="shared" si="5"/>
        <v>28</v>
      </c>
      <c r="AB38" s="164">
        <v>4</v>
      </c>
      <c r="AC38" s="165">
        <v>2</v>
      </c>
      <c r="AD38" s="165">
        <v>0</v>
      </c>
      <c r="AE38" s="167">
        <v>0</v>
      </c>
      <c r="AF38" s="167">
        <f t="shared" si="6"/>
        <v>6</v>
      </c>
      <c r="AG38" s="164">
        <v>0</v>
      </c>
      <c r="AH38" s="165">
        <v>0</v>
      </c>
      <c r="AI38" s="167">
        <v>0</v>
      </c>
      <c r="AJ38" s="167">
        <v>0</v>
      </c>
      <c r="AK38" s="167">
        <f t="shared" si="7"/>
        <v>0</v>
      </c>
      <c r="AL38" s="167">
        <f t="shared" si="9"/>
        <v>333</v>
      </c>
      <c r="AM38" s="167">
        <f t="shared" si="10"/>
        <v>238</v>
      </c>
      <c r="AN38" s="164">
        <v>0</v>
      </c>
      <c r="AO38" s="165">
        <v>0</v>
      </c>
      <c r="AP38" s="167">
        <v>0</v>
      </c>
      <c r="AQ38" s="167">
        <v>0</v>
      </c>
      <c r="AR38" s="161">
        <f t="shared" si="8"/>
        <v>0</v>
      </c>
      <c r="AS38" s="161">
        <f t="shared" si="11"/>
        <v>42</v>
      </c>
      <c r="AT38" s="161">
        <f t="shared" si="12"/>
        <v>571</v>
      </c>
      <c r="AU38" s="161">
        <f t="shared" si="13"/>
        <v>613</v>
      </c>
    </row>
    <row r="39" spans="1:47">
      <c r="A39" s="78" t="s">
        <v>66</v>
      </c>
      <c r="B39" s="173">
        <v>482</v>
      </c>
      <c r="C39" s="162">
        <v>49</v>
      </c>
      <c r="D39" s="162">
        <v>7</v>
      </c>
      <c r="E39" s="161">
        <f t="shared" si="0"/>
        <v>538</v>
      </c>
      <c r="F39" s="5">
        <v>749</v>
      </c>
      <c r="G39" s="163">
        <f t="shared" si="1"/>
        <v>0.71829105473965282</v>
      </c>
      <c r="H39" s="164">
        <v>217</v>
      </c>
      <c r="I39" s="165">
        <v>22</v>
      </c>
      <c r="J39" s="167">
        <v>1</v>
      </c>
      <c r="K39" s="167">
        <v>3</v>
      </c>
      <c r="L39" s="167">
        <f t="shared" si="2"/>
        <v>243</v>
      </c>
      <c r="M39" s="164">
        <v>196</v>
      </c>
      <c r="N39" s="165">
        <v>17</v>
      </c>
      <c r="O39" s="167">
        <v>2</v>
      </c>
      <c r="P39" s="167">
        <v>3</v>
      </c>
      <c r="Q39" s="167">
        <f t="shared" si="3"/>
        <v>218</v>
      </c>
      <c r="R39" s="164">
        <v>27</v>
      </c>
      <c r="S39" s="165">
        <v>0</v>
      </c>
      <c r="T39" s="165">
        <v>0</v>
      </c>
      <c r="U39" s="167">
        <v>0</v>
      </c>
      <c r="V39" s="167">
        <f t="shared" si="4"/>
        <v>27</v>
      </c>
      <c r="W39" s="164">
        <v>19</v>
      </c>
      <c r="X39" s="165">
        <v>0</v>
      </c>
      <c r="Y39" s="167">
        <v>0</v>
      </c>
      <c r="Z39" s="167">
        <v>0</v>
      </c>
      <c r="AA39" s="167">
        <f t="shared" si="5"/>
        <v>19</v>
      </c>
      <c r="AB39" s="164">
        <v>8</v>
      </c>
      <c r="AC39" s="165">
        <v>0</v>
      </c>
      <c r="AD39" s="165">
        <v>0</v>
      </c>
      <c r="AE39" s="167">
        <v>0</v>
      </c>
      <c r="AF39" s="167">
        <f t="shared" si="6"/>
        <v>8</v>
      </c>
      <c r="AG39" s="164">
        <v>1</v>
      </c>
      <c r="AH39" s="165">
        <v>0</v>
      </c>
      <c r="AI39" s="167">
        <v>0</v>
      </c>
      <c r="AJ39" s="167">
        <v>0</v>
      </c>
      <c r="AK39" s="167">
        <f t="shared" si="7"/>
        <v>1</v>
      </c>
      <c r="AL39" s="167">
        <f t="shared" si="9"/>
        <v>262</v>
      </c>
      <c r="AM39" s="167">
        <f t="shared" si="10"/>
        <v>254</v>
      </c>
      <c r="AN39" s="164">
        <v>0</v>
      </c>
      <c r="AO39" s="165">
        <v>0</v>
      </c>
      <c r="AP39" s="167">
        <v>0</v>
      </c>
      <c r="AQ39" s="167">
        <v>0</v>
      </c>
      <c r="AR39" s="161">
        <f t="shared" si="8"/>
        <v>0</v>
      </c>
      <c r="AS39" s="161">
        <f t="shared" si="11"/>
        <v>22</v>
      </c>
      <c r="AT39" s="161">
        <f t="shared" si="12"/>
        <v>516</v>
      </c>
      <c r="AU39" s="161">
        <f t="shared" si="13"/>
        <v>538</v>
      </c>
    </row>
    <row r="40" spans="1:47">
      <c r="A40" s="78" t="s">
        <v>67</v>
      </c>
      <c r="B40" s="173">
        <v>423</v>
      </c>
      <c r="C40" s="162">
        <v>32</v>
      </c>
      <c r="D40" s="162">
        <v>5</v>
      </c>
      <c r="E40" s="161">
        <f t="shared" si="0"/>
        <v>460</v>
      </c>
      <c r="F40" s="5">
        <v>654</v>
      </c>
      <c r="G40" s="163">
        <f t="shared" si="1"/>
        <v>0.70336391437308865</v>
      </c>
      <c r="H40" s="164">
        <v>185</v>
      </c>
      <c r="I40" s="165">
        <v>17</v>
      </c>
      <c r="J40" s="167">
        <v>1</v>
      </c>
      <c r="K40" s="167">
        <v>3</v>
      </c>
      <c r="L40" s="167">
        <f t="shared" si="2"/>
        <v>206</v>
      </c>
      <c r="M40" s="164">
        <v>175</v>
      </c>
      <c r="N40" s="165">
        <v>7</v>
      </c>
      <c r="O40" s="167">
        <v>1</v>
      </c>
      <c r="P40" s="167">
        <v>1</v>
      </c>
      <c r="Q40" s="167">
        <f t="shared" si="3"/>
        <v>184</v>
      </c>
      <c r="R40" s="164">
        <v>23</v>
      </c>
      <c r="S40" s="165">
        <v>0</v>
      </c>
      <c r="T40" s="165">
        <v>0</v>
      </c>
      <c r="U40" s="167">
        <v>0</v>
      </c>
      <c r="V40" s="167">
        <f t="shared" si="4"/>
        <v>23</v>
      </c>
      <c r="W40" s="164">
        <v>17</v>
      </c>
      <c r="X40" s="165">
        <v>0</v>
      </c>
      <c r="Y40" s="167">
        <v>0</v>
      </c>
      <c r="Z40" s="167"/>
      <c r="AA40" s="167">
        <f t="shared" si="5"/>
        <v>17</v>
      </c>
      <c r="AB40" s="164">
        <v>11</v>
      </c>
      <c r="AC40" s="165">
        <v>0</v>
      </c>
      <c r="AD40" s="165">
        <v>0</v>
      </c>
      <c r="AE40" s="167">
        <v>0</v>
      </c>
      <c r="AF40" s="167">
        <f t="shared" si="6"/>
        <v>11</v>
      </c>
      <c r="AG40" s="164">
        <v>0</v>
      </c>
      <c r="AH40" s="165">
        <v>0</v>
      </c>
      <c r="AI40" s="167">
        <v>0</v>
      </c>
      <c r="AJ40" s="167">
        <v>1</v>
      </c>
      <c r="AK40" s="167">
        <f t="shared" si="7"/>
        <v>1</v>
      </c>
      <c r="AL40" s="167">
        <f t="shared" si="9"/>
        <v>223</v>
      </c>
      <c r="AM40" s="167">
        <f t="shared" si="10"/>
        <v>219</v>
      </c>
      <c r="AN40" s="164">
        <v>0</v>
      </c>
      <c r="AO40" s="165">
        <v>0</v>
      </c>
      <c r="AP40" s="167">
        <v>0</v>
      </c>
      <c r="AQ40" s="167">
        <v>0</v>
      </c>
      <c r="AR40" s="161">
        <f t="shared" si="8"/>
        <v>0</v>
      </c>
      <c r="AS40" s="161">
        <f t="shared" si="11"/>
        <v>18</v>
      </c>
      <c r="AT40" s="161">
        <f t="shared" si="12"/>
        <v>442</v>
      </c>
      <c r="AU40" s="161">
        <f t="shared" si="13"/>
        <v>460</v>
      </c>
    </row>
    <row r="41" spans="1:47">
      <c r="A41" s="78" t="s">
        <v>68</v>
      </c>
      <c r="B41" s="173">
        <v>562</v>
      </c>
      <c r="C41" s="162">
        <v>45</v>
      </c>
      <c r="D41" s="162">
        <v>13</v>
      </c>
      <c r="E41" s="161">
        <f t="shared" si="0"/>
        <v>620</v>
      </c>
      <c r="F41" s="5">
        <v>969</v>
      </c>
      <c r="G41" s="163">
        <f t="shared" si="1"/>
        <v>0.63983488132094946</v>
      </c>
      <c r="H41" s="164">
        <v>315</v>
      </c>
      <c r="I41" s="165">
        <v>22</v>
      </c>
      <c r="J41" s="167">
        <v>0</v>
      </c>
      <c r="K41" s="167">
        <v>11</v>
      </c>
      <c r="L41" s="167">
        <f t="shared" si="2"/>
        <v>348</v>
      </c>
      <c r="M41" s="164">
        <v>171</v>
      </c>
      <c r="N41" s="165">
        <v>9</v>
      </c>
      <c r="O41" s="167">
        <v>0</v>
      </c>
      <c r="P41" s="167">
        <v>1</v>
      </c>
      <c r="Q41" s="167">
        <f t="shared" si="3"/>
        <v>181</v>
      </c>
      <c r="R41" s="164">
        <v>15</v>
      </c>
      <c r="S41" s="165">
        <v>2</v>
      </c>
      <c r="T41" s="165">
        <v>0</v>
      </c>
      <c r="U41" s="167">
        <v>0</v>
      </c>
      <c r="V41" s="167">
        <f t="shared" si="4"/>
        <v>17</v>
      </c>
      <c r="W41" s="164">
        <v>29</v>
      </c>
      <c r="X41" s="165">
        <v>2</v>
      </c>
      <c r="Y41" s="167">
        <v>0</v>
      </c>
      <c r="Z41" s="167">
        <v>0</v>
      </c>
      <c r="AA41" s="167">
        <f t="shared" si="5"/>
        <v>31</v>
      </c>
      <c r="AB41" s="164">
        <v>11</v>
      </c>
      <c r="AC41" s="165">
        <v>1</v>
      </c>
      <c r="AD41" s="165">
        <v>0</v>
      </c>
      <c r="AE41" s="167">
        <v>0</v>
      </c>
      <c r="AF41" s="167">
        <f t="shared" si="6"/>
        <v>12</v>
      </c>
      <c r="AG41" s="164">
        <v>1</v>
      </c>
      <c r="AH41" s="165">
        <v>1</v>
      </c>
      <c r="AI41" s="167">
        <v>0</v>
      </c>
      <c r="AJ41" s="167">
        <v>0</v>
      </c>
      <c r="AK41" s="167">
        <f t="shared" si="7"/>
        <v>2</v>
      </c>
      <c r="AL41" s="167">
        <f t="shared" si="9"/>
        <v>379</v>
      </c>
      <c r="AM41" s="167">
        <f t="shared" si="10"/>
        <v>212</v>
      </c>
      <c r="AN41" s="164">
        <v>0</v>
      </c>
      <c r="AO41" s="165">
        <v>0</v>
      </c>
      <c r="AP41" s="167">
        <v>0</v>
      </c>
      <c r="AQ41" s="167">
        <v>0</v>
      </c>
      <c r="AR41" s="161">
        <f t="shared" si="8"/>
        <v>0</v>
      </c>
      <c r="AS41" s="161">
        <f t="shared" si="11"/>
        <v>29</v>
      </c>
      <c r="AT41" s="161">
        <f t="shared" si="12"/>
        <v>591</v>
      </c>
      <c r="AU41" s="161">
        <f t="shared" si="13"/>
        <v>620</v>
      </c>
    </row>
    <row r="42" spans="1:47">
      <c r="A42" s="78" t="s">
        <v>69</v>
      </c>
      <c r="B42" s="173">
        <v>535</v>
      </c>
      <c r="C42" s="162">
        <v>74</v>
      </c>
      <c r="D42" s="162">
        <v>7</v>
      </c>
      <c r="E42" s="161">
        <f t="shared" si="0"/>
        <v>616</v>
      </c>
      <c r="F42" s="5">
        <v>867</v>
      </c>
      <c r="G42" s="163">
        <f t="shared" si="1"/>
        <v>0.71049596309111884</v>
      </c>
      <c r="H42" s="164">
        <v>356</v>
      </c>
      <c r="I42" s="165">
        <v>40</v>
      </c>
      <c r="J42" s="167">
        <v>0</v>
      </c>
      <c r="K42" s="167">
        <v>3</v>
      </c>
      <c r="L42" s="167">
        <f t="shared" si="2"/>
        <v>399</v>
      </c>
      <c r="M42" s="164">
        <v>108</v>
      </c>
      <c r="N42" s="165">
        <v>16</v>
      </c>
      <c r="O42" s="167">
        <v>0</v>
      </c>
      <c r="P42" s="167">
        <v>2</v>
      </c>
      <c r="Q42" s="167">
        <f t="shared" si="3"/>
        <v>126</v>
      </c>
      <c r="R42" s="164">
        <v>11</v>
      </c>
      <c r="S42" s="165">
        <v>1</v>
      </c>
      <c r="T42" s="165">
        <v>0</v>
      </c>
      <c r="U42" s="167">
        <v>0</v>
      </c>
      <c r="V42" s="167">
        <f t="shared" si="4"/>
        <v>12</v>
      </c>
      <c r="W42" s="164">
        <v>24</v>
      </c>
      <c r="X42" s="165">
        <v>2</v>
      </c>
      <c r="Y42" s="167">
        <v>0</v>
      </c>
      <c r="Z42" s="167">
        <v>0</v>
      </c>
      <c r="AA42" s="167">
        <f t="shared" si="5"/>
        <v>26</v>
      </c>
      <c r="AB42" s="164">
        <v>9</v>
      </c>
      <c r="AC42" s="165">
        <v>1</v>
      </c>
      <c r="AD42" s="165">
        <v>0</v>
      </c>
      <c r="AE42" s="167">
        <v>0</v>
      </c>
      <c r="AF42" s="167">
        <f t="shared" si="6"/>
        <v>10</v>
      </c>
      <c r="AG42" s="164">
        <v>0</v>
      </c>
      <c r="AH42" s="165">
        <v>0</v>
      </c>
      <c r="AI42" s="167">
        <v>0</v>
      </c>
      <c r="AJ42" s="167">
        <v>0</v>
      </c>
      <c r="AK42" s="167">
        <f t="shared" si="7"/>
        <v>0</v>
      </c>
      <c r="AL42" s="167">
        <f t="shared" si="9"/>
        <v>425</v>
      </c>
      <c r="AM42" s="167">
        <f t="shared" si="10"/>
        <v>148</v>
      </c>
      <c r="AN42" s="164">
        <v>0</v>
      </c>
      <c r="AO42" s="165">
        <v>0</v>
      </c>
      <c r="AP42" s="167">
        <v>0</v>
      </c>
      <c r="AQ42" s="161">
        <v>1</v>
      </c>
      <c r="AR42" s="161">
        <f t="shared" si="8"/>
        <v>1</v>
      </c>
      <c r="AS42" s="161">
        <f t="shared" si="11"/>
        <v>42</v>
      </c>
      <c r="AT42" s="161">
        <f t="shared" si="12"/>
        <v>574</v>
      </c>
      <c r="AU42" s="161">
        <f t="shared" si="13"/>
        <v>616</v>
      </c>
    </row>
    <row r="43" spans="1:47">
      <c r="A43" s="78" t="s">
        <v>70</v>
      </c>
      <c r="B43" s="173">
        <v>532</v>
      </c>
      <c r="C43" s="162">
        <v>39</v>
      </c>
      <c r="D43" s="162">
        <v>16</v>
      </c>
      <c r="E43" s="161">
        <f t="shared" si="0"/>
        <v>587</v>
      </c>
      <c r="F43" s="5">
        <v>995</v>
      </c>
      <c r="G43" s="163">
        <f t="shared" si="1"/>
        <v>0.58994974874371864</v>
      </c>
      <c r="H43" s="164">
        <v>341</v>
      </c>
      <c r="I43" s="165">
        <v>22</v>
      </c>
      <c r="J43" s="167">
        <v>0</v>
      </c>
      <c r="K43" s="167">
        <v>9</v>
      </c>
      <c r="L43" s="167">
        <f t="shared" si="2"/>
        <v>372</v>
      </c>
      <c r="M43" s="164">
        <v>96</v>
      </c>
      <c r="N43" s="165">
        <v>6</v>
      </c>
      <c r="O43" s="167">
        <v>0</v>
      </c>
      <c r="P43" s="167">
        <v>3</v>
      </c>
      <c r="Q43" s="167">
        <f t="shared" si="3"/>
        <v>105</v>
      </c>
      <c r="R43" s="164">
        <v>15</v>
      </c>
      <c r="S43" s="165">
        <v>0</v>
      </c>
      <c r="T43" s="165">
        <v>0</v>
      </c>
      <c r="U43" s="167">
        <v>0</v>
      </c>
      <c r="V43" s="167">
        <f t="shared" si="4"/>
        <v>15</v>
      </c>
      <c r="W43" s="164">
        <v>36</v>
      </c>
      <c r="X43" s="165">
        <v>2</v>
      </c>
      <c r="Y43" s="167">
        <v>0</v>
      </c>
      <c r="Z43" s="167">
        <v>1</v>
      </c>
      <c r="AA43" s="167">
        <f t="shared" si="5"/>
        <v>39</v>
      </c>
      <c r="AB43" s="164">
        <v>14</v>
      </c>
      <c r="AC43" s="165">
        <v>1</v>
      </c>
      <c r="AD43" s="165">
        <v>0</v>
      </c>
      <c r="AE43" s="167">
        <v>1</v>
      </c>
      <c r="AF43" s="167">
        <f t="shared" si="6"/>
        <v>16</v>
      </c>
      <c r="AG43" s="164">
        <v>0</v>
      </c>
      <c r="AH43" s="165">
        <v>0</v>
      </c>
      <c r="AI43" s="167">
        <v>0</v>
      </c>
      <c r="AJ43" s="167">
        <v>1</v>
      </c>
      <c r="AK43" s="167">
        <f t="shared" si="7"/>
        <v>1</v>
      </c>
      <c r="AL43" s="167">
        <f t="shared" si="9"/>
        <v>411</v>
      </c>
      <c r="AM43" s="167">
        <f t="shared" si="10"/>
        <v>137</v>
      </c>
      <c r="AN43" s="164">
        <v>1</v>
      </c>
      <c r="AO43" s="165">
        <v>0</v>
      </c>
      <c r="AP43" s="167">
        <v>0</v>
      </c>
      <c r="AQ43" s="167">
        <v>0</v>
      </c>
      <c r="AR43" s="161">
        <f t="shared" si="8"/>
        <v>1</v>
      </c>
      <c r="AS43" s="161">
        <f t="shared" si="11"/>
        <v>38</v>
      </c>
      <c r="AT43" s="161">
        <f t="shared" si="12"/>
        <v>549</v>
      </c>
      <c r="AU43" s="161">
        <f t="shared" si="13"/>
        <v>587</v>
      </c>
    </row>
    <row r="44" spans="1:47">
      <c r="A44" s="78" t="s">
        <v>71</v>
      </c>
      <c r="B44" s="173">
        <v>502</v>
      </c>
      <c r="C44" s="162">
        <v>53</v>
      </c>
      <c r="D44" s="162">
        <v>7</v>
      </c>
      <c r="E44" s="161">
        <f t="shared" si="0"/>
        <v>562</v>
      </c>
      <c r="F44" s="5">
        <v>766</v>
      </c>
      <c r="G44" s="163">
        <f t="shared" si="1"/>
        <v>0.73368146214099217</v>
      </c>
      <c r="H44" s="164">
        <v>341</v>
      </c>
      <c r="I44" s="165">
        <v>28</v>
      </c>
      <c r="J44" s="167">
        <v>0</v>
      </c>
      <c r="K44" s="167">
        <v>4</v>
      </c>
      <c r="L44" s="167">
        <f t="shared" si="2"/>
        <v>373</v>
      </c>
      <c r="M44" s="164">
        <v>85</v>
      </c>
      <c r="N44" s="165">
        <v>3</v>
      </c>
      <c r="O44" s="167">
        <v>0</v>
      </c>
      <c r="P44" s="167">
        <v>2</v>
      </c>
      <c r="Q44" s="167">
        <f t="shared" si="3"/>
        <v>90</v>
      </c>
      <c r="R44" s="164">
        <v>12</v>
      </c>
      <c r="S44" s="165">
        <v>1</v>
      </c>
      <c r="T44" s="165">
        <v>0</v>
      </c>
      <c r="U44" s="167">
        <v>1</v>
      </c>
      <c r="V44" s="167">
        <f t="shared" si="4"/>
        <v>14</v>
      </c>
      <c r="W44" s="164">
        <v>32</v>
      </c>
      <c r="X44" s="165">
        <v>1</v>
      </c>
      <c r="Y44" s="167">
        <v>0</v>
      </c>
      <c r="Z44" s="167">
        <v>0</v>
      </c>
      <c r="AA44" s="167">
        <f t="shared" si="5"/>
        <v>33</v>
      </c>
      <c r="AB44" s="164">
        <v>15</v>
      </c>
      <c r="AC44" s="165">
        <v>2</v>
      </c>
      <c r="AD44" s="165">
        <v>0</v>
      </c>
      <c r="AE44" s="167">
        <v>0</v>
      </c>
      <c r="AF44" s="167">
        <f t="shared" si="6"/>
        <v>17</v>
      </c>
      <c r="AG44" s="164">
        <v>2</v>
      </c>
      <c r="AH44" s="165">
        <v>0</v>
      </c>
      <c r="AI44" s="167">
        <v>0</v>
      </c>
      <c r="AJ44" s="167">
        <v>0</v>
      </c>
      <c r="AK44" s="167">
        <f t="shared" si="7"/>
        <v>2</v>
      </c>
      <c r="AL44" s="167">
        <f t="shared" si="9"/>
        <v>406</v>
      </c>
      <c r="AM44" s="167">
        <f t="shared" si="10"/>
        <v>123</v>
      </c>
      <c r="AN44" s="164">
        <v>1</v>
      </c>
      <c r="AO44" s="165">
        <v>0</v>
      </c>
      <c r="AP44" s="167">
        <v>0</v>
      </c>
      <c r="AQ44" s="167">
        <v>0</v>
      </c>
      <c r="AR44" s="161">
        <f t="shared" si="8"/>
        <v>1</v>
      </c>
      <c r="AS44" s="161">
        <f t="shared" si="11"/>
        <v>32</v>
      </c>
      <c r="AT44" s="161">
        <f t="shared" si="12"/>
        <v>530</v>
      </c>
      <c r="AU44" s="161">
        <f t="shared" si="13"/>
        <v>562</v>
      </c>
    </row>
    <row r="45" spans="1:47">
      <c r="A45" s="78" t="s">
        <v>72</v>
      </c>
      <c r="B45" s="173">
        <v>614</v>
      </c>
      <c r="C45" s="162">
        <v>36</v>
      </c>
      <c r="D45" s="162">
        <v>9</v>
      </c>
      <c r="E45" s="161">
        <f t="shared" si="0"/>
        <v>659</v>
      </c>
      <c r="F45" s="5">
        <v>955</v>
      </c>
      <c r="G45" s="163">
        <f t="shared" si="1"/>
        <v>0.69005235602094239</v>
      </c>
      <c r="H45" s="164">
        <v>314</v>
      </c>
      <c r="I45" s="165">
        <v>20</v>
      </c>
      <c r="J45" s="167">
        <v>0</v>
      </c>
      <c r="K45" s="167">
        <v>4</v>
      </c>
      <c r="L45" s="167">
        <f t="shared" si="2"/>
        <v>338</v>
      </c>
      <c r="M45" s="164">
        <v>228</v>
      </c>
      <c r="N45" s="165">
        <v>9</v>
      </c>
      <c r="O45" s="167">
        <v>1</v>
      </c>
      <c r="P45" s="167">
        <v>3</v>
      </c>
      <c r="Q45" s="167">
        <f t="shared" si="3"/>
        <v>241</v>
      </c>
      <c r="R45" s="164">
        <v>22</v>
      </c>
      <c r="S45" s="165">
        <v>1</v>
      </c>
      <c r="T45" s="165">
        <v>0</v>
      </c>
      <c r="U45" s="167">
        <v>0</v>
      </c>
      <c r="V45" s="167">
        <f t="shared" si="4"/>
        <v>23</v>
      </c>
      <c r="W45" s="164">
        <v>20</v>
      </c>
      <c r="X45" s="165">
        <v>0</v>
      </c>
      <c r="Y45" s="167">
        <v>0</v>
      </c>
      <c r="Z45" s="167">
        <v>0</v>
      </c>
      <c r="AA45" s="167">
        <f t="shared" si="5"/>
        <v>20</v>
      </c>
      <c r="AB45" s="164">
        <v>5</v>
      </c>
      <c r="AC45" s="165">
        <v>1</v>
      </c>
      <c r="AD45" s="165">
        <v>0</v>
      </c>
      <c r="AE45" s="167">
        <v>0</v>
      </c>
      <c r="AF45" s="167">
        <f t="shared" si="6"/>
        <v>6</v>
      </c>
      <c r="AG45" s="164">
        <v>1</v>
      </c>
      <c r="AH45" s="165">
        <v>0</v>
      </c>
      <c r="AI45" s="167">
        <v>0</v>
      </c>
      <c r="AJ45" s="167">
        <v>0</v>
      </c>
      <c r="AK45" s="167">
        <f t="shared" si="7"/>
        <v>1</v>
      </c>
      <c r="AL45" s="167">
        <f t="shared" si="9"/>
        <v>358</v>
      </c>
      <c r="AM45" s="167">
        <f t="shared" si="10"/>
        <v>271</v>
      </c>
      <c r="AN45" s="164">
        <v>1</v>
      </c>
      <c r="AO45" s="165">
        <v>1</v>
      </c>
      <c r="AP45" s="167">
        <v>0</v>
      </c>
      <c r="AQ45" s="167">
        <v>0</v>
      </c>
      <c r="AR45" s="161">
        <f t="shared" si="8"/>
        <v>2</v>
      </c>
      <c r="AS45" s="161">
        <f t="shared" si="11"/>
        <v>28</v>
      </c>
      <c r="AT45" s="161">
        <f t="shared" si="12"/>
        <v>631</v>
      </c>
      <c r="AU45" s="161">
        <f t="shared" si="13"/>
        <v>659</v>
      </c>
    </row>
    <row r="46" spans="1:47">
      <c r="A46" s="78" t="s">
        <v>73</v>
      </c>
      <c r="B46" s="173">
        <v>225</v>
      </c>
      <c r="C46" s="162">
        <v>13</v>
      </c>
      <c r="D46" s="162">
        <v>3</v>
      </c>
      <c r="E46" s="161">
        <f t="shared" si="0"/>
        <v>241</v>
      </c>
      <c r="F46" s="5">
        <v>387</v>
      </c>
      <c r="G46" s="163">
        <f t="shared" si="1"/>
        <v>0.62273901808785526</v>
      </c>
      <c r="H46" s="164">
        <v>111</v>
      </c>
      <c r="I46" s="165">
        <v>8</v>
      </c>
      <c r="J46" s="167">
        <v>0</v>
      </c>
      <c r="K46" s="167">
        <v>1</v>
      </c>
      <c r="L46" s="167">
        <f t="shared" si="2"/>
        <v>120</v>
      </c>
      <c r="M46" s="164">
        <v>86</v>
      </c>
      <c r="N46" s="165">
        <v>2</v>
      </c>
      <c r="O46" s="167">
        <v>0</v>
      </c>
      <c r="P46" s="167">
        <v>1</v>
      </c>
      <c r="Q46" s="167">
        <f t="shared" si="3"/>
        <v>89</v>
      </c>
      <c r="R46" s="164">
        <v>9</v>
      </c>
      <c r="S46" s="165">
        <v>1</v>
      </c>
      <c r="T46" s="165">
        <v>0</v>
      </c>
      <c r="U46" s="167">
        <v>1</v>
      </c>
      <c r="V46" s="167">
        <f t="shared" si="4"/>
        <v>11</v>
      </c>
      <c r="W46" s="164">
        <v>8</v>
      </c>
      <c r="X46" s="165">
        <v>1</v>
      </c>
      <c r="Y46" s="167">
        <v>0</v>
      </c>
      <c r="Z46" s="167">
        <v>0</v>
      </c>
      <c r="AA46" s="167">
        <f t="shared" si="5"/>
        <v>9</v>
      </c>
      <c r="AB46" s="164">
        <v>4</v>
      </c>
      <c r="AC46" s="165">
        <v>0</v>
      </c>
      <c r="AD46" s="165">
        <v>0</v>
      </c>
      <c r="AE46" s="167">
        <v>0</v>
      </c>
      <c r="AF46" s="167">
        <f t="shared" si="6"/>
        <v>4</v>
      </c>
      <c r="AG46" s="164">
        <v>0</v>
      </c>
      <c r="AH46" s="165">
        <v>0</v>
      </c>
      <c r="AI46" s="167">
        <v>0</v>
      </c>
      <c r="AJ46" s="167">
        <v>0</v>
      </c>
      <c r="AK46" s="167">
        <f t="shared" si="7"/>
        <v>0</v>
      </c>
      <c r="AL46" s="167">
        <f t="shared" si="9"/>
        <v>129</v>
      </c>
      <c r="AM46" s="167">
        <f t="shared" si="10"/>
        <v>104</v>
      </c>
      <c r="AN46" s="164">
        <v>0</v>
      </c>
      <c r="AO46" s="165">
        <v>0</v>
      </c>
      <c r="AP46" s="167">
        <v>0</v>
      </c>
      <c r="AQ46" s="167">
        <v>0</v>
      </c>
      <c r="AR46" s="161">
        <f>SUM(AN46:AQ46)</f>
        <v>0</v>
      </c>
      <c r="AS46" s="161">
        <f t="shared" si="11"/>
        <v>8</v>
      </c>
      <c r="AT46" s="161">
        <f t="shared" si="12"/>
        <v>233</v>
      </c>
      <c r="AU46" s="161">
        <f t="shared" si="13"/>
        <v>241</v>
      </c>
    </row>
    <row r="47" spans="1:47">
      <c r="A47" s="78" t="s">
        <v>78</v>
      </c>
      <c r="B47" s="173">
        <v>442</v>
      </c>
      <c r="C47" s="162">
        <v>69</v>
      </c>
      <c r="D47" s="162">
        <v>12</v>
      </c>
      <c r="E47" s="161">
        <f t="shared" si="0"/>
        <v>523</v>
      </c>
      <c r="F47" s="5">
        <v>685</v>
      </c>
      <c r="G47" s="163">
        <f t="shared" si="1"/>
        <v>0.76350364963503647</v>
      </c>
      <c r="H47" s="164">
        <v>206</v>
      </c>
      <c r="I47" s="165">
        <v>33</v>
      </c>
      <c r="J47" s="167">
        <v>0</v>
      </c>
      <c r="K47" s="167">
        <v>4</v>
      </c>
      <c r="L47" s="167">
        <f t="shared" si="2"/>
        <v>243</v>
      </c>
      <c r="M47" s="164">
        <v>168</v>
      </c>
      <c r="N47" s="165">
        <v>25</v>
      </c>
      <c r="O47" s="167">
        <v>0</v>
      </c>
      <c r="P47" s="167">
        <v>7</v>
      </c>
      <c r="Q47" s="167">
        <f t="shared" si="3"/>
        <v>200</v>
      </c>
      <c r="R47" s="164">
        <v>16</v>
      </c>
      <c r="S47" s="165">
        <v>2</v>
      </c>
      <c r="T47" s="165">
        <v>0</v>
      </c>
      <c r="U47" s="167">
        <v>0</v>
      </c>
      <c r="V47" s="167">
        <f t="shared" si="4"/>
        <v>18</v>
      </c>
      <c r="W47" s="164">
        <v>21</v>
      </c>
      <c r="X47" s="165">
        <v>2</v>
      </c>
      <c r="Y47" s="167">
        <v>0</v>
      </c>
      <c r="Z47" s="167">
        <v>0</v>
      </c>
      <c r="AA47" s="167">
        <f t="shared" si="5"/>
        <v>23</v>
      </c>
      <c r="AB47" s="164">
        <v>2</v>
      </c>
      <c r="AC47" s="165">
        <v>1</v>
      </c>
      <c r="AD47" s="165">
        <v>0</v>
      </c>
      <c r="AE47" s="167">
        <v>0</v>
      </c>
      <c r="AF47" s="167">
        <f t="shared" si="6"/>
        <v>3</v>
      </c>
      <c r="AG47" s="164">
        <v>2</v>
      </c>
      <c r="AH47" s="165">
        <v>0</v>
      </c>
      <c r="AI47" s="167">
        <v>0</v>
      </c>
      <c r="AJ47" s="167">
        <v>0</v>
      </c>
      <c r="AK47" s="167">
        <f t="shared" si="7"/>
        <v>2</v>
      </c>
      <c r="AL47" s="167">
        <f t="shared" si="9"/>
        <v>266</v>
      </c>
      <c r="AM47" s="167">
        <f t="shared" si="10"/>
        <v>223</v>
      </c>
      <c r="AN47" s="164">
        <v>0</v>
      </c>
      <c r="AO47" s="165">
        <v>0</v>
      </c>
      <c r="AP47" s="167">
        <v>0</v>
      </c>
      <c r="AQ47" s="167">
        <v>0</v>
      </c>
      <c r="AR47" s="161">
        <f t="shared" si="8"/>
        <v>0</v>
      </c>
      <c r="AS47" s="161">
        <f t="shared" si="11"/>
        <v>34</v>
      </c>
      <c r="AT47" s="161">
        <f t="shared" si="12"/>
        <v>489</v>
      </c>
      <c r="AU47" s="161">
        <f t="shared" si="13"/>
        <v>523</v>
      </c>
    </row>
    <row r="48" spans="1:47">
      <c r="A48" s="78" t="s">
        <v>79</v>
      </c>
      <c r="B48" s="173">
        <v>554</v>
      </c>
      <c r="C48" s="162">
        <v>43</v>
      </c>
      <c r="D48" s="162">
        <v>7</v>
      </c>
      <c r="E48" s="161">
        <f t="shared" si="0"/>
        <v>604</v>
      </c>
      <c r="F48" s="5">
        <v>875</v>
      </c>
      <c r="G48" s="163">
        <f t="shared" si="1"/>
        <v>0.69028571428571428</v>
      </c>
      <c r="H48" s="164">
        <v>195</v>
      </c>
      <c r="I48" s="165">
        <v>22</v>
      </c>
      <c r="J48" s="167">
        <v>0</v>
      </c>
      <c r="K48" s="167">
        <v>2</v>
      </c>
      <c r="L48" s="167">
        <f t="shared" si="2"/>
        <v>219</v>
      </c>
      <c r="M48" s="164">
        <v>287</v>
      </c>
      <c r="N48" s="165">
        <v>19</v>
      </c>
      <c r="O48" s="167">
        <v>0</v>
      </c>
      <c r="P48" s="167">
        <v>2</v>
      </c>
      <c r="Q48" s="167">
        <f t="shared" si="3"/>
        <v>308</v>
      </c>
      <c r="R48" s="164">
        <v>19</v>
      </c>
      <c r="S48" s="165">
        <v>0</v>
      </c>
      <c r="T48" s="165">
        <v>0</v>
      </c>
      <c r="U48" s="167">
        <v>0</v>
      </c>
      <c r="V48" s="167">
        <f t="shared" si="4"/>
        <v>19</v>
      </c>
      <c r="W48" s="164">
        <v>19</v>
      </c>
      <c r="X48" s="165">
        <v>1</v>
      </c>
      <c r="Y48" s="167">
        <v>0</v>
      </c>
      <c r="Z48" s="167">
        <v>1</v>
      </c>
      <c r="AA48" s="167">
        <f t="shared" si="5"/>
        <v>21</v>
      </c>
      <c r="AB48" s="164">
        <v>9</v>
      </c>
      <c r="AC48" s="165">
        <v>0</v>
      </c>
      <c r="AD48" s="165">
        <v>0</v>
      </c>
      <c r="AE48" s="167">
        <v>0</v>
      </c>
      <c r="AF48" s="167">
        <f t="shared" si="6"/>
        <v>9</v>
      </c>
      <c r="AG48" s="164">
        <v>1</v>
      </c>
      <c r="AH48" s="165">
        <v>0</v>
      </c>
      <c r="AI48" s="167">
        <v>0</v>
      </c>
      <c r="AJ48" s="167">
        <v>0</v>
      </c>
      <c r="AK48" s="167">
        <f t="shared" si="7"/>
        <v>1</v>
      </c>
      <c r="AL48" s="167">
        <f t="shared" si="9"/>
        <v>240</v>
      </c>
      <c r="AM48" s="167">
        <f t="shared" si="10"/>
        <v>337</v>
      </c>
      <c r="AN48" s="164">
        <v>1</v>
      </c>
      <c r="AO48" s="165">
        <v>0</v>
      </c>
      <c r="AP48" s="167">
        <v>0</v>
      </c>
      <c r="AQ48" s="161">
        <v>1</v>
      </c>
      <c r="AR48" s="161">
        <f t="shared" si="8"/>
        <v>2</v>
      </c>
      <c r="AS48" s="161">
        <f t="shared" si="11"/>
        <v>25</v>
      </c>
      <c r="AT48" s="161">
        <f t="shared" si="12"/>
        <v>579</v>
      </c>
      <c r="AU48" s="161">
        <f t="shared" si="13"/>
        <v>604</v>
      </c>
    </row>
    <row r="49" spans="1:47">
      <c r="A49" s="78" t="s">
        <v>80</v>
      </c>
      <c r="B49" s="173">
        <v>466</v>
      </c>
      <c r="C49" s="162">
        <v>39</v>
      </c>
      <c r="D49" s="162">
        <v>9</v>
      </c>
      <c r="E49" s="161">
        <f t="shared" si="0"/>
        <v>514</v>
      </c>
      <c r="F49" s="5">
        <v>835</v>
      </c>
      <c r="G49" s="163">
        <f t="shared" si="1"/>
        <v>0.61556886227544905</v>
      </c>
      <c r="H49" s="164">
        <v>196</v>
      </c>
      <c r="I49" s="165">
        <v>16</v>
      </c>
      <c r="J49" s="167">
        <v>0</v>
      </c>
      <c r="K49" s="167">
        <v>3</v>
      </c>
      <c r="L49" s="167">
        <f t="shared" si="2"/>
        <v>215</v>
      </c>
      <c r="M49" s="164">
        <v>190</v>
      </c>
      <c r="N49" s="165">
        <v>8</v>
      </c>
      <c r="O49" s="167">
        <v>0</v>
      </c>
      <c r="P49" s="167">
        <v>6</v>
      </c>
      <c r="Q49" s="167">
        <f t="shared" si="3"/>
        <v>204</v>
      </c>
      <c r="R49" s="164">
        <v>22</v>
      </c>
      <c r="S49" s="165">
        <v>1</v>
      </c>
      <c r="T49" s="165">
        <v>1</v>
      </c>
      <c r="U49" s="167">
        <v>0</v>
      </c>
      <c r="V49" s="167">
        <f t="shared" si="4"/>
        <v>24</v>
      </c>
      <c r="W49" s="164">
        <v>15</v>
      </c>
      <c r="X49" s="165">
        <v>0</v>
      </c>
      <c r="Y49" s="167">
        <v>1</v>
      </c>
      <c r="Z49" s="167">
        <v>0</v>
      </c>
      <c r="AA49" s="167">
        <f t="shared" si="5"/>
        <v>16</v>
      </c>
      <c r="AB49" s="164">
        <v>14</v>
      </c>
      <c r="AC49" s="165">
        <v>0</v>
      </c>
      <c r="AD49" s="165">
        <v>0</v>
      </c>
      <c r="AE49" s="167">
        <v>0</v>
      </c>
      <c r="AF49" s="167">
        <f t="shared" si="6"/>
        <v>14</v>
      </c>
      <c r="AG49" s="164">
        <v>0</v>
      </c>
      <c r="AH49" s="165">
        <v>0</v>
      </c>
      <c r="AI49" s="167">
        <v>0</v>
      </c>
      <c r="AJ49" s="167">
        <v>0</v>
      </c>
      <c r="AK49" s="167">
        <f t="shared" si="7"/>
        <v>0</v>
      </c>
      <c r="AL49" s="167">
        <f t="shared" si="9"/>
        <v>231</v>
      </c>
      <c r="AM49" s="167">
        <f t="shared" si="10"/>
        <v>242</v>
      </c>
      <c r="AN49" s="164">
        <v>0</v>
      </c>
      <c r="AO49" s="165">
        <v>0</v>
      </c>
      <c r="AP49" s="167">
        <v>0</v>
      </c>
      <c r="AQ49" s="167">
        <v>0</v>
      </c>
      <c r="AR49" s="161">
        <f t="shared" si="8"/>
        <v>0</v>
      </c>
      <c r="AS49" s="161">
        <f t="shared" si="11"/>
        <v>41</v>
      </c>
      <c r="AT49" s="161">
        <f t="shared" si="12"/>
        <v>473</v>
      </c>
      <c r="AU49" s="161">
        <f t="shared" si="13"/>
        <v>514</v>
      </c>
    </row>
    <row r="50" spans="1:47">
      <c r="A50" s="78" t="s">
        <v>81</v>
      </c>
      <c r="B50" s="173">
        <v>485</v>
      </c>
      <c r="C50" s="162">
        <v>20</v>
      </c>
      <c r="D50" s="162">
        <v>9</v>
      </c>
      <c r="E50" s="161">
        <f t="shared" si="0"/>
        <v>514</v>
      </c>
      <c r="F50" s="5">
        <v>947</v>
      </c>
      <c r="G50" s="163">
        <f t="shared" si="1"/>
        <v>0.54276663146779303</v>
      </c>
      <c r="H50" s="164">
        <v>202</v>
      </c>
      <c r="I50" s="165">
        <v>10</v>
      </c>
      <c r="J50" s="167">
        <v>0</v>
      </c>
      <c r="K50" s="167">
        <v>2</v>
      </c>
      <c r="L50" s="167">
        <f t="shared" si="2"/>
        <v>214</v>
      </c>
      <c r="M50" s="164">
        <v>208</v>
      </c>
      <c r="N50" s="165">
        <v>8</v>
      </c>
      <c r="O50" s="167">
        <v>0</v>
      </c>
      <c r="P50" s="167">
        <v>6</v>
      </c>
      <c r="Q50" s="167">
        <f t="shared" si="3"/>
        <v>222</v>
      </c>
      <c r="R50" s="164">
        <v>21</v>
      </c>
      <c r="S50" s="165">
        <v>0</v>
      </c>
      <c r="T50" s="165">
        <v>0</v>
      </c>
      <c r="U50" s="167">
        <v>0</v>
      </c>
      <c r="V50" s="167">
        <f t="shared" si="4"/>
        <v>21</v>
      </c>
      <c r="W50" s="164">
        <v>24</v>
      </c>
      <c r="X50" s="165">
        <v>1</v>
      </c>
      <c r="Y50" s="167">
        <v>0</v>
      </c>
      <c r="Z50" s="167">
        <v>0</v>
      </c>
      <c r="AA50" s="167">
        <f t="shared" si="5"/>
        <v>25</v>
      </c>
      <c r="AB50" s="164">
        <v>10</v>
      </c>
      <c r="AC50" s="165">
        <v>0</v>
      </c>
      <c r="AD50" s="165">
        <v>0</v>
      </c>
      <c r="AE50" s="167">
        <v>0</v>
      </c>
      <c r="AF50" s="167">
        <f t="shared" si="6"/>
        <v>10</v>
      </c>
      <c r="AG50" s="164">
        <v>1</v>
      </c>
      <c r="AH50" s="165">
        <v>0</v>
      </c>
      <c r="AI50" s="167">
        <v>0</v>
      </c>
      <c r="AJ50" s="167">
        <v>0</v>
      </c>
      <c r="AK50" s="167">
        <f t="shared" si="7"/>
        <v>1</v>
      </c>
      <c r="AL50" s="167">
        <f t="shared" si="9"/>
        <v>239</v>
      </c>
      <c r="AM50" s="167">
        <f t="shared" si="10"/>
        <v>254</v>
      </c>
      <c r="AN50" s="164">
        <v>0</v>
      </c>
      <c r="AO50" s="165">
        <v>0</v>
      </c>
      <c r="AP50" s="167">
        <v>0</v>
      </c>
      <c r="AQ50" s="167">
        <v>0</v>
      </c>
      <c r="AR50" s="161">
        <f t="shared" si="8"/>
        <v>0</v>
      </c>
      <c r="AS50" s="161">
        <f t="shared" si="11"/>
        <v>21</v>
      </c>
      <c r="AT50" s="161">
        <f t="shared" si="12"/>
        <v>493</v>
      </c>
      <c r="AU50" s="161">
        <f t="shared" si="13"/>
        <v>514</v>
      </c>
    </row>
    <row r="51" spans="1:47">
      <c r="A51" s="78" t="s">
        <v>82</v>
      </c>
      <c r="B51" s="173">
        <v>629</v>
      </c>
      <c r="C51" s="162">
        <v>64</v>
      </c>
      <c r="D51" s="162">
        <v>11</v>
      </c>
      <c r="E51" s="161">
        <f t="shared" si="0"/>
        <v>704</v>
      </c>
      <c r="F51" s="5">
        <v>1035</v>
      </c>
      <c r="G51" s="163">
        <f t="shared" si="1"/>
        <v>0.68019323671497589</v>
      </c>
      <c r="H51" s="164">
        <v>269</v>
      </c>
      <c r="I51" s="165">
        <v>26</v>
      </c>
      <c r="J51" s="167">
        <v>0</v>
      </c>
      <c r="K51" s="167">
        <v>3</v>
      </c>
      <c r="L51" s="167">
        <f t="shared" si="2"/>
        <v>298</v>
      </c>
      <c r="M51" s="164">
        <v>247</v>
      </c>
      <c r="N51" s="165">
        <v>16</v>
      </c>
      <c r="O51" s="167">
        <v>1</v>
      </c>
      <c r="P51" s="167">
        <v>5</v>
      </c>
      <c r="Q51" s="167">
        <f t="shared" si="3"/>
        <v>269</v>
      </c>
      <c r="R51" s="164">
        <v>32</v>
      </c>
      <c r="S51" s="165">
        <v>0</v>
      </c>
      <c r="T51" s="165">
        <v>0</v>
      </c>
      <c r="U51" s="167">
        <v>1</v>
      </c>
      <c r="V51" s="167">
        <f t="shared" si="4"/>
        <v>33</v>
      </c>
      <c r="W51" s="164">
        <v>30</v>
      </c>
      <c r="X51" s="165">
        <v>1</v>
      </c>
      <c r="Y51" s="167">
        <v>0</v>
      </c>
      <c r="Z51" s="167">
        <v>0</v>
      </c>
      <c r="AA51" s="167">
        <f t="shared" si="5"/>
        <v>31</v>
      </c>
      <c r="AB51" s="164">
        <v>15</v>
      </c>
      <c r="AC51" s="165">
        <v>2</v>
      </c>
      <c r="AD51" s="165">
        <v>0</v>
      </c>
      <c r="AE51" s="167">
        <v>2</v>
      </c>
      <c r="AF51" s="167">
        <f t="shared" si="6"/>
        <v>19</v>
      </c>
      <c r="AG51" s="164">
        <v>1</v>
      </c>
      <c r="AH51" s="165">
        <v>0</v>
      </c>
      <c r="AI51" s="167">
        <v>0</v>
      </c>
      <c r="AJ51" s="167">
        <v>0</v>
      </c>
      <c r="AK51" s="167">
        <f t="shared" si="7"/>
        <v>1</v>
      </c>
      <c r="AL51" s="167">
        <f t="shared" si="9"/>
        <v>329</v>
      </c>
      <c r="AM51" s="167">
        <f t="shared" si="10"/>
        <v>322</v>
      </c>
      <c r="AN51" s="164">
        <v>0</v>
      </c>
      <c r="AO51" s="165">
        <v>0</v>
      </c>
      <c r="AP51" s="167">
        <v>0</v>
      </c>
      <c r="AQ51" s="167">
        <v>0</v>
      </c>
      <c r="AR51" s="161">
        <f t="shared" si="8"/>
        <v>0</v>
      </c>
      <c r="AS51" s="161">
        <f t="shared" si="11"/>
        <v>53</v>
      </c>
      <c r="AT51" s="161">
        <f t="shared" si="12"/>
        <v>651</v>
      </c>
      <c r="AU51" s="161">
        <f t="shared" si="13"/>
        <v>704</v>
      </c>
    </row>
    <row r="52" spans="1:47">
      <c r="A52" s="78" t="s">
        <v>83</v>
      </c>
      <c r="B52" s="173">
        <v>536</v>
      </c>
      <c r="C52" s="162">
        <v>50</v>
      </c>
      <c r="D52" s="162">
        <v>3</v>
      </c>
      <c r="E52" s="161">
        <f t="shared" si="0"/>
        <v>589</v>
      </c>
      <c r="F52" s="5">
        <v>934</v>
      </c>
      <c r="G52" s="163">
        <f t="shared" si="1"/>
        <v>0.63062098501070663</v>
      </c>
      <c r="H52" s="164">
        <v>231</v>
      </c>
      <c r="I52" s="165">
        <v>17</v>
      </c>
      <c r="J52" s="167">
        <v>0</v>
      </c>
      <c r="K52" s="167">
        <v>0</v>
      </c>
      <c r="L52" s="167">
        <f t="shared" si="2"/>
        <v>248</v>
      </c>
      <c r="M52" s="164">
        <v>222</v>
      </c>
      <c r="N52" s="165">
        <v>21</v>
      </c>
      <c r="O52" s="167">
        <v>0</v>
      </c>
      <c r="P52" s="167">
        <v>2</v>
      </c>
      <c r="Q52" s="167">
        <f t="shared" si="3"/>
        <v>245</v>
      </c>
      <c r="R52" s="164">
        <v>20</v>
      </c>
      <c r="S52" s="165">
        <v>3</v>
      </c>
      <c r="T52" s="165">
        <v>0</v>
      </c>
      <c r="U52" s="167">
        <v>0</v>
      </c>
      <c r="V52" s="167">
        <f t="shared" si="4"/>
        <v>23</v>
      </c>
      <c r="W52" s="164">
        <v>20</v>
      </c>
      <c r="X52" s="165">
        <v>4</v>
      </c>
      <c r="Y52" s="167">
        <v>0</v>
      </c>
      <c r="Z52" s="167">
        <v>0</v>
      </c>
      <c r="AA52" s="167">
        <f t="shared" si="5"/>
        <v>24</v>
      </c>
      <c r="AB52" s="164">
        <v>16</v>
      </c>
      <c r="AC52" s="165">
        <v>0</v>
      </c>
      <c r="AD52" s="165">
        <v>0</v>
      </c>
      <c r="AE52" s="167">
        <v>1</v>
      </c>
      <c r="AF52" s="167">
        <f t="shared" si="6"/>
        <v>17</v>
      </c>
      <c r="AG52" s="164">
        <v>0</v>
      </c>
      <c r="AH52" s="165">
        <v>0</v>
      </c>
      <c r="AI52" s="167">
        <v>0</v>
      </c>
      <c r="AJ52" s="167">
        <v>0</v>
      </c>
      <c r="AK52" s="167">
        <f t="shared" si="7"/>
        <v>0</v>
      </c>
      <c r="AL52" s="167">
        <f t="shared" si="9"/>
        <v>272</v>
      </c>
      <c r="AM52" s="167">
        <f t="shared" si="10"/>
        <v>285</v>
      </c>
      <c r="AN52" s="164">
        <v>0</v>
      </c>
      <c r="AO52" s="165">
        <v>0</v>
      </c>
      <c r="AP52" s="167">
        <v>0</v>
      </c>
      <c r="AQ52" s="167">
        <v>0</v>
      </c>
      <c r="AR52" s="161">
        <f t="shared" si="8"/>
        <v>0</v>
      </c>
      <c r="AS52" s="161">
        <f t="shared" si="11"/>
        <v>32</v>
      </c>
      <c r="AT52" s="161">
        <f t="shared" si="12"/>
        <v>557</v>
      </c>
      <c r="AU52" s="161">
        <f t="shared" si="13"/>
        <v>589</v>
      </c>
    </row>
    <row r="53" spans="1:47">
      <c r="A53" s="78" t="s">
        <v>84</v>
      </c>
      <c r="B53" s="173">
        <v>480</v>
      </c>
      <c r="C53" s="162">
        <v>43</v>
      </c>
      <c r="D53" s="162">
        <v>9</v>
      </c>
      <c r="E53" s="161">
        <f t="shared" si="0"/>
        <v>532</v>
      </c>
      <c r="F53" s="5">
        <v>902</v>
      </c>
      <c r="G53" s="163">
        <f t="shared" si="1"/>
        <v>0.58980044345898008</v>
      </c>
      <c r="H53" s="164">
        <v>219</v>
      </c>
      <c r="I53" s="165">
        <v>27</v>
      </c>
      <c r="J53" s="167">
        <v>1</v>
      </c>
      <c r="K53" s="167">
        <v>4</v>
      </c>
      <c r="L53" s="167">
        <f t="shared" si="2"/>
        <v>251</v>
      </c>
      <c r="M53" s="164">
        <v>185</v>
      </c>
      <c r="N53" s="165">
        <v>6</v>
      </c>
      <c r="O53" s="167">
        <v>0</v>
      </c>
      <c r="P53" s="167">
        <v>3</v>
      </c>
      <c r="Q53" s="167">
        <f t="shared" si="3"/>
        <v>194</v>
      </c>
      <c r="R53" s="164">
        <v>30</v>
      </c>
      <c r="S53" s="165">
        <v>1</v>
      </c>
      <c r="T53" s="165">
        <v>0</v>
      </c>
      <c r="U53" s="167">
        <v>1</v>
      </c>
      <c r="V53" s="167">
        <f t="shared" si="4"/>
        <v>32</v>
      </c>
      <c r="W53" s="164">
        <v>15</v>
      </c>
      <c r="X53" s="165">
        <v>1</v>
      </c>
      <c r="Y53" s="167">
        <v>0</v>
      </c>
      <c r="Z53" s="167">
        <v>0</v>
      </c>
      <c r="AA53" s="167">
        <f t="shared" si="5"/>
        <v>16</v>
      </c>
      <c r="AB53" s="164">
        <v>12</v>
      </c>
      <c r="AC53" s="165">
        <v>1</v>
      </c>
      <c r="AD53" s="165">
        <v>0</v>
      </c>
      <c r="AE53" s="167">
        <v>0</v>
      </c>
      <c r="AF53" s="167">
        <f t="shared" si="6"/>
        <v>13</v>
      </c>
      <c r="AG53" s="164">
        <v>1</v>
      </c>
      <c r="AH53" s="165">
        <v>1</v>
      </c>
      <c r="AI53" s="167">
        <v>0</v>
      </c>
      <c r="AJ53" s="167">
        <v>0</v>
      </c>
      <c r="AK53" s="167">
        <f t="shared" si="7"/>
        <v>2</v>
      </c>
      <c r="AL53" s="167">
        <f t="shared" si="9"/>
        <v>267</v>
      </c>
      <c r="AM53" s="167">
        <f t="shared" si="10"/>
        <v>241</v>
      </c>
      <c r="AN53" s="164">
        <v>0</v>
      </c>
      <c r="AO53" s="165">
        <v>0</v>
      </c>
      <c r="AP53" s="167">
        <v>0</v>
      </c>
      <c r="AQ53" s="167">
        <v>0</v>
      </c>
      <c r="AR53" s="161">
        <f t="shared" si="8"/>
        <v>0</v>
      </c>
      <c r="AS53" s="161">
        <f t="shared" si="11"/>
        <v>24</v>
      </c>
      <c r="AT53" s="161">
        <f t="shared" si="12"/>
        <v>508</v>
      </c>
      <c r="AU53" s="161">
        <f t="shared" si="13"/>
        <v>532</v>
      </c>
    </row>
    <row r="54" spans="1:47">
      <c r="A54" s="78" t="s">
        <v>85</v>
      </c>
      <c r="B54" s="173">
        <v>505</v>
      </c>
      <c r="C54" s="162">
        <v>94</v>
      </c>
      <c r="D54" s="162">
        <v>6</v>
      </c>
      <c r="E54" s="161">
        <f t="shared" si="0"/>
        <v>605</v>
      </c>
      <c r="F54" s="5">
        <v>839</v>
      </c>
      <c r="G54" s="163">
        <f t="shared" si="1"/>
        <v>0.72109654350417163</v>
      </c>
      <c r="H54" s="164">
        <v>230</v>
      </c>
      <c r="I54" s="165">
        <v>41</v>
      </c>
      <c r="J54" s="167">
        <v>0</v>
      </c>
      <c r="K54" s="167">
        <v>2</v>
      </c>
      <c r="L54" s="167">
        <f t="shared" si="2"/>
        <v>273</v>
      </c>
      <c r="M54" s="164">
        <v>211</v>
      </c>
      <c r="N54" s="165">
        <v>25</v>
      </c>
      <c r="O54" s="167">
        <v>1</v>
      </c>
      <c r="P54" s="167">
        <v>2</v>
      </c>
      <c r="Q54" s="167">
        <f t="shared" si="3"/>
        <v>239</v>
      </c>
      <c r="R54" s="164">
        <v>12</v>
      </c>
      <c r="S54" s="165">
        <v>3</v>
      </c>
      <c r="T54" s="165">
        <v>0</v>
      </c>
      <c r="U54" s="167">
        <v>1</v>
      </c>
      <c r="V54" s="167">
        <f t="shared" si="4"/>
        <v>16</v>
      </c>
      <c r="W54" s="164">
        <v>20</v>
      </c>
      <c r="X54" s="165">
        <v>5</v>
      </c>
      <c r="Y54" s="167">
        <v>0</v>
      </c>
      <c r="Z54" s="167">
        <v>1</v>
      </c>
      <c r="AA54" s="167">
        <f t="shared" si="5"/>
        <v>26</v>
      </c>
      <c r="AB54" s="164">
        <v>13</v>
      </c>
      <c r="AC54" s="165">
        <v>3</v>
      </c>
      <c r="AD54" s="165">
        <v>0</v>
      </c>
      <c r="AE54" s="167">
        <v>0</v>
      </c>
      <c r="AF54" s="167">
        <f t="shared" si="6"/>
        <v>16</v>
      </c>
      <c r="AG54" s="164">
        <v>3</v>
      </c>
      <c r="AH54" s="165">
        <v>2</v>
      </c>
      <c r="AI54" s="167">
        <v>0</v>
      </c>
      <c r="AJ54" s="167">
        <v>0</v>
      </c>
      <c r="AK54" s="167">
        <f t="shared" si="7"/>
        <v>5</v>
      </c>
      <c r="AL54" s="167">
        <f t="shared" si="9"/>
        <v>299</v>
      </c>
      <c r="AM54" s="167">
        <f t="shared" si="10"/>
        <v>276</v>
      </c>
      <c r="AN54" s="164">
        <v>0</v>
      </c>
      <c r="AO54" s="165">
        <v>0</v>
      </c>
      <c r="AP54" s="167">
        <v>0</v>
      </c>
      <c r="AQ54" s="167">
        <v>0</v>
      </c>
      <c r="AR54" s="161">
        <f t="shared" si="8"/>
        <v>0</v>
      </c>
      <c r="AS54" s="161">
        <f t="shared" si="11"/>
        <v>30</v>
      </c>
      <c r="AT54" s="161">
        <f t="shared" si="12"/>
        <v>575</v>
      </c>
      <c r="AU54" s="161">
        <f t="shared" si="13"/>
        <v>605</v>
      </c>
    </row>
    <row r="55" spans="1:47" s="22" customFormat="1">
      <c r="A55" s="78" t="s">
        <v>86</v>
      </c>
      <c r="B55" s="175">
        <f>SUM(B7:B54)</f>
        <v>21876</v>
      </c>
      <c r="C55" s="175">
        <f>SUM(C7:C54)</f>
        <v>2213</v>
      </c>
      <c r="D55" s="175">
        <f>SUM(D7:D54)</f>
        <v>332</v>
      </c>
      <c r="E55" s="175">
        <f t="shared" si="0"/>
        <v>24421</v>
      </c>
      <c r="F55" s="175">
        <f>SUM(F7:F54)</f>
        <v>35858</v>
      </c>
      <c r="G55" s="176">
        <f t="shared" si="1"/>
        <v>0.68104746500083668</v>
      </c>
      <c r="H55" s="181">
        <f>SUM(H7:H54)</f>
        <v>10275</v>
      </c>
      <c r="I55" s="181">
        <f>SUM(I7:I54)</f>
        <v>1013</v>
      </c>
      <c r="J55" s="181">
        <f>SUM(J7:J54)</f>
        <v>7</v>
      </c>
      <c r="K55" s="181">
        <f>SUM(K7:K54)</f>
        <v>137</v>
      </c>
      <c r="L55" s="181">
        <f t="shared" si="2"/>
        <v>11432</v>
      </c>
      <c r="M55" s="181">
        <f>SUM(M7:M54)</f>
        <v>8319</v>
      </c>
      <c r="N55" s="181">
        <f>SUM(N7:N54)</f>
        <v>681</v>
      </c>
      <c r="O55" s="181">
        <f>SUM(O7:O54)</f>
        <v>15</v>
      </c>
      <c r="P55" s="181">
        <f>SUM(P7:P54)</f>
        <v>118</v>
      </c>
      <c r="Q55" s="181">
        <f t="shared" si="3"/>
        <v>9133</v>
      </c>
      <c r="R55" s="181">
        <f>SUM(R7:R54)</f>
        <v>896</v>
      </c>
      <c r="S55" s="181">
        <f>SUM(S7:S54)</f>
        <v>76</v>
      </c>
      <c r="T55" s="181">
        <f>SUM(T7:T54)</f>
        <v>1</v>
      </c>
      <c r="U55" s="181">
        <f>SUM(U7:U54)</f>
        <v>11</v>
      </c>
      <c r="V55" s="181">
        <f t="shared" si="4"/>
        <v>984</v>
      </c>
      <c r="W55" s="181">
        <f>SUM(W7:W54)</f>
        <v>967</v>
      </c>
      <c r="X55" s="181">
        <f>SUM(X7:X54)</f>
        <v>56</v>
      </c>
      <c r="Y55" s="181">
        <f>SUM(Y7:Y54)</f>
        <v>1</v>
      </c>
      <c r="Z55" s="181">
        <f>SUM(Z7:Z54)</f>
        <v>20</v>
      </c>
      <c r="AA55" s="181">
        <f t="shared" si="5"/>
        <v>1044</v>
      </c>
      <c r="AB55" s="181">
        <f>SUM(AB7:AB54)</f>
        <v>398</v>
      </c>
      <c r="AC55" s="181">
        <f>SUM(AC7:AC54)</f>
        <v>41</v>
      </c>
      <c r="AD55" s="181">
        <f>SUM(AD7:AD54)</f>
        <v>2</v>
      </c>
      <c r="AE55" s="181">
        <f>SUM(AE7:AE54)</f>
        <v>9</v>
      </c>
      <c r="AF55" s="181">
        <f t="shared" si="6"/>
        <v>450</v>
      </c>
      <c r="AG55" s="181">
        <f>SUM(AG7:AG54)</f>
        <v>49</v>
      </c>
      <c r="AH55" s="181">
        <f>SUM(AH7:AH54)</f>
        <v>8</v>
      </c>
      <c r="AI55" s="181">
        <f>SUM(AI7:AI54)</f>
        <v>0</v>
      </c>
      <c r="AJ55" s="181">
        <f>SUM(AJ7:AJ54)</f>
        <v>3</v>
      </c>
      <c r="AK55" s="181">
        <f t="shared" si="7"/>
        <v>60</v>
      </c>
      <c r="AL55" s="181">
        <f t="shared" si="9"/>
        <v>12476</v>
      </c>
      <c r="AM55" s="181">
        <f t="shared" si="10"/>
        <v>10627</v>
      </c>
      <c r="AN55" s="175">
        <f>SUM(AN7:AN54)</f>
        <v>18</v>
      </c>
      <c r="AO55" s="175">
        <f>SUM(AO7:AO54)</f>
        <v>3</v>
      </c>
      <c r="AP55" s="175">
        <f>SUM(AP7:AP54)</f>
        <v>0</v>
      </c>
      <c r="AQ55" s="175">
        <f>SUM(AQ7:AQ54)</f>
        <v>2</v>
      </c>
      <c r="AR55" s="175">
        <f t="shared" si="8"/>
        <v>23</v>
      </c>
      <c r="AS55" s="175">
        <f>E55-AT55</f>
        <v>1295</v>
      </c>
      <c r="AT55" s="175">
        <f>AL55+AM55+AR55</f>
        <v>23126</v>
      </c>
      <c r="AU55" s="175">
        <f t="shared" si="13"/>
        <v>24421</v>
      </c>
    </row>
    <row r="56" spans="1:47">
      <c r="N56" s="84"/>
      <c r="S56" s="84"/>
      <c r="T56" s="84"/>
      <c r="X56" s="84"/>
      <c r="AC56" s="84"/>
      <c r="AD56" s="84"/>
      <c r="AH56" s="84"/>
      <c r="AI56" s="84"/>
      <c r="AN56" s="84"/>
      <c r="AO56" s="84"/>
      <c r="AP56" s="84"/>
      <c r="AQ56" s="84"/>
      <c r="AR56" s="84"/>
      <c r="AS56" s="84"/>
      <c r="AT56" s="84"/>
      <c r="AU56" s="84"/>
    </row>
  </sheetData>
  <mergeCells count="1">
    <mergeCell ref="A3:C3"/>
  </mergeCells>
  <pageMargins left="0.7" right="0.7" top="0.75" bottom="0.75" header="0.3" footer="0.3"/>
  <pageSetup paperSize="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workbookViewId="0">
      <selection activeCell="W20" sqref="W20:AE20"/>
    </sheetView>
  </sheetViews>
  <sheetFormatPr baseColWidth="10" defaultColWidth="12.5" defaultRowHeight="17" x14ac:dyDescent="0"/>
  <cols>
    <col min="1" max="1" width="22" style="22" customWidth="1"/>
    <col min="2" max="2" width="11.33203125" style="36" customWidth="1"/>
    <col min="3" max="3" width="7.83203125" style="36" customWidth="1"/>
    <col min="4" max="4" width="7.5" style="36" customWidth="1"/>
    <col min="5" max="5" width="10.5" style="22" customWidth="1"/>
    <col min="6" max="6" width="11.1640625" style="22" customWidth="1"/>
    <col min="7" max="7" width="11" style="59" customWidth="1"/>
    <col min="8" max="8" width="9.6640625" style="59" hidden="1" customWidth="1"/>
    <col min="9" max="9" width="9.33203125" style="59" hidden="1" customWidth="1"/>
    <col min="10" max="10" width="6.83203125" style="59" hidden="1" customWidth="1"/>
    <col min="11" max="11" width="7" style="59" hidden="1" customWidth="1"/>
    <col min="12" max="12" width="8.33203125" style="60" customWidth="1"/>
    <col min="13" max="13" width="9.33203125" style="59" hidden="1" customWidth="1"/>
    <col min="14" max="14" width="7.5" style="59" hidden="1" customWidth="1"/>
    <col min="15" max="15" width="8.5" style="20" hidden="1" customWidth="1"/>
    <col min="16" max="16" width="8.6640625" style="59" hidden="1" customWidth="1"/>
    <col min="17" max="17" width="7.83203125" style="60" customWidth="1"/>
    <col min="18" max="18" width="9.5" style="59" hidden="1" customWidth="1"/>
    <col min="19" max="19" width="10.33203125" style="59" hidden="1" customWidth="1"/>
    <col min="20" max="20" width="7.5" style="20" hidden="1" customWidth="1"/>
    <col min="21" max="21" width="8" style="59" hidden="1" customWidth="1"/>
    <col min="22" max="22" width="7.83203125" style="60" customWidth="1"/>
    <col min="23" max="23" width="8.1640625" style="60" customWidth="1"/>
    <col min="24" max="24" width="6.1640625" style="36" hidden="1" customWidth="1"/>
    <col min="25" max="27" width="7.1640625" style="36" hidden="1" customWidth="1"/>
    <col min="28" max="28" width="8.33203125" style="36" customWidth="1"/>
    <col min="29" max="29" width="11.5" style="36" customWidth="1"/>
    <col min="30" max="16384" width="12.5" style="36"/>
  </cols>
  <sheetData>
    <row r="1" spans="1:31" s="22" customFormat="1">
      <c r="A1" s="15" t="s">
        <v>87</v>
      </c>
      <c r="B1" s="16"/>
      <c r="C1" s="16"/>
      <c r="D1" s="16"/>
      <c r="E1" s="17"/>
      <c r="F1" s="16"/>
      <c r="G1" s="18"/>
      <c r="H1" s="18"/>
      <c r="I1" s="18"/>
      <c r="J1" s="18"/>
      <c r="K1" s="18"/>
      <c r="L1" s="19"/>
      <c r="M1" s="18"/>
      <c r="N1" s="18"/>
      <c r="O1" s="61" t="s">
        <v>235</v>
      </c>
      <c r="P1" s="18"/>
      <c r="Q1" s="19"/>
      <c r="R1" s="18"/>
      <c r="S1" s="18"/>
      <c r="T1" s="20"/>
      <c r="U1" s="18"/>
      <c r="V1" s="19"/>
      <c r="W1" s="61"/>
      <c r="X1" s="64"/>
      <c r="Y1" s="64"/>
      <c r="Z1" s="64"/>
      <c r="AA1" s="64"/>
      <c r="AB1" s="64"/>
      <c r="AC1" s="16"/>
      <c r="AD1" s="16"/>
      <c r="AE1" s="21"/>
    </row>
    <row r="2" spans="1:31" s="22" customFormat="1">
      <c r="A2" s="23" t="s">
        <v>98</v>
      </c>
      <c r="B2" s="24"/>
      <c r="C2" s="24"/>
      <c r="D2" s="24"/>
      <c r="E2" s="24"/>
      <c r="F2" s="24"/>
      <c r="G2" s="25"/>
      <c r="H2" s="25"/>
      <c r="I2" s="25"/>
      <c r="J2" s="25"/>
      <c r="K2" s="25"/>
      <c r="L2" s="26"/>
      <c r="M2" s="25"/>
      <c r="N2" s="25"/>
      <c r="O2" s="20"/>
      <c r="P2" s="25"/>
      <c r="Q2" s="26"/>
      <c r="R2" s="25"/>
      <c r="S2" s="25"/>
      <c r="T2" s="20"/>
      <c r="U2" s="25"/>
      <c r="V2" s="26"/>
      <c r="W2" s="26"/>
      <c r="X2" s="24"/>
      <c r="Y2" s="24"/>
      <c r="Z2" s="24"/>
      <c r="AA2" s="24"/>
      <c r="AB2" s="24"/>
      <c r="AC2" s="24"/>
      <c r="AD2" s="24"/>
      <c r="AE2" s="27"/>
    </row>
    <row r="3" spans="1:31" s="22" customFormat="1">
      <c r="A3" s="187">
        <v>42682</v>
      </c>
      <c r="B3" s="188"/>
      <c r="C3" s="189"/>
      <c r="D3" s="28"/>
      <c r="E3" s="24"/>
      <c r="F3" s="24"/>
      <c r="G3" s="25"/>
      <c r="H3" s="25"/>
      <c r="I3" s="25"/>
      <c r="J3" s="25"/>
      <c r="K3" s="25"/>
      <c r="L3" s="26"/>
      <c r="M3" s="25"/>
      <c r="N3" s="25"/>
      <c r="O3" s="20"/>
      <c r="P3" s="25"/>
      <c r="Q3" s="26"/>
      <c r="R3" s="25"/>
      <c r="S3" s="25"/>
      <c r="T3" s="20"/>
      <c r="U3" s="25"/>
      <c r="V3" s="26"/>
      <c r="W3" s="26"/>
      <c r="X3" s="24"/>
      <c r="Y3" s="24"/>
      <c r="Z3" s="24"/>
      <c r="AA3" s="24"/>
      <c r="AB3" s="24"/>
      <c r="AC3" s="24"/>
      <c r="AD3" s="24"/>
      <c r="AE3" s="27"/>
    </row>
    <row r="4" spans="1:31" ht="17.25" customHeight="1" thickBot="1">
      <c r="A4" s="29"/>
      <c r="B4" s="30"/>
      <c r="C4" s="31"/>
      <c r="D4" s="31"/>
      <c r="E4" s="31"/>
      <c r="F4" s="31"/>
      <c r="G4" s="32"/>
      <c r="H4" s="32"/>
      <c r="I4" s="32"/>
      <c r="J4" s="32"/>
      <c r="K4" s="32"/>
      <c r="L4" s="33"/>
      <c r="M4" s="32"/>
      <c r="N4" s="32"/>
      <c r="O4" s="34"/>
      <c r="P4" s="32"/>
      <c r="Q4" s="33"/>
      <c r="R4" s="32"/>
      <c r="S4" s="32"/>
      <c r="T4" s="34"/>
      <c r="U4" s="32"/>
      <c r="V4" s="33"/>
      <c r="W4" s="33"/>
      <c r="X4" s="31"/>
      <c r="Y4" s="31"/>
      <c r="Z4" s="31"/>
      <c r="AA4" s="31"/>
      <c r="AB4" s="31"/>
      <c r="AC4" s="31"/>
      <c r="AD4" s="31"/>
      <c r="AE4" s="35"/>
    </row>
    <row r="5" spans="1:31" s="44" customFormat="1" ht="168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8" t="s">
        <v>236</v>
      </c>
      <c r="I5" s="40" t="s">
        <v>237</v>
      </c>
      <c r="J5" s="41" t="s">
        <v>238</v>
      </c>
      <c r="K5" s="42" t="s">
        <v>239</v>
      </c>
      <c r="L5" s="39" t="s">
        <v>240</v>
      </c>
      <c r="M5" s="38" t="s">
        <v>236</v>
      </c>
      <c r="N5" s="40" t="s">
        <v>237</v>
      </c>
      <c r="O5" s="41" t="s">
        <v>238</v>
      </c>
      <c r="P5" s="42" t="s">
        <v>239</v>
      </c>
      <c r="Q5" s="39" t="s">
        <v>240</v>
      </c>
      <c r="R5" s="38" t="s">
        <v>236</v>
      </c>
      <c r="S5" s="40" t="s">
        <v>237</v>
      </c>
      <c r="T5" s="41" t="s">
        <v>238</v>
      </c>
      <c r="U5" s="42" t="s">
        <v>239</v>
      </c>
      <c r="V5" s="39" t="s">
        <v>240</v>
      </c>
      <c r="W5" s="39" t="s">
        <v>241</v>
      </c>
      <c r="X5" s="37" t="s">
        <v>223</v>
      </c>
      <c r="Y5" s="37" t="s">
        <v>224</v>
      </c>
      <c r="Z5" s="37" t="s">
        <v>234</v>
      </c>
      <c r="AA5" s="37" t="s">
        <v>225</v>
      </c>
      <c r="AB5" s="37" t="s">
        <v>226</v>
      </c>
      <c r="AC5" s="43" t="s">
        <v>95</v>
      </c>
      <c r="AD5" s="43" t="s">
        <v>96</v>
      </c>
      <c r="AE5" s="43" t="s">
        <v>520</v>
      </c>
    </row>
    <row r="6" spans="1:31" s="52" customFormat="1" ht="16.5" customHeight="1">
      <c r="A6" s="45"/>
      <c r="B6" s="46"/>
      <c r="C6" s="46"/>
      <c r="D6" s="46"/>
      <c r="E6" s="45"/>
      <c r="F6" s="45"/>
      <c r="G6" s="47"/>
      <c r="H6" s="48" t="s">
        <v>99</v>
      </c>
      <c r="I6" s="48" t="s">
        <v>99</v>
      </c>
      <c r="J6" s="48" t="s">
        <v>99</v>
      </c>
      <c r="K6" s="48" t="s">
        <v>99</v>
      </c>
      <c r="L6" s="49" t="s">
        <v>99</v>
      </c>
      <c r="M6" s="48" t="s">
        <v>111</v>
      </c>
      <c r="N6" s="50" t="s">
        <v>111</v>
      </c>
      <c r="O6" s="48" t="s">
        <v>111</v>
      </c>
      <c r="P6" s="51" t="s">
        <v>111</v>
      </c>
      <c r="Q6" s="49" t="s">
        <v>111</v>
      </c>
      <c r="R6" s="48" t="s">
        <v>113</v>
      </c>
      <c r="S6" s="50" t="s">
        <v>113</v>
      </c>
      <c r="T6" s="48" t="s">
        <v>113</v>
      </c>
      <c r="U6" s="51" t="s">
        <v>113</v>
      </c>
      <c r="V6" s="49" t="s">
        <v>113</v>
      </c>
      <c r="W6" s="49"/>
      <c r="X6" s="75"/>
      <c r="Y6" s="75"/>
      <c r="Z6" s="75"/>
      <c r="AA6" s="75"/>
      <c r="AB6" s="75"/>
      <c r="AC6" s="46"/>
      <c r="AD6" s="46"/>
    </row>
    <row r="7" spans="1:31" ht="18">
      <c r="A7" s="53" t="s">
        <v>19</v>
      </c>
      <c r="B7" s="5">
        <v>439</v>
      </c>
      <c r="C7" s="162">
        <v>34</v>
      </c>
      <c r="D7" s="162">
        <v>6</v>
      </c>
      <c r="E7" s="161">
        <f t="shared" ref="E7:E17" si="0">SUM(B7:D7)</f>
        <v>479</v>
      </c>
      <c r="F7" s="5">
        <v>668</v>
      </c>
      <c r="G7" s="163">
        <f t="shared" ref="G7:G17" si="1">E7/F7</f>
        <v>0.71706586826347307</v>
      </c>
      <c r="H7" s="164">
        <v>257</v>
      </c>
      <c r="I7" s="165">
        <v>20</v>
      </c>
      <c r="J7" s="166">
        <v>1</v>
      </c>
      <c r="K7" s="170">
        <v>5</v>
      </c>
      <c r="L7" s="171">
        <f t="shared" ref="L7:L17" si="2">SUM(H7:K7)</f>
        <v>283</v>
      </c>
      <c r="M7" s="164">
        <v>41</v>
      </c>
      <c r="N7" s="165">
        <v>2</v>
      </c>
      <c r="O7" s="164">
        <v>0</v>
      </c>
      <c r="P7" s="170">
        <v>0</v>
      </c>
      <c r="Q7" s="171">
        <f t="shared" ref="Q7:Q19" si="3">SUM(M7:P7)</f>
        <v>43</v>
      </c>
      <c r="R7" s="164">
        <v>35</v>
      </c>
      <c r="S7" s="165">
        <v>1</v>
      </c>
      <c r="T7" s="164">
        <v>0</v>
      </c>
      <c r="U7" s="170">
        <v>1</v>
      </c>
      <c r="V7" s="171">
        <f t="shared" ref="V7:V19" si="4">SUM(R7:U7)</f>
        <v>37</v>
      </c>
      <c r="W7" s="171">
        <f>L7+V7+Q7</f>
        <v>363</v>
      </c>
      <c r="X7" s="164">
        <v>0</v>
      </c>
      <c r="Y7" s="165">
        <v>0</v>
      </c>
      <c r="Z7" s="166">
        <v>0</v>
      </c>
      <c r="AA7" s="161">
        <v>0</v>
      </c>
      <c r="AB7" s="161">
        <f t="shared" ref="AB7:AB17" si="5">SUM(X7:AA7)</f>
        <v>0</v>
      </c>
      <c r="AC7" s="161">
        <f>E7-AD7</f>
        <v>116</v>
      </c>
      <c r="AD7" s="161">
        <f>AB7+W7</f>
        <v>363</v>
      </c>
      <c r="AE7" s="161">
        <f>AC7+AD7</f>
        <v>479</v>
      </c>
    </row>
    <row r="8" spans="1:31" ht="18">
      <c r="A8" s="53" t="s">
        <v>20</v>
      </c>
      <c r="B8" s="5">
        <v>319</v>
      </c>
      <c r="C8" s="162">
        <v>13</v>
      </c>
      <c r="D8" s="162">
        <v>4</v>
      </c>
      <c r="E8" s="161">
        <f t="shared" si="0"/>
        <v>336</v>
      </c>
      <c r="F8" s="5">
        <v>496</v>
      </c>
      <c r="G8" s="163">
        <f t="shared" si="1"/>
        <v>0.67741935483870963</v>
      </c>
      <c r="H8" s="164">
        <v>194</v>
      </c>
      <c r="I8" s="165">
        <v>7</v>
      </c>
      <c r="J8" s="166">
        <v>0</v>
      </c>
      <c r="K8" s="170">
        <v>1</v>
      </c>
      <c r="L8" s="171">
        <f t="shared" si="2"/>
        <v>202</v>
      </c>
      <c r="M8" s="164">
        <v>39</v>
      </c>
      <c r="N8" s="165">
        <v>3</v>
      </c>
      <c r="O8" s="164">
        <v>0</v>
      </c>
      <c r="P8" s="170">
        <v>1</v>
      </c>
      <c r="Q8" s="171">
        <f t="shared" si="3"/>
        <v>43</v>
      </c>
      <c r="R8" s="164">
        <v>19</v>
      </c>
      <c r="S8" s="165">
        <v>2</v>
      </c>
      <c r="T8" s="164">
        <v>0</v>
      </c>
      <c r="U8" s="170">
        <v>1</v>
      </c>
      <c r="V8" s="171">
        <f t="shared" si="4"/>
        <v>22</v>
      </c>
      <c r="W8" s="171">
        <f t="shared" ref="W8:W18" si="6">L8+V8+Q8</f>
        <v>267</v>
      </c>
      <c r="X8" s="164">
        <v>3</v>
      </c>
      <c r="Y8" s="165">
        <v>0</v>
      </c>
      <c r="Z8" s="166">
        <v>0</v>
      </c>
      <c r="AA8" s="161">
        <v>0</v>
      </c>
      <c r="AB8" s="161">
        <f t="shared" si="5"/>
        <v>3</v>
      </c>
      <c r="AC8" s="161">
        <f t="shared" ref="AC8:AC19" si="7">E8-AD8</f>
        <v>66</v>
      </c>
      <c r="AD8" s="161">
        <f t="shared" ref="AD8:AD19" si="8">AB8+W8</f>
        <v>270</v>
      </c>
      <c r="AE8" s="161">
        <f t="shared" ref="AE8:AE19" si="9">AC8+AD8</f>
        <v>336</v>
      </c>
    </row>
    <row r="9" spans="1:31" ht="18">
      <c r="A9" s="53" t="s">
        <v>22</v>
      </c>
      <c r="B9" s="5">
        <v>388</v>
      </c>
      <c r="C9" s="169">
        <v>15</v>
      </c>
      <c r="D9" s="169">
        <v>1</v>
      </c>
      <c r="E9" s="161">
        <f t="shared" si="0"/>
        <v>404</v>
      </c>
      <c r="F9" s="5">
        <v>647</v>
      </c>
      <c r="G9" s="163">
        <f t="shared" si="1"/>
        <v>0.62442040185471404</v>
      </c>
      <c r="H9" s="164">
        <v>269</v>
      </c>
      <c r="I9" s="165">
        <v>10</v>
      </c>
      <c r="J9" s="166">
        <v>0</v>
      </c>
      <c r="K9" s="170">
        <v>0</v>
      </c>
      <c r="L9" s="171">
        <f t="shared" si="2"/>
        <v>279</v>
      </c>
      <c r="M9" s="164">
        <v>34</v>
      </c>
      <c r="N9" s="165">
        <v>1</v>
      </c>
      <c r="O9" s="164">
        <v>0</v>
      </c>
      <c r="P9" s="170">
        <v>1</v>
      </c>
      <c r="Q9" s="171">
        <f t="shared" si="3"/>
        <v>36</v>
      </c>
      <c r="R9" s="164">
        <v>22</v>
      </c>
      <c r="S9" s="165">
        <v>1</v>
      </c>
      <c r="T9" s="164">
        <v>0</v>
      </c>
      <c r="U9" s="170">
        <v>0</v>
      </c>
      <c r="V9" s="171">
        <f t="shared" si="4"/>
        <v>23</v>
      </c>
      <c r="W9" s="171">
        <f t="shared" si="6"/>
        <v>338</v>
      </c>
      <c r="X9" s="164">
        <v>1</v>
      </c>
      <c r="Y9" s="165">
        <v>0</v>
      </c>
      <c r="Z9" s="166">
        <v>0</v>
      </c>
      <c r="AA9" s="161">
        <v>0</v>
      </c>
      <c r="AB9" s="161">
        <f t="shared" si="5"/>
        <v>1</v>
      </c>
      <c r="AC9" s="161">
        <f t="shared" si="7"/>
        <v>65</v>
      </c>
      <c r="AD9" s="161">
        <f t="shared" si="8"/>
        <v>339</v>
      </c>
      <c r="AE9" s="161">
        <f t="shared" si="9"/>
        <v>404</v>
      </c>
    </row>
    <row r="10" spans="1:31" ht="18">
      <c r="A10" s="53" t="s">
        <v>24</v>
      </c>
      <c r="B10" s="5">
        <v>371</v>
      </c>
      <c r="C10" s="169">
        <v>23</v>
      </c>
      <c r="D10" s="169">
        <v>5</v>
      </c>
      <c r="E10" s="161">
        <f t="shared" si="0"/>
        <v>399</v>
      </c>
      <c r="F10" s="5">
        <v>575</v>
      </c>
      <c r="G10" s="163">
        <f t="shared" si="1"/>
        <v>0.69391304347826088</v>
      </c>
      <c r="H10" s="164">
        <v>234</v>
      </c>
      <c r="I10" s="165">
        <v>10</v>
      </c>
      <c r="J10" s="166">
        <v>0</v>
      </c>
      <c r="K10" s="170">
        <v>5</v>
      </c>
      <c r="L10" s="171">
        <f t="shared" si="2"/>
        <v>249</v>
      </c>
      <c r="M10" s="164">
        <v>33</v>
      </c>
      <c r="N10" s="165">
        <v>3</v>
      </c>
      <c r="O10" s="164">
        <v>0</v>
      </c>
      <c r="P10" s="170">
        <v>0</v>
      </c>
      <c r="Q10" s="171">
        <f t="shared" si="3"/>
        <v>36</v>
      </c>
      <c r="R10" s="164">
        <v>25</v>
      </c>
      <c r="S10" s="165">
        <v>2</v>
      </c>
      <c r="T10" s="164">
        <v>0</v>
      </c>
      <c r="U10" s="170">
        <v>0</v>
      </c>
      <c r="V10" s="171">
        <f t="shared" si="4"/>
        <v>27</v>
      </c>
      <c r="W10" s="171">
        <f t="shared" si="6"/>
        <v>312</v>
      </c>
      <c r="X10" s="164">
        <v>0</v>
      </c>
      <c r="Y10" s="165">
        <v>0</v>
      </c>
      <c r="Z10" s="166">
        <v>0</v>
      </c>
      <c r="AA10" s="161">
        <v>0</v>
      </c>
      <c r="AB10" s="161">
        <f t="shared" si="5"/>
        <v>0</v>
      </c>
      <c r="AC10" s="161">
        <f t="shared" si="7"/>
        <v>87</v>
      </c>
      <c r="AD10" s="161">
        <f t="shared" si="8"/>
        <v>312</v>
      </c>
      <c r="AE10" s="161">
        <f t="shared" si="9"/>
        <v>399</v>
      </c>
    </row>
    <row r="11" spans="1:31" ht="18">
      <c r="A11" s="53" t="s">
        <v>25</v>
      </c>
      <c r="B11" s="5">
        <v>455</v>
      </c>
      <c r="C11" s="169">
        <v>52</v>
      </c>
      <c r="D11" s="169">
        <v>6</v>
      </c>
      <c r="E11" s="161">
        <f t="shared" si="0"/>
        <v>513</v>
      </c>
      <c r="F11" s="5">
        <v>790</v>
      </c>
      <c r="G11" s="163">
        <f t="shared" si="1"/>
        <v>0.64936708860759496</v>
      </c>
      <c r="H11" s="164">
        <v>302</v>
      </c>
      <c r="I11" s="165">
        <v>36</v>
      </c>
      <c r="J11" s="166">
        <v>1</v>
      </c>
      <c r="K11" s="170">
        <v>2</v>
      </c>
      <c r="L11" s="171">
        <f t="shared" si="2"/>
        <v>341</v>
      </c>
      <c r="M11" s="164">
        <v>41</v>
      </c>
      <c r="N11" s="165">
        <v>2</v>
      </c>
      <c r="O11" s="164">
        <v>0</v>
      </c>
      <c r="P11" s="170">
        <v>0</v>
      </c>
      <c r="Q11" s="171">
        <f t="shared" si="3"/>
        <v>43</v>
      </c>
      <c r="R11" s="164">
        <v>24</v>
      </c>
      <c r="S11" s="165">
        <v>4</v>
      </c>
      <c r="T11" s="164">
        <v>0</v>
      </c>
      <c r="U11" s="170">
        <v>1</v>
      </c>
      <c r="V11" s="171">
        <f t="shared" si="4"/>
        <v>29</v>
      </c>
      <c r="W11" s="171">
        <f t="shared" si="6"/>
        <v>413</v>
      </c>
      <c r="X11" s="164">
        <v>0</v>
      </c>
      <c r="Y11" s="165">
        <v>0</v>
      </c>
      <c r="Z11" s="166">
        <v>0</v>
      </c>
      <c r="AA11" s="161">
        <v>0</v>
      </c>
      <c r="AB11" s="161">
        <f t="shared" si="5"/>
        <v>0</v>
      </c>
      <c r="AC11" s="161">
        <f t="shared" si="7"/>
        <v>100</v>
      </c>
      <c r="AD11" s="161">
        <f t="shared" si="8"/>
        <v>413</v>
      </c>
      <c r="AE11" s="161">
        <f t="shared" si="9"/>
        <v>513</v>
      </c>
    </row>
    <row r="12" spans="1:31" ht="18">
      <c r="A12" s="53" t="s">
        <v>26</v>
      </c>
      <c r="B12" s="5">
        <v>488</v>
      </c>
      <c r="C12" s="169">
        <v>41</v>
      </c>
      <c r="D12" s="169">
        <v>6</v>
      </c>
      <c r="E12" s="161">
        <f t="shared" si="0"/>
        <v>535</v>
      </c>
      <c r="F12" s="5">
        <v>819</v>
      </c>
      <c r="G12" s="163">
        <f t="shared" si="1"/>
        <v>0.65323565323565325</v>
      </c>
      <c r="H12" s="164">
        <v>306</v>
      </c>
      <c r="I12" s="165">
        <v>24</v>
      </c>
      <c r="J12" s="166">
        <v>1</v>
      </c>
      <c r="K12" s="170">
        <v>2</v>
      </c>
      <c r="L12" s="171">
        <f t="shared" si="2"/>
        <v>333</v>
      </c>
      <c r="M12" s="164">
        <v>28</v>
      </c>
      <c r="N12" s="165">
        <v>1</v>
      </c>
      <c r="O12" s="164">
        <v>0</v>
      </c>
      <c r="P12" s="170">
        <v>1</v>
      </c>
      <c r="Q12" s="171">
        <f t="shared" si="3"/>
        <v>30</v>
      </c>
      <c r="R12" s="164">
        <v>41</v>
      </c>
      <c r="S12" s="165">
        <v>2</v>
      </c>
      <c r="T12" s="164">
        <v>1</v>
      </c>
      <c r="U12" s="170">
        <v>1</v>
      </c>
      <c r="V12" s="171">
        <f t="shared" si="4"/>
        <v>45</v>
      </c>
      <c r="W12" s="171">
        <f t="shared" si="6"/>
        <v>408</v>
      </c>
      <c r="X12" s="164">
        <v>1</v>
      </c>
      <c r="Y12" s="165">
        <v>0</v>
      </c>
      <c r="Z12" s="166">
        <v>0</v>
      </c>
      <c r="AA12" s="161">
        <v>0</v>
      </c>
      <c r="AB12" s="161">
        <f t="shared" si="5"/>
        <v>1</v>
      </c>
      <c r="AC12" s="161">
        <f t="shared" si="7"/>
        <v>126</v>
      </c>
      <c r="AD12" s="161">
        <f t="shared" si="8"/>
        <v>409</v>
      </c>
      <c r="AE12" s="161">
        <f t="shared" si="9"/>
        <v>535</v>
      </c>
    </row>
    <row r="13" spans="1:31" ht="18">
      <c r="A13" s="53" t="s">
        <v>27</v>
      </c>
      <c r="B13" s="5">
        <v>490</v>
      </c>
      <c r="C13" s="169">
        <v>27</v>
      </c>
      <c r="D13" s="169">
        <v>9</v>
      </c>
      <c r="E13" s="161">
        <f t="shared" si="0"/>
        <v>526</v>
      </c>
      <c r="F13" s="5">
        <v>950</v>
      </c>
      <c r="G13" s="163">
        <f t="shared" si="1"/>
        <v>0.55368421052631578</v>
      </c>
      <c r="H13" s="164">
        <v>289</v>
      </c>
      <c r="I13" s="165">
        <v>10</v>
      </c>
      <c r="J13" s="166">
        <v>0</v>
      </c>
      <c r="K13" s="170">
        <v>3</v>
      </c>
      <c r="L13" s="171">
        <f t="shared" si="2"/>
        <v>302</v>
      </c>
      <c r="M13" s="164">
        <v>42</v>
      </c>
      <c r="N13" s="165">
        <v>3</v>
      </c>
      <c r="O13" s="164">
        <v>0</v>
      </c>
      <c r="P13" s="170">
        <v>3</v>
      </c>
      <c r="Q13" s="171">
        <f t="shared" si="3"/>
        <v>48</v>
      </c>
      <c r="R13" s="164">
        <v>38</v>
      </c>
      <c r="S13" s="165">
        <v>2</v>
      </c>
      <c r="T13" s="164">
        <v>0</v>
      </c>
      <c r="U13" s="170">
        <v>2</v>
      </c>
      <c r="V13" s="171">
        <f t="shared" si="4"/>
        <v>42</v>
      </c>
      <c r="W13" s="171">
        <f t="shared" si="6"/>
        <v>392</v>
      </c>
      <c r="X13" s="164">
        <v>0</v>
      </c>
      <c r="Y13" s="165">
        <v>0</v>
      </c>
      <c r="Z13" s="166">
        <v>0</v>
      </c>
      <c r="AA13" s="161">
        <v>0</v>
      </c>
      <c r="AB13" s="161">
        <f t="shared" si="5"/>
        <v>0</v>
      </c>
      <c r="AC13" s="161">
        <f t="shared" si="7"/>
        <v>134</v>
      </c>
      <c r="AD13" s="161">
        <f t="shared" si="8"/>
        <v>392</v>
      </c>
      <c r="AE13" s="161">
        <f t="shared" si="9"/>
        <v>526</v>
      </c>
    </row>
    <row r="14" spans="1:31" ht="18">
      <c r="A14" s="53" t="s">
        <v>28</v>
      </c>
      <c r="B14" s="5">
        <v>301</v>
      </c>
      <c r="C14" s="169">
        <v>12</v>
      </c>
      <c r="D14" s="169">
        <v>1</v>
      </c>
      <c r="E14" s="161">
        <f t="shared" si="0"/>
        <v>314</v>
      </c>
      <c r="F14" s="5">
        <v>523</v>
      </c>
      <c r="G14" s="163">
        <f t="shared" si="1"/>
        <v>0.60038240917782026</v>
      </c>
      <c r="H14" s="164">
        <v>192</v>
      </c>
      <c r="I14" s="165">
        <v>6</v>
      </c>
      <c r="J14" s="166">
        <v>0</v>
      </c>
      <c r="K14" s="170">
        <v>0</v>
      </c>
      <c r="L14" s="171">
        <f t="shared" si="2"/>
        <v>198</v>
      </c>
      <c r="M14" s="164">
        <v>20</v>
      </c>
      <c r="N14" s="165">
        <v>1</v>
      </c>
      <c r="O14" s="164">
        <v>0</v>
      </c>
      <c r="P14" s="170">
        <v>0</v>
      </c>
      <c r="Q14" s="171">
        <f t="shared" si="3"/>
        <v>21</v>
      </c>
      <c r="R14" s="164">
        <v>17</v>
      </c>
      <c r="S14" s="165">
        <v>0</v>
      </c>
      <c r="T14" s="164">
        <v>0</v>
      </c>
      <c r="U14" s="170">
        <v>0</v>
      </c>
      <c r="V14" s="171">
        <f t="shared" si="4"/>
        <v>17</v>
      </c>
      <c r="W14" s="171">
        <f t="shared" si="6"/>
        <v>236</v>
      </c>
      <c r="X14" s="164">
        <v>2</v>
      </c>
      <c r="Y14" s="165">
        <v>0</v>
      </c>
      <c r="Z14" s="166">
        <v>0</v>
      </c>
      <c r="AA14" s="161">
        <v>0</v>
      </c>
      <c r="AB14" s="161">
        <f t="shared" si="5"/>
        <v>2</v>
      </c>
      <c r="AC14" s="161">
        <f t="shared" si="7"/>
        <v>76</v>
      </c>
      <c r="AD14" s="161">
        <f t="shared" si="8"/>
        <v>238</v>
      </c>
      <c r="AE14" s="161">
        <f t="shared" si="9"/>
        <v>314</v>
      </c>
    </row>
    <row r="15" spans="1:31" ht="18">
      <c r="A15" s="53" t="s">
        <v>29</v>
      </c>
      <c r="B15" s="5">
        <v>398</v>
      </c>
      <c r="C15" s="169">
        <v>22</v>
      </c>
      <c r="D15" s="169">
        <v>5</v>
      </c>
      <c r="E15" s="161">
        <f t="shared" si="0"/>
        <v>425</v>
      </c>
      <c r="F15" s="5">
        <v>647</v>
      </c>
      <c r="G15" s="163">
        <f t="shared" si="1"/>
        <v>0.65687789799072638</v>
      </c>
      <c r="H15" s="164">
        <v>279</v>
      </c>
      <c r="I15" s="165">
        <v>11</v>
      </c>
      <c r="J15" s="166">
        <v>2</v>
      </c>
      <c r="K15" s="170">
        <v>2</v>
      </c>
      <c r="L15" s="171">
        <f t="shared" si="2"/>
        <v>294</v>
      </c>
      <c r="M15" s="164">
        <v>27</v>
      </c>
      <c r="N15" s="165">
        <v>2</v>
      </c>
      <c r="O15" s="164">
        <v>0</v>
      </c>
      <c r="P15" s="170">
        <v>0</v>
      </c>
      <c r="Q15" s="171">
        <f t="shared" si="3"/>
        <v>29</v>
      </c>
      <c r="R15" s="164">
        <v>14</v>
      </c>
      <c r="S15" s="165">
        <v>1</v>
      </c>
      <c r="T15" s="164">
        <v>0</v>
      </c>
      <c r="U15" s="170">
        <v>2</v>
      </c>
      <c r="V15" s="171">
        <f t="shared" si="4"/>
        <v>17</v>
      </c>
      <c r="W15" s="171">
        <f t="shared" si="6"/>
        <v>340</v>
      </c>
      <c r="X15" s="164">
        <v>2</v>
      </c>
      <c r="Y15" s="165">
        <v>0</v>
      </c>
      <c r="Z15" s="166">
        <v>0</v>
      </c>
      <c r="AA15" s="161">
        <v>0</v>
      </c>
      <c r="AB15" s="161">
        <f t="shared" si="5"/>
        <v>2</v>
      </c>
      <c r="AC15" s="161">
        <f t="shared" si="7"/>
        <v>83</v>
      </c>
      <c r="AD15" s="161">
        <f t="shared" si="8"/>
        <v>342</v>
      </c>
      <c r="AE15" s="161">
        <f t="shared" si="9"/>
        <v>425</v>
      </c>
    </row>
    <row r="16" spans="1:31" ht="18">
      <c r="A16" s="53" t="s">
        <v>31</v>
      </c>
      <c r="B16" s="5">
        <v>404</v>
      </c>
      <c r="C16" s="162">
        <v>40</v>
      </c>
      <c r="D16" s="162">
        <v>2</v>
      </c>
      <c r="E16" s="161">
        <f t="shared" si="0"/>
        <v>446</v>
      </c>
      <c r="F16" s="5">
        <v>659</v>
      </c>
      <c r="G16" s="163">
        <f t="shared" si="1"/>
        <v>0.67678300455235207</v>
      </c>
      <c r="H16" s="164">
        <v>241</v>
      </c>
      <c r="I16" s="165">
        <v>16</v>
      </c>
      <c r="J16" s="166">
        <v>0</v>
      </c>
      <c r="K16" s="170">
        <v>0</v>
      </c>
      <c r="L16" s="171">
        <f t="shared" si="2"/>
        <v>257</v>
      </c>
      <c r="M16" s="164">
        <v>39</v>
      </c>
      <c r="N16" s="165">
        <v>2</v>
      </c>
      <c r="O16" s="164">
        <v>1</v>
      </c>
      <c r="P16" s="170">
        <v>0</v>
      </c>
      <c r="Q16" s="171">
        <f t="shared" si="3"/>
        <v>42</v>
      </c>
      <c r="R16" s="164">
        <v>32</v>
      </c>
      <c r="S16" s="165">
        <v>5</v>
      </c>
      <c r="T16" s="164">
        <v>0</v>
      </c>
      <c r="U16" s="170">
        <v>1</v>
      </c>
      <c r="V16" s="171">
        <f t="shared" si="4"/>
        <v>38</v>
      </c>
      <c r="W16" s="171">
        <f t="shared" si="6"/>
        <v>337</v>
      </c>
      <c r="X16" s="164">
        <v>0</v>
      </c>
      <c r="Y16" s="165">
        <v>0</v>
      </c>
      <c r="Z16" s="166">
        <v>0</v>
      </c>
      <c r="AA16" s="161">
        <v>0</v>
      </c>
      <c r="AB16" s="161">
        <f t="shared" si="5"/>
        <v>0</v>
      </c>
      <c r="AC16" s="161">
        <f t="shared" si="7"/>
        <v>109</v>
      </c>
      <c r="AD16" s="161">
        <f t="shared" si="8"/>
        <v>337</v>
      </c>
      <c r="AE16" s="161">
        <f t="shared" si="9"/>
        <v>446</v>
      </c>
    </row>
    <row r="17" spans="1:31" ht="18">
      <c r="A17" s="53" t="s">
        <v>64</v>
      </c>
      <c r="B17" s="173">
        <v>290</v>
      </c>
      <c r="C17" s="162">
        <v>23</v>
      </c>
      <c r="D17" s="162">
        <v>1</v>
      </c>
      <c r="E17" s="161">
        <f t="shared" si="0"/>
        <v>314</v>
      </c>
      <c r="F17" s="5">
        <v>468</v>
      </c>
      <c r="G17" s="163">
        <f t="shared" si="1"/>
        <v>0.67094017094017089</v>
      </c>
      <c r="H17" s="164">
        <v>180</v>
      </c>
      <c r="I17" s="165">
        <v>13</v>
      </c>
      <c r="J17" s="166">
        <v>0</v>
      </c>
      <c r="K17" s="170">
        <v>1</v>
      </c>
      <c r="L17" s="171">
        <f t="shared" si="2"/>
        <v>194</v>
      </c>
      <c r="M17" s="164">
        <v>20</v>
      </c>
      <c r="N17" s="165">
        <v>0</v>
      </c>
      <c r="O17" s="164">
        <v>0</v>
      </c>
      <c r="P17" s="170">
        <v>0</v>
      </c>
      <c r="Q17" s="171">
        <f t="shared" si="3"/>
        <v>20</v>
      </c>
      <c r="R17" s="164">
        <v>16</v>
      </c>
      <c r="S17" s="165">
        <v>3</v>
      </c>
      <c r="T17" s="164">
        <v>0</v>
      </c>
      <c r="U17" s="170">
        <v>0</v>
      </c>
      <c r="V17" s="171">
        <f t="shared" si="4"/>
        <v>19</v>
      </c>
      <c r="W17" s="171">
        <f t="shared" si="6"/>
        <v>233</v>
      </c>
      <c r="X17" s="164">
        <v>0</v>
      </c>
      <c r="Y17" s="165">
        <v>1</v>
      </c>
      <c r="Z17" s="161">
        <v>0</v>
      </c>
      <c r="AA17" s="161">
        <v>0</v>
      </c>
      <c r="AB17" s="161">
        <f t="shared" si="5"/>
        <v>1</v>
      </c>
      <c r="AC17" s="161">
        <f t="shared" si="7"/>
        <v>80</v>
      </c>
      <c r="AD17" s="161">
        <f t="shared" si="8"/>
        <v>234</v>
      </c>
      <c r="AE17" s="161">
        <f t="shared" si="9"/>
        <v>314</v>
      </c>
    </row>
    <row r="18" spans="1:31" ht="18">
      <c r="A18" s="53" t="s">
        <v>74</v>
      </c>
      <c r="B18" s="173">
        <v>678</v>
      </c>
      <c r="C18" s="162">
        <v>26</v>
      </c>
      <c r="D18" s="162">
        <v>7</v>
      </c>
      <c r="E18" s="161">
        <f t="shared" ref="E18:E19" si="10">SUM(B18:D18)</f>
        <v>711</v>
      </c>
      <c r="F18" s="5">
        <v>1118</v>
      </c>
      <c r="G18" s="163">
        <f t="shared" ref="G18:G19" si="11">E18/F18</f>
        <v>0.63595706618962433</v>
      </c>
      <c r="H18" s="164">
        <v>412</v>
      </c>
      <c r="I18" s="165">
        <v>13</v>
      </c>
      <c r="J18" s="166">
        <v>0</v>
      </c>
      <c r="K18" s="170">
        <v>6</v>
      </c>
      <c r="L18" s="171">
        <f t="shared" ref="L18" si="12">SUM(H18:K18)</f>
        <v>431</v>
      </c>
      <c r="M18" s="164">
        <v>60</v>
      </c>
      <c r="N18" s="165">
        <v>2</v>
      </c>
      <c r="O18" s="164">
        <v>0</v>
      </c>
      <c r="P18" s="170">
        <v>0</v>
      </c>
      <c r="Q18" s="171">
        <f t="shared" si="3"/>
        <v>62</v>
      </c>
      <c r="R18" s="164">
        <v>40</v>
      </c>
      <c r="S18" s="165">
        <v>2</v>
      </c>
      <c r="T18" s="164">
        <v>0</v>
      </c>
      <c r="U18" s="170">
        <v>0</v>
      </c>
      <c r="V18" s="171">
        <f t="shared" si="4"/>
        <v>42</v>
      </c>
      <c r="W18" s="171">
        <f t="shared" si="6"/>
        <v>535</v>
      </c>
      <c r="X18" s="164">
        <v>1</v>
      </c>
      <c r="Y18" s="165">
        <v>0</v>
      </c>
      <c r="Z18" s="161">
        <v>0</v>
      </c>
      <c r="AA18" s="161">
        <v>0</v>
      </c>
      <c r="AB18" s="161">
        <f t="shared" ref="AB18:AB19" si="13">SUM(X18:AA18)</f>
        <v>1</v>
      </c>
      <c r="AC18" s="161">
        <f t="shared" si="7"/>
        <v>175</v>
      </c>
      <c r="AD18" s="161">
        <f t="shared" si="8"/>
        <v>536</v>
      </c>
      <c r="AE18" s="161">
        <f t="shared" si="9"/>
        <v>711</v>
      </c>
    </row>
    <row r="19" spans="1:31" s="22" customFormat="1" ht="18">
      <c r="A19" s="53" t="s">
        <v>86</v>
      </c>
      <c r="B19" s="175">
        <f>SUM(B7:B18)</f>
        <v>5021</v>
      </c>
      <c r="C19" s="175">
        <f>SUM(C7:C18)</f>
        <v>328</v>
      </c>
      <c r="D19" s="175">
        <f>SUM(D7:D18)</f>
        <v>53</v>
      </c>
      <c r="E19" s="175">
        <f t="shared" si="10"/>
        <v>5402</v>
      </c>
      <c r="F19" s="175">
        <f>SUM(F7:F18)</f>
        <v>8360</v>
      </c>
      <c r="G19" s="176">
        <f t="shared" si="11"/>
        <v>0.64617224880382773</v>
      </c>
      <c r="H19" s="177">
        <f t="shared" ref="H19:P19" si="14">SUM(H7:H18)</f>
        <v>3155</v>
      </c>
      <c r="I19" s="177">
        <f t="shared" si="14"/>
        <v>176</v>
      </c>
      <c r="J19" s="177">
        <f t="shared" si="14"/>
        <v>5</v>
      </c>
      <c r="K19" s="177">
        <f t="shared" si="14"/>
        <v>27</v>
      </c>
      <c r="L19" s="177">
        <f t="shared" si="14"/>
        <v>3363</v>
      </c>
      <c r="M19" s="177">
        <f t="shared" si="14"/>
        <v>424</v>
      </c>
      <c r="N19" s="177">
        <f t="shared" si="14"/>
        <v>22</v>
      </c>
      <c r="O19" s="177">
        <f t="shared" si="14"/>
        <v>1</v>
      </c>
      <c r="P19" s="177">
        <f t="shared" si="14"/>
        <v>6</v>
      </c>
      <c r="Q19" s="178">
        <f t="shared" si="3"/>
        <v>453</v>
      </c>
      <c r="R19" s="177">
        <f>SUM(R7:R18)</f>
        <v>323</v>
      </c>
      <c r="S19" s="177">
        <f>SUM(S7:S18)</f>
        <v>25</v>
      </c>
      <c r="T19" s="177">
        <f>SUM(T7:T18)</f>
        <v>1</v>
      </c>
      <c r="U19" s="177">
        <f>SUM(U7:U18)</f>
        <v>9</v>
      </c>
      <c r="V19" s="178">
        <f t="shared" si="4"/>
        <v>358</v>
      </c>
      <c r="W19" s="178">
        <f>L19+V19+Q19</f>
        <v>4174</v>
      </c>
      <c r="X19" s="175">
        <f>SUM(X7:X18)</f>
        <v>10</v>
      </c>
      <c r="Y19" s="175">
        <f>SUM(Y7:Y18)</f>
        <v>1</v>
      </c>
      <c r="Z19" s="175">
        <f t="shared" ref="Z19:AA19" si="15">SUM(Z7:Z18)</f>
        <v>0</v>
      </c>
      <c r="AA19" s="175">
        <f t="shared" si="15"/>
        <v>0</v>
      </c>
      <c r="AB19" s="175">
        <f t="shared" si="13"/>
        <v>11</v>
      </c>
      <c r="AC19" s="175">
        <f t="shared" si="7"/>
        <v>1217</v>
      </c>
      <c r="AD19" s="175">
        <f t="shared" si="8"/>
        <v>4185</v>
      </c>
      <c r="AE19" s="175">
        <f t="shared" si="9"/>
        <v>5402</v>
      </c>
    </row>
    <row r="20" spans="1:31" ht="18">
      <c r="O20" s="58"/>
      <c r="T20" s="58"/>
      <c r="X20" s="60"/>
      <c r="Y20" s="60"/>
      <c r="Z20" s="60"/>
      <c r="AA20" s="60"/>
      <c r="AB20" s="60"/>
      <c r="AC20" s="60"/>
      <c r="AD20" s="60"/>
      <c r="AE20" s="60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topLeftCell="A4" workbookViewId="0">
      <pane xSplit="1" topLeftCell="B1" activePane="topRight" state="frozen"/>
      <selection activeCell="A4" sqref="A4"/>
      <selection pane="topRight" activeCell="AB23" sqref="AB23"/>
    </sheetView>
  </sheetViews>
  <sheetFormatPr baseColWidth="10" defaultColWidth="12.5" defaultRowHeight="17" x14ac:dyDescent="0"/>
  <cols>
    <col min="1" max="1" width="18.6640625" style="22" customWidth="1"/>
    <col min="2" max="2" width="11.33203125" style="36" customWidth="1"/>
    <col min="3" max="3" width="7.83203125" style="36" customWidth="1"/>
    <col min="4" max="4" width="7.5" style="36" customWidth="1"/>
    <col min="5" max="5" width="10.5" style="22" customWidth="1"/>
    <col min="6" max="6" width="11.1640625" style="22" customWidth="1"/>
    <col min="7" max="7" width="11" style="59" customWidth="1"/>
    <col min="8" max="8" width="8.6640625" style="59" hidden="1" customWidth="1"/>
    <col min="9" max="11" width="7.5" style="59" hidden="1" customWidth="1"/>
    <col min="12" max="12" width="8" style="60" customWidth="1"/>
    <col min="13" max="13" width="9.5" style="59" hidden="1" customWidth="1"/>
    <col min="14" max="14" width="8" style="59" hidden="1" customWidth="1"/>
    <col min="15" max="15" width="6.5" style="20" hidden="1" customWidth="1"/>
    <col min="16" max="16" width="6.6640625" style="59" hidden="1" customWidth="1"/>
    <col min="17" max="17" width="7.83203125" style="60" customWidth="1"/>
    <col min="18" max="18" width="7.5" style="59" hidden="1" customWidth="1"/>
    <col min="19" max="19" width="8" style="59" hidden="1" customWidth="1"/>
    <col min="20" max="20" width="6" style="20" hidden="1" customWidth="1"/>
    <col min="21" max="21" width="6.5" style="59" hidden="1" customWidth="1"/>
    <col min="22" max="22" width="7.83203125" style="60" customWidth="1"/>
    <col min="23" max="23" width="7.33203125" style="59" hidden="1" customWidth="1"/>
    <col min="24" max="24" width="8" style="59" hidden="1" customWidth="1"/>
    <col min="25" max="25" width="7.5" style="20" hidden="1" customWidth="1"/>
    <col min="26" max="26" width="8" style="59" hidden="1" customWidth="1"/>
    <col min="27" max="28" width="7.83203125" style="60" customWidth="1"/>
    <col min="29" max="29" width="6.1640625" style="36" hidden="1" customWidth="1"/>
    <col min="30" max="32" width="7.1640625" style="36" hidden="1" customWidth="1"/>
    <col min="33" max="33" width="8.33203125" style="36" customWidth="1"/>
    <col min="34" max="34" width="11.5" style="36" customWidth="1"/>
    <col min="35" max="16384" width="12.5" style="36"/>
  </cols>
  <sheetData>
    <row r="1" spans="1:36" s="22" customFormat="1">
      <c r="A1" s="15" t="s">
        <v>87</v>
      </c>
      <c r="B1" s="16"/>
      <c r="C1" s="16"/>
      <c r="D1" s="16"/>
      <c r="E1" s="17"/>
      <c r="F1" s="16"/>
      <c r="G1" s="18"/>
      <c r="H1" s="18"/>
      <c r="I1" s="18"/>
      <c r="J1" s="18"/>
      <c r="K1" s="18"/>
      <c r="L1" s="19"/>
      <c r="M1" s="18"/>
      <c r="N1" s="18"/>
      <c r="O1" s="61" t="s">
        <v>242</v>
      </c>
      <c r="P1" s="18"/>
      <c r="Q1" s="19"/>
      <c r="R1" s="18"/>
      <c r="S1" s="18"/>
      <c r="T1" s="20"/>
      <c r="U1" s="18"/>
      <c r="V1" s="19"/>
      <c r="W1" s="18"/>
      <c r="X1" s="18"/>
      <c r="Y1" s="20"/>
      <c r="Z1" s="18"/>
      <c r="AA1" s="19"/>
      <c r="AB1" s="19"/>
      <c r="AC1" s="64"/>
      <c r="AD1" s="64"/>
      <c r="AE1" s="64"/>
      <c r="AF1" s="64"/>
      <c r="AG1" s="64"/>
      <c r="AH1" s="16"/>
      <c r="AI1" s="16"/>
      <c r="AJ1" s="21"/>
    </row>
    <row r="2" spans="1:36" s="22" customFormat="1">
      <c r="A2" s="23" t="s">
        <v>98</v>
      </c>
      <c r="B2" s="24"/>
      <c r="C2" s="24"/>
      <c r="D2" s="24"/>
      <c r="E2" s="24"/>
      <c r="F2" s="24"/>
      <c r="G2" s="25"/>
      <c r="H2" s="25"/>
      <c r="I2" s="25"/>
      <c r="J2" s="25"/>
      <c r="K2" s="25"/>
      <c r="L2" s="26"/>
      <c r="M2" s="25"/>
      <c r="N2" s="25"/>
      <c r="O2" s="20"/>
      <c r="P2" s="25"/>
      <c r="Q2" s="26"/>
      <c r="R2" s="25"/>
      <c r="S2" s="25"/>
      <c r="T2" s="20"/>
      <c r="U2" s="25"/>
      <c r="V2" s="26"/>
      <c r="W2" s="25"/>
      <c r="X2" s="25"/>
      <c r="Y2" s="20"/>
      <c r="Z2" s="25"/>
      <c r="AA2" s="26"/>
      <c r="AB2" s="26"/>
      <c r="AC2" s="24"/>
      <c r="AD2" s="24"/>
      <c r="AE2" s="24"/>
      <c r="AF2" s="24"/>
      <c r="AG2" s="24"/>
      <c r="AH2" s="24"/>
      <c r="AI2" s="24"/>
      <c r="AJ2" s="27"/>
    </row>
    <row r="3" spans="1:36" s="22" customFormat="1">
      <c r="A3" s="187">
        <v>42682</v>
      </c>
      <c r="B3" s="188"/>
      <c r="C3" s="189"/>
      <c r="D3" s="28"/>
      <c r="E3" s="24"/>
      <c r="F3" s="24"/>
      <c r="G3" s="25"/>
      <c r="H3" s="25"/>
      <c r="I3" s="25"/>
      <c r="J3" s="25"/>
      <c r="K3" s="25"/>
      <c r="L3" s="26"/>
      <c r="M3" s="25"/>
      <c r="N3" s="25"/>
      <c r="O3" s="20"/>
      <c r="P3" s="25"/>
      <c r="Q3" s="26"/>
      <c r="R3" s="25"/>
      <c r="S3" s="25"/>
      <c r="T3" s="20"/>
      <c r="U3" s="25"/>
      <c r="V3" s="26"/>
      <c r="W3" s="25"/>
      <c r="X3" s="25"/>
      <c r="Y3" s="20"/>
      <c r="Z3" s="25"/>
      <c r="AA3" s="26"/>
      <c r="AB3" s="26"/>
      <c r="AC3" s="24"/>
      <c r="AD3" s="24"/>
      <c r="AE3" s="24"/>
      <c r="AF3" s="24"/>
      <c r="AG3" s="24"/>
      <c r="AH3" s="24"/>
      <c r="AI3" s="24"/>
      <c r="AJ3" s="27"/>
    </row>
    <row r="4" spans="1:36" ht="17.25" customHeight="1" thickBot="1">
      <c r="A4" s="29"/>
      <c r="B4" s="30"/>
      <c r="C4" s="31"/>
      <c r="D4" s="31"/>
      <c r="E4" s="31"/>
      <c r="F4" s="31"/>
      <c r="G4" s="32"/>
      <c r="H4" s="32"/>
      <c r="I4" s="32"/>
      <c r="J4" s="32"/>
      <c r="K4" s="32"/>
      <c r="L4" s="33"/>
      <c r="M4" s="32"/>
      <c r="N4" s="32"/>
      <c r="O4" s="34"/>
      <c r="P4" s="32"/>
      <c r="Q4" s="33"/>
      <c r="R4" s="32"/>
      <c r="S4" s="32"/>
      <c r="T4" s="34"/>
      <c r="U4" s="32"/>
      <c r="V4" s="33"/>
      <c r="W4" s="32"/>
      <c r="X4" s="32"/>
      <c r="Y4" s="34"/>
      <c r="Z4" s="32"/>
      <c r="AA4" s="33"/>
      <c r="AB4" s="33"/>
      <c r="AC4" s="31"/>
      <c r="AD4" s="31"/>
      <c r="AE4" s="31"/>
      <c r="AF4" s="31"/>
      <c r="AG4" s="31"/>
      <c r="AH4" s="31"/>
      <c r="AI4" s="31"/>
      <c r="AJ4" s="35"/>
    </row>
    <row r="5" spans="1:36" s="44" customFormat="1" ht="158.2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8" t="s">
        <v>244</v>
      </c>
      <c r="I5" s="40" t="s">
        <v>245</v>
      </c>
      <c r="J5" s="41" t="s">
        <v>246</v>
      </c>
      <c r="K5" s="42" t="s">
        <v>247</v>
      </c>
      <c r="L5" s="39" t="s">
        <v>248</v>
      </c>
      <c r="M5" s="38" t="s">
        <v>244</v>
      </c>
      <c r="N5" s="40" t="s">
        <v>245</v>
      </c>
      <c r="O5" s="41" t="s">
        <v>246</v>
      </c>
      <c r="P5" s="42" t="s">
        <v>247</v>
      </c>
      <c r="Q5" s="39" t="s">
        <v>248</v>
      </c>
      <c r="R5" s="38" t="s">
        <v>244</v>
      </c>
      <c r="S5" s="40" t="s">
        <v>245</v>
      </c>
      <c r="T5" s="41" t="s">
        <v>246</v>
      </c>
      <c r="U5" s="42" t="s">
        <v>247</v>
      </c>
      <c r="V5" s="39" t="s">
        <v>248</v>
      </c>
      <c r="W5" s="38" t="s">
        <v>244</v>
      </c>
      <c r="X5" s="40" t="s">
        <v>245</v>
      </c>
      <c r="Y5" s="41" t="s">
        <v>246</v>
      </c>
      <c r="Z5" s="42" t="s">
        <v>247</v>
      </c>
      <c r="AA5" s="39" t="s">
        <v>248</v>
      </c>
      <c r="AB5" s="39" t="s">
        <v>249</v>
      </c>
      <c r="AC5" s="37" t="s">
        <v>223</v>
      </c>
      <c r="AD5" s="37" t="s">
        <v>224</v>
      </c>
      <c r="AE5" s="37" t="s">
        <v>234</v>
      </c>
      <c r="AF5" s="37" t="s">
        <v>225</v>
      </c>
      <c r="AG5" s="37" t="s">
        <v>226</v>
      </c>
      <c r="AH5" s="43" t="s">
        <v>95</v>
      </c>
      <c r="AI5" s="43" t="s">
        <v>96</v>
      </c>
      <c r="AJ5" s="43" t="s">
        <v>520</v>
      </c>
    </row>
    <row r="6" spans="1:36" s="52" customFormat="1" ht="16.5" customHeight="1">
      <c r="A6" s="45"/>
      <c r="B6" s="46"/>
      <c r="C6" s="46"/>
      <c r="D6" s="46"/>
      <c r="E6" s="45"/>
      <c r="F6" s="45"/>
      <c r="G6" s="47"/>
      <c r="H6" s="48" t="s">
        <v>99</v>
      </c>
      <c r="I6" s="48" t="s">
        <v>99</v>
      </c>
      <c r="J6" s="48" t="s">
        <v>99</v>
      </c>
      <c r="K6" s="48" t="s">
        <v>99</v>
      </c>
      <c r="L6" s="49" t="s">
        <v>99</v>
      </c>
      <c r="M6" s="48" t="s">
        <v>111</v>
      </c>
      <c r="N6" s="50" t="s">
        <v>111</v>
      </c>
      <c r="O6" s="48" t="s">
        <v>111</v>
      </c>
      <c r="P6" s="51" t="s">
        <v>111</v>
      </c>
      <c r="Q6" s="49" t="s">
        <v>111</v>
      </c>
      <c r="R6" s="48" t="s">
        <v>113</v>
      </c>
      <c r="S6" s="50" t="s">
        <v>113</v>
      </c>
      <c r="T6" s="48" t="s">
        <v>113</v>
      </c>
      <c r="U6" s="51" t="s">
        <v>113</v>
      </c>
      <c r="V6" s="49" t="s">
        <v>113</v>
      </c>
      <c r="W6" s="48" t="s">
        <v>141</v>
      </c>
      <c r="X6" s="50" t="s">
        <v>141</v>
      </c>
      <c r="Y6" s="48" t="s">
        <v>141</v>
      </c>
      <c r="Z6" s="51" t="s">
        <v>141</v>
      </c>
      <c r="AA6" s="49" t="s">
        <v>141</v>
      </c>
      <c r="AB6" s="49"/>
      <c r="AC6" s="75"/>
      <c r="AD6" s="75"/>
      <c r="AE6" s="75"/>
      <c r="AF6" s="75"/>
      <c r="AG6" s="75"/>
      <c r="AH6" s="46"/>
      <c r="AI6" s="46"/>
    </row>
    <row r="7" spans="1:36" ht="18">
      <c r="A7" s="53" t="s">
        <v>15</v>
      </c>
      <c r="B7" s="5">
        <v>50</v>
      </c>
      <c r="C7" s="169">
        <v>0</v>
      </c>
      <c r="D7" s="169">
        <v>0</v>
      </c>
      <c r="E7" s="161">
        <f t="shared" ref="E7:E19" si="0">SUM(B7:D7)</f>
        <v>50</v>
      </c>
      <c r="F7" s="5">
        <v>73</v>
      </c>
      <c r="G7" s="163">
        <f t="shared" ref="G7:G19" si="1">E7/F7</f>
        <v>0.68493150684931503</v>
      </c>
      <c r="H7" s="164">
        <v>33</v>
      </c>
      <c r="I7" s="165">
        <v>0</v>
      </c>
      <c r="J7" s="166">
        <v>0</v>
      </c>
      <c r="K7" s="170">
        <v>0</v>
      </c>
      <c r="L7" s="171">
        <f t="shared" ref="L7:L22" si="2">SUM(H7:K7)</f>
        <v>33</v>
      </c>
      <c r="M7" s="164">
        <v>4</v>
      </c>
      <c r="N7" s="165">
        <v>0</v>
      </c>
      <c r="O7" s="164">
        <v>0</v>
      </c>
      <c r="P7" s="170">
        <v>0</v>
      </c>
      <c r="Q7" s="171">
        <f>SUM(M7:P7)</f>
        <v>4</v>
      </c>
      <c r="R7" s="164">
        <v>1</v>
      </c>
      <c r="S7" s="165">
        <v>0</v>
      </c>
      <c r="T7" s="164">
        <v>0</v>
      </c>
      <c r="U7" s="170">
        <v>0</v>
      </c>
      <c r="V7" s="171">
        <f>SUM(R7:U7)</f>
        <v>1</v>
      </c>
      <c r="W7" s="164">
        <v>0</v>
      </c>
      <c r="X7" s="165">
        <v>0</v>
      </c>
      <c r="Y7" s="164">
        <v>0</v>
      </c>
      <c r="Z7" s="170">
        <v>0</v>
      </c>
      <c r="AA7" s="171">
        <f>SUM(W7:Z7)</f>
        <v>0</v>
      </c>
      <c r="AB7" s="171">
        <f>AA7+V7+Q7+L7</f>
        <v>38</v>
      </c>
      <c r="AC7" s="164">
        <v>0</v>
      </c>
      <c r="AD7" s="165">
        <v>0</v>
      </c>
      <c r="AE7" s="166">
        <v>0</v>
      </c>
      <c r="AF7" s="161">
        <v>0</v>
      </c>
      <c r="AG7" s="161">
        <f t="shared" ref="AG7:AG22" si="3">SUM(AC7:AF7)</f>
        <v>0</v>
      </c>
      <c r="AH7" s="161">
        <f t="shared" ref="AH7:AH23" si="4">E7-AI7</f>
        <v>12</v>
      </c>
      <c r="AI7" s="161">
        <f>AG7+AB7</f>
        <v>38</v>
      </c>
      <c r="AJ7" s="161">
        <f>AH7+AI7</f>
        <v>50</v>
      </c>
    </row>
    <row r="8" spans="1:36" ht="18">
      <c r="A8" s="53" t="s">
        <v>16</v>
      </c>
      <c r="B8" s="5">
        <v>130</v>
      </c>
      <c r="C8" s="169">
        <v>6</v>
      </c>
      <c r="D8" s="169">
        <v>6</v>
      </c>
      <c r="E8" s="161">
        <f t="shared" si="0"/>
        <v>142</v>
      </c>
      <c r="F8" s="5">
        <v>228</v>
      </c>
      <c r="G8" s="163">
        <f t="shared" si="1"/>
        <v>0.6228070175438597</v>
      </c>
      <c r="H8" s="164">
        <v>73</v>
      </c>
      <c r="I8" s="165">
        <v>1</v>
      </c>
      <c r="J8" s="166">
        <v>0</v>
      </c>
      <c r="K8" s="170">
        <v>6</v>
      </c>
      <c r="L8" s="171">
        <f t="shared" si="2"/>
        <v>80</v>
      </c>
      <c r="M8" s="164">
        <v>8</v>
      </c>
      <c r="N8" s="165">
        <v>0</v>
      </c>
      <c r="O8" s="164">
        <v>0</v>
      </c>
      <c r="P8" s="170">
        <v>0</v>
      </c>
      <c r="Q8" s="171">
        <f t="shared" ref="Q8:Q22" si="5">SUM(M8:P8)</f>
        <v>8</v>
      </c>
      <c r="R8" s="164">
        <v>5</v>
      </c>
      <c r="S8" s="165">
        <v>1</v>
      </c>
      <c r="T8" s="164">
        <v>0</v>
      </c>
      <c r="U8" s="170">
        <v>0</v>
      </c>
      <c r="V8" s="171">
        <f t="shared" ref="V8:V22" si="6">SUM(R8:U8)</f>
        <v>6</v>
      </c>
      <c r="W8" s="164">
        <v>1</v>
      </c>
      <c r="X8" s="165">
        <v>0</v>
      </c>
      <c r="Y8" s="164">
        <v>0</v>
      </c>
      <c r="Z8" s="170">
        <v>0</v>
      </c>
      <c r="AA8" s="171">
        <f t="shared" ref="AA8:AA22" si="7">SUM(W8:Z8)</f>
        <v>1</v>
      </c>
      <c r="AB8" s="171">
        <f t="shared" ref="AB8:AB22" si="8">AA8+V8+Q8+L8</f>
        <v>95</v>
      </c>
      <c r="AC8" s="164">
        <v>1</v>
      </c>
      <c r="AD8" s="165">
        <v>0</v>
      </c>
      <c r="AE8" s="166">
        <v>0</v>
      </c>
      <c r="AF8" s="161">
        <v>0</v>
      </c>
      <c r="AG8" s="161">
        <f t="shared" si="3"/>
        <v>1</v>
      </c>
      <c r="AH8" s="161">
        <f t="shared" si="4"/>
        <v>46</v>
      </c>
      <c r="AI8" s="161">
        <f t="shared" ref="AI8:AI23" si="9">AG8+AB8</f>
        <v>96</v>
      </c>
      <c r="AJ8" s="161">
        <f t="shared" ref="AJ8:AJ23" si="10">AH8+AI8</f>
        <v>142</v>
      </c>
    </row>
    <row r="9" spans="1:36" ht="18">
      <c r="A9" s="53" t="s">
        <v>17</v>
      </c>
      <c r="B9" s="5">
        <v>129</v>
      </c>
      <c r="C9" s="169">
        <v>24</v>
      </c>
      <c r="D9" s="169">
        <v>0</v>
      </c>
      <c r="E9" s="161">
        <f t="shared" si="0"/>
        <v>153</v>
      </c>
      <c r="F9" s="5">
        <v>195</v>
      </c>
      <c r="G9" s="163">
        <f t="shared" si="1"/>
        <v>0.7846153846153846</v>
      </c>
      <c r="H9" s="164">
        <v>70</v>
      </c>
      <c r="I9" s="165">
        <v>18</v>
      </c>
      <c r="J9" s="166">
        <v>0</v>
      </c>
      <c r="K9" s="170">
        <v>0</v>
      </c>
      <c r="L9" s="171">
        <f t="shared" si="2"/>
        <v>88</v>
      </c>
      <c r="M9" s="164">
        <v>7</v>
      </c>
      <c r="N9" s="165">
        <v>1</v>
      </c>
      <c r="O9" s="164">
        <v>0</v>
      </c>
      <c r="P9" s="170">
        <v>0</v>
      </c>
      <c r="Q9" s="171">
        <f t="shared" si="5"/>
        <v>8</v>
      </c>
      <c r="R9" s="164">
        <v>14</v>
      </c>
      <c r="S9" s="165">
        <v>1</v>
      </c>
      <c r="T9" s="164">
        <v>0</v>
      </c>
      <c r="U9" s="170">
        <v>0</v>
      </c>
      <c r="V9" s="171">
        <f t="shared" si="6"/>
        <v>15</v>
      </c>
      <c r="W9" s="164">
        <v>3</v>
      </c>
      <c r="X9" s="165">
        <v>0</v>
      </c>
      <c r="Y9" s="164">
        <v>0</v>
      </c>
      <c r="Z9" s="170">
        <v>0</v>
      </c>
      <c r="AA9" s="171">
        <f t="shared" si="7"/>
        <v>3</v>
      </c>
      <c r="AB9" s="171">
        <f t="shared" si="8"/>
        <v>114</v>
      </c>
      <c r="AC9" s="164">
        <v>1</v>
      </c>
      <c r="AD9" s="165">
        <v>0</v>
      </c>
      <c r="AE9" s="166">
        <v>0</v>
      </c>
      <c r="AF9" s="161">
        <v>0</v>
      </c>
      <c r="AG9" s="161">
        <f t="shared" si="3"/>
        <v>1</v>
      </c>
      <c r="AH9" s="161">
        <f t="shared" si="4"/>
        <v>38</v>
      </c>
      <c r="AI9" s="161">
        <f t="shared" si="9"/>
        <v>115</v>
      </c>
      <c r="AJ9" s="161">
        <f t="shared" si="10"/>
        <v>153</v>
      </c>
    </row>
    <row r="10" spans="1:36" ht="18">
      <c r="A10" s="53" t="s">
        <v>18</v>
      </c>
      <c r="B10" s="5">
        <v>712</v>
      </c>
      <c r="C10" s="169">
        <v>108</v>
      </c>
      <c r="D10" s="169">
        <v>13</v>
      </c>
      <c r="E10" s="161">
        <f t="shared" si="0"/>
        <v>833</v>
      </c>
      <c r="F10" s="5">
        <v>1110</v>
      </c>
      <c r="G10" s="163">
        <f t="shared" si="1"/>
        <v>0.75045045045045045</v>
      </c>
      <c r="H10" s="164">
        <v>389</v>
      </c>
      <c r="I10" s="165">
        <v>62</v>
      </c>
      <c r="J10" s="166">
        <v>0</v>
      </c>
      <c r="K10" s="170">
        <v>6</v>
      </c>
      <c r="L10" s="171">
        <f t="shared" si="2"/>
        <v>457</v>
      </c>
      <c r="M10" s="164">
        <v>58</v>
      </c>
      <c r="N10" s="165">
        <v>5</v>
      </c>
      <c r="O10" s="164">
        <v>1</v>
      </c>
      <c r="P10" s="170">
        <v>0</v>
      </c>
      <c r="Q10" s="171">
        <f t="shared" si="5"/>
        <v>64</v>
      </c>
      <c r="R10" s="164">
        <v>37</v>
      </c>
      <c r="S10" s="165">
        <v>9</v>
      </c>
      <c r="T10" s="164">
        <v>0</v>
      </c>
      <c r="U10" s="170">
        <v>1</v>
      </c>
      <c r="V10" s="171">
        <f t="shared" si="6"/>
        <v>47</v>
      </c>
      <c r="W10" s="164">
        <v>6</v>
      </c>
      <c r="X10" s="165">
        <v>1</v>
      </c>
      <c r="Y10" s="164">
        <v>0</v>
      </c>
      <c r="Z10" s="170">
        <v>0</v>
      </c>
      <c r="AA10" s="171">
        <f t="shared" si="7"/>
        <v>7</v>
      </c>
      <c r="AB10" s="171">
        <f t="shared" si="8"/>
        <v>575</v>
      </c>
      <c r="AC10" s="164">
        <v>2</v>
      </c>
      <c r="AD10" s="165">
        <v>0</v>
      </c>
      <c r="AE10" s="166">
        <v>0</v>
      </c>
      <c r="AF10" s="161">
        <v>0</v>
      </c>
      <c r="AG10" s="161">
        <f t="shared" si="3"/>
        <v>2</v>
      </c>
      <c r="AH10" s="161">
        <f t="shared" si="4"/>
        <v>256</v>
      </c>
      <c r="AI10" s="161">
        <f t="shared" si="9"/>
        <v>577</v>
      </c>
      <c r="AJ10" s="161">
        <f t="shared" si="10"/>
        <v>833</v>
      </c>
    </row>
    <row r="11" spans="1:36" ht="18">
      <c r="A11" s="53" t="s">
        <v>23</v>
      </c>
      <c r="B11" s="5">
        <v>535</v>
      </c>
      <c r="C11" s="162">
        <v>36</v>
      </c>
      <c r="D11" s="162">
        <v>3</v>
      </c>
      <c r="E11" s="161">
        <f t="shared" si="0"/>
        <v>574</v>
      </c>
      <c r="F11" s="5">
        <v>875</v>
      </c>
      <c r="G11" s="163">
        <f t="shared" si="1"/>
        <v>0.65600000000000003</v>
      </c>
      <c r="H11" s="164">
        <v>313</v>
      </c>
      <c r="I11" s="165">
        <v>22</v>
      </c>
      <c r="J11" s="166">
        <v>0</v>
      </c>
      <c r="K11" s="170">
        <v>2</v>
      </c>
      <c r="L11" s="171">
        <f t="shared" si="2"/>
        <v>337</v>
      </c>
      <c r="M11" s="164">
        <v>35</v>
      </c>
      <c r="N11" s="165">
        <v>1</v>
      </c>
      <c r="O11" s="164">
        <v>0</v>
      </c>
      <c r="P11" s="170">
        <v>1</v>
      </c>
      <c r="Q11" s="171">
        <f t="shared" si="5"/>
        <v>37</v>
      </c>
      <c r="R11" s="164">
        <v>27</v>
      </c>
      <c r="S11" s="165">
        <v>3</v>
      </c>
      <c r="T11" s="164">
        <v>0</v>
      </c>
      <c r="U11" s="170">
        <v>0</v>
      </c>
      <c r="V11" s="171">
        <f t="shared" si="6"/>
        <v>30</v>
      </c>
      <c r="W11" s="164">
        <v>1</v>
      </c>
      <c r="X11" s="165">
        <v>0</v>
      </c>
      <c r="Y11" s="164">
        <v>0</v>
      </c>
      <c r="Z11" s="170">
        <v>0</v>
      </c>
      <c r="AA11" s="171">
        <f t="shared" si="7"/>
        <v>1</v>
      </c>
      <c r="AB11" s="171">
        <f t="shared" si="8"/>
        <v>405</v>
      </c>
      <c r="AC11" s="164">
        <v>1</v>
      </c>
      <c r="AD11" s="165">
        <v>0</v>
      </c>
      <c r="AE11" s="166">
        <v>0</v>
      </c>
      <c r="AF11" s="161">
        <v>0</v>
      </c>
      <c r="AG11" s="161">
        <f t="shared" si="3"/>
        <v>1</v>
      </c>
      <c r="AH11" s="161">
        <f t="shared" si="4"/>
        <v>168</v>
      </c>
      <c r="AI11" s="161">
        <f t="shared" si="9"/>
        <v>406</v>
      </c>
      <c r="AJ11" s="161">
        <f t="shared" si="10"/>
        <v>574</v>
      </c>
    </row>
    <row r="12" spans="1:36" ht="18">
      <c r="A12" s="53" t="s">
        <v>42</v>
      </c>
      <c r="B12" s="173">
        <v>648</v>
      </c>
      <c r="C12" s="162">
        <v>38</v>
      </c>
      <c r="D12" s="162">
        <v>6</v>
      </c>
      <c r="E12" s="161">
        <f t="shared" si="0"/>
        <v>692</v>
      </c>
      <c r="F12" s="5">
        <v>999</v>
      </c>
      <c r="G12" s="163">
        <f t="shared" si="1"/>
        <v>0.69269269269269274</v>
      </c>
      <c r="H12" s="164">
        <v>383</v>
      </c>
      <c r="I12" s="165">
        <v>18</v>
      </c>
      <c r="J12" s="166">
        <v>0</v>
      </c>
      <c r="K12" s="170">
        <v>4</v>
      </c>
      <c r="L12" s="170">
        <f t="shared" si="2"/>
        <v>405</v>
      </c>
      <c r="M12" s="180">
        <v>49</v>
      </c>
      <c r="N12" s="165">
        <v>3</v>
      </c>
      <c r="O12" s="170">
        <v>0</v>
      </c>
      <c r="P12" s="170">
        <v>0</v>
      </c>
      <c r="Q12" s="170">
        <f t="shared" si="5"/>
        <v>52</v>
      </c>
      <c r="R12" s="180">
        <v>51</v>
      </c>
      <c r="S12" s="165">
        <v>2</v>
      </c>
      <c r="T12" s="170">
        <v>0</v>
      </c>
      <c r="U12" s="170">
        <v>1</v>
      </c>
      <c r="V12" s="170">
        <f t="shared" si="6"/>
        <v>54</v>
      </c>
      <c r="W12" s="180">
        <v>4</v>
      </c>
      <c r="X12" s="165">
        <v>1</v>
      </c>
      <c r="Y12" s="170">
        <v>0</v>
      </c>
      <c r="Z12" s="170">
        <v>0</v>
      </c>
      <c r="AA12" s="170">
        <f t="shared" si="7"/>
        <v>5</v>
      </c>
      <c r="AB12" s="170">
        <f t="shared" si="8"/>
        <v>516</v>
      </c>
      <c r="AC12" s="180">
        <v>2</v>
      </c>
      <c r="AD12" s="165">
        <v>1</v>
      </c>
      <c r="AE12" s="166">
        <v>0</v>
      </c>
      <c r="AF12" s="170">
        <v>0</v>
      </c>
      <c r="AG12" s="170">
        <f t="shared" si="3"/>
        <v>3</v>
      </c>
      <c r="AH12" s="161">
        <f t="shared" si="4"/>
        <v>173</v>
      </c>
      <c r="AI12" s="161">
        <f t="shared" si="9"/>
        <v>519</v>
      </c>
      <c r="AJ12" s="161">
        <f t="shared" si="10"/>
        <v>692</v>
      </c>
    </row>
    <row r="13" spans="1:36" ht="18">
      <c r="A13" s="53" t="s">
        <v>53</v>
      </c>
      <c r="B13" s="173">
        <v>471</v>
      </c>
      <c r="C13" s="162">
        <v>29</v>
      </c>
      <c r="D13" s="162">
        <v>8</v>
      </c>
      <c r="E13" s="161">
        <f t="shared" si="0"/>
        <v>508</v>
      </c>
      <c r="F13" s="5">
        <v>792</v>
      </c>
      <c r="G13" s="163">
        <f t="shared" si="1"/>
        <v>0.64141414141414144</v>
      </c>
      <c r="H13" s="164">
        <v>282</v>
      </c>
      <c r="I13" s="165">
        <v>15</v>
      </c>
      <c r="J13" s="166">
        <v>0</v>
      </c>
      <c r="K13" s="170">
        <v>5</v>
      </c>
      <c r="L13" s="170">
        <f t="shared" si="2"/>
        <v>302</v>
      </c>
      <c r="M13" s="180">
        <v>34</v>
      </c>
      <c r="N13" s="165">
        <v>0</v>
      </c>
      <c r="O13" s="170">
        <v>0</v>
      </c>
      <c r="P13" s="170">
        <v>2</v>
      </c>
      <c r="Q13" s="170">
        <f t="shared" si="5"/>
        <v>36</v>
      </c>
      <c r="R13" s="180">
        <v>23</v>
      </c>
      <c r="S13" s="165">
        <v>2</v>
      </c>
      <c r="T13" s="170">
        <v>0</v>
      </c>
      <c r="U13" s="170">
        <v>0</v>
      </c>
      <c r="V13" s="170">
        <f t="shared" si="6"/>
        <v>25</v>
      </c>
      <c r="W13" s="180">
        <v>2</v>
      </c>
      <c r="X13" s="165">
        <v>1</v>
      </c>
      <c r="Y13" s="170">
        <v>0</v>
      </c>
      <c r="Z13" s="170">
        <v>0</v>
      </c>
      <c r="AA13" s="170">
        <f t="shared" si="7"/>
        <v>3</v>
      </c>
      <c r="AB13" s="170">
        <f t="shared" si="8"/>
        <v>366</v>
      </c>
      <c r="AC13" s="180">
        <v>2</v>
      </c>
      <c r="AD13" s="165">
        <v>0</v>
      </c>
      <c r="AE13" s="166">
        <v>0</v>
      </c>
      <c r="AF13" s="170">
        <v>0</v>
      </c>
      <c r="AG13" s="170">
        <f t="shared" si="3"/>
        <v>2</v>
      </c>
      <c r="AH13" s="161">
        <f t="shared" si="4"/>
        <v>140</v>
      </c>
      <c r="AI13" s="161">
        <f t="shared" si="9"/>
        <v>368</v>
      </c>
      <c r="AJ13" s="161">
        <f t="shared" si="10"/>
        <v>508</v>
      </c>
    </row>
    <row r="14" spans="1:36" ht="18">
      <c r="A14" s="53" t="s">
        <v>54</v>
      </c>
      <c r="B14" s="173">
        <v>551</v>
      </c>
      <c r="C14" s="162">
        <v>46</v>
      </c>
      <c r="D14" s="162">
        <v>13</v>
      </c>
      <c r="E14" s="161">
        <f t="shared" si="0"/>
        <v>610</v>
      </c>
      <c r="F14" s="5">
        <v>960</v>
      </c>
      <c r="G14" s="163">
        <f t="shared" si="1"/>
        <v>0.63541666666666663</v>
      </c>
      <c r="H14" s="164">
        <v>309</v>
      </c>
      <c r="I14" s="165">
        <v>31</v>
      </c>
      <c r="J14" s="166">
        <v>0</v>
      </c>
      <c r="K14" s="170">
        <v>9</v>
      </c>
      <c r="L14" s="170">
        <f t="shared" si="2"/>
        <v>349</v>
      </c>
      <c r="M14" s="180">
        <v>33</v>
      </c>
      <c r="N14" s="165">
        <v>2</v>
      </c>
      <c r="O14" s="170">
        <v>0</v>
      </c>
      <c r="P14" s="170">
        <v>2</v>
      </c>
      <c r="Q14" s="170">
        <f t="shared" si="5"/>
        <v>37</v>
      </c>
      <c r="R14" s="180">
        <v>34</v>
      </c>
      <c r="S14" s="165">
        <v>2</v>
      </c>
      <c r="T14" s="170">
        <v>0</v>
      </c>
      <c r="U14" s="170">
        <v>0</v>
      </c>
      <c r="V14" s="170">
        <f t="shared" si="6"/>
        <v>36</v>
      </c>
      <c r="W14" s="180">
        <v>7</v>
      </c>
      <c r="X14" s="165">
        <v>0</v>
      </c>
      <c r="Y14" s="170">
        <v>0</v>
      </c>
      <c r="Z14" s="170">
        <v>0</v>
      </c>
      <c r="AA14" s="170">
        <f t="shared" si="7"/>
        <v>7</v>
      </c>
      <c r="AB14" s="170">
        <f t="shared" si="8"/>
        <v>429</v>
      </c>
      <c r="AC14" s="180">
        <v>0</v>
      </c>
      <c r="AD14" s="165">
        <v>0</v>
      </c>
      <c r="AE14" s="166">
        <v>0</v>
      </c>
      <c r="AF14" s="170">
        <v>0</v>
      </c>
      <c r="AG14" s="170">
        <f t="shared" si="3"/>
        <v>0</v>
      </c>
      <c r="AH14" s="161">
        <f t="shared" si="4"/>
        <v>181</v>
      </c>
      <c r="AI14" s="161">
        <f t="shared" si="9"/>
        <v>429</v>
      </c>
      <c r="AJ14" s="161">
        <f t="shared" si="10"/>
        <v>610</v>
      </c>
    </row>
    <row r="15" spans="1:36" ht="18">
      <c r="A15" s="53" t="s">
        <v>55</v>
      </c>
      <c r="B15" s="173">
        <v>485</v>
      </c>
      <c r="C15" s="162">
        <v>40</v>
      </c>
      <c r="D15" s="162">
        <v>9</v>
      </c>
      <c r="E15" s="161">
        <f t="shared" si="0"/>
        <v>534</v>
      </c>
      <c r="F15" s="5">
        <v>810</v>
      </c>
      <c r="G15" s="163">
        <f t="shared" si="1"/>
        <v>0.65925925925925921</v>
      </c>
      <c r="H15" s="164">
        <v>285</v>
      </c>
      <c r="I15" s="165">
        <v>18</v>
      </c>
      <c r="J15" s="166">
        <v>0</v>
      </c>
      <c r="K15" s="170">
        <v>4</v>
      </c>
      <c r="L15" s="170">
        <f t="shared" si="2"/>
        <v>307</v>
      </c>
      <c r="M15" s="180">
        <v>30</v>
      </c>
      <c r="N15" s="165">
        <v>1</v>
      </c>
      <c r="O15" s="170">
        <v>0</v>
      </c>
      <c r="P15" s="170">
        <v>1</v>
      </c>
      <c r="Q15" s="170">
        <f t="shared" si="5"/>
        <v>32</v>
      </c>
      <c r="R15" s="180">
        <v>39</v>
      </c>
      <c r="S15" s="165">
        <v>4</v>
      </c>
      <c r="T15" s="170">
        <v>0</v>
      </c>
      <c r="U15" s="170">
        <v>0</v>
      </c>
      <c r="V15" s="170">
        <f t="shared" si="6"/>
        <v>43</v>
      </c>
      <c r="W15" s="180">
        <v>7</v>
      </c>
      <c r="X15" s="165">
        <v>0</v>
      </c>
      <c r="Y15" s="170">
        <v>0</v>
      </c>
      <c r="Z15" s="170">
        <v>0</v>
      </c>
      <c r="AA15" s="170">
        <f t="shared" si="7"/>
        <v>7</v>
      </c>
      <c r="AB15" s="170">
        <f t="shared" si="8"/>
        <v>389</v>
      </c>
      <c r="AC15" s="180">
        <v>0</v>
      </c>
      <c r="AD15" s="165">
        <v>0</v>
      </c>
      <c r="AE15" s="166">
        <v>0</v>
      </c>
      <c r="AF15" s="170">
        <v>0</v>
      </c>
      <c r="AG15" s="170">
        <f t="shared" si="3"/>
        <v>0</v>
      </c>
      <c r="AH15" s="161">
        <f t="shared" si="4"/>
        <v>145</v>
      </c>
      <c r="AI15" s="161">
        <f t="shared" si="9"/>
        <v>389</v>
      </c>
      <c r="AJ15" s="161">
        <f t="shared" si="10"/>
        <v>534</v>
      </c>
    </row>
    <row r="16" spans="1:36" ht="18">
      <c r="A16" s="53" t="s">
        <v>59</v>
      </c>
      <c r="B16" s="173">
        <v>343</v>
      </c>
      <c r="C16" s="162">
        <v>27</v>
      </c>
      <c r="D16" s="162">
        <v>8</v>
      </c>
      <c r="E16" s="161">
        <f t="shared" si="0"/>
        <v>378</v>
      </c>
      <c r="F16" s="5">
        <v>525</v>
      </c>
      <c r="G16" s="163">
        <f t="shared" si="1"/>
        <v>0.72</v>
      </c>
      <c r="H16" s="164">
        <v>223</v>
      </c>
      <c r="I16" s="165">
        <v>15</v>
      </c>
      <c r="J16" s="166">
        <v>0</v>
      </c>
      <c r="K16" s="170">
        <v>6</v>
      </c>
      <c r="L16" s="170">
        <f t="shared" si="2"/>
        <v>244</v>
      </c>
      <c r="M16" s="180">
        <v>21</v>
      </c>
      <c r="N16" s="165">
        <v>1</v>
      </c>
      <c r="O16" s="170">
        <v>0</v>
      </c>
      <c r="P16" s="170">
        <v>0</v>
      </c>
      <c r="Q16" s="170">
        <f t="shared" si="5"/>
        <v>22</v>
      </c>
      <c r="R16" s="180">
        <v>16</v>
      </c>
      <c r="S16" s="165">
        <v>0</v>
      </c>
      <c r="T16" s="170">
        <v>0</v>
      </c>
      <c r="U16" s="170">
        <v>1</v>
      </c>
      <c r="V16" s="170">
        <f t="shared" si="6"/>
        <v>17</v>
      </c>
      <c r="W16" s="180">
        <v>3</v>
      </c>
      <c r="X16" s="165">
        <v>0</v>
      </c>
      <c r="Y16" s="170">
        <v>0</v>
      </c>
      <c r="Z16" s="170">
        <v>0</v>
      </c>
      <c r="AA16" s="170">
        <f t="shared" si="7"/>
        <v>3</v>
      </c>
      <c r="AB16" s="170">
        <f t="shared" si="8"/>
        <v>286</v>
      </c>
      <c r="AC16" s="180">
        <v>1</v>
      </c>
      <c r="AD16" s="165">
        <v>0</v>
      </c>
      <c r="AE16" s="166">
        <v>0</v>
      </c>
      <c r="AF16" s="170">
        <v>0</v>
      </c>
      <c r="AG16" s="170">
        <f t="shared" si="3"/>
        <v>1</v>
      </c>
      <c r="AH16" s="161">
        <f t="shared" si="4"/>
        <v>91</v>
      </c>
      <c r="AI16" s="161">
        <f t="shared" si="9"/>
        <v>287</v>
      </c>
      <c r="AJ16" s="161">
        <f t="shared" si="10"/>
        <v>378</v>
      </c>
    </row>
    <row r="17" spans="1:36" ht="18">
      <c r="A17" s="53" t="s">
        <v>60</v>
      </c>
      <c r="B17" s="173">
        <v>480</v>
      </c>
      <c r="C17" s="162">
        <v>33</v>
      </c>
      <c r="D17" s="162">
        <v>9</v>
      </c>
      <c r="E17" s="161">
        <f t="shared" si="0"/>
        <v>522</v>
      </c>
      <c r="F17" s="5">
        <v>792</v>
      </c>
      <c r="G17" s="163">
        <f t="shared" si="1"/>
        <v>0.65909090909090906</v>
      </c>
      <c r="H17" s="164">
        <v>282</v>
      </c>
      <c r="I17" s="165">
        <v>20</v>
      </c>
      <c r="J17" s="166">
        <v>0</v>
      </c>
      <c r="K17" s="170">
        <v>8</v>
      </c>
      <c r="L17" s="170">
        <f t="shared" si="2"/>
        <v>310</v>
      </c>
      <c r="M17" s="180">
        <v>33</v>
      </c>
      <c r="N17" s="165">
        <v>3</v>
      </c>
      <c r="O17" s="170">
        <v>0</v>
      </c>
      <c r="P17" s="170">
        <v>1</v>
      </c>
      <c r="Q17" s="170">
        <f t="shared" si="5"/>
        <v>37</v>
      </c>
      <c r="R17" s="180">
        <v>24</v>
      </c>
      <c r="S17" s="165">
        <v>1</v>
      </c>
      <c r="T17" s="170">
        <v>0</v>
      </c>
      <c r="U17" s="170">
        <v>0</v>
      </c>
      <c r="V17" s="170">
        <f t="shared" si="6"/>
        <v>25</v>
      </c>
      <c r="W17" s="180">
        <v>4</v>
      </c>
      <c r="X17" s="165">
        <v>0</v>
      </c>
      <c r="Y17" s="170">
        <v>0</v>
      </c>
      <c r="Z17" s="170">
        <v>0</v>
      </c>
      <c r="AA17" s="170">
        <f t="shared" si="7"/>
        <v>4</v>
      </c>
      <c r="AB17" s="170">
        <f t="shared" si="8"/>
        <v>376</v>
      </c>
      <c r="AC17" s="180">
        <v>0</v>
      </c>
      <c r="AD17" s="165">
        <v>0</v>
      </c>
      <c r="AE17" s="170">
        <v>0</v>
      </c>
      <c r="AF17" s="170">
        <v>0</v>
      </c>
      <c r="AG17" s="170">
        <f t="shared" si="3"/>
        <v>0</v>
      </c>
      <c r="AH17" s="161">
        <f t="shared" si="4"/>
        <v>146</v>
      </c>
      <c r="AI17" s="161">
        <f t="shared" si="9"/>
        <v>376</v>
      </c>
      <c r="AJ17" s="161">
        <f t="shared" si="10"/>
        <v>522</v>
      </c>
    </row>
    <row r="18" spans="1:36" ht="18">
      <c r="A18" s="53" t="s">
        <v>62</v>
      </c>
      <c r="B18" s="173">
        <v>621</v>
      </c>
      <c r="C18" s="162">
        <v>40</v>
      </c>
      <c r="D18" s="162">
        <v>4</v>
      </c>
      <c r="E18" s="161">
        <f t="shared" si="0"/>
        <v>665</v>
      </c>
      <c r="F18" s="5">
        <v>989</v>
      </c>
      <c r="G18" s="163">
        <f t="shared" si="1"/>
        <v>0.67239635995955516</v>
      </c>
      <c r="H18" s="164">
        <v>333</v>
      </c>
      <c r="I18" s="165">
        <v>14</v>
      </c>
      <c r="J18" s="166">
        <v>0</v>
      </c>
      <c r="K18" s="170">
        <v>1</v>
      </c>
      <c r="L18" s="170">
        <f t="shared" si="2"/>
        <v>348</v>
      </c>
      <c r="M18" s="180">
        <v>53</v>
      </c>
      <c r="N18" s="165">
        <v>2</v>
      </c>
      <c r="O18" s="170">
        <v>0</v>
      </c>
      <c r="P18" s="170">
        <v>0</v>
      </c>
      <c r="Q18" s="170">
        <f t="shared" si="5"/>
        <v>55</v>
      </c>
      <c r="R18" s="180">
        <v>43</v>
      </c>
      <c r="S18" s="165">
        <v>2</v>
      </c>
      <c r="T18" s="170">
        <v>1</v>
      </c>
      <c r="U18" s="170">
        <v>0</v>
      </c>
      <c r="V18" s="170">
        <f t="shared" si="6"/>
        <v>46</v>
      </c>
      <c r="W18" s="180">
        <v>3</v>
      </c>
      <c r="X18" s="165">
        <v>1</v>
      </c>
      <c r="Y18" s="170">
        <v>0</v>
      </c>
      <c r="Z18" s="170">
        <v>0</v>
      </c>
      <c r="AA18" s="170">
        <f t="shared" si="7"/>
        <v>4</v>
      </c>
      <c r="AB18" s="170">
        <f t="shared" si="8"/>
        <v>453</v>
      </c>
      <c r="AC18" s="180">
        <v>1</v>
      </c>
      <c r="AD18" s="165">
        <v>1</v>
      </c>
      <c r="AE18" s="170">
        <v>0</v>
      </c>
      <c r="AF18" s="170">
        <v>0</v>
      </c>
      <c r="AG18" s="170">
        <f t="shared" si="3"/>
        <v>2</v>
      </c>
      <c r="AH18" s="161">
        <f t="shared" si="4"/>
        <v>210</v>
      </c>
      <c r="AI18" s="161">
        <f t="shared" si="9"/>
        <v>455</v>
      </c>
      <c r="AJ18" s="161">
        <f t="shared" si="10"/>
        <v>665</v>
      </c>
    </row>
    <row r="19" spans="1:36" ht="18">
      <c r="A19" s="53" t="s">
        <v>63</v>
      </c>
      <c r="B19" s="173">
        <v>510</v>
      </c>
      <c r="C19" s="162">
        <v>44</v>
      </c>
      <c r="D19" s="162">
        <v>12</v>
      </c>
      <c r="E19" s="161">
        <f t="shared" si="0"/>
        <v>566</v>
      </c>
      <c r="F19" s="5">
        <v>750</v>
      </c>
      <c r="G19" s="163">
        <f t="shared" si="1"/>
        <v>0.75466666666666671</v>
      </c>
      <c r="H19" s="164">
        <v>275</v>
      </c>
      <c r="I19" s="165">
        <v>20</v>
      </c>
      <c r="J19" s="166">
        <v>0</v>
      </c>
      <c r="K19" s="170">
        <v>5</v>
      </c>
      <c r="L19" s="170">
        <f t="shared" si="2"/>
        <v>300</v>
      </c>
      <c r="M19" s="180">
        <v>37</v>
      </c>
      <c r="N19" s="165">
        <v>0</v>
      </c>
      <c r="O19" s="170">
        <v>0</v>
      </c>
      <c r="P19" s="170">
        <v>1</v>
      </c>
      <c r="Q19" s="170">
        <f t="shared" si="5"/>
        <v>38</v>
      </c>
      <c r="R19" s="180">
        <v>29</v>
      </c>
      <c r="S19" s="165">
        <v>7</v>
      </c>
      <c r="T19" s="170">
        <v>0</v>
      </c>
      <c r="U19" s="170">
        <v>3</v>
      </c>
      <c r="V19" s="170">
        <f t="shared" si="6"/>
        <v>39</v>
      </c>
      <c r="W19" s="180">
        <v>4</v>
      </c>
      <c r="X19" s="165">
        <v>0</v>
      </c>
      <c r="Y19" s="170">
        <v>0</v>
      </c>
      <c r="Z19" s="170">
        <v>0</v>
      </c>
      <c r="AA19" s="170">
        <f t="shared" si="7"/>
        <v>4</v>
      </c>
      <c r="AB19" s="170">
        <f t="shared" si="8"/>
        <v>381</v>
      </c>
      <c r="AC19" s="180">
        <v>0</v>
      </c>
      <c r="AD19" s="165">
        <v>0</v>
      </c>
      <c r="AE19" s="170">
        <v>0</v>
      </c>
      <c r="AF19" s="170">
        <v>0</v>
      </c>
      <c r="AG19" s="170">
        <f t="shared" si="3"/>
        <v>0</v>
      </c>
      <c r="AH19" s="161">
        <f t="shared" si="4"/>
        <v>185</v>
      </c>
      <c r="AI19" s="161">
        <f t="shared" si="9"/>
        <v>381</v>
      </c>
      <c r="AJ19" s="161">
        <f t="shared" si="10"/>
        <v>566</v>
      </c>
    </row>
    <row r="20" spans="1:36" ht="18">
      <c r="A20" s="53" t="s">
        <v>75</v>
      </c>
      <c r="B20" s="173">
        <v>599</v>
      </c>
      <c r="C20" s="162">
        <v>33</v>
      </c>
      <c r="D20" s="162">
        <v>5</v>
      </c>
      <c r="E20" s="161">
        <f t="shared" ref="E20:E23" si="11">SUM(B20:D20)</f>
        <v>637</v>
      </c>
      <c r="F20" s="5">
        <v>890</v>
      </c>
      <c r="G20" s="163">
        <f t="shared" ref="G20:G23" si="12">E20/F20</f>
        <v>0.71573033707865163</v>
      </c>
      <c r="H20" s="164">
        <v>346</v>
      </c>
      <c r="I20" s="165">
        <v>15</v>
      </c>
      <c r="J20" s="166">
        <v>0</v>
      </c>
      <c r="K20" s="170">
        <v>1</v>
      </c>
      <c r="L20" s="170">
        <f t="shared" si="2"/>
        <v>362</v>
      </c>
      <c r="M20" s="180">
        <v>44</v>
      </c>
      <c r="N20" s="165">
        <v>1</v>
      </c>
      <c r="O20" s="170">
        <v>0</v>
      </c>
      <c r="P20" s="170">
        <v>1</v>
      </c>
      <c r="Q20" s="170">
        <f t="shared" si="5"/>
        <v>46</v>
      </c>
      <c r="R20" s="180">
        <v>41</v>
      </c>
      <c r="S20" s="165">
        <v>2</v>
      </c>
      <c r="T20" s="170">
        <v>1</v>
      </c>
      <c r="U20" s="170">
        <v>2</v>
      </c>
      <c r="V20" s="170">
        <f t="shared" si="6"/>
        <v>46</v>
      </c>
      <c r="W20" s="180">
        <v>7</v>
      </c>
      <c r="X20" s="165">
        <v>0</v>
      </c>
      <c r="Y20" s="170">
        <v>0</v>
      </c>
      <c r="Z20" s="170">
        <v>0</v>
      </c>
      <c r="AA20" s="170">
        <f t="shared" si="7"/>
        <v>7</v>
      </c>
      <c r="AB20" s="170">
        <f t="shared" si="8"/>
        <v>461</v>
      </c>
      <c r="AC20" s="180">
        <v>3</v>
      </c>
      <c r="AD20" s="165">
        <v>0</v>
      </c>
      <c r="AE20" s="170">
        <v>0</v>
      </c>
      <c r="AF20" s="170">
        <v>0</v>
      </c>
      <c r="AG20" s="170">
        <f t="shared" si="3"/>
        <v>3</v>
      </c>
      <c r="AH20" s="161">
        <f t="shared" si="4"/>
        <v>173</v>
      </c>
      <c r="AI20" s="161">
        <f t="shared" si="9"/>
        <v>464</v>
      </c>
      <c r="AJ20" s="161">
        <f t="shared" si="10"/>
        <v>637</v>
      </c>
    </row>
    <row r="21" spans="1:36" ht="18">
      <c r="A21" s="53" t="s">
        <v>76</v>
      </c>
      <c r="B21" s="173">
        <v>497</v>
      </c>
      <c r="C21" s="162">
        <v>25</v>
      </c>
      <c r="D21" s="162">
        <v>1</v>
      </c>
      <c r="E21" s="161">
        <f t="shared" si="11"/>
        <v>523</v>
      </c>
      <c r="F21" s="5">
        <v>784</v>
      </c>
      <c r="G21" s="163">
        <f t="shared" si="12"/>
        <v>0.66709183673469385</v>
      </c>
      <c r="H21" s="164">
        <v>283</v>
      </c>
      <c r="I21" s="165">
        <v>16</v>
      </c>
      <c r="J21" s="166">
        <v>0</v>
      </c>
      <c r="K21" s="170">
        <v>1</v>
      </c>
      <c r="L21" s="170">
        <f t="shared" si="2"/>
        <v>300</v>
      </c>
      <c r="M21" s="180">
        <v>35</v>
      </c>
      <c r="N21" s="165">
        <v>1</v>
      </c>
      <c r="O21" s="170">
        <v>0</v>
      </c>
      <c r="P21" s="170">
        <v>0</v>
      </c>
      <c r="Q21" s="170">
        <f t="shared" si="5"/>
        <v>36</v>
      </c>
      <c r="R21" s="180">
        <v>27</v>
      </c>
      <c r="S21" s="165">
        <v>3</v>
      </c>
      <c r="T21" s="170">
        <v>0</v>
      </c>
      <c r="U21" s="170">
        <v>0</v>
      </c>
      <c r="V21" s="170">
        <f t="shared" si="6"/>
        <v>30</v>
      </c>
      <c r="W21" s="180">
        <v>6</v>
      </c>
      <c r="X21" s="165">
        <v>0</v>
      </c>
      <c r="Y21" s="170">
        <v>0</v>
      </c>
      <c r="Z21" s="170">
        <v>0</v>
      </c>
      <c r="AA21" s="170">
        <f t="shared" si="7"/>
        <v>6</v>
      </c>
      <c r="AB21" s="170">
        <f t="shared" si="8"/>
        <v>372</v>
      </c>
      <c r="AC21" s="180">
        <v>1</v>
      </c>
      <c r="AD21" s="165">
        <v>0</v>
      </c>
      <c r="AE21" s="170">
        <v>0</v>
      </c>
      <c r="AF21" s="170">
        <v>0</v>
      </c>
      <c r="AG21" s="170">
        <f t="shared" si="3"/>
        <v>1</v>
      </c>
      <c r="AH21" s="161">
        <f t="shared" si="4"/>
        <v>150</v>
      </c>
      <c r="AI21" s="161">
        <f t="shared" si="9"/>
        <v>373</v>
      </c>
      <c r="AJ21" s="161">
        <f t="shared" si="10"/>
        <v>523</v>
      </c>
    </row>
    <row r="22" spans="1:36" ht="18">
      <c r="A22" s="53" t="s">
        <v>77</v>
      </c>
      <c r="B22" s="173">
        <v>266</v>
      </c>
      <c r="C22" s="162">
        <v>19</v>
      </c>
      <c r="D22" s="162">
        <v>3</v>
      </c>
      <c r="E22" s="161">
        <f t="shared" si="11"/>
        <v>288</v>
      </c>
      <c r="F22" s="5">
        <v>465</v>
      </c>
      <c r="G22" s="163">
        <f t="shared" si="12"/>
        <v>0.61935483870967745</v>
      </c>
      <c r="H22" s="164">
        <v>170</v>
      </c>
      <c r="I22" s="165">
        <v>10</v>
      </c>
      <c r="J22" s="166">
        <v>0</v>
      </c>
      <c r="K22" s="170">
        <v>2</v>
      </c>
      <c r="L22" s="170">
        <f t="shared" si="2"/>
        <v>182</v>
      </c>
      <c r="M22" s="180">
        <v>14</v>
      </c>
      <c r="N22" s="165">
        <v>1</v>
      </c>
      <c r="O22" s="170">
        <v>0</v>
      </c>
      <c r="P22" s="170">
        <v>1</v>
      </c>
      <c r="Q22" s="170">
        <f t="shared" si="5"/>
        <v>16</v>
      </c>
      <c r="R22" s="180">
        <v>25</v>
      </c>
      <c r="S22" s="165">
        <v>2</v>
      </c>
      <c r="T22" s="170">
        <v>0</v>
      </c>
      <c r="U22" s="170">
        <v>0</v>
      </c>
      <c r="V22" s="170">
        <f t="shared" si="6"/>
        <v>27</v>
      </c>
      <c r="W22" s="180">
        <v>2</v>
      </c>
      <c r="X22" s="165">
        <v>1</v>
      </c>
      <c r="Y22" s="170">
        <v>0</v>
      </c>
      <c r="Z22" s="170">
        <v>0</v>
      </c>
      <c r="AA22" s="170">
        <f t="shared" si="7"/>
        <v>3</v>
      </c>
      <c r="AB22" s="170">
        <f t="shared" si="8"/>
        <v>228</v>
      </c>
      <c r="AC22" s="180">
        <v>1</v>
      </c>
      <c r="AD22" s="165">
        <v>0</v>
      </c>
      <c r="AE22" s="170">
        <v>0</v>
      </c>
      <c r="AF22" s="170">
        <v>0</v>
      </c>
      <c r="AG22" s="170">
        <f t="shared" si="3"/>
        <v>1</v>
      </c>
      <c r="AH22" s="161">
        <f t="shared" si="4"/>
        <v>59</v>
      </c>
      <c r="AI22" s="161">
        <f t="shared" si="9"/>
        <v>229</v>
      </c>
      <c r="AJ22" s="161">
        <f t="shared" si="10"/>
        <v>288</v>
      </c>
    </row>
    <row r="23" spans="1:36" s="22" customFormat="1" ht="18">
      <c r="A23" s="53" t="s">
        <v>86</v>
      </c>
      <c r="B23" s="175">
        <f>SUM(B7:B22)</f>
        <v>7027</v>
      </c>
      <c r="C23" s="175">
        <f>SUM(C7:C22)</f>
        <v>548</v>
      </c>
      <c r="D23" s="175">
        <f>SUM(D7:D22)</f>
        <v>100</v>
      </c>
      <c r="E23" s="175">
        <f t="shared" si="11"/>
        <v>7675</v>
      </c>
      <c r="F23" s="175">
        <f>SUM(F7:F22)</f>
        <v>11237</v>
      </c>
      <c r="G23" s="176">
        <f t="shared" si="12"/>
        <v>0.68301147993236633</v>
      </c>
      <c r="H23" s="177">
        <f>SUM(H7:H22)</f>
        <v>4049</v>
      </c>
      <c r="I23" s="177">
        <f t="shared" ref="I23:K23" si="13">SUM(I7:I22)</f>
        <v>295</v>
      </c>
      <c r="J23" s="177">
        <f t="shared" si="13"/>
        <v>0</v>
      </c>
      <c r="K23" s="177">
        <f t="shared" si="13"/>
        <v>60</v>
      </c>
      <c r="L23" s="178">
        <f>SUM(L7:L22)</f>
        <v>4404</v>
      </c>
      <c r="M23" s="178">
        <f t="shared" ref="M23:AG23" si="14">SUM(M7:M22)</f>
        <v>495</v>
      </c>
      <c r="N23" s="178">
        <f t="shared" si="14"/>
        <v>22</v>
      </c>
      <c r="O23" s="178">
        <f t="shared" si="14"/>
        <v>1</v>
      </c>
      <c r="P23" s="178">
        <f t="shared" si="14"/>
        <v>10</v>
      </c>
      <c r="Q23" s="178">
        <f t="shared" si="14"/>
        <v>528</v>
      </c>
      <c r="R23" s="178">
        <f t="shared" si="14"/>
        <v>436</v>
      </c>
      <c r="S23" s="178">
        <f t="shared" si="14"/>
        <v>41</v>
      </c>
      <c r="T23" s="178">
        <f t="shared" si="14"/>
        <v>2</v>
      </c>
      <c r="U23" s="178">
        <f t="shared" si="14"/>
        <v>8</v>
      </c>
      <c r="V23" s="178">
        <f t="shared" si="14"/>
        <v>487</v>
      </c>
      <c r="W23" s="178">
        <f t="shared" si="14"/>
        <v>60</v>
      </c>
      <c r="X23" s="178">
        <f t="shared" si="14"/>
        <v>5</v>
      </c>
      <c r="Y23" s="178">
        <f t="shared" si="14"/>
        <v>0</v>
      </c>
      <c r="Z23" s="178">
        <f t="shared" si="14"/>
        <v>0</v>
      </c>
      <c r="AA23" s="178">
        <f t="shared" si="14"/>
        <v>65</v>
      </c>
      <c r="AB23" s="178">
        <f t="shared" si="14"/>
        <v>5484</v>
      </c>
      <c r="AC23" s="178">
        <f t="shared" si="14"/>
        <v>16</v>
      </c>
      <c r="AD23" s="178">
        <f t="shared" si="14"/>
        <v>2</v>
      </c>
      <c r="AE23" s="178">
        <f t="shared" si="14"/>
        <v>0</v>
      </c>
      <c r="AF23" s="178">
        <f t="shared" si="14"/>
        <v>0</v>
      </c>
      <c r="AG23" s="178">
        <f t="shared" si="14"/>
        <v>18</v>
      </c>
      <c r="AH23" s="175">
        <f t="shared" si="4"/>
        <v>2173</v>
      </c>
      <c r="AI23" s="175">
        <f t="shared" si="9"/>
        <v>5502</v>
      </c>
      <c r="AJ23" s="175">
        <f t="shared" si="10"/>
        <v>7675</v>
      </c>
    </row>
    <row r="24" spans="1:36" ht="18">
      <c r="A24" s="57"/>
      <c r="B24" s="54"/>
      <c r="C24" s="54"/>
      <c r="D24" s="54"/>
      <c r="E24" s="54"/>
      <c r="F24" s="57"/>
      <c r="G24" s="55"/>
      <c r="O24" s="85"/>
      <c r="T24" s="85"/>
      <c r="Y24" s="85"/>
      <c r="AC24" s="60"/>
      <c r="AD24" s="60"/>
      <c r="AE24" s="60"/>
      <c r="AF24" s="60"/>
      <c r="AG24" s="60"/>
      <c r="AH24" s="60"/>
      <c r="AI24" s="60"/>
      <c r="AJ24" s="60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0"/>
  <sheetViews>
    <sheetView topLeftCell="A60" workbookViewId="0">
      <pane xSplit="1" topLeftCell="B1" activePane="topRight" state="frozen"/>
      <selection pane="topRight" activeCell="B7" sqref="B7:AJ88"/>
    </sheetView>
  </sheetViews>
  <sheetFormatPr baseColWidth="10" defaultColWidth="12.5" defaultRowHeight="17" x14ac:dyDescent="0"/>
  <cols>
    <col min="1" max="1" width="20.6640625" style="22" customWidth="1"/>
    <col min="2" max="2" width="11.33203125" style="36" customWidth="1"/>
    <col min="3" max="3" width="9" style="36" customWidth="1"/>
    <col min="4" max="4" width="7.5" style="36" customWidth="1"/>
    <col min="5" max="5" width="10.5" style="22" customWidth="1"/>
    <col min="6" max="6" width="11.1640625" style="22" customWidth="1"/>
    <col min="7" max="7" width="11" style="59" customWidth="1"/>
    <col min="8" max="8" width="10.5" style="59" hidden="1" customWidth="1"/>
    <col min="9" max="9" width="8.33203125" style="59" hidden="1" customWidth="1"/>
    <col min="10" max="10" width="6.83203125" style="59" hidden="1" customWidth="1"/>
    <col min="11" max="11" width="6.5" style="59" hidden="1" customWidth="1"/>
    <col min="12" max="12" width="10.6640625" style="60" customWidth="1"/>
    <col min="13" max="13" width="10.1640625" style="59" hidden="1" customWidth="1"/>
    <col min="14" max="14" width="8" style="59" hidden="1" customWidth="1"/>
    <col min="15" max="15" width="5.6640625" style="20" hidden="1" customWidth="1"/>
    <col min="16" max="16" width="6.33203125" style="59" hidden="1" customWidth="1"/>
    <col min="17" max="17" width="9.5" style="60" customWidth="1"/>
    <col min="18" max="18" width="8.83203125" style="59" hidden="1" customWidth="1"/>
    <col min="19" max="19" width="8" style="59" hidden="1" customWidth="1"/>
    <col min="20" max="20" width="5.5" style="20" hidden="1" customWidth="1"/>
    <col min="21" max="21" width="5.6640625" style="59" hidden="1" customWidth="1"/>
    <col min="22" max="22" width="7.83203125" style="60" customWidth="1"/>
    <col min="23" max="23" width="8.33203125" style="59" hidden="1" customWidth="1"/>
    <col min="24" max="24" width="7.5" style="59" hidden="1" customWidth="1"/>
    <col min="25" max="25" width="6" style="59" hidden="1" customWidth="1"/>
    <col min="26" max="26" width="6.1640625" style="59" hidden="1" customWidth="1"/>
    <col min="27" max="27" width="7.33203125" style="60" customWidth="1"/>
    <col min="28" max="28" width="9.5" style="60" customWidth="1"/>
    <col min="29" max="29" width="6.1640625" style="36" hidden="1" customWidth="1"/>
    <col min="30" max="30" width="6" style="36" hidden="1" customWidth="1"/>
    <col min="31" max="32" width="7.1640625" style="36" hidden="1" customWidth="1"/>
    <col min="33" max="33" width="8.33203125" style="36" customWidth="1"/>
    <col min="34" max="34" width="11.5" style="36" customWidth="1"/>
    <col min="35" max="16384" width="12.5" style="36"/>
  </cols>
  <sheetData>
    <row r="1" spans="1:36" s="22" customFormat="1">
      <c r="A1" s="15" t="s">
        <v>87</v>
      </c>
      <c r="B1" s="16"/>
      <c r="C1" s="16"/>
      <c r="D1" s="16"/>
      <c r="E1" s="17"/>
      <c r="F1" s="16"/>
      <c r="G1" s="18"/>
      <c r="H1" s="18"/>
      <c r="I1" s="18"/>
      <c r="J1" s="18"/>
      <c r="K1" s="18"/>
      <c r="L1" s="19"/>
      <c r="M1" s="18"/>
      <c r="N1" s="18"/>
      <c r="O1" s="61" t="s">
        <v>250</v>
      </c>
      <c r="P1" s="18"/>
      <c r="Q1" s="19"/>
      <c r="R1" s="18"/>
      <c r="S1" s="18"/>
      <c r="T1" s="20"/>
      <c r="U1" s="18"/>
      <c r="V1" s="19"/>
      <c r="W1" s="18"/>
      <c r="X1" s="18"/>
      <c r="Y1" s="18"/>
      <c r="Z1" s="18"/>
      <c r="AA1" s="19"/>
      <c r="AB1" s="61"/>
      <c r="AC1" s="64"/>
      <c r="AD1" s="64"/>
      <c r="AE1" s="64"/>
      <c r="AF1" s="64"/>
      <c r="AG1" s="64"/>
      <c r="AH1" s="16"/>
      <c r="AI1" s="16"/>
      <c r="AJ1" s="21"/>
    </row>
    <row r="2" spans="1:36" s="22" customFormat="1">
      <c r="A2" s="23" t="s">
        <v>98</v>
      </c>
      <c r="B2" s="24"/>
      <c r="C2" s="24"/>
      <c r="D2" s="24"/>
      <c r="E2" s="24"/>
      <c r="F2" s="24"/>
      <c r="G2" s="25"/>
      <c r="H2" s="25"/>
      <c r="I2" s="25"/>
      <c r="J2" s="25"/>
      <c r="K2" s="25"/>
      <c r="L2" s="26"/>
      <c r="M2" s="25"/>
      <c r="N2" s="25"/>
      <c r="O2" s="20"/>
      <c r="P2" s="25"/>
      <c r="Q2" s="26"/>
      <c r="R2" s="25"/>
      <c r="S2" s="25"/>
      <c r="T2" s="20"/>
      <c r="U2" s="25"/>
      <c r="V2" s="26"/>
      <c r="W2" s="25"/>
      <c r="X2" s="25"/>
      <c r="Y2" s="25"/>
      <c r="Z2" s="25"/>
      <c r="AA2" s="26"/>
      <c r="AB2" s="26"/>
      <c r="AC2" s="24"/>
      <c r="AD2" s="24"/>
      <c r="AE2" s="24"/>
      <c r="AF2" s="24"/>
      <c r="AG2" s="24"/>
      <c r="AH2" s="24"/>
      <c r="AI2" s="24"/>
      <c r="AJ2" s="27"/>
    </row>
    <row r="3" spans="1:36" s="22" customFormat="1">
      <c r="A3" s="187">
        <v>42682</v>
      </c>
      <c r="B3" s="188"/>
      <c r="C3" s="189"/>
      <c r="D3" s="28"/>
      <c r="E3" s="24"/>
      <c r="F3" s="24"/>
      <c r="G3" s="25"/>
      <c r="H3" s="25"/>
      <c r="I3" s="25"/>
      <c r="J3" s="25"/>
      <c r="K3" s="25"/>
      <c r="L3" s="26"/>
      <c r="M3" s="25"/>
      <c r="N3" s="25"/>
      <c r="O3" s="20"/>
      <c r="P3" s="25"/>
      <c r="Q3" s="26"/>
      <c r="R3" s="25"/>
      <c r="S3" s="25"/>
      <c r="T3" s="20"/>
      <c r="U3" s="25"/>
      <c r="V3" s="26"/>
      <c r="W3" s="25"/>
      <c r="X3" s="25"/>
      <c r="Y3" s="25"/>
      <c r="Z3" s="25"/>
      <c r="AA3" s="26"/>
      <c r="AB3" s="26"/>
      <c r="AC3" s="24"/>
      <c r="AD3" s="24"/>
      <c r="AE3" s="24"/>
      <c r="AF3" s="24"/>
      <c r="AG3" s="24"/>
      <c r="AH3" s="24"/>
      <c r="AI3" s="24"/>
      <c r="AJ3" s="27"/>
    </row>
    <row r="4" spans="1:36" ht="17.25" customHeight="1" thickBot="1">
      <c r="A4" s="29"/>
      <c r="B4" s="30"/>
      <c r="C4" s="31"/>
      <c r="D4" s="31"/>
      <c r="E4" s="31"/>
      <c r="F4" s="31"/>
      <c r="G4" s="32"/>
      <c r="H4" s="32"/>
      <c r="I4" s="32"/>
      <c r="J4" s="32"/>
      <c r="K4" s="32"/>
      <c r="L4" s="33"/>
      <c r="M4" s="32"/>
      <c r="N4" s="32"/>
      <c r="O4" s="34"/>
      <c r="P4" s="32"/>
      <c r="Q4" s="33"/>
      <c r="R4" s="32"/>
      <c r="S4" s="32"/>
      <c r="T4" s="34"/>
      <c r="U4" s="32"/>
      <c r="V4" s="33"/>
      <c r="W4" s="32"/>
      <c r="X4" s="32"/>
      <c r="Y4" s="32"/>
      <c r="Z4" s="32"/>
      <c r="AA4" s="33"/>
      <c r="AB4" s="33"/>
      <c r="AC4" s="31"/>
      <c r="AD4" s="31"/>
      <c r="AE4" s="31"/>
      <c r="AF4" s="31"/>
      <c r="AG4" s="31"/>
      <c r="AH4" s="31"/>
      <c r="AI4" s="31"/>
      <c r="AJ4" s="35"/>
    </row>
    <row r="5" spans="1:36" s="44" customFormat="1" ht="158.2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8" t="s">
        <v>251</v>
      </c>
      <c r="I5" s="40" t="s">
        <v>252</v>
      </c>
      <c r="J5" s="41" t="s">
        <v>253</v>
      </c>
      <c r="K5" s="42" t="s">
        <v>254</v>
      </c>
      <c r="L5" s="39" t="s">
        <v>255</v>
      </c>
      <c r="M5" s="38" t="s">
        <v>256</v>
      </c>
      <c r="N5" s="38" t="s">
        <v>257</v>
      </c>
      <c r="O5" s="38" t="s">
        <v>258</v>
      </c>
      <c r="P5" s="38" t="s">
        <v>259</v>
      </c>
      <c r="Q5" s="39" t="s">
        <v>260</v>
      </c>
      <c r="R5" s="38" t="s">
        <v>261</v>
      </c>
      <c r="S5" s="40" t="s">
        <v>262</v>
      </c>
      <c r="T5" s="41" t="s">
        <v>263</v>
      </c>
      <c r="U5" s="42" t="s">
        <v>264</v>
      </c>
      <c r="V5" s="39" t="s">
        <v>265</v>
      </c>
      <c r="W5" s="38" t="s">
        <v>251</v>
      </c>
      <c r="X5" s="40" t="s">
        <v>252</v>
      </c>
      <c r="Y5" s="41" t="s">
        <v>253</v>
      </c>
      <c r="Z5" s="42" t="s">
        <v>254</v>
      </c>
      <c r="AA5" s="39" t="s">
        <v>255</v>
      </c>
      <c r="AB5" s="146" t="s">
        <v>266</v>
      </c>
      <c r="AC5" s="37" t="s">
        <v>223</v>
      </c>
      <c r="AD5" s="37" t="s">
        <v>224</v>
      </c>
      <c r="AE5" s="37" t="s">
        <v>234</v>
      </c>
      <c r="AF5" s="37" t="s">
        <v>225</v>
      </c>
      <c r="AG5" s="37" t="s">
        <v>226</v>
      </c>
      <c r="AH5" s="43" t="s">
        <v>95</v>
      </c>
      <c r="AI5" s="43" t="s">
        <v>96</v>
      </c>
      <c r="AJ5" s="43" t="s">
        <v>520</v>
      </c>
    </row>
    <row r="6" spans="1:36" s="52" customFormat="1" ht="16.5" customHeight="1">
      <c r="A6" s="45"/>
      <c r="B6" s="46"/>
      <c r="C6" s="46"/>
      <c r="D6" s="46"/>
      <c r="E6" s="45"/>
      <c r="F6" s="45"/>
      <c r="G6" s="47"/>
      <c r="H6" s="48" t="s">
        <v>97</v>
      </c>
      <c r="I6" s="48" t="s">
        <v>97</v>
      </c>
      <c r="J6" s="48" t="s">
        <v>97</v>
      </c>
      <c r="K6" s="48" t="s">
        <v>97</v>
      </c>
      <c r="L6" s="49" t="s">
        <v>97</v>
      </c>
      <c r="M6" s="48" t="s">
        <v>99</v>
      </c>
      <c r="N6" s="50" t="s">
        <v>99</v>
      </c>
      <c r="O6" s="48" t="s">
        <v>99</v>
      </c>
      <c r="P6" s="51" t="s">
        <v>99</v>
      </c>
      <c r="Q6" s="49" t="s">
        <v>99</v>
      </c>
      <c r="R6" s="48" t="s">
        <v>113</v>
      </c>
      <c r="S6" s="50" t="s">
        <v>113</v>
      </c>
      <c r="T6" s="48" t="s">
        <v>113</v>
      </c>
      <c r="U6" s="51" t="s">
        <v>113</v>
      </c>
      <c r="V6" s="49" t="s">
        <v>113</v>
      </c>
      <c r="W6" s="48" t="s">
        <v>119</v>
      </c>
      <c r="X6" s="48" t="s">
        <v>119</v>
      </c>
      <c r="Y6" s="48" t="s">
        <v>119</v>
      </c>
      <c r="Z6" s="48" t="s">
        <v>119</v>
      </c>
      <c r="AA6" s="49" t="s">
        <v>119</v>
      </c>
      <c r="AB6" s="147"/>
      <c r="AC6" s="75"/>
      <c r="AD6" s="75"/>
      <c r="AE6" s="75"/>
      <c r="AF6" s="75"/>
      <c r="AG6" s="75"/>
      <c r="AH6" s="46"/>
      <c r="AI6" s="46"/>
    </row>
    <row r="7" spans="1:36" ht="20.25" customHeight="1">
      <c r="A7" s="53" t="s">
        <v>5</v>
      </c>
      <c r="B7" s="5">
        <v>353</v>
      </c>
      <c r="C7" s="169">
        <v>17</v>
      </c>
      <c r="D7" s="169">
        <v>4</v>
      </c>
      <c r="E7" s="161">
        <f>SUM(B7:D7)</f>
        <v>374</v>
      </c>
      <c r="F7" s="5">
        <v>607</v>
      </c>
      <c r="G7" s="163">
        <f>E7/F7</f>
        <v>0.61614497528830314</v>
      </c>
      <c r="H7" s="164">
        <v>159</v>
      </c>
      <c r="I7" s="165">
        <v>8</v>
      </c>
      <c r="J7" s="166">
        <v>0</v>
      </c>
      <c r="K7" s="170">
        <v>0</v>
      </c>
      <c r="L7" s="171">
        <f t="shared" ref="L7:L12" si="0">SUM(H7:K7)</f>
        <v>167</v>
      </c>
      <c r="M7" s="164">
        <v>133</v>
      </c>
      <c r="N7" s="165">
        <v>7</v>
      </c>
      <c r="O7" s="164">
        <v>0</v>
      </c>
      <c r="P7" s="170">
        <v>2</v>
      </c>
      <c r="Q7" s="171">
        <f t="shared" ref="Q7:Q38" si="1">SUM(M7:P7)</f>
        <v>142</v>
      </c>
      <c r="R7" s="164">
        <v>13</v>
      </c>
      <c r="S7" s="165">
        <v>0</v>
      </c>
      <c r="T7" s="164">
        <v>0</v>
      </c>
      <c r="U7" s="170">
        <v>0</v>
      </c>
      <c r="V7" s="171">
        <f t="shared" ref="V7:V38" si="2">SUM(R7:U7)</f>
        <v>13</v>
      </c>
      <c r="W7" s="164">
        <v>14</v>
      </c>
      <c r="X7" s="165">
        <v>0</v>
      </c>
      <c r="Y7" s="166">
        <v>0</v>
      </c>
      <c r="Z7" s="170">
        <v>0</v>
      </c>
      <c r="AA7" s="171">
        <f t="shared" ref="AA7:AA12" si="3">SUM(W7:Z7)</f>
        <v>14</v>
      </c>
      <c r="AB7" s="172">
        <f>AA7+L7</f>
        <v>181</v>
      </c>
      <c r="AC7" s="164">
        <v>0</v>
      </c>
      <c r="AD7" s="165">
        <v>0</v>
      </c>
      <c r="AE7" s="166">
        <v>0</v>
      </c>
      <c r="AF7" s="166">
        <v>0</v>
      </c>
      <c r="AG7" s="161">
        <f t="shared" ref="AG7:AG70" si="4">SUM(AC7:AF7)</f>
        <v>0</v>
      </c>
      <c r="AH7" s="161">
        <f t="shared" ref="AH7:AH38" si="5">E7-AI7</f>
        <v>38</v>
      </c>
      <c r="AI7" s="161">
        <f>AB7+AG7+V7+Q7</f>
        <v>336</v>
      </c>
      <c r="AJ7" s="161">
        <f>AH7+AI7</f>
        <v>374</v>
      </c>
    </row>
    <row r="8" spans="1:36" ht="21.75" customHeight="1">
      <c r="A8" s="53" t="s">
        <v>6</v>
      </c>
      <c r="B8" s="5">
        <v>479</v>
      </c>
      <c r="C8" s="169">
        <v>28</v>
      </c>
      <c r="D8" s="169">
        <v>12</v>
      </c>
      <c r="E8" s="161">
        <f t="shared" ref="E8:E71" si="6">SUM(B8:D8)</f>
        <v>519</v>
      </c>
      <c r="F8" s="5">
        <v>759</v>
      </c>
      <c r="G8" s="163">
        <f t="shared" ref="G8:G71" si="7">E8/F8</f>
        <v>0.6837944664031621</v>
      </c>
      <c r="H8" s="164">
        <v>233</v>
      </c>
      <c r="I8" s="165">
        <v>13</v>
      </c>
      <c r="J8" s="166">
        <v>0</v>
      </c>
      <c r="K8" s="170">
        <v>2</v>
      </c>
      <c r="L8" s="171">
        <f t="shared" si="0"/>
        <v>248</v>
      </c>
      <c r="M8" s="164">
        <v>183</v>
      </c>
      <c r="N8" s="165">
        <v>10</v>
      </c>
      <c r="O8" s="164">
        <v>0</v>
      </c>
      <c r="P8" s="170">
        <v>5</v>
      </c>
      <c r="Q8" s="171">
        <f t="shared" si="1"/>
        <v>198</v>
      </c>
      <c r="R8" s="164">
        <v>14</v>
      </c>
      <c r="S8" s="165">
        <v>0</v>
      </c>
      <c r="T8" s="164">
        <v>0</v>
      </c>
      <c r="U8" s="170">
        <v>1</v>
      </c>
      <c r="V8" s="171">
        <f t="shared" si="2"/>
        <v>15</v>
      </c>
      <c r="W8" s="164">
        <v>11</v>
      </c>
      <c r="X8" s="165">
        <v>0</v>
      </c>
      <c r="Y8" s="166">
        <v>0</v>
      </c>
      <c r="Z8" s="170">
        <v>1</v>
      </c>
      <c r="AA8" s="171">
        <f t="shared" si="3"/>
        <v>12</v>
      </c>
      <c r="AB8" s="172">
        <f t="shared" ref="AB8:AB71" si="8">AA8+L8</f>
        <v>260</v>
      </c>
      <c r="AC8" s="164">
        <v>0</v>
      </c>
      <c r="AD8" s="165">
        <v>0</v>
      </c>
      <c r="AE8" s="166">
        <v>0</v>
      </c>
      <c r="AF8" s="166">
        <v>0</v>
      </c>
      <c r="AG8" s="161">
        <f t="shared" si="4"/>
        <v>0</v>
      </c>
      <c r="AH8" s="161">
        <f t="shared" si="5"/>
        <v>46</v>
      </c>
      <c r="AI8" s="161">
        <f>AB8+AG8+V8+Q8</f>
        <v>473</v>
      </c>
      <c r="AJ8" s="161">
        <f t="shared" ref="AJ8:AJ71" si="9">AH8+AI8</f>
        <v>519</v>
      </c>
    </row>
    <row r="9" spans="1:36" s="22" customFormat="1" ht="23.25" customHeight="1">
      <c r="A9" s="53" t="s">
        <v>7</v>
      </c>
      <c r="B9" s="5">
        <v>570</v>
      </c>
      <c r="C9" s="169">
        <v>70</v>
      </c>
      <c r="D9" s="169">
        <v>14</v>
      </c>
      <c r="E9" s="161">
        <f t="shared" si="6"/>
        <v>654</v>
      </c>
      <c r="F9" s="5">
        <v>828</v>
      </c>
      <c r="G9" s="163">
        <f t="shared" si="7"/>
        <v>0.78985507246376807</v>
      </c>
      <c r="H9" s="164">
        <v>345</v>
      </c>
      <c r="I9" s="165">
        <v>25</v>
      </c>
      <c r="J9" s="166">
        <v>0</v>
      </c>
      <c r="K9" s="170">
        <v>9</v>
      </c>
      <c r="L9" s="171">
        <f t="shared" si="0"/>
        <v>379</v>
      </c>
      <c r="M9" s="164">
        <v>98</v>
      </c>
      <c r="N9" s="165">
        <v>14</v>
      </c>
      <c r="O9" s="164">
        <v>1</v>
      </c>
      <c r="P9" s="170">
        <v>1</v>
      </c>
      <c r="Q9" s="171">
        <f t="shared" si="1"/>
        <v>114</v>
      </c>
      <c r="R9" s="164">
        <v>61</v>
      </c>
      <c r="S9" s="165">
        <v>10</v>
      </c>
      <c r="T9" s="164">
        <v>0</v>
      </c>
      <c r="U9" s="170">
        <v>1</v>
      </c>
      <c r="V9" s="171">
        <f t="shared" si="2"/>
        <v>72</v>
      </c>
      <c r="W9" s="164">
        <v>14</v>
      </c>
      <c r="X9" s="165">
        <v>1</v>
      </c>
      <c r="Y9" s="166">
        <v>0</v>
      </c>
      <c r="Z9" s="170">
        <v>0</v>
      </c>
      <c r="AA9" s="171">
        <f t="shared" si="3"/>
        <v>15</v>
      </c>
      <c r="AB9" s="172">
        <f t="shared" si="8"/>
        <v>394</v>
      </c>
      <c r="AC9" s="164">
        <v>2</v>
      </c>
      <c r="AD9" s="165">
        <v>0</v>
      </c>
      <c r="AE9" s="166">
        <v>0</v>
      </c>
      <c r="AF9" s="166">
        <v>0</v>
      </c>
      <c r="AG9" s="161">
        <f t="shared" si="4"/>
        <v>2</v>
      </c>
      <c r="AH9" s="161">
        <f t="shared" si="5"/>
        <v>72</v>
      </c>
      <c r="AI9" s="161">
        <f t="shared" ref="AI9:AI71" si="10">AB9+Q9+AG9+V9</f>
        <v>582</v>
      </c>
      <c r="AJ9" s="161">
        <f t="shared" si="9"/>
        <v>654</v>
      </c>
    </row>
    <row r="10" spans="1:36" ht="21.75" customHeight="1">
      <c r="A10" s="53" t="s">
        <v>8</v>
      </c>
      <c r="B10" s="173">
        <v>549</v>
      </c>
      <c r="C10" s="169">
        <v>86</v>
      </c>
      <c r="D10" s="169">
        <v>3</v>
      </c>
      <c r="E10" s="161">
        <f t="shared" si="6"/>
        <v>638</v>
      </c>
      <c r="F10" s="5">
        <v>913</v>
      </c>
      <c r="G10" s="163">
        <f t="shared" si="7"/>
        <v>0.6987951807228916</v>
      </c>
      <c r="H10" s="164">
        <v>231</v>
      </c>
      <c r="I10" s="165">
        <v>21</v>
      </c>
      <c r="J10" s="166">
        <v>2</v>
      </c>
      <c r="K10" s="170">
        <v>1</v>
      </c>
      <c r="L10" s="171">
        <f t="shared" si="0"/>
        <v>255</v>
      </c>
      <c r="M10" s="164">
        <v>142</v>
      </c>
      <c r="N10" s="165">
        <v>30</v>
      </c>
      <c r="O10" s="164">
        <v>0</v>
      </c>
      <c r="P10" s="170">
        <v>0</v>
      </c>
      <c r="Q10" s="171">
        <f t="shared" si="1"/>
        <v>172</v>
      </c>
      <c r="R10" s="164">
        <v>132</v>
      </c>
      <c r="S10" s="165">
        <v>15</v>
      </c>
      <c r="T10" s="164">
        <v>0</v>
      </c>
      <c r="U10" s="170">
        <v>0</v>
      </c>
      <c r="V10" s="171">
        <f t="shared" si="2"/>
        <v>147</v>
      </c>
      <c r="W10" s="164">
        <v>10</v>
      </c>
      <c r="X10" s="165">
        <v>1</v>
      </c>
      <c r="Y10" s="166">
        <v>0</v>
      </c>
      <c r="Z10" s="170">
        <v>0</v>
      </c>
      <c r="AA10" s="171">
        <f t="shared" si="3"/>
        <v>11</v>
      </c>
      <c r="AB10" s="172">
        <f t="shared" si="8"/>
        <v>266</v>
      </c>
      <c r="AC10" s="164">
        <v>0</v>
      </c>
      <c r="AD10" s="165">
        <v>0</v>
      </c>
      <c r="AE10" s="166">
        <v>0</v>
      </c>
      <c r="AF10" s="166">
        <v>0</v>
      </c>
      <c r="AG10" s="161">
        <f t="shared" si="4"/>
        <v>0</v>
      </c>
      <c r="AH10" s="161">
        <f t="shared" si="5"/>
        <v>53</v>
      </c>
      <c r="AI10" s="161">
        <f t="shared" si="10"/>
        <v>585</v>
      </c>
      <c r="AJ10" s="161">
        <f t="shared" si="9"/>
        <v>638</v>
      </c>
    </row>
    <row r="11" spans="1:36" ht="18">
      <c r="A11" s="53" t="s">
        <v>9</v>
      </c>
      <c r="B11" s="173">
        <v>424</v>
      </c>
      <c r="C11" s="169">
        <v>84</v>
      </c>
      <c r="D11" s="169">
        <v>8</v>
      </c>
      <c r="E11" s="161">
        <f t="shared" si="6"/>
        <v>516</v>
      </c>
      <c r="F11" s="5">
        <v>661</v>
      </c>
      <c r="G11" s="163">
        <f t="shared" si="7"/>
        <v>0.78063540090771555</v>
      </c>
      <c r="H11" s="164">
        <v>228</v>
      </c>
      <c r="I11" s="165">
        <v>37</v>
      </c>
      <c r="J11" s="166">
        <v>1</v>
      </c>
      <c r="K11" s="170">
        <v>2</v>
      </c>
      <c r="L11" s="171">
        <f t="shared" si="0"/>
        <v>268</v>
      </c>
      <c r="M11" s="164">
        <v>98</v>
      </c>
      <c r="N11" s="165">
        <v>19</v>
      </c>
      <c r="O11" s="164">
        <v>1</v>
      </c>
      <c r="P11" s="170">
        <v>2</v>
      </c>
      <c r="Q11" s="171">
        <f t="shared" si="1"/>
        <v>120</v>
      </c>
      <c r="R11" s="164">
        <v>57</v>
      </c>
      <c r="S11" s="165">
        <v>13</v>
      </c>
      <c r="T11" s="164">
        <v>0</v>
      </c>
      <c r="U11" s="170">
        <v>1</v>
      </c>
      <c r="V11" s="171">
        <f t="shared" si="2"/>
        <v>71</v>
      </c>
      <c r="W11" s="164">
        <v>12</v>
      </c>
      <c r="X11" s="165">
        <v>0</v>
      </c>
      <c r="Y11" s="166">
        <v>0</v>
      </c>
      <c r="Z11" s="170">
        <v>2</v>
      </c>
      <c r="AA11" s="171">
        <f t="shared" si="3"/>
        <v>14</v>
      </c>
      <c r="AB11" s="172">
        <f t="shared" si="8"/>
        <v>282</v>
      </c>
      <c r="AC11" s="164">
        <v>0</v>
      </c>
      <c r="AD11" s="165">
        <v>0</v>
      </c>
      <c r="AE11" s="166">
        <v>0</v>
      </c>
      <c r="AF11" s="166">
        <v>0</v>
      </c>
      <c r="AG11" s="161">
        <f t="shared" si="4"/>
        <v>0</v>
      </c>
      <c r="AH11" s="161">
        <f t="shared" si="5"/>
        <v>43</v>
      </c>
      <c r="AI11" s="161">
        <f t="shared" si="10"/>
        <v>473</v>
      </c>
      <c r="AJ11" s="161">
        <f t="shared" si="9"/>
        <v>516</v>
      </c>
    </row>
    <row r="12" spans="1:36" ht="18">
      <c r="A12" s="53" t="s">
        <v>10</v>
      </c>
      <c r="B12" s="173">
        <v>105</v>
      </c>
      <c r="C12" s="169">
        <v>6</v>
      </c>
      <c r="D12" s="169">
        <v>2</v>
      </c>
      <c r="E12" s="161">
        <f t="shared" si="6"/>
        <v>113</v>
      </c>
      <c r="F12" s="5">
        <v>168</v>
      </c>
      <c r="G12" s="163">
        <f t="shared" si="7"/>
        <v>0.67261904761904767</v>
      </c>
      <c r="H12" s="164">
        <v>50</v>
      </c>
      <c r="I12" s="165">
        <v>3</v>
      </c>
      <c r="J12" s="166">
        <v>0</v>
      </c>
      <c r="K12" s="170">
        <v>2</v>
      </c>
      <c r="L12" s="171">
        <f t="shared" si="0"/>
        <v>55</v>
      </c>
      <c r="M12" s="164">
        <v>30</v>
      </c>
      <c r="N12" s="165">
        <v>2</v>
      </c>
      <c r="O12" s="164">
        <v>0</v>
      </c>
      <c r="P12" s="170">
        <v>0</v>
      </c>
      <c r="Q12" s="171">
        <f t="shared" si="1"/>
        <v>32</v>
      </c>
      <c r="R12" s="164">
        <v>6</v>
      </c>
      <c r="S12" s="165">
        <v>0</v>
      </c>
      <c r="T12" s="164">
        <v>0</v>
      </c>
      <c r="U12" s="170">
        <v>0</v>
      </c>
      <c r="V12" s="171">
        <f t="shared" si="2"/>
        <v>6</v>
      </c>
      <c r="W12" s="164">
        <v>7</v>
      </c>
      <c r="X12" s="165">
        <v>0</v>
      </c>
      <c r="Y12" s="166">
        <v>0</v>
      </c>
      <c r="Z12" s="170">
        <v>0</v>
      </c>
      <c r="AA12" s="171">
        <f t="shared" si="3"/>
        <v>7</v>
      </c>
      <c r="AB12" s="172">
        <f t="shared" si="8"/>
        <v>62</v>
      </c>
      <c r="AC12" s="164">
        <v>0</v>
      </c>
      <c r="AD12" s="165">
        <v>0</v>
      </c>
      <c r="AE12" s="166">
        <v>0</v>
      </c>
      <c r="AF12" s="166">
        <v>0</v>
      </c>
      <c r="AG12" s="161">
        <f t="shared" si="4"/>
        <v>0</v>
      </c>
      <c r="AH12" s="161">
        <f t="shared" si="5"/>
        <v>13</v>
      </c>
      <c r="AI12" s="161">
        <f t="shared" si="10"/>
        <v>100</v>
      </c>
      <c r="AJ12" s="161">
        <f t="shared" si="9"/>
        <v>113</v>
      </c>
    </row>
    <row r="13" spans="1:36" ht="18">
      <c r="A13" s="53" t="s">
        <v>11</v>
      </c>
      <c r="B13" s="173">
        <v>279</v>
      </c>
      <c r="C13" s="169">
        <v>26</v>
      </c>
      <c r="D13" s="169">
        <v>3</v>
      </c>
      <c r="E13" s="161">
        <f t="shared" si="6"/>
        <v>308</v>
      </c>
      <c r="F13" s="5">
        <v>453</v>
      </c>
      <c r="G13" s="163">
        <f t="shared" si="7"/>
        <v>0.67991169977924948</v>
      </c>
      <c r="H13" s="164">
        <v>126</v>
      </c>
      <c r="I13" s="165">
        <v>8</v>
      </c>
      <c r="J13" s="166">
        <v>0</v>
      </c>
      <c r="K13" s="170">
        <v>2</v>
      </c>
      <c r="L13" s="171">
        <f t="shared" ref="L13:L71" si="11">SUM(H13:K13)</f>
        <v>136</v>
      </c>
      <c r="M13" s="164">
        <v>87</v>
      </c>
      <c r="N13" s="165">
        <v>6</v>
      </c>
      <c r="O13" s="164">
        <v>0</v>
      </c>
      <c r="P13" s="170">
        <v>0</v>
      </c>
      <c r="Q13" s="171">
        <f t="shared" si="1"/>
        <v>93</v>
      </c>
      <c r="R13" s="164">
        <v>46</v>
      </c>
      <c r="S13" s="165">
        <v>7</v>
      </c>
      <c r="T13" s="164">
        <v>0</v>
      </c>
      <c r="U13" s="170">
        <v>0</v>
      </c>
      <c r="V13" s="171">
        <f t="shared" si="2"/>
        <v>53</v>
      </c>
      <c r="W13" s="164">
        <v>2</v>
      </c>
      <c r="X13" s="165">
        <v>1</v>
      </c>
      <c r="Y13" s="166">
        <v>0</v>
      </c>
      <c r="Z13" s="170">
        <v>0</v>
      </c>
      <c r="AA13" s="171">
        <f t="shared" ref="AA13:AA71" si="12">SUM(W13:Z13)</f>
        <v>3</v>
      </c>
      <c r="AB13" s="172">
        <f t="shared" si="8"/>
        <v>139</v>
      </c>
      <c r="AC13" s="164">
        <v>0</v>
      </c>
      <c r="AD13" s="165">
        <v>0</v>
      </c>
      <c r="AE13" s="166">
        <v>0</v>
      </c>
      <c r="AF13" s="166">
        <v>0</v>
      </c>
      <c r="AG13" s="161">
        <f t="shared" si="4"/>
        <v>0</v>
      </c>
      <c r="AH13" s="161">
        <f t="shared" si="5"/>
        <v>23</v>
      </c>
      <c r="AI13" s="161">
        <f t="shared" si="10"/>
        <v>285</v>
      </c>
      <c r="AJ13" s="161">
        <f t="shared" si="9"/>
        <v>308</v>
      </c>
    </row>
    <row r="14" spans="1:36" ht="18">
      <c r="A14" s="53" t="s">
        <v>12</v>
      </c>
      <c r="B14" s="173">
        <v>481</v>
      </c>
      <c r="C14" s="169">
        <v>33</v>
      </c>
      <c r="D14" s="169">
        <v>14</v>
      </c>
      <c r="E14" s="161">
        <f t="shared" si="6"/>
        <v>528</v>
      </c>
      <c r="F14" s="5">
        <v>721</v>
      </c>
      <c r="G14" s="163">
        <f t="shared" si="7"/>
        <v>0.73231622746185854</v>
      </c>
      <c r="H14" s="164">
        <v>220</v>
      </c>
      <c r="I14" s="165">
        <v>16</v>
      </c>
      <c r="J14" s="166">
        <v>0</v>
      </c>
      <c r="K14" s="170">
        <v>8</v>
      </c>
      <c r="L14" s="171">
        <f t="shared" si="11"/>
        <v>244</v>
      </c>
      <c r="M14" s="164">
        <v>133</v>
      </c>
      <c r="N14" s="165">
        <v>7</v>
      </c>
      <c r="O14" s="164">
        <v>0</v>
      </c>
      <c r="P14" s="170">
        <v>2</v>
      </c>
      <c r="Q14" s="171">
        <f t="shared" si="1"/>
        <v>142</v>
      </c>
      <c r="R14" s="164">
        <v>76</v>
      </c>
      <c r="S14" s="165">
        <v>3</v>
      </c>
      <c r="T14" s="164">
        <v>0</v>
      </c>
      <c r="U14" s="170">
        <v>1</v>
      </c>
      <c r="V14" s="171">
        <f t="shared" si="2"/>
        <v>80</v>
      </c>
      <c r="W14" s="164">
        <v>7</v>
      </c>
      <c r="X14" s="165">
        <v>1</v>
      </c>
      <c r="Y14" s="166">
        <v>0</v>
      </c>
      <c r="Z14" s="170">
        <v>1</v>
      </c>
      <c r="AA14" s="171">
        <f t="shared" si="12"/>
        <v>9</v>
      </c>
      <c r="AB14" s="172">
        <f t="shared" si="8"/>
        <v>253</v>
      </c>
      <c r="AC14" s="164">
        <v>0</v>
      </c>
      <c r="AD14" s="165">
        <v>0</v>
      </c>
      <c r="AE14" s="166">
        <v>0</v>
      </c>
      <c r="AF14" s="166">
        <v>0</v>
      </c>
      <c r="AG14" s="161">
        <f t="shared" si="4"/>
        <v>0</v>
      </c>
      <c r="AH14" s="161">
        <f t="shared" si="5"/>
        <v>53</v>
      </c>
      <c r="AI14" s="161">
        <f t="shared" si="10"/>
        <v>475</v>
      </c>
      <c r="AJ14" s="161">
        <f t="shared" si="9"/>
        <v>528</v>
      </c>
    </row>
    <row r="15" spans="1:36" ht="18">
      <c r="A15" s="53" t="s">
        <v>13</v>
      </c>
      <c r="B15" s="5">
        <v>191</v>
      </c>
      <c r="C15" s="169">
        <v>24</v>
      </c>
      <c r="D15" s="169">
        <v>2</v>
      </c>
      <c r="E15" s="161">
        <f t="shared" si="6"/>
        <v>217</v>
      </c>
      <c r="F15" s="5">
        <v>318</v>
      </c>
      <c r="G15" s="163">
        <f t="shared" si="7"/>
        <v>0.6823899371069182</v>
      </c>
      <c r="H15" s="164">
        <v>87</v>
      </c>
      <c r="I15" s="165">
        <v>10</v>
      </c>
      <c r="J15" s="166">
        <v>0</v>
      </c>
      <c r="K15" s="170">
        <v>0</v>
      </c>
      <c r="L15" s="171">
        <f t="shared" si="11"/>
        <v>97</v>
      </c>
      <c r="M15" s="164">
        <v>56</v>
      </c>
      <c r="N15" s="165">
        <v>6</v>
      </c>
      <c r="O15" s="164">
        <v>0</v>
      </c>
      <c r="P15" s="170">
        <v>1</v>
      </c>
      <c r="Q15" s="171">
        <f t="shared" si="1"/>
        <v>63</v>
      </c>
      <c r="R15" s="164">
        <v>33</v>
      </c>
      <c r="S15" s="165">
        <v>3</v>
      </c>
      <c r="T15" s="164">
        <v>0</v>
      </c>
      <c r="U15" s="170">
        <v>1</v>
      </c>
      <c r="V15" s="171">
        <f t="shared" si="2"/>
        <v>37</v>
      </c>
      <c r="W15" s="164">
        <v>4</v>
      </c>
      <c r="X15" s="165">
        <v>1</v>
      </c>
      <c r="Y15" s="166">
        <v>0</v>
      </c>
      <c r="Z15" s="170">
        <v>0</v>
      </c>
      <c r="AA15" s="171">
        <f t="shared" si="12"/>
        <v>5</v>
      </c>
      <c r="AB15" s="172">
        <f t="shared" si="8"/>
        <v>102</v>
      </c>
      <c r="AC15" s="164">
        <v>0</v>
      </c>
      <c r="AD15" s="165">
        <v>1</v>
      </c>
      <c r="AE15" s="166">
        <v>0</v>
      </c>
      <c r="AF15" s="166">
        <v>0</v>
      </c>
      <c r="AG15" s="161">
        <f t="shared" si="4"/>
        <v>1</v>
      </c>
      <c r="AH15" s="161">
        <f t="shared" si="5"/>
        <v>14</v>
      </c>
      <c r="AI15" s="161">
        <f t="shared" si="10"/>
        <v>203</v>
      </c>
      <c r="AJ15" s="161">
        <f t="shared" si="9"/>
        <v>217</v>
      </c>
    </row>
    <row r="16" spans="1:36" ht="18">
      <c r="A16" s="53" t="s">
        <v>14</v>
      </c>
      <c r="B16" s="5">
        <v>587</v>
      </c>
      <c r="C16" s="169">
        <v>72</v>
      </c>
      <c r="D16" s="169">
        <v>8</v>
      </c>
      <c r="E16" s="161">
        <f t="shared" si="6"/>
        <v>667</v>
      </c>
      <c r="F16" s="5">
        <v>962</v>
      </c>
      <c r="G16" s="163">
        <f t="shared" si="7"/>
        <v>0.6933471933471933</v>
      </c>
      <c r="H16" s="164">
        <v>245</v>
      </c>
      <c r="I16" s="165">
        <v>35</v>
      </c>
      <c r="J16" s="166">
        <v>0</v>
      </c>
      <c r="K16" s="170">
        <v>4</v>
      </c>
      <c r="L16" s="171">
        <f t="shared" si="11"/>
        <v>284</v>
      </c>
      <c r="M16" s="164">
        <v>179</v>
      </c>
      <c r="N16" s="165">
        <v>15</v>
      </c>
      <c r="O16" s="164">
        <v>0</v>
      </c>
      <c r="P16" s="170">
        <v>2</v>
      </c>
      <c r="Q16" s="171">
        <f t="shared" si="1"/>
        <v>196</v>
      </c>
      <c r="R16" s="164">
        <v>95</v>
      </c>
      <c r="S16" s="165">
        <v>6</v>
      </c>
      <c r="T16" s="164">
        <v>0</v>
      </c>
      <c r="U16" s="170">
        <v>0</v>
      </c>
      <c r="V16" s="171">
        <f t="shared" si="2"/>
        <v>101</v>
      </c>
      <c r="W16" s="164">
        <v>25</v>
      </c>
      <c r="X16" s="165">
        <v>0</v>
      </c>
      <c r="Y16" s="166">
        <v>0</v>
      </c>
      <c r="Z16" s="170">
        <v>0</v>
      </c>
      <c r="AA16" s="171">
        <f t="shared" si="12"/>
        <v>25</v>
      </c>
      <c r="AB16" s="172">
        <f t="shared" si="8"/>
        <v>309</v>
      </c>
      <c r="AC16" s="164">
        <v>0</v>
      </c>
      <c r="AD16" s="165">
        <v>0</v>
      </c>
      <c r="AE16" s="166">
        <v>0</v>
      </c>
      <c r="AF16" s="166">
        <v>0</v>
      </c>
      <c r="AG16" s="161">
        <f t="shared" si="4"/>
        <v>0</v>
      </c>
      <c r="AH16" s="161">
        <f t="shared" si="5"/>
        <v>61</v>
      </c>
      <c r="AI16" s="161">
        <f t="shared" si="10"/>
        <v>606</v>
      </c>
      <c r="AJ16" s="161">
        <f t="shared" si="9"/>
        <v>667</v>
      </c>
    </row>
    <row r="17" spans="1:36" ht="18">
      <c r="A17" s="53" t="s">
        <v>15</v>
      </c>
      <c r="B17" s="5">
        <v>50</v>
      </c>
      <c r="C17" s="169">
        <v>0</v>
      </c>
      <c r="D17" s="169">
        <v>0</v>
      </c>
      <c r="E17" s="161">
        <f t="shared" si="6"/>
        <v>50</v>
      </c>
      <c r="F17" s="5">
        <v>73</v>
      </c>
      <c r="G17" s="163">
        <f t="shared" si="7"/>
        <v>0.68493150684931503</v>
      </c>
      <c r="H17" s="164">
        <v>16</v>
      </c>
      <c r="I17" s="165">
        <v>0</v>
      </c>
      <c r="J17" s="166">
        <v>0</v>
      </c>
      <c r="K17" s="170">
        <v>0</v>
      </c>
      <c r="L17" s="171">
        <f t="shared" si="11"/>
        <v>16</v>
      </c>
      <c r="M17" s="164">
        <v>18</v>
      </c>
      <c r="N17" s="165">
        <v>0</v>
      </c>
      <c r="O17" s="164">
        <v>0</v>
      </c>
      <c r="P17" s="170">
        <v>0</v>
      </c>
      <c r="Q17" s="171">
        <f t="shared" si="1"/>
        <v>18</v>
      </c>
      <c r="R17" s="164">
        <v>7</v>
      </c>
      <c r="S17" s="165">
        <v>0</v>
      </c>
      <c r="T17" s="164">
        <v>0</v>
      </c>
      <c r="U17" s="170">
        <v>0</v>
      </c>
      <c r="V17" s="171">
        <f t="shared" si="2"/>
        <v>7</v>
      </c>
      <c r="W17" s="164">
        <v>0</v>
      </c>
      <c r="X17" s="165">
        <v>0</v>
      </c>
      <c r="Y17" s="166">
        <v>0</v>
      </c>
      <c r="Z17" s="170">
        <v>0</v>
      </c>
      <c r="AA17" s="171">
        <f t="shared" si="12"/>
        <v>0</v>
      </c>
      <c r="AB17" s="172">
        <f t="shared" si="8"/>
        <v>16</v>
      </c>
      <c r="AC17" s="164">
        <v>0</v>
      </c>
      <c r="AD17" s="165">
        <v>0</v>
      </c>
      <c r="AE17" s="166">
        <v>0</v>
      </c>
      <c r="AF17" s="166">
        <v>0</v>
      </c>
      <c r="AG17" s="161">
        <f t="shared" si="4"/>
        <v>0</v>
      </c>
      <c r="AH17" s="161">
        <f t="shared" si="5"/>
        <v>9</v>
      </c>
      <c r="AI17" s="161">
        <f t="shared" si="10"/>
        <v>41</v>
      </c>
      <c r="AJ17" s="161">
        <f t="shared" si="9"/>
        <v>50</v>
      </c>
    </row>
    <row r="18" spans="1:36" ht="18">
      <c r="A18" s="53" t="s">
        <v>16</v>
      </c>
      <c r="B18" s="5">
        <v>130</v>
      </c>
      <c r="C18" s="169">
        <v>6</v>
      </c>
      <c r="D18" s="169">
        <v>6</v>
      </c>
      <c r="E18" s="161">
        <f t="shared" si="6"/>
        <v>142</v>
      </c>
      <c r="F18" s="5">
        <v>228</v>
      </c>
      <c r="G18" s="163">
        <f t="shared" si="7"/>
        <v>0.6228070175438597</v>
      </c>
      <c r="H18" s="164">
        <v>56</v>
      </c>
      <c r="I18" s="165">
        <v>5</v>
      </c>
      <c r="J18" s="166">
        <v>0</v>
      </c>
      <c r="K18" s="170">
        <v>0</v>
      </c>
      <c r="L18" s="171">
        <f t="shared" si="11"/>
        <v>61</v>
      </c>
      <c r="M18" s="164">
        <v>52</v>
      </c>
      <c r="N18" s="165">
        <v>1</v>
      </c>
      <c r="O18" s="164">
        <v>0</v>
      </c>
      <c r="P18" s="170">
        <v>5</v>
      </c>
      <c r="Q18" s="171">
        <f t="shared" si="1"/>
        <v>58</v>
      </c>
      <c r="R18" s="164">
        <v>3</v>
      </c>
      <c r="S18" s="165">
        <v>0</v>
      </c>
      <c r="T18" s="164">
        <v>0</v>
      </c>
      <c r="U18" s="170">
        <v>0</v>
      </c>
      <c r="V18" s="171">
        <f t="shared" si="2"/>
        <v>3</v>
      </c>
      <c r="W18" s="164">
        <v>4</v>
      </c>
      <c r="X18" s="165">
        <v>0</v>
      </c>
      <c r="Y18" s="166">
        <v>0</v>
      </c>
      <c r="Z18" s="170">
        <v>1</v>
      </c>
      <c r="AA18" s="171">
        <f t="shared" si="12"/>
        <v>5</v>
      </c>
      <c r="AB18" s="172">
        <f t="shared" si="8"/>
        <v>66</v>
      </c>
      <c r="AC18" s="164">
        <v>0</v>
      </c>
      <c r="AD18" s="165">
        <v>0</v>
      </c>
      <c r="AE18" s="166">
        <v>0</v>
      </c>
      <c r="AF18" s="166">
        <v>0</v>
      </c>
      <c r="AG18" s="161">
        <f t="shared" si="4"/>
        <v>0</v>
      </c>
      <c r="AH18" s="161">
        <f t="shared" si="5"/>
        <v>15</v>
      </c>
      <c r="AI18" s="161">
        <f t="shared" si="10"/>
        <v>127</v>
      </c>
      <c r="AJ18" s="161">
        <f t="shared" si="9"/>
        <v>142</v>
      </c>
    </row>
    <row r="19" spans="1:36" ht="18">
      <c r="A19" s="53" t="s">
        <v>17</v>
      </c>
      <c r="B19" s="5">
        <v>129</v>
      </c>
      <c r="C19" s="169">
        <v>24</v>
      </c>
      <c r="D19" s="169">
        <v>0</v>
      </c>
      <c r="E19" s="161">
        <f t="shared" si="6"/>
        <v>153</v>
      </c>
      <c r="F19" s="5">
        <v>195</v>
      </c>
      <c r="G19" s="163">
        <f t="shared" si="7"/>
        <v>0.7846153846153846</v>
      </c>
      <c r="H19" s="164">
        <v>55</v>
      </c>
      <c r="I19" s="165">
        <v>4</v>
      </c>
      <c r="J19" s="166">
        <v>0</v>
      </c>
      <c r="K19" s="170">
        <v>0</v>
      </c>
      <c r="L19" s="171">
        <f t="shared" si="11"/>
        <v>59</v>
      </c>
      <c r="M19" s="164">
        <v>54</v>
      </c>
      <c r="N19" s="165">
        <v>19</v>
      </c>
      <c r="O19" s="164">
        <v>0</v>
      </c>
      <c r="P19" s="170">
        <v>0</v>
      </c>
      <c r="Q19" s="171">
        <f t="shared" si="1"/>
        <v>73</v>
      </c>
      <c r="R19" s="164">
        <v>11</v>
      </c>
      <c r="S19" s="165">
        <v>1</v>
      </c>
      <c r="T19" s="164">
        <v>0</v>
      </c>
      <c r="U19" s="170">
        <v>0</v>
      </c>
      <c r="V19" s="171">
        <f t="shared" si="2"/>
        <v>12</v>
      </c>
      <c r="W19" s="164">
        <v>4</v>
      </c>
      <c r="X19" s="165">
        <v>0</v>
      </c>
      <c r="Y19" s="166">
        <v>0</v>
      </c>
      <c r="Z19" s="170">
        <v>0</v>
      </c>
      <c r="AA19" s="171">
        <f t="shared" si="12"/>
        <v>4</v>
      </c>
      <c r="AB19" s="172">
        <f t="shared" si="8"/>
        <v>63</v>
      </c>
      <c r="AC19" s="164">
        <v>0</v>
      </c>
      <c r="AD19" s="165">
        <v>0</v>
      </c>
      <c r="AE19" s="166">
        <v>0</v>
      </c>
      <c r="AF19" s="166">
        <v>0</v>
      </c>
      <c r="AG19" s="161">
        <f t="shared" si="4"/>
        <v>0</v>
      </c>
      <c r="AH19" s="161">
        <f t="shared" si="5"/>
        <v>5</v>
      </c>
      <c r="AI19" s="161">
        <f t="shared" si="10"/>
        <v>148</v>
      </c>
      <c r="AJ19" s="161">
        <f t="shared" si="9"/>
        <v>153</v>
      </c>
    </row>
    <row r="20" spans="1:36" ht="18">
      <c r="A20" s="53" t="s">
        <v>18</v>
      </c>
      <c r="B20" s="5">
        <v>712</v>
      </c>
      <c r="C20" s="169">
        <v>108</v>
      </c>
      <c r="D20" s="169">
        <v>13</v>
      </c>
      <c r="E20" s="161">
        <f t="shared" si="6"/>
        <v>833</v>
      </c>
      <c r="F20" s="5">
        <v>1110</v>
      </c>
      <c r="G20" s="163">
        <f t="shared" si="7"/>
        <v>0.75045045045045045</v>
      </c>
      <c r="H20" s="164">
        <v>332</v>
      </c>
      <c r="I20" s="165">
        <v>39</v>
      </c>
      <c r="J20" s="166">
        <v>0</v>
      </c>
      <c r="K20" s="170">
        <v>6</v>
      </c>
      <c r="L20" s="171">
        <f t="shared" si="11"/>
        <v>377</v>
      </c>
      <c r="M20" s="164">
        <v>265</v>
      </c>
      <c r="N20" s="165">
        <v>39</v>
      </c>
      <c r="O20" s="164">
        <v>1</v>
      </c>
      <c r="P20" s="170">
        <v>5</v>
      </c>
      <c r="Q20" s="171">
        <f t="shared" si="1"/>
        <v>310</v>
      </c>
      <c r="R20" s="164">
        <v>39</v>
      </c>
      <c r="S20" s="165">
        <v>12</v>
      </c>
      <c r="T20" s="164">
        <v>0</v>
      </c>
      <c r="U20" s="170">
        <v>1</v>
      </c>
      <c r="V20" s="171">
        <f t="shared" si="2"/>
        <v>52</v>
      </c>
      <c r="W20" s="164">
        <v>20</v>
      </c>
      <c r="X20" s="165">
        <v>3</v>
      </c>
      <c r="Y20" s="166">
        <v>0</v>
      </c>
      <c r="Z20" s="170">
        <v>0</v>
      </c>
      <c r="AA20" s="171">
        <f t="shared" si="12"/>
        <v>23</v>
      </c>
      <c r="AB20" s="172">
        <f t="shared" si="8"/>
        <v>400</v>
      </c>
      <c r="AC20" s="164">
        <v>0</v>
      </c>
      <c r="AD20" s="165">
        <v>0</v>
      </c>
      <c r="AE20" s="166">
        <v>0</v>
      </c>
      <c r="AF20" s="166">
        <v>0</v>
      </c>
      <c r="AG20" s="161">
        <f t="shared" si="4"/>
        <v>0</v>
      </c>
      <c r="AH20" s="161">
        <f t="shared" si="5"/>
        <v>71</v>
      </c>
      <c r="AI20" s="161">
        <f t="shared" si="10"/>
        <v>762</v>
      </c>
      <c r="AJ20" s="161">
        <f t="shared" si="9"/>
        <v>833</v>
      </c>
    </row>
    <row r="21" spans="1:36" ht="18">
      <c r="A21" s="53" t="s">
        <v>19</v>
      </c>
      <c r="B21" s="5">
        <v>439</v>
      </c>
      <c r="C21" s="169">
        <v>34</v>
      </c>
      <c r="D21" s="169">
        <v>6</v>
      </c>
      <c r="E21" s="161">
        <f t="shared" si="6"/>
        <v>479</v>
      </c>
      <c r="F21" s="5">
        <v>668</v>
      </c>
      <c r="G21" s="163">
        <f t="shared" si="7"/>
        <v>0.71706586826347307</v>
      </c>
      <c r="H21" s="164">
        <v>193</v>
      </c>
      <c r="I21" s="165">
        <v>14</v>
      </c>
      <c r="J21" s="166">
        <v>0</v>
      </c>
      <c r="K21" s="170">
        <v>2</v>
      </c>
      <c r="L21" s="171">
        <f t="shared" si="11"/>
        <v>209</v>
      </c>
      <c r="M21" s="164">
        <v>154</v>
      </c>
      <c r="N21" s="165">
        <v>12</v>
      </c>
      <c r="O21" s="164">
        <v>1</v>
      </c>
      <c r="P21" s="170">
        <v>3</v>
      </c>
      <c r="Q21" s="171">
        <f t="shared" si="1"/>
        <v>170</v>
      </c>
      <c r="R21" s="164">
        <v>39</v>
      </c>
      <c r="S21" s="165">
        <v>3</v>
      </c>
      <c r="T21" s="164">
        <v>0</v>
      </c>
      <c r="U21" s="170">
        <v>1</v>
      </c>
      <c r="V21" s="171">
        <f t="shared" si="2"/>
        <v>43</v>
      </c>
      <c r="W21" s="164">
        <v>14</v>
      </c>
      <c r="X21" s="165">
        <v>0</v>
      </c>
      <c r="Y21" s="166">
        <v>0</v>
      </c>
      <c r="Z21" s="170">
        <v>0</v>
      </c>
      <c r="AA21" s="171">
        <f t="shared" si="12"/>
        <v>14</v>
      </c>
      <c r="AB21" s="172">
        <f t="shared" si="8"/>
        <v>223</v>
      </c>
      <c r="AC21" s="164">
        <v>0</v>
      </c>
      <c r="AD21" s="165">
        <v>0</v>
      </c>
      <c r="AE21" s="166">
        <v>0</v>
      </c>
      <c r="AF21" s="166">
        <v>0</v>
      </c>
      <c r="AG21" s="161">
        <f t="shared" si="4"/>
        <v>0</v>
      </c>
      <c r="AH21" s="161">
        <f t="shared" si="5"/>
        <v>43</v>
      </c>
      <c r="AI21" s="161">
        <f t="shared" si="10"/>
        <v>436</v>
      </c>
      <c r="AJ21" s="161">
        <f t="shared" si="9"/>
        <v>479</v>
      </c>
    </row>
    <row r="22" spans="1:36" ht="18">
      <c r="A22" s="53" t="s">
        <v>20</v>
      </c>
      <c r="B22" s="5">
        <v>319</v>
      </c>
      <c r="C22" s="169">
        <v>13</v>
      </c>
      <c r="D22" s="169">
        <v>4</v>
      </c>
      <c r="E22" s="161">
        <f t="shared" si="6"/>
        <v>336</v>
      </c>
      <c r="F22" s="5">
        <v>496</v>
      </c>
      <c r="G22" s="163">
        <f t="shared" si="7"/>
        <v>0.67741935483870963</v>
      </c>
      <c r="H22" s="164">
        <v>123</v>
      </c>
      <c r="I22" s="165">
        <v>3</v>
      </c>
      <c r="J22" s="166">
        <v>0</v>
      </c>
      <c r="K22" s="170">
        <v>0</v>
      </c>
      <c r="L22" s="171">
        <f t="shared" si="11"/>
        <v>126</v>
      </c>
      <c r="M22" s="164">
        <v>131</v>
      </c>
      <c r="N22" s="165">
        <v>6</v>
      </c>
      <c r="O22" s="164">
        <v>0</v>
      </c>
      <c r="P22" s="170">
        <v>1</v>
      </c>
      <c r="Q22" s="171">
        <f t="shared" si="1"/>
        <v>138</v>
      </c>
      <c r="R22" s="164">
        <v>24</v>
      </c>
      <c r="S22" s="165">
        <v>4</v>
      </c>
      <c r="T22" s="164">
        <v>0</v>
      </c>
      <c r="U22" s="170">
        <v>0</v>
      </c>
      <c r="V22" s="171">
        <f t="shared" si="2"/>
        <v>28</v>
      </c>
      <c r="W22" s="164">
        <v>6</v>
      </c>
      <c r="X22" s="165">
        <v>0</v>
      </c>
      <c r="Y22" s="166">
        <v>0</v>
      </c>
      <c r="Z22" s="170">
        <v>2</v>
      </c>
      <c r="AA22" s="171">
        <f t="shared" si="12"/>
        <v>8</v>
      </c>
      <c r="AB22" s="172">
        <f t="shared" si="8"/>
        <v>134</v>
      </c>
      <c r="AC22" s="164">
        <v>0</v>
      </c>
      <c r="AD22" s="165">
        <v>0</v>
      </c>
      <c r="AE22" s="166">
        <v>0</v>
      </c>
      <c r="AF22" s="166">
        <v>0</v>
      </c>
      <c r="AG22" s="161">
        <f t="shared" si="4"/>
        <v>0</v>
      </c>
      <c r="AH22" s="161">
        <f t="shared" si="5"/>
        <v>36</v>
      </c>
      <c r="AI22" s="161">
        <f t="shared" si="10"/>
        <v>300</v>
      </c>
      <c r="AJ22" s="161">
        <f t="shared" si="9"/>
        <v>336</v>
      </c>
    </row>
    <row r="23" spans="1:36" ht="18">
      <c r="A23" s="53" t="s">
        <v>21</v>
      </c>
      <c r="B23" s="5">
        <v>224</v>
      </c>
      <c r="C23" s="169">
        <v>16</v>
      </c>
      <c r="D23" s="169">
        <v>1</v>
      </c>
      <c r="E23" s="161">
        <f t="shared" si="6"/>
        <v>241</v>
      </c>
      <c r="F23" s="5">
        <v>355</v>
      </c>
      <c r="G23" s="163">
        <f t="shared" si="7"/>
        <v>0.6788732394366197</v>
      </c>
      <c r="H23" s="164">
        <v>123</v>
      </c>
      <c r="I23" s="165">
        <v>2</v>
      </c>
      <c r="J23" s="166">
        <v>1</v>
      </c>
      <c r="K23" s="170">
        <v>0</v>
      </c>
      <c r="L23" s="171">
        <f t="shared" si="11"/>
        <v>126</v>
      </c>
      <c r="M23" s="164">
        <v>78</v>
      </c>
      <c r="N23" s="165">
        <v>6</v>
      </c>
      <c r="O23" s="164">
        <v>1</v>
      </c>
      <c r="P23" s="170">
        <v>0</v>
      </c>
      <c r="Q23" s="171">
        <f t="shared" si="1"/>
        <v>85</v>
      </c>
      <c r="R23" s="164">
        <v>7</v>
      </c>
      <c r="S23" s="165">
        <v>1</v>
      </c>
      <c r="T23" s="164">
        <v>0</v>
      </c>
      <c r="U23" s="170">
        <v>0</v>
      </c>
      <c r="V23" s="171">
        <f t="shared" si="2"/>
        <v>8</v>
      </c>
      <c r="W23" s="164">
        <v>7</v>
      </c>
      <c r="X23" s="165">
        <v>0</v>
      </c>
      <c r="Y23" s="166">
        <v>0</v>
      </c>
      <c r="Z23" s="170">
        <v>1</v>
      </c>
      <c r="AA23" s="171">
        <f t="shared" si="12"/>
        <v>8</v>
      </c>
      <c r="AB23" s="172">
        <f t="shared" si="8"/>
        <v>134</v>
      </c>
      <c r="AC23" s="164">
        <v>0</v>
      </c>
      <c r="AD23" s="165">
        <v>0</v>
      </c>
      <c r="AE23" s="166">
        <v>0</v>
      </c>
      <c r="AF23" s="166">
        <v>0</v>
      </c>
      <c r="AG23" s="161">
        <f t="shared" si="4"/>
        <v>0</v>
      </c>
      <c r="AH23" s="161">
        <f t="shared" si="5"/>
        <v>14</v>
      </c>
      <c r="AI23" s="161">
        <f t="shared" si="10"/>
        <v>227</v>
      </c>
      <c r="AJ23" s="161">
        <f t="shared" si="9"/>
        <v>241</v>
      </c>
    </row>
    <row r="24" spans="1:36" ht="18">
      <c r="A24" s="53" t="s">
        <v>22</v>
      </c>
      <c r="B24" s="5">
        <v>388</v>
      </c>
      <c r="C24" s="169">
        <v>15</v>
      </c>
      <c r="D24" s="169">
        <v>1</v>
      </c>
      <c r="E24" s="161">
        <f t="shared" si="6"/>
        <v>404</v>
      </c>
      <c r="F24" s="5">
        <v>647</v>
      </c>
      <c r="G24" s="163">
        <f t="shared" si="7"/>
        <v>0.62442040185471404</v>
      </c>
      <c r="H24" s="164">
        <v>153</v>
      </c>
      <c r="I24" s="165">
        <v>5</v>
      </c>
      <c r="J24" s="166">
        <v>0</v>
      </c>
      <c r="K24" s="170">
        <v>1</v>
      </c>
      <c r="L24" s="171">
        <f t="shared" si="11"/>
        <v>159</v>
      </c>
      <c r="M24" s="164">
        <v>184</v>
      </c>
      <c r="N24" s="165">
        <v>8</v>
      </c>
      <c r="O24" s="164">
        <v>0</v>
      </c>
      <c r="P24" s="170">
        <v>0</v>
      </c>
      <c r="Q24" s="171">
        <f t="shared" si="1"/>
        <v>192</v>
      </c>
      <c r="R24" s="164">
        <v>14</v>
      </c>
      <c r="S24" s="165">
        <v>1</v>
      </c>
      <c r="T24" s="164">
        <v>0</v>
      </c>
      <c r="U24" s="170">
        <v>0</v>
      </c>
      <c r="V24" s="171">
        <f t="shared" si="2"/>
        <v>15</v>
      </c>
      <c r="W24" s="164">
        <v>9</v>
      </c>
      <c r="X24" s="165">
        <v>0</v>
      </c>
      <c r="Y24" s="166">
        <v>0</v>
      </c>
      <c r="Z24" s="170">
        <v>0</v>
      </c>
      <c r="AA24" s="171">
        <f t="shared" si="12"/>
        <v>9</v>
      </c>
      <c r="AB24" s="172">
        <f t="shared" si="8"/>
        <v>168</v>
      </c>
      <c r="AC24" s="164">
        <v>1</v>
      </c>
      <c r="AD24" s="165">
        <v>0</v>
      </c>
      <c r="AE24" s="166">
        <v>0</v>
      </c>
      <c r="AF24" s="166">
        <v>0</v>
      </c>
      <c r="AG24" s="161">
        <f t="shared" si="4"/>
        <v>1</v>
      </c>
      <c r="AH24" s="161">
        <f t="shared" si="5"/>
        <v>28</v>
      </c>
      <c r="AI24" s="161">
        <f t="shared" si="10"/>
        <v>376</v>
      </c>
      <c r="AJ24" s="161">
        <f t="shared" si="9"/>
        <v>404</v>
      </c>
    </row>
    <row r="25" spans="1:36" ht="18">
      <c r="A25" s="53" t="s">
        <v>23</v>
      </c>
      <c r="B25" s="5">
        <v>535</v>
      </c>
      <c r="C25" s="169">
        <v>36</v>
      </c>
      <c r="D25" s="169">
        <v>3</v>
      </c>
      <c r="E25" s="161">
        <f t="shared" si="6"/>
        <v>574</v>
      </c>
      <c r="F25" s="5">
        <v>875</v>
      </c>
      <c r="G25" s="163">
        <f t="shared" si="7"/>
        <v>0.65600000000000003</v>
      </c>
      <c r="H25" s="164">
        <v>210</v>
      </c>
      <c r="I25" s="165">
        <v>13</v>
      </c>
      <c r="J25" s="166">
        <v>0</v>
      </c>
      <c r="K25" s="170">
        <v>2</v>
      </c>
      <c r="L25" s="171">
        <f t="shared" si="11"/>
        <v>225</v>
      </c>
      <c r="M25" s="164">
        <v>238</v>
      </c>
      <c r="N25" s="165">
        <v>17</v>
      </c>
      <c r="O25" s="164">
        <v>0</v>
      </c>
      <c r="P25" s="170">
        <v>0</v>
      </c>
      <c r="Q25" s="171">
        <f t="shared" si="1"/>
        <v>255</v>
      </c>
      <c r="R25" s="164">
        <v>26</v>
      </c>
      <c r="S25" s="165">
        <v>0</v>
      </c>
      <c r="T25" s="164">
        <v>0</v>
      </c>
      <c r="U25" s="170">
        <v>0</v>
      </c>
      <c r="V25" s="171">
        <f t="shared" si="2"/>
        <v>26</v>
      </c>
      <c r="W25" s="164">
        <v>8</v>
      </c>
      <c r="X25" s="165">
        <v>0</v>
      </c>
      <c r="Y25" s="166">
        <v>0</v>
      </c>
      <c r="Z25" s="170">
        <v>0</v>
      </c>
      <c r="AA25" s="171">
        <f t="shared" si="12"/>
        <v>8</v>
      </c>
      <c r="AB25" s="172">
        <f t="shared" si="8"/>
        <v>233</v>
      </c>
      <c r="AC25" s="164">
        <v>1</v>
      </c>
      <c r="AD25" s="165">
        <v>0</v>
      </c>
      <c r="AE25" s="166">
        <v>0</v>
      </c>
      <c r="AF25" s="166">
        <v>0</v>
      </c>
      <c r="AG25" s="161">
        <f t="shared" si="4"/>
        <v>1</v>
      </c>
      <c r="AH25" s="161">
        <f t="shared" si="5"/>
        <v>59</v>
      </c>
      <c r="AI25" s="161">
        <f t="shared" si="10"/>
        <v>515</v>
      </c>
      <c r="AJ25" s="161">
        <f t="shared" si="9"/>
        <v>574</v>
      </c>
    </row>
    <row r="26" spans="1:36" ht="18">
      <c r="A26" s="53" t="s">
        <v>24</v>
      </c>
      <c r="B26" s="5">
        <v>371</v>
      </c>
      <c r="C26" s="169">
        <v>23</v>
      </c>
      <c r="D26" s="169">
        <v>5</v>
      </c>
      <c r="E26" s="161">
        <f t="shared" si="6"/>
        <v>399</v>
      </c>
      <c r="F26" s="5">
        <v>575</v>
      </c>
      <c r="G26" s="163">
        <f t="shared" si="7"/>
        <v>0.69391304347826088</v>
      </c>
      <c r="H26" s="164">
        <v>136</v>
      </c>
      <c r="I26" s="165">
        <v>8</v>
      </c>
      <c r="J26" s="166">
        <v>0</v>
      </c>
      <c r="K26" s="170">
        <v>2</v>
      </c>
      <c r="L26" s="171">
        <f t="shared" si="11"/>
        <v>146</v>
      </c>
      <c r="M26" s="164">
        <v>168</v>
      </c>
      <c r="N26" s="165">
        <v>7</v>
      </c>
      <c r="O26" s="164">
        <v>0</v>
      </c>
      <c r="P26" s="170">
        <v>3</v>
      </c>
      <c r="Q26" s="171">
        <f t="shared" si="1"/>
        <v>178</v>
      </c>
      <c r="R26" s="164">
        <v>13</v>
      </c>
      <c r="S26" s="165">
        <v>2</v>
      </c>
      <c r="T26" s="164">
        <v>0</v>
      </c>
      <c r="U26" s="170">
        <v>0</v>
      </c>
      <c r="V26" s="171">
        <f t="shared" si="2"/>
        <v>15</v>
      </c>
      <c r="W26" s="164">
        <v>9</v>
      </c>
      <c r="X26" s="165">
        <v>0</v>
      </c>
      <c r="Y26" s="166">
        <v>0</v>
      </c>
      <c r="Z26" s="170">
        <v>0</v>
      </c>
      <c r="AA26" s="171">
        <f t="shared" si="12"/>
        <v>9</v>
      </c>
      <c r="AB26" s="172">
        <f t="shared" si="8"/>
        <v>155</v>
      </c>
      <c r="AC26" s="164">
        <v>0</v>
      </c>
      <c r="AD26" s="165">
        <v>0</v>
      </c>
      <c r="AE26" s="166">
        <v>0</v>
      </c>
      <c r="AF26" s="166">
        <v>0</v>
      </c>
      <c r="AG26" s="161">
        <f t="shared" si="4"/>
        <v>0</v>
      </c>
      <c r="AH26" s="161">
        <f t="shared" si="5"/>
        <v>51</v>
      </c>
      <c r="AI26" s="161">
        <f t="shared" si="10"/>
        <v>348</v>
      </c>
      <c r="AJ26" s="161">
        <f t="shared" si="9"/>
        <v>399</v>
      </c>
    </row>
    <row r="27" spans="1:36" ht="18">
      <c r="A27" s="53" t="s">
        <v>25</v>
      </c>
      <c r="B27" s="5">
        <v>455</v>
      </c>
      <c r="C27" s="169">
        <v>52</v>
      </c>
      <c r="D27" s="169">
        <v>6</v>
      </c>
      <c r="E27" s="161">
        <f t="shared" si="6"/>
        <v>513</v>
      </c>
      <c r="F27" s="5">
        <v>790</v>
      </c>
      <c r="G27" s="163">
        <f t="shared" si="7"/>
        <v>0.64936708860759496</v>
      </c>
      <c r="H27" s="164">
        <v>167</v>
      </c>
      <c r="I27" s="165">
        <v>19</v>
      </c>
      <c r="J27" s="166">
        <v>1</v>
      </c>
      <c r="K27" s="170">
        <v>2</v>
      </c>
      <c r="L27" s="171">
        <f t="shared" si="11"/>
        <v>189</v>
      </c>
      <c r="M27" s="164">
        <v>218</v>
      </c>
      <c r="N27" s="165">
        <v>23</v>
      </c>
      <c r="O27" s="164">
        <v>0</v>
      </c>
      <c r="P27" s="170">
        <v>2</v>
      </c>
      <c r="Q27" s="171">
        <f t="shared" si="1"/>
        <v>243</v>
      </c>
      <c r="R27" s="164">
        <v>17</v>
      </c>
      <c r="S27" s="165">
        <v>4</v>
      </c>
      <c r="T27" s="164">
        <v>0</v>
      </c>
      <c r="U27" s="170">
        <v>0</v>
      </c>
      <c r="V27" s="171">
        <f t="shared" si="2"/>
        <v>21</v>
      </c>
      <c r="W27" s="164">
        <v>13</v>
      </c>
      <c r="X27" s="165">
        <v>0</v>
      </c>
      <c r="Y27" s="166">
        <v>0</v>
      </c>
      <c r="Z27" s="170">
        <v>1</v>
      </c>
      <c r="AA27" s="171">
        <f t="shared" si="12"/>
        <v>14</v>
      </c>
      <c r="AB27" s="172">
        <f t="shared" si="8"/>
        <v>203</v>
      </c>
      <c r="AC27" s="164">
        <v>0</v>
      </c>
      <c r="AD27" s="165">
        <v>0</v>
      </c>
      <c r="AE27" s="166">
        <v>0</v>
      </c>
      <c r="AF27" s="166">
        <v>0</v>
      </c>
      <c r="AG27" s="161">
        <f t="shared" si="4"/>
        <v>0</v>
      </c>
      <c r="AH27" s="161">
        <f t="shared" si="5"/>
        <v>46</v>
      </c>
      <c r="AI27" s="161">
        <f t="shared" si="10"/>
        <v>467</v>
      </c>
      <c r="AJ27" s="161">
        <f t="shared" si="9"/>
        <v>513</v>
      </c>
    </row>
    <row r="28" spans="1:36" ht="18">
      <c r="A28" s="53" t="s">
        <v>26</v>
      </c>
      <c r="B28" s="5">
        <v>488</v>
      </c>
      <c r="C28" s="169">
        <v>41</v>
      </c>
      <c r="D28" s="169">
        <v>6</v>
      </c>
      <c r="E28" s="161">
        <f t="shared" si="6"/>
        <v>535</v>
      </c>
      <c r="F28" s="5">
        <v>819</v>
      </c>
      <c r="G28" s="163">
        <f t="shared" si="7"/>
        <v>0.65323565323565325</v>
      </c>
      <c r="H28" s="164">
        <v>202</v>
      </c>
      <c r="I28" s="165">
        <v>15</v>
      </c>
      <c r="J28" s="166">
        <v>2</v>
      </c>
      <c r="K28" s="170">
        <v>3</v>
      </c>
      <c r="L28" s="171">
        <f t="shared" si="11"/>
        <v>222</v>
      </c>
      <c r="M28" s="164">
        <v>206</v>
      </c>
      <c r="N28" s="165">
        <v>17</v>
      </c>
      <c r="O28" s="164">
        <v>0</v>
      </c>
      <c r="P28" s="170">
        <v>2</v>
      </c>
      <c r="Q28" s="171">
        <f t="shared" si="1"/>
        <v>225</v>
      </c>
      <c r="R28" s="164">
        <v>23</v>
      </c>
      <c r="S28" s="165">
        <v>0</v>
      </c>
      <c r="T28" s="164">
        <v>0</v>
      </c>
      <c r="U28" s="170">
        <v>0</v>
      </c>
      <c r="V28" s="171">
        <f t="shared" si="2"/>
        <v>23</v>
      </c>
      <c r="W28" s="164">
        <v>8</v>
      </c>
      <c r="X28" s="165">
        <v>0</v>
      </c>
      <c r="Y28" s="166">
        <v>0</v>
      </c>
      <c r="Z28" s="170">
        <v>0</v>
      </c>
      <c r="AA28" s="171">
        <f t="shared" si="12"/>
        <v>8</v>
      </c>
      <c r="AB28" s="172">
        <f t="shared" si="8"/>
        <v>230</v>
      </c>
      <c r="AC28" s="164">
        <v>0</v>
      </c>
      <c r="AD28" s="165">
        <v>0</v>
      </c>
      <c r="AE28" s="166">
        <v>0</v>
      </c>
      <c r="AF28" s="166">
        <v>0</v>
      </c>
      <c r="AG28" s="161">
        <f t="shared" si="4"/>
        <v>0</v>
      </c>
      <c r="AH28" s="161">
        <f t="shared" si="5"/>
        <v>57</v>
      </c>
      <c r="AI28" s="161">
        <f t="shared" si="10"/>
        <v>478</v>
      </c>
      <c r="AJ28" s="161">
        <f t="shared" si="9"/>
        <v>535</v>
      </c>
    </row>
    <row r="29" spans="1:36" ht="18">
      <c r="A29" s="53" t="s">
        <v>27</v>
      </c>
      <c r="B29" s="5">
        <v>490</v>
      </c>
      <c r="C29" s="169">
        <v>27</v>
      </c>
      <c r="D29" s="169">
        <v>9</v>
      </c>
      <c r="E29" s="161">
        <f t="shared" si="6"/>
        <v>526</v>
      </c>
      <c r="F29" s="5">
        <v>950</v>
      </c>
      <c r="G29" s="163">
        <f t="shared" si="7"/>
        <v>0.55368421052631578</v>
      </c>
      <c r="H29" s="164">
        <v>225</v>
      </c>
      <c r="I29" s="165">
        <v>5</v>
      </c>
      <c r="J29" s="166">
        <v>0</v>
      </c>
      <c r="K29" s="170">
        <v>4</v>
      </c>
      <c r="L29" s="171">
        <f t="shared" si="11"/>
        <v>234</v>
      </c>
      <c r="M29" s="164">
        <v>180</v>
      </c>
      <c r="N29" s="165">
        <v>8</v>
      </c>
      <c r="O29" s="164">
        <v>0</v>
      </c>
      <c r="P29" s="170">
        <v>1</v>
      </c>
      <c r="Q29" s="171">
        <f t="shared" si="1"/>
        <v>189</v>
      </c>
      <c r="R29" s="164">
        <v>12</v>
      </c>
      <c r="S29" s="165">
        <v>2</v>
      </c>
      <c r="T29" s="164">
        <v>0</v>
      </c>
      <c r="U29" s="170">
        <v>1</v>
      </c>
      <c r="V29" s="171">
        <f t="shared" si="2"/>
        <v>15</v>
      </c>
      <c r="W29" s="164">
        <v>14</v>
      </c>
      <c r="X29" s="165">
        <v>0</v>
      </c>
      <c r="Y29" s="166">
        <v>0</v>
      </c>
      <c r="Z29" s="170">
        <v>3</v>
      </c>
      <c r="AA29" s="171">
        <f t="shared" si="12"/>
        <v>17</v>
      </c>
      <c r="AB29" s="172">
        <f t="shared" si="8"/>
        <v>251</v>
      </c>
      <c r="AC29" s="164">
        <v>0</v>
      </c>
      <c r="AD29" s="165">
        <v>0</v>
      </c>
      <c r="AE29" s="166">
        <v>0</v>
      </c>
      <c r="AF29" s="166">
        <v>0</v>
      </c>
      <c r="AG29" s="161">
        <f t="shared" si="4"/>
        <v>0</v>
      </c>
      <c r="AH29" s="161">
        <f t="shared" si="5"/>
        <v>71</v>
      </c>
      <c r="AI29" s="161">
        <f t="shared" si="10"/>
        <v>455</v>
      </c>
      <c r="AJ29" s="161">
        <f t="shared" si="9"/>
        <v>526</v>
      </c>
    </row>
    <row r="30" spans="1:36" ht="18">
      <c r="A30" s="53" t="s">
        <v>28</v>
      </c>
      <c r="B30" s="5">
        <v>301</v>
      </c>
      <c r="C30" s="169">
        <v>12</v>
      </c>
      <c r="D30" s="169">
        <v>1</v>
      </c>
      <c r="E30" s="161">
        <f t="shared" si="6"/>
        <v>314</v>
      </c>
      <c r="F30" s="5">
        <v>523</v>
      </c>
      <c r="G30" s="163">
        <f t="shared" si="7"/>
        <v>0.60038240917782026</v>
      </c>
      <c r="H30" s="164">
        <v>110</v>
      </c>
      <c r="I30" s="165">
        <v>4</v>
      </c>
      <c r="J30" s="166">
        <v>0</v>
      </c>
      <c r="K30" s="170">
        <v>1</v>
      </c>
      <c r="L30" s="171">
        <f t="shared" si="11"/>
        <v>115</v>
      </c>
      <c r="M30" s="164">
        <v>142</v>
      </c>
      <c r="N30" s="165">
        <v>7</v>
      </c>
      <c r="O30" s="164">
        <v>0</v>
      </c>
      <c r="P30" s="170">
        <v>0</v>
      </c>
      <c r="Q30" s="171">
        <f t="shared" si="1"/>
        <v>149</v>
      </c>
      <c r="R30" s="164">
        <v>9</v>
      </c>
      <c r="S30" s="165">
        <v>0</v>
      </c>
      <c r="T30" s="164">
        <v>0</v>
      </c>
      <c r="U30" s="170">
        <v>0</v>
      </c>
      <c r="V30" s="171">
        <f t="shared" si="2"/>
        <v>9</v>
      </c>
      <c r="W30" s="164">
        <v>3</v>
      </c>
      <c r="X30" s="165">
        <v>0</v>
      </c>
      <c r="Y30" s="166">
        <v>0</v>
      </c>
      <c r="Z30" s="170">
        <v>0</v>
      </c>
      <c r="AA30" s="171">
        <f t="shared" si="12"/>
        <v>3</v>
      </c>
      <c r="AB30" s="172">
        <f t="shared" si="8"/>
        <v>118</v>
      </c>
      <c r="AC30" s="164">
        <v>0</v>
      </c>
      <c r="AD30" s="165">
        <v>0</v>
      </c>
      <c r="AE30" s="166">
        <v>0</v>
      </c>
      <c r="AF30" s="166">
        <v>0</v>
      </c>
      <c r="AG30" s="161">
        <f t="shared" si="4"/>
        <v>0</v>
      </c>
      <c r="AH30" s="161">
        <f t="shared" si="5"/>
        <v>38</v>
      </c>
      <c r="AI30" s="161">
        <f t="shared" si="10"/>
        <v>276</v>
      </c>
      <c r="AJ30" s="161">
        <f t="shared" si="9"/>
        <v>314</v>
      </c>
    </row>
    <row r="31" spans="1:36" ht="18">
      <c r="A31" s="53" t="s">
        <v>29</v>
      </c>
      <c r="B31" s="5">
        <v>398</v>
      </c>
      <c r="C31" s="169">
        <v>22</v>
      </c>
      <c r="D31" s="169">
        <v>5</v>
      </c>
      <c r="E31" s="161">
        <f t="shared" si="6"/>
        <v>425</v>
      </c>
      <c r="F31" s="5">
        <v>647</v>
      </c>
      <c r="G31" s="163">
        <f t="shared" si="7"/>
        <v>0.65687789799072638</v>
      </c>
      <c r="H31" s="164">
        <v>151</v>
      </c>
      <c r="I31" s="165">
        <v>4</v>
      </c>
      <c r="J31" s="166">
        <v>0</v>
      </c>
      <c r="K31" s="170">
        <v>0</v>
      </c>
      <c r="L31" s="171">
        <f t="shared" si="11"/>
        <v>155</v>
      </c>
      <c r="M31" s="164">
        <v>197</v>
      </c>
      <c r="N31" s="165">
        <v>11</v>
      </c>
      <c r="O31" s="164">
        <v>2</v>
      </c>
      <c r="P31" s="170">
        <v>3</v>
      </c>
      <c r="Q31" s="171">
        <f t="shared" si="1"/>
        <v>213</v>
      </c>
      <c r="R31" s="164">
        <v>12</v>
      </c>
      <c r="S31" s="165">
        <v>0</v>
      </c>
      <c r="T31" s="164">
        <v>0</v>
      </c>
      <c r="U31" s="170">
        <v>0</v>
      </c>
      <c r="V31" s="171">
        <f t="shared" si="2"/>
        <v>12</v>
      </c>
      <c r="W31" s="164">
        <v>8</v>
      </c>
      <c r="X31" s="165">
        <v>0</v>
      </c>
      <c r="Y31" s="166">
        <v>0</v>
      </c>
      <c r="Z31" s="170">
        <v>1</v>
      </c>
      <c r="AA31" s="171">
        <f t="shared" si="12"/>
        <v>9</v>
      </c>
      <c r="AB31" s="172">
        <f t="shared" si="8"/>
        <v>164</v>
      </c>
      <c r="AC31" s="164">
        <v>0</v>
      </c>
      <c r="AD31" s="165">
        <v>0</v>
      </c>
      <c r="AE31" s="166">
        <v>0</v>
      </c>
      <c r="AF31" s="166">
        <v>0</v>
      </c>
      <c r="AG31" s="161">
        <f t="shared" si="4"/>
        <v>0</v>
      </c>
      <c r="AH31" s="161">
        <f t="shared" si="5"/>
        <v>36</v>
      </c>
      <c r="AI31" s="161">
        <f t="shared" si="10"/>
        <v>389</v>
      </c>
      <c r="AJ31" s="161">
        <f t="shared" si="9"/>
        <v>425</v>
      </c>
    </row>
    <row r="32" spans="1:36" ht="18">
      <c r="A32" s="53" t="s">
        <v>30</v>
      </c>
      <c r="B32" s="5">
        <v>524</v>
      </c>
      <c r="C32" s="169">
        <v>77</v>
      </c>
      <c r="D32" s="169">
        <v>4</v>
      </c>
      <c r="E32" s="161">
        <f t="shared" si="6"/>
        <v>605</v>
      </c>
      <c r="F32" s="5">
        <v>827</v>
      </c>
      <c r="G32" s="163">
        <f t="shared" si="7"/>
        <v>0.73155985489721886</v>
      </c>
      <c r="H32" s="164">
        <v>246</v>
      </c>
      <c r="I32" s="165">
        <v>28</v>
      </c>
      <c r="J32" s="166">
        <v>0</v>
      </c>
      <c r="K32" s="170">
        <v>0</v>
      </c>
      <c r="L32" s="171">
        <f t="shared" si="11"/>
        <v>274</v>
      </c>
      <c r="M32" s="164">
        <v>214</v>
      </c>
      <c r="N32" s="165">
        <v>31</v>
      </c>
      <c r="O32" s="164">
        <v>1</v>
      </c>
      <c r="P32" s="170">
        <v>1</v>
      </c>
      <c r="Q32" s="171">
        <f t="shared" si="1"/>
        <v>247</v>
      </c>
      <c r="R32" s="164">
        <v>15</v>
      </c>
      <c r="S32" s="165">
        <v>4</v>
      </c>
      <c r="T32" s="164">
        <v>0</v>
      </c>
      <c r="U32" s="170">
        <v>0</v>
      </c>
      <c r="V32" s="171">
        <f t="shared" si="2"/>
        <v>19</v>
      </c>
      <c r="W32" s="164">
        <v>8</v>
      </c>
      <c r="X32" s="165">
        <v>1</v>
      </c>
      <c r="Y32" s="166">
        <v>0</v>
      </c>
      <c r="Z32" s="170">
        <v>1</v>
      </c>
      <c r="AA32" s="171">
        <f t="shared" si="12"/>
        <v>10</v>
      </c>
      <c r="AB32" s="172">
        <f t="shared" si="8"/>
        <v>284</v>
      </c>
      <c r="AC32" s="164">
        <v>0</v>
      </c>
      <c r="AD32" s="165">
        <v>0</v>
      </c>
      <c r="AE32" s="166">
        <v>0</v>
      </c>
      <c r="AF32" s="166">
        <v>0</v>
      </c>
      <c r="AG32" s="161">
        <f t="shared" si="4"/>
        <v>0</v>
      </c>
      <c r="AH32" s="161">
        <f t="shared" si="5"/>
        <v>55</v>
      </c>
      <c r="AI32" s="161">
        <f t="shared" si="10"/>
        <v>550</v>
      </c>
      <c r="AJ32" s="161">
        <f t="shared" si="9"/>
        <v>605</v>
      </c>
    </row>
    <row r="33" spans="1:36" ht="18">
      <c r="A33" s="53" t="s">
        <v>31</v>
      </c>
      <c r="B33" s="5">
        <v>404</v>
      </c>
      <c r="C33" s="169">
        <v>40</v>
      </c>
      <c r="D33" s="169">
        <v>2</v>
      </c>
      <c r="E33" s="161">
        <f t="shared" si="6"/>
        <v>446</v>
      </c>
      <c r="F33" s="5">
        <v>659</v>
      </c>
      <c r="G33" s="163">
        <f t="shared" si="7"/>
        <v>0.67678300455235207</v>
      </c>
      <c r="H33" s="164">
        <v>148</v>
      </c>
      <c r="I33" s="165">
        <v>12</v>
      </c>
      <c r="J33" s="166">
        <v>1</v>
      </c>
      <c r="K33" s="170">
        <v>0</v>
      </c>
      <c r="L33" s="171">
        <f t="shared" si="11"/>
        <v>161</v>
      </c>
      <c r="M33" s="164">
        <v>191</v>
      </c>
      <c r="N33" s="165">
        <v>13</v>
      </c>
      <c r="O33" s="164">
        <v>1</v>
      </c>
      <c r="P33" s="170">
        <v>1</v>
      </c>
      <c r="Q33" s="171">
        <f t="shared" si="1"/>
        <v>206</v>
      </c>
      <c r="R33" s="164">
        <v>29</v>
      </c>
      <c r="S33" s="165">
        <v>2</v>
      </c>
      <c r="T33" s="164">
        <v>0</v>
      </c>
      <c r="U33" s="170">
        <v>1</v>
      </c>
      <c r="V33" s="171">
        <f t="shared" si="2"/>
        <v>32</v>
      </c>
      <c r="W33" s="164">
        <v>10</v>
      </c>
      <c r="X33" s="165">
        <v>2</v>
      </c>
      <c r="Y33" s="166">
        <v>0</v>
      </c>
      <c r="Z33" s="170">
        <v>0</v>
      </c>
      <c r="AA33" s="171">
        <f t="shared" si="12"/>
        <v>12</v>
      </c>
      <c r="AB33" s="172">
        <f t="shared" si="8"/>
        <v>173</v>
      </c>
      <c r="AC33" s="164">
        <v>0</v>
      </c>
      <c r="AD33" s="165">
        <v>0</v>
      </c>
      <c r="AE33" s="166">
        <v>0</v>
      </c>
      <c r="AF33" s="166">
        <v>0</v>
      </c>
      <c r="AG33" s="161">
        <f t="shared" si="4"/>
        <v>0</v>
      </c>
      <c r="AH33" s="161">
        <f t="shared" si="5"/>
        <v>35</v>
      </c>
      <c r="AI33" s="161">
        <f t="shared" si="10"/>
        <v>411</v>
      </c>
      <c r="AJ33" s="161">
        <f t="shared" si="9"/>
        <v>446</v>
      </c>
    </row>
    <row r="34" spans="1:36" ht="18">
      <c r="A34" s="53" t="s">
        <v>32</v>
      </c>
      <c r="B34" s="5">
        <v>437</v>
      </c>
      <c r="C34" s="169">
        <v>13</v>
      </c>
      <c r="D34" s="169">
        <v>7</v>
      </c>
      <c r="E34" s="161">
        <f t="shared" si="6"/>
        <v>457</v>
      </c>
      <c r="F34" s="5">
        <v>653</v>
      </c>
      <c r="G34" s="163">
        <f t="shared" si="7"/>
        <v>0.69984686064318535</v>
      </c>
      <c r="H34" s="164">
        <v>154</v>
      </c>
      <c r="I34" s="165">
        <v>2</v>
      </c>
      <c r="J34" s="166">
        <v>0</v>
      </c>
      <c r="K34" s="170">
        <v>0</v>
      </c>
      <c r="L34" s="171">
        <f t="shared" si="11"/>
        <v>156</v>
      </c>
      <c r="M34" s="164">
        <v>205</v>
      </c>
      <c r="N34" s="165">
        <v>5</v>
      </c>
      <c r="O34" s="164">
        <v>0</v>
      </c>
      <c r="P34" s="170">
        <v>0</v>
      </c>
      <c r="Q34" s="171">
        <f t="shared" si="1"/>
        <v>210</v>
      </c>
      <c r="R34" s="164">
        <v>20</v>
      </c>
      <c r="S34" s="165">
        <v>0</v>
      </c>
      <c r="T34" s="164">
        <v>0</v>
      </c>
      <c r="U34" s="170">
        <v>0</v>
      </c>
      <c r="V34" s="171">
        <f t="shared" si="2"/>
        <v>20</v>
      </c>
      <c r="W34" s="164">
        <v>19</v>
      </c>
      <c r="X34" s="165">
        <v>0</v>
      </c>
      <c r="Y34" s="166">
        <v>0</v>
      </c>
      <c r="Z34" s="170">
        <v>1</v>
      </c>
      <c r="AA34" s="171">
        <f t="shared" si="12"/>
        <v>20</v>
      </c>
      <c r="AB34" s="172">
        <f t="shared" si="8"/>
        <v>176</v>
      </c>
      <c r="AC34" s="164">
        <v>0</v>
      </c>
      <c r="AD34" s="165">
        <v>0</v>
      </c>
      <c r="AE34" s="166">
        <v>0</v>
      </c>
      <c r="AF34" s="166">
        <v>0</v>
      </c>
      <c r="AG34" s="161">
        <f t="shared" si="4"/>
        <v>0</v>
      </c>
      <c r="AH34" s="161">
        <f t="shared" si="5"/>
        <v>51</v>
      </c>
      <c r="AI34" s="161">
        <f t="shared" si="10"/>
        <v>406</v>
      </c>
      <c r="AJ34" s="161">
        <f t="shared" si="9"/>
        <v>457</v>
      </c>
    </row>
    <row r="35" spans="1:36" ht="18">
      <c r="A35" s="53" t="s">
        <v>33</v>
      </c>
      <c r="B35" s="5">
        <v>611</v>
      </c>
      <c r="C35" s="169">
        <v>29</v>
      </c>
      <c r="D35" s="169">
        <v>7</v>
      </c>
      <c r="E35" s="161">
        <f t="shared" si="6"/>
        <v>647</v>
      </c>
      <c r="F35" s="5">
        <v>948</v>
      </c>
      <c r="G35" s="163">
        <f t="shared" si="7"/>
        <v>0.6824894514767933</v>
      </c>
      <c r="H35" s="164">
        <v>242</v>
      </c>
      <c r="I35" s="165">
        <v>9</v>
      </c>
      <c r="J35" s="166">
        <v>0</v>
      </c>
      <c r="K35" s="170">
        <v>1</v>
      </c>
      <c r="L35" s="171">
        <f t="shared" si="11"/>
        <v>252</v>
      </c>
      <c r="M35" s="164">
        <v>228</v>
      </c>
      <c r="N35" s="165">
        <v>12</v>
      </c>
      <c r="O35" s="164">
        <v>0</v>
      </c>
      <c r="P35" s="170">
        <v>4</v>
      </c>
      <c r="Q35" s="171">
        <f t="shared" si="1"/>
        <v>244</v>
      </c>
      <c r="R35" s="164">
        <v>34</v>
      </c>
      <c r="S35" s="165">
        <v>3</v>
      </c>
      <c r="T35" s="164">
        <v>1</v>
      </c>
      <c r="U35" s="170">
        <v>1</v>
      </c>
      <c r="V35" s="171">
        <f t="shared" si="2"/>
        <v>39</v>
      </c>
      <c r="W35" s="164">
        <v>26</v>
      </c>
      <c r="X35" s="165">
        <v>0</v>
      </c>
      <c r="Y35" s="166">
        <v>0</v>
      </c>
      <c r="Z35" s="170">
        <v>0</v>
      </c>
      <c r="AA35" s="171">
        <f t="shared" si="12"/>
        <v>26</v>
      </c>
      <c r="AB35" s="172">
        <f t="shared" si="8"/>
        <v>278</v>
      </c>
      <c r="AC35" s="164">
        <v>0</v>
      </c>
      <c r="AD35" s="165">
        <v>0</v>
      </c>
      <c r="AE35" s="166">
        <v>0</v>
      </c>
      <c r="AF35" s="166">
        <v>0</v>
      </c>
      <c r="AG35" s="161">
        <f t="shared" si="4"/>
        <v>0</v>
      </c>
      <c r="AH35" s="161">
        <f t="shared" si="5"/>
        <v>86</v>
      </c>
      <c r="AI35" s="161">
        <f t="shared" si="10"/>
        <v>561</v>
      </c>
      <c r="AJ35" s="161">
        <f t="shared" si="9"/>
        <v>647</v>
      </c>
    </row>
    <row r="36" spans="1:36" ht="18">
      <c r="A36" s="53" t="s">
        <v>34</v>
      </c>
      <c r="B36" s="5">
        <v>536</v>
      </c>
      <c r="C36" s="169">
        <v>43</v>
      </c>
      <c r="D36" s="169">
        <v>8</v>
      </c>
      <c r="E36" s="161">
        <f t="shared" si="6"/>
        <v>587</v>
      </c>
      <c r="F36" s="5">
        <v>838</v>
      </c>
      <c r="G36" s="163">
        <f t="shared" si="7"/>
        <v>0.7004773269689738</v>
      </c>
      <c r="H36" s="164">
        <v>170</v>
      </c>
      <c r="I36" s="165">
        <v>6</v>
      </c>
      <c r="J36" s="166">
        <v>0</v>
      </c>
      <c r="K36" s="170">
        <v>2</v>
      </c>
      <c r="L36" s="171">
        <f t="shared" si="11"/>
        <v>178</v>
      </c>
      <c r="M36" s="164">
        <v>306</v>
      </c>
      <c r="N36" s="165">
        <v>28</v>
      </c>
      <c r="O36" s="164">
        <v>0</v>
      </c>
      <c r="P36" s="170">
        <v>5</v>
      </c>
      <c r="Q36" s="171">
        <f t="shared" si="1"/>
        <v>339</v>
      </c>
      <c r="R36" s="164">
        <v>23</v>
      </c>
      <c r="S36" s="165">
        <v>2</v>
      </c>
      <c r="T36" s="164">
        <v>0</v>
      </c>
      <c r="U36" s="170">
        <v>0</v>
      </c>
      <c r="V36" s="171">
        <f t="shared" si="2"/>
        <v>25</v>
      </c>
      <c r="W36" s="164">
        <v>8</v>
      </c>
      <c r="X36" s="165">
        <v>1</v>
      </c>
      <c r="Y36" s="166">
        <v>0</v>
      </c>
      <c r="Z36" s="170">
        <v>0</v>
      </c>
      <c r="AA36" s="171">
        <f t="shared" si="12"/>
        <v>9</v>
      </c>
      <c r="AB36" s="172">
        <f t="shared" si="8"/>
        <v>187</v>
      </c>
      <c r="AC36" s="164">
        <v>0</v>
      </c>
      <c r="AD36" s="165">
        <v>0</v>
      </c>
      <c r="AE36" s="166">
        <v>0</v>
      </c>
      <c r="AF36" s="166">
        <v>0</v>
      </c>
      <c r="AG36" s="161">
        <f t="shared" si="4"/>
        <v>0</v>
      </c>
      <c r="AH36" s="161">
        <f t="shared" si="5"/>
        <v>36</v>
      </c>
      <c r="AI36" s="161">
        <f t="shared" si="10"/>
        <v>551</v>
      </c>
      <c r="AJ36" s="161">
        <f t="shared" si="9"/>
        <v>587</v>
      </c>
    </row>
    <row r="37" spans="1:36" ht="18">
      <c r="A37" s="53" t="s">
        <v>35</v>
      </c>
      <c r="B37" s="5">
        <v>441</v>
      </c>
      <c r="C37" s="169">
        <v>28</v>
      </c>
      <c r="D37" s="169">
        <v>5</v>
      </c>
      <c r="E37" s="161">
        <f t="shared" si="6"/>
        <v>474</v>
      </c>
      <c r="F37" s="5">
        <v>733</v>
      </c>
      <c r="G37" s="163">
        <f t="shared" si="7"/>
        <v>0.64665757162346527</v>
      </c>
      <c r="H37" s="164">
        <v>170</v>
      </c>
      <c r="I37" s="165">
        <v>7</v>
      </c>
      <c r="J37" s="166">
        <v>0</v>
      </c>
      <c r="K37" s="170">
        <v>2</v>
      </c>
      <c r="L37" s="171">
        <f t="shared" si="11"/>
        <v>179</v>
      </c>
      <c r="M37" s="164">
        <v>195</v>
      </c>
      <c r="N37" s="165">
        <v>18</v>
      </c>
      <c r="O37" s="164">
        <v>0</v>
      </c>
      <c r="P37" s="170">
        <v>1</v>
      </c>
      <c r="Q37" s="171">
        <f t="shared" si="1"/>
        <v>214</v>
      </c>
      <c r="R37" s="164">
        <v>34</v>
      </c>
      <c r="S37" s="165">
        <v>0</v>
      </c>
      <c r="T37" s="164">
        <v>0</v>
      </c>
      <c r="U37" s="170">
        <v>2</v>
      </c>
      <c r="V37" s="171">
        <f t="shared" si="2"/>
        <v>36</v>
      </c>
      <c r="W37" s="164">
        <v>18</v>
      </c>
      <c r="X37" s="165">
        <v>0</v>
      </c>
      <c r="Y37" s="166">
        <v>0</v>
      </c>
      <c r="Z37" s="170">
        <v>0</v>
      </c>
      <c r="AA37" s="171">
        <f t="shared" si="12"/>
        <v>18</v>
      </c>
      <c r="AB37" s="172">
        <f t="shared" si="8"/>
        <v>197</v>
      </c>
      <c r="AC37" s="164">
        <v>0</v>
      </c>
      <c r="AD37" s="165">
        <v>0</v>
      </c>
      <c r="AE37" s="166">
        <v>0</v>
      </c>
      <c r="AF37" s="166">
        <v>0</v>
      </c>
      <c r="AG37" s="161">
        <f t="shared" si="4"/>
        <v>0</v>
      </c>
      <c r="AH37" s="161">
        <f t="shared" si="5"/>
        <v>27</v>
      </c>
      <c r="AI37" s="161">
        <f t="shared" si="10"/>
        <v>447</v>
      </c>
      <c r="AJ37" s="161">
        <f t="shared" si="9"/>
        <v>474</v>
      </c>
    </row>
    <row r="38" spans="1:36" ht="18">
      <c r="A38" s="53" t="s">
        <v>36</v>
      </c>
      <c r="B38" s="174">
        <v>480</v>
      </c>
      <c r="C38" s="169">
        <v>43</v>
      </c>
      <c r="D38" s="169">
        <v>6</v>
      </c>
      <c r="E38" s="161">
        <f t="shared" si="6"/>
        <v>529</v>
      </c>
      <c r="F38" s="5">
        <v>782</v>
      </c>
      <c r="G38" s="163">
        <f t="shared" si="7"/>
        <v>0.67647058823529416</v>
      </c>
      <c r="H38" s="164">
        <v>191</v>
      </c>
      <c r="I38" s="165">
        <v>22</v>
      </c>
      <c r="J38" s="166">
        <v>0</v>
      </c>
      <c r="K38" s="170">
        <v>3</v>
      </c>
      <c r="L38" s="171">
        <f t="shared" si="11"/>
        <v>216</v>
      </c>
      <c r="M38" s="164">
        <v>198</v>
      </c>
      <c r="N38" s="165">
        <v>9</v>
      </c>
      <c r="O38" s="164">
        <v>1</v>
      </c>
      <c r="P38" s="170">
        <v>1</v>
      </c>
      <c r="Q38" s="171">
        <f t="shared" si="1"/>
        <v>209</v>
      </c>
      <c r="R38" s="164">
        <v>44</v>
      </c>
      <c r="S38" s="165">
        <v>4</v>
      </c>
      <c r="T38" s="164">
        <v>0</v>
      </c>
      <c r="U38" s="170">
        <v>1</v>
      </c>
      <c r="V38" s="171">
        <f t="shared" si="2"/>
        <v>49</v>
      </c>
      <c r="W38" s="164">
        <v>18</v>
      </c>
      <c r="X38" s="165">
        <v>1</v>
      </c>
      <c r="Y38" s="166">
        <v>0</v>
      </c>
      <c r="Z38" s="170">
        <v>0</v>
      </c>
      <c r="AA38" s="171">
        <f t="shared" si="12"/>
        <v>19</v>
      </c>
      <c r="AB38" s="172">
        <f t="shared" si="8"/>
        <v>235</v>
      </c>
      <c r="AC38" s="164">
        <v>0</v>
      </c>
      <c r="AD38" s="165">
        <v>0</v>
      </c>
      <c r="AE38" s="166">
        <v>0</v>
      </c>
      <c r="AF38" s="166">
        <v>0</v>
      </c>
      <c r="AG38" s="161">
        <f t="shared" si="4"/>
        <v>0</v>
      </c>
      <c r="AH38" s="161">
        <f t="shared" si="5"/>
        <v>36</v>
      </c>
      <c r="AI38" s="161">
        <f t="shared" si="10"/>
        <v>493</v>
      </c>
      <c r="AJ38" s="161">
        <f t="shared" si="9"/>
        <v>529</v>
      </c>
    </row>
    <row r="39" spans="1:36" ht="18">
      <c r="A39" s="53" t="s">
        <v>37</v>
      </c>
      <c r="B39" s="173">
        <v>399</v>
      </c>
      <c r="C39" s="169">
        <v>43</v>
      </c>
      <c r="D39" s="169">
        <v>8</v>
      </c>
      <c r="E39" s="161">
        <f t="shared" si="6"/>
        <v>450</v>
      </c>
      <c r="F39" s="5">
        <v>644</v>
      </c>
      <c r="G39" s="163">
        <f t="shared" si="7"/>
        <v>0.69875776397515532</v>
      </c>
      <c r="H39" s="164">
        <v>182</v>
      </c>
      <c r="I39" s="165">
        <v>20</v>
      </c>
      <c r="J39" s="166">
        <v>0</v>
      </c>
      <c r="K39" s="170">
        <v>4</v>
      </c>
      <c r="L39" s="171">
        <f t="shared" si="11"/>
        <v>206</v>
      </c>
      <c r="M39" s="164">
        <v>157</v>
      </c>
      <c r="N39" s="165">
        <v>17</v>
      </c>
      <c r="O39" s="164">
        <v>0</v>
      </c>
      <c r="P39" s="170">
        <v>2</v>
      </c>
      <c r="Q39" s="171">
        <f t="shared" ref="Q39:Q70" si="13">SUM(M39:P39)</f>
        <v>176</v>
      </c>
      <c r="R39" s="164">
        <v>15</v>
      </c>
      <c r="S39" s="165">
        <v>0</v>
      </c>
      <c r="T39" s="164">
        <v>0</v>
      </c>
      <c r="U39" s="170">
        <v>0</v>
      </c>
      <c r="V39" s="171">
        <f t="shared" ref="V39:V70" si="14">SUM(R39:U39)</f>
        <v>15</v>
      </c>
      <c r="W39" s="164">
        <v>8</v>
      </c>
      <c r="X39" s="165">
        <v>1</v>
      </c>
      <c r="Y39" s="166">
        <v>0</v>
      </c>
      <c r="Z39" s="170">
        <v>0</v>
      </c>
      <c r="AA39" s="171">
        <f t="shared" si="12"/>
        <v>9</v>
      </c>
      <c r="AB39" s="172">
        <f t="shared" si="8"/>
        <v>215</v>
      </c>
      <c r="AC39" s="164">
        <v>0</v>
      </c>
      <c r="AD39" s="165">
        <v>0</v>
      </c>
      <c r="AE39" s="166">
        <v>0</v>
      </c>
      <c r="AF39" s="166">
        <v>0</v>
      </c>
      <c r="AG39" s="161">
        <f t="shared" si="4"/>
        <v>0</v>
      </c>
      <c r="AH39" s="161">
        <f t="shared" ref="AH39:AH70" si="15">E39-AI39</f>
        <v>44</v>
      </c>
      <c r="AI39" s="161">
        <f t="shared" si="10"/>
        <v>406</v>
      </c>
      <c r="AJ39" s="161">
        <f t="shared" si="9"/>
        <v>450</v>
      </c>
    </row>
    <row r="40" spans="1:36" ht="18">
      <c r="A40" s="53" t="s">
        <v>38</v>
      </c>
      <c r="B40" s="173">
        <v>416</v>
      </c>
      <c r="C40" s="169">
        <v>37</v>
      </c>
      <c r="D40" s="169">
        <v>4</v>
      </c>
      <c r="E40" s="161">
        <f t="shared" si="6"/>
        <v>457</v>
      </c>
      <c r="F40" s="5">
        <v>668</v>
      </c>
      <c r="G40" s="163">
        <f t="shared" si="7"/>
        <v>0.68413173652694614</v>
      </c>
      <c r="H40" s="164">
        <v>206</v>
      </c>
      <c r="I40" s="165">
        <v>17</v>
      </c>
      <c r="J40" s="166">
        <v>0</v>
      </c>
      <c r="K40" s="170">
        <v>3</v>
      </c>
      <c r="L40" s="171">
        <f t="shared" si="11"/>
        <v>226</v>
      </c>
      <c r="M40" s="164">
        <v>146</v>
      </c>
      <c r="N40" s="165">
        <v>12</v>
      </c>
      <c r="O40" s="164">
        <v>0</v>
      </c>
      <c r="P40" s="170">
        <v>0</v>
      </c>
      <c r="Q40" s="171">
        <f t="shared" si="13"/>
        <v>158</v>
      </c>
      <c r="R40" s="164">
        <v>12</v>
      </c>
      <c r="S40" s="165">
        <v>2</v>
      </c>
      <c r="T40" s="164">
        <v>0</v>
      </c>
      <c r="U40" s="170">
        <v>0</v>
      </c>
      <c r="V40" s="171">
        <f t="shared" si="14"/>
        <v>14</v>
      </c>
      <c r="W40" s="164">
        <v>9</v>
      </c>
      <c r="X40" s="165">
        <v>1</v>
      </c>
      <c r="Y40" s="166">
        <v>0</v>
      </c>
      <c r="Z40" s="170">
        <v>0</v>
      </c>
      <c r="AA40" s="171">
        <f t="shared" si="12"/>
        <v>10</v>
      </c>
      <c r="AB40" s="172">
        <f t="shared" si="8"/>
        <v>236</v>
      </c>
      <c r="AC40" s="164">
        <v>0</v>
      </c>
      <c r="AD40" s="165">
        <v>0</v>
      </c>
      <c r="AE40" s="166">
        <v>0</v>
      </c>
      <c r="AF40" s="166">
        <v>0</v>
      </c>
      <c r="AG40" s="161">
        <f t="shared" si="4"/>
        <v>0</v>
      </c>
      <c r="AH40" s="161">
        <f t="shared" si="15"/>
        <v>49</v>
      </c>
      <c r="AI40" s="161">
        <f t="shared" si="10"/>
        <v>408</v>
      </c>
      <c r="AJ40" s="161">
        <f t="shared" si="9"/>
        <v>457</v>
      </c>
    </row>
    <row r="41" spans="1:36" ht="18">
      <c r="A41" s="53" t="s">
        <v>39</v>
      </c>
      <c r="B41" s="173">
        <v>312</v>
      </c>
      <c r="C41" s="169">
        <v>46</v>
      </c>
      <c r="D41" s="169">
        <v>4</v>
      </c>
      <c r="E41" s="161">
        <f t="shared" si="6"/>
        <v>362</v>
      </c>
      <c r="F41" s="5">
        <v>485</v>
      </c>
      <c r="G41" s="163">
        <f t="shared" si="7"/>
        <v>0.7463917525773196</v>
      </c>
      <c r="H41" s="164">
        <v>135</v>
      </c>
      <c r="I41" s="165">
        <v>25</v>
      </c>
      <c r="J41" s="166">
        <v>0</v>
      </c>
      <c r="K41" s="170">
        <v>0</v>
      </c>
      <c r="L41" s="171">
        <f t="shared" si="11"/>
        <v>160</v>
      </c>
      <c r="M41" s="164">
        <v>128</v>
      </c>
      <c r="N41" s="165">
        <v>12</v>
      </c>
      <c r="O41" s="164">
        <v>0</v>
      </c>
      <c r="P41" s="170">
        <v>3</v>
      </c>
      <c r="Q41" s="171">
        <f t="shared" si="13"/>
        <v>143</v>
      </c>
      <c r="R41" s="164">
        <v>14</v>
      </c>
      <c r="S41" s="165">
        <v>6</v>
      </c>
      <c r="T41" s="164">
        <v>0</v>
      </c>
      <c r="U41" s="170">
        <v>0</v>
      </c>
      <c r="V41" s="171">
        <f t="shared" si="14"/>
        <v>20</v>
      </c>
      <c r="W41" s="164">
        <v>7</v>
      </c>
      <c r="X41" s="165">
        <v>0</v>
      </c>
      <c r="Y41" s="166">
        <v>0</v>
      </c>
      <c r="Z41" s="170">
        <v>0</v>
      </c>
      <c r="AA41" s="171">
        <f t="shared" si="12"/>
        <v>7</v>
      </c>
      <c r="AB41" s="172">
        <f t="shared" si="8"/>
        <v>167</v>
      </c>
      <c r="AC41" s="164">
        <v>1</v>
      </c>
      <c r="AD41" s="165">
        <v>0</v>
      </c>
      <c r="AE41" s="166">
        <v>0</v>
      </c>
      <c r="AF41" s="166">
        <v>0</v>
      </c>
      <c r="AG41" s="161">
        <f t="shared" si="4"/>
        <v>1</v>
      </c>
      <c r="AH41" s="161">
        <f t="shared" si="15"/>
        <v>31</v>
      </c>
      <c r="AI41" s="161">
        <f t="shared" si="10"/>
        <v>331</v>
      </c>
      <c r="AJ41" s="161">
        <f t="shared" si="9"/>
        <v>362</v>
      </c>
    </row>
    <row r="42" spans="1:36" ht="18">
      <c r="A42" s="53" t="s">
        <v>40</v>
      </c>
      <c r="B42" s="173">
        <v>219</v>
      </c>
      <c r="C42" s="169">
        <v>29</v>
      </c>
      <c r="D42" s="169">
        <v>2</v>
      </c>
      <c r="E42" s="161">
        <f t="shared" si="6"/>
        <v>250</v>
      </c>
      <c r="F42" s="5">
        <v>321</v>
      </c>
      <c r="G42" s="163">
        <f t="shared" si="7"/>
        <v>0.77881619937694702</v>
      </c>
      <c r="H42" s="164">
        <v>102</v>
      </c>
      <c r="I42" s="165">
        <v>8</v>
      </c>
      <c r="J42" s="166">
        <v>0</v>
      </c>
      <c r="K42" s="170">
        <v>1</v>
      </c>
      <c r="L42" s="171">
        <f t="shared" si="11"/>
        <v>111</v>
      </c>
      <c r="M42" s="164">
        <v>86</v>
      </c>
      <c r="N42" s="165">
        <v>14</v>
      </c>
      <c r="O42" s="164">
        <v>0</v>
      </c>
      <c r="P42" s="170">
        <v>1</v>
      </c>
      <c r="Q42" s="171">
        <f t="shared" si="13"/>
        <v>101</v>
      </c>
      <c r="R42" s="164">
        <v>8</v>
      </c>
      <c r="S42" s="165">
        <v>2</v>
      </c>
      <c r="T42" s="164">
        <v>0</v>
      </c>
      <c r="U42" s="170">
        <v>0</v>
      </c>
      <c r="V42" s="171">
        <f t="shared" si="14"/>
        <v>10</v>
      </c>
      <c r="W42" s="164">
        <v>1</v>
      </c>
      <c r="X42" s="165">
        <v>0</v>
      </c>
      <c r="Y42" s="166">
        <v>0</v>
      </c>
      <c r="Z42" s="170">
        <v>0</v>
      </c>
      <c r="AA42" s="171">
        <f t="shared" si="12"/>
        <v>1</v>
      </c>
      <c r="AB42" s="172">
        <f t="shared" si="8"/>
        <v>112</v>
      </c>
      <c r="AC42" s="164">
        <v>0</v>
      </c>
      <c r="AD42" s="165">
        <v>0</v>
      </c>
      <c r="AE42" s="166">
        <v>0</v>
      </c>
      <c r="AF42" s="166">
        <v>0</v>
      </c>
      <c r="AG42" s="161">
        <f t="shared" si="4"/>
        <v>0</v>
      </c>
      <c r="AH42" s="161">
        <f t="shared" si="15"/>
        <v>27</v>
      </c>
      <c r="AI42" s="161">
        <f t="shared" si="10"/>
        <v>223</v>
      </c>
      <c r="AJ42" s="161">
        <f t="shared" si="9"/>
        <v>250</v>
      </c>
    </row>
    <row r="43" spans="1:36" ht="18">
      <c r="A43" s="53" t="s">
        <v>41</v>
      </c>
      <c r="B43" s="173">
        <v>348</v>
      </c>
      <c r="C43" s="169">
        <v>36</v>
      </c>
      <c r="D43" s="169">
        <v>2</v>
      </c>
      <c r="E43" s="161">
        <f t="shared" si="6"/>
        <v>386</v>
      </c>
      <c r="F43" s="5">
        <v>537</v>
      </c>
      <c r="G43" s="163">
        <f t="shared" si="7"/>
        <v>0.71880819366852888</v>
      </c>
      <c r="H43" s="164">
        <v>159</v>
      </c>
      <c r="I43" s="165">
        <v>19</v>
      </c>
      <c r="J43" s="166">
        <v>0</v>
      </c>
      <c r="K43" s="170">
        <v>0</v>
      </c>
      <c r="L43" s="171">
        <f t="shared" si="11"/>
        <v>178</v>
      </c>
      <c r="M43" s="164">
        <v>139</v>
      </c>
      <c r="N43" s="165">
        <v>12</v>
      </c>
      <c r="O43" s="164">
        <v>0</v>
      </c>
      <c r="P43" s="170">
        <v>2</v>
      </c>
      <c r="Q43" s="171">
        <f t="shared" si="13"/>
        <v>153</v>
      </c>
      <c r="R43" s="164">
        <v>12</v>
      </c>
      <c r="S43" s="165">
        <v>0</v>
      </c>
      <c r="T43" s="164">
        <v>0</v>
      </c>
      <c r="U43" s="170">
        <v>0</v>
      </c>
      <c r="V43" s="171">
        <f t="shared" si="14"/>
        <v>12</v>
      </c>
      <c r="W43" s="164">
        <v>8</v>
      </c>
      <c r="X43" s="165">
        <v>0</v>
      </c>
      <c r="Y43" s="166">
        <v>0</v>
      </c>
      <c r="Z43" s="170">
        <v>0</v>
      </c>
      <c r="AA43" s="171">
        <f t="shared" si="12"/>
        <v>8</v>
      </c>
      <c r="AB43" s="172">
        <f t="shared" si="8"/>
        <v>186</v>
      </c>
      <c r="AC43" s="164">
        <v>0</v>
      </c>
      <c r="AD43" s="165">
        <v>0</v>
      </c>
      <c r="AE43" s="166">
        <v>0</v>
      </c>
      <c r="AF43" s="166">
        <v>0</v>
      </c>
      <c r="AG43" s="161">
        <f t="shared" si="4"/>
        <v>0</v>
      </c>
      <c r="AH43" s="161">
        <f t="shared" si="15"/>
        <v>35</v>
      </c>
      <c r="AI43" s="161">
        <f t="shared" si="10"/>
        <v>351</v>
      </c>
      <c r="AJ43" s="161">
        <f t="shared" si="9"/>
        <v>386</v>
      </c>
    </row>
    <row r="44" spans="1:36" ht="18">
      <c r="A44" s="53" t="s">
        <v>42</v>
      </c>
      <c r="B44" s="173">
        <v>648</v>
      </c>
      <c r="C44" s="169">
        <v>38</v>
      </c>
      <c r="D44" s="169">
        <v>6</v>
      </c>
      <c r="E44" s="161">
        <f t="shared" si="6"/>
        <v>692</v>
      </c>
      <c r="F44" s="5">
        <v>999</v>
      </c>
      <c r="G44" s="163">
        <f t="shared" si="7"/>
        <v>0.69269269269269274</v>
      </c>
      <c r="H44" s="164">
        <v>254</v>
      </c>
      <c r="I44" s="165">
        <v>18</v>
      </c>
      <c r="J44" s="166">
        <v>0</v>
      </c>
      <c r="K44" s="170">
        <v>1</v>
      </c>
      <c r="L44" s="171">
        <f t="shared" si="11"/>
        <v>273</v>
      </c>
      <c r="M44" s="164">
        <v>271</v>
      </c>
      <c r="N44" s="165">
        <v>11</v>
      </c>
      <c r="O44" s="164">
        <v>0</v>
      </c>
      <c r="P44" s="170">
        <v>3</v>
      </c>
      <c r="Q44" s="171">
        <f t="shared" si="13"/>
        <v>285</v>
      </c>
      <c r="R44" s="164">
        <v>50</v>
      </c>
      <c r="S44" s="165">
        <v>4</v>
      </c>
      <c r="T44" s="164">
        <v>0</v>
      </c>
      <c r="U44" s="170">
        <v>1</v>
      </c>
      <c r="V44" s="171">
        <f t="shared" si="14"/>
        <v>55</v>
      </c>
      <c r="W44" s="164">
        <v>17</v>
      </c>
      <c r="X44" s="165">
        <v>2</v>
      </c>
      <c r="Y44" s="166">
        <v>0</v>
      </c>
      <c r="Z44" s="170">
        <v>0</v>
      </c>
      <c r="AA44" s="171">
        <f t="shared" si="12"/>
        <v>19</v>
      </c>
      <c r="AB44" s="172">
        <f t="shared" si="8"/>
        <v>292</v>
      </c>
      <c r="AC44" s="164">
        <v>2</v>
      </c>
      <c r="AD44" s="165">
        <v>0</v>
      </c>
      <c r="AE44" s="166">
        <v>0</v>
      </c>
      <c r="AF44" s="166">
        <v>0</v>
      </c>
      <c r="AG44" s="161">
        <f t="shared" si="4"/>
        <v>2</v>
      </c>
      <c r="AH44" s="161">
        <f t="shared" si="15"/>
        <v>58</v>
      </c>
      <c r="AI44" s="161">
        <f t="shared" si="10"/>
        <v>634</v>
      </c>
      <c r="AJ44" s="161">
        <f t="shared" si="9"/>
        <v>692</v>
      </c>
    </row>
    <row r="45" spans="1:36" ht="18">
      <c r="A45" s="53" t="s">
        <v>43</v>
      </c>
      <c r="B45" s="173">
        <v>744</v>
      </c>
      <c r="C45" s="169">
        <v>82</v>
      </c>
      <c r="D45" s="169">
        <v>7</v>
      </c>
      <c r="E45" s="161">
        <f t="shared" si="6"/>
        <v>833</v>
      </c>
      <c r="F45" s="5">
        <v>1155</v>
      </c>
      <c r="G45" s="163">
        <f t="shared" si="7"/>
        <v>0.72121212121212119</v>
      </c>
      <c r="H45" s="164">
        <v>389</v>
      </c>
      <c r="I45" s="165">
        <v>35</v>
      </c>
      <c r="J45" s="166">
        <v>2</v>
      </c>
      <c r="K45" s="170">
        <v>2</v>
      </c>
      <c r="L45" s="171">
        <f t="shared" si="11"/>
        <v>428</v>
      </c>
      <c r="M45" s="164">
        <v>265</v>
      </c>
      <c r="N45" s="165">
        <v>28</v>
      </c>
      <c r="O45" s="164">
        <v>0</v>
      </c>
      <c r="P45" s="170">
        <v>2</v>
      </c>
      <c r="Q45" s="171">
        <f t="shared" si="13"/>
        <v>295</v>
      </c>
      <c r="R45" s="164">
        <v>27</v>
      </c>
      <c r="S45" s="165">
        <v>0</v>
      </c>
      <c r="T45" s="164">
        <v>1</v>
      </c>
      <c r="U45" s="170">
        <v>1</v>
      </c>
      <c r="V45" s="171">
        <f t="shared" si="14"/>
        <v>29</v>
      </c>
      <c r="W45" s="164">
        <v>7</v>
      </c>
      <c r="X45" s="165">
        <v>1</v>
      </c>
      <c r="Y45" s="166">
        <v>0</v>
      </c>
      <c r="Z45" s="170">
        <v>0</v>
      </c>
      <c r="AA45" s="171">
        <f t="shared" si="12"/>
        <v>8</v>
      </c>
      <c r="AB45" s="172">
        <f t="shared" si="8"/>
        <v>436</v>
      </c>
      <c r="AC45" s="164">
        <v>0</v>
      </c>
      <c r="AD45" s="165">
        <v>0</v>
      </c>
      <c r="AE45" s="166">
        <v>0</v>
      </c>
      <c r="AF45" s="166">
        <v>0</v>
      </c>
      <c r="AG45" s="161">
        <f t="shared" si="4"/>
        <v>0</v>
      </c>
      <c r="AH45" s="161">
        <f t="shared" si="15"/>
        <v>73</v>
      </c>
      <c r="AI45" s="161">
        <f t="shared" si="10"/>
        <v>760</v>
      </c>
      <c r="AJ45" s="161">
        <f t="shared" si="9"/>
        <v>833</v>
      </c>
    </row>
    <row r="46" spans="1:36" ht="18">
      <c r="A46" s="53" t="s">
        <v>44</v>
      </c>
      <c r="B46" s="173">
        <v>565</v>
      </c>
      <c r="C46" s="162">
        <v>56</v>
      </c>
      <c r="D46" s="162">
        <v>8</v>
      </c>
      <c r="E46" s="161">
        <f t="shared" si="6"/>
        <v>629</v>
      </c>
      <c r="F46" s="5">
        <v>980</v>
      </c>
      <c r="G46" s="163">
        <f t="shared" si="7"/>
        <v>0.64183673469387759</v>
      </c>
      <c r="H46" s="164">
        <v>290</v>
      </c>
      <c r="I46" s="165">
        <v>28</v>
      </c>
      <c r="J46" s="166">
        <v>0</v>
      </c>
      <c r="K46" s="170">
        <v>2</v>
      </c>
      <c r="L46" s="171">
        <f t="shared" si="11"/>
        <v>320</v>
      </c>
      <c r="M46" s="164">
        <v>191</v>
      </c>
      <c r="N46" s="165">
        <v>18</v>
      </c>
      <c r="O46" s="164">
        <v>1</v>
      </c>
      <c r="P46" s="170">
        <v>3</v>
      </c>
      <c r="Q46" s="171">
        <f t="shared" si="13"/>
        <v>213</v>
      </c>
      <c r="R46" s="164">
        <v>27</v>
      </c>
      <c r="S46" s="165">
        <v>0</v>
      </c>
      <c r="T46" s="164">
        <v>0</v>
      </c>
      <c r="U46" s="170">
        <v>2</v>
      </c>
      <c r="V46" s="171">
        <f t="shared" si="14"/>
        <v>29</v>
      </c>
      <c r="W46" s="164">
        <v>5</v>
      </c>
      <c r="X46" s="165">
        <v>2</v>
      </c>
      <c r="Y46" s="166">
        <v>0</v>
      </c>
      <c r="Z46" s="170">
        <v>0</v>
      </c>
      <c r="AA46" s="171">
        <f t="shared" si="12"/>
        <v>7</v>
      </c>
      <c r="AB46" s="172">
        <f t="shared" si="8"/>
        <v>327</v>
      </c>
      <c r="AC46" s="164">
        <v>0</v>
      </c>
      <c r="AD46" s="165">
        <v>0</v>
      </c>
      <c r="AE46" s="166">
        <v>0</v>
      </c>
      <c r="AF46" s="166">
        <v>0</v>
      </c>
      <c r="AG46" s="161">
        <f t="shared" si="4"/>
        <v>0</v>
      </c>
      <c r="AH46" s="161">
        <f t="shared" si="15"/>
        <v>60</v>
      </c>
      <c r="AI46" s="161">
        <f t="shared" si="10"/>
        <v>569</v>
      </c>
      <c r="AJ46" s="161">
        <f t="shared" si="9"/>
        <v>629</v>
      </c>
    </row>
    <row r="47" spans="1:36" ht="18">
      <c r="A47" s="53" t="s">
        <v>45</v>
      </c>
      <c r="B47" s="173">
        <v>509</v>
      </c>
      <c r="C47" s="162">
        <v>47</v>
      </c>
      <c r="D47" s="162">
        <v>15</v>
      </c>
      <c r="E47" s="161">
        <f t="shared" si="6"/>
        <v>571</v>
      </c>
      <c r="F47" s="5">
        <v>881</v>
      </c>
      <c r="G47" s="163">
        <f t="shared" si="7"/>
        <v>0.64812712826333707</v>
      </c>
      <c r="H47" s="164">
        <v>263</v>
      </c>
      <c r="I47" s="165">
        <v>21</v>
      </c>
      <c r="J47" s="166">
        <v>0</v>
      </c>
      <c r="K47" s="170">
        <v>4</v>
      </c>
      <c r="L47" s="171">
        <f t="shared" si="11"/>
        <v>288</v>
      </c>
      <c r="M47" s="164">
        <v>160</v>
      </c>
      <c r="N47" s="165">
        <v>13</v>
      </c>
      <c r="O47" s="164">
        <v>0</v>
      </c>
      <c r="P47" s="170">
        <v>8</v>
      </c>
      <c r="Q47" s="171">
        <f t="shared" si="13"/>
        <v>181</v>
      </c>
      <c r="R47" s="164">
        <v>15</v>
      </c>
      <c r="S47" s="165">
        <v>2</v>
      </c>
      <c r="T47" s="164">
        <v>0</v>
      </c>
      <c r="U47" s="170">
        <v>1</v>
      </c>
      <c r="V47" s="171">
        <f t="shared" si="14"/>
        <v>18</v>
      </c>
      <c r="W47" s="164">
        <v>11</v>
      </c>
      <c r="X47" s="165">
        <v>0</v>
      </c>
      <c r="Y47" s="166">
        <v>0</v>
      </c>
      <c r="Z47" s="170">
        <v>1</v>
      </c>
      <c r="AA47" s="171">
        <f t="shared" si="12"/>
        <v>12</v>
      </c>
      <c r="AB47" s="172">
        <f t="shared" si="8"/>
        <v>300</v>
      </c>
      <c r="AC47" s="164">
        <v>0</v>
      </c>
      <c r="AD47" s="165">
        <v>0</v>
      </c>
      <c r="AE47" s="166">
        <v>0</v>
      </c>
      <c r="AF47" s="166">
        <v>0</v>
      </c>
      <c r="AG47" s="161">
        <f t="shared" si="4"/>
        <v>0</v>
      </c>
      <c r="AH47" s="161">
        <f t="shared" si="15"/>
        <v>72</v>
      </c>
      <c r="AI47" s="161">
        <f t="shared" si="10"/>
        <v>499</v>
      </c>
      <c r="AJ47" s="161">
        <f t="shared" si="9"/>
        <v>571</v>
      </c>
    </row>
    <row r="48" spans="1:36" ht="18">
      <c r="A48" s="53" t="s">
        <v>46</v>
      </c>
      <c r="B48" s="173">
        <v>256</v>
      </c>
      <c r="C48" s="162">
        <v>17</v>
      </c>
      <c r="D48" s="162">
        <v>3</v>
      </c>
      <c r="E48" s="161">
        <f t="shared" si="6"/>
        <v>276</v>
      </c>
      <c r="F48" s="5">
        <v>478</v>
      </c>
      <c r="G48" s="163">
        <f t="shared" si="7"/>
        <v>0.57740585774058573</v>
      </c>
      <c r="H48" s="164">
        <v>121</v>
      </c>
      <c r="I48" s="165">
        <v>9</v>
      </c>
      <c r="J48" s="166">
        <v>0</v>
      </c>
      <c r="K48" s="170">
        <v>2</v>
      </c>
      <c r="L48" s="171">
        <f t="shared" si="11"/>
        <v>132</v>
      </c>
      <c r="M48" s="164">
        <v>82</v>
      </c>
      <c r="N48" s="165">
        <v>5</v>
      </c>
      <c r="O48" s="164">
        <v>0</v>
      </c>
      <c r="P48" s="170">
        <v>1</v>
      </c>
      <c r="Q48" s="171">
        <f t="shared" si="13"/>
        <v>88</v>
      </c>
      <c r="R48" s="164">
        <v>16</v>
      </c>
      <c r="S48" s="165">
        <v>0</v>
      </c>
      <c r="T48" s="164">
        <v>0</v>
      </c>
      <c r="U48" s="170">
        <v>0</v>
      </c>
      <c r="V48" s="171">
        <f t="shared" si="14"/>
        <v>16</v>
      </c>
      <c r="W48" s="164">
        <v>3</v>
      </c>
      <c r="X48" s="165">
        <v>1</v>
      </c>
      <c r="Y48" s="166">
        <v>0</v>
      </c>
      <c r="Z48" s="170">
        <v>0</v>
      </c>
      <c r="AA48" s="171">
        <f t="shared" si="12"/>
        <v>4</v>
      </c>
      <c r="AB48" s="172">
        <f t="shared" si="8"/>
        <v>136</v>
      </c>
      <c r="AC48" s="164">
        <v>0</v>
      </c>
      <c r="AD48" s="165">
        <v>0</v>
      </c>
      <c r="AE48" s="166">
        <v>0</v>
      </c>
      <c r="AF48" s="166">
        <v>0</v>
      </c>
      <c r="AG48" s="161">
        <f t="shared" si="4"/>
        <v>0</v>
      </c>
      <c r="AH48" s="161">
        <f t="shared" si="15"/>
        <v>36</v>
      </c>
      <c r="AI48" s="161">
        <f t="shared" si="10"/>
        <v>240</v>
      </c>
      <c r="AJ48" s="161">
        <f t="shared" si="9"/>
        <v>276</v>
      </c>
    </row>
    <row r="49" spans="1:36" ht="18">
      <c r="A49" s="53" t="s">
        <v>47</v>
      </c>
      <c r="B49" s="173">
        <v>555</v>
      </c>
      <c r="C49" s="162">
        <v>43</v>
      </c>
      <c r="D49" s="162">
        <v>12</v>
      </c>
      <c r="E49" s="161">
        <f t="shared" si="6"/>
        <v>610</v>
      </c>
      <c r="F49" s="5">
        <v>975</v>
      </c>
      <c r="G49" s="163">
        <f t="shared" si="7"/>
        <v>0.62564102564102564</v>
      </c>
      <c r="H49" s="164">
        <v>291</v>
      </c>
      <c r="I49" s="165">
        <v>19</v>
      </c>
      <c r="J49" s="166">
        <v>0</v>
      </c>
      <c r="K49" s="170">
        <v>4</v>
      </c>
      <c r="L49" s="171">
        <f t="shared" si="11"/>
        <v>314</v>
      </c>
      <c r="M49" s="164">
        <v>186</v>
      </c>
      <c r="N49" s="165">
        <v>18</v>
      </c>
      <c r="O49" s="164">
        <v>0</v>
      </c>
      <c r="P49" s="170">
        <v>6</v>
      </c>
      <c r="Q49" s="171">
        <f t="shared" si="13"/>
        <v>210</v>
      </c>
      <c r="R49" s="164">
        <v>19</v>
      </c>
      <c r="S49" s="165">
        <v>1</v>
      </c>
      <c r="T49" s="164">
        <v>0</v>
      </c>
      <c r="U49" s="170">
        <v>0</v>
      </c>
      <c r="V49" s="171">
        <f t="shared" si="14"/>
        <v>20</v>
      </c>
      <c r="W49" s="164">
        <v>8</v>
      </c>
      <c r="X49" s="165">
        <v>0</v>
      </c>
      <c r="Y49" s="166">
        <v>0</v>
      </c>
      <c r="Z49" s="170">
        <v>1</v>
      </c>
      <c r="AA49" s="171">
        <f t="shared" si="12"/>
        <v>9</v>
      </c>
      <c r="AB49" s="172">
        <f t="shared" si="8"/>
        <v>323</v>
      </c>
      <c r="AC49" s="164">
        <v>0</v>
      </c>
      <c r="AD49" s="165">
        <v>0</v>
      </c>
      <c r="AE49" s="166">
        <v>0</v>
      </c>
      <c r="AF49" s="166">
        <v>0</v>
      </c>
      <c r="AG49" s="161">
        <f t="shared" si="4"/>
        <v>0</v>
      </c>
      <c r="AH49" s="161">
        <f t="shared" si="15"/>
        <v>57</v>
      </c>
      <c r="AI49" s="161">
        <f t="shared" si="10"/>
        <v>553</v>
      </c>
      <c r="AJ49" s="161">
        <f t="shared" si="9"/>
        <v>610</v>
      </c>
    </row>
    <row r="50" spans="1:36" ht="18">
      <c r="A50" s="53" t="s">
        <v>48</v>
      </c>
      <c r="B50" s="173">
        <v>508</v>
      </c>
      <c r="C50" s="162">
        <v>39</v>
      </c>
      <c r="D50" s="162">
        <v>12</v>
      </c>
      <c r="E50" s="161">
        <f t="shared" si="6"/>
        <v>559</v>
      </c>
      <c r="F50" s="5">
        <v>855</v>
      </c>
      <c r="G50" s="163">
        <f t="shared" si="7"/>
        <v>0.65380116959064327</v>
      </c>
      <c r="H50" s="164">
        <v>262</v>
      </c>
      <c r="I50" s="165">
        <v>22</v>
      </c>
      <c r="J50" s="166">
        <v>0</v>
      </c>
      <c r="K50" s="170">
        <v>6</v>
      </c>
      <c r="L50" s="171">
        <f t="shared" si="11"/>
        <v>290</v>
      </c>
      <c r="M50" s="164">
        <v>169</v>
      </c>
      <c r="N50" s="165">
        <v>9</v>
      </c>
      <c r="O50" s="164">
        <v>0</v>
      </c>
      <c r="P50" s="170">
        <v>4</v>
      </c>
      <c r="Q50" s="171">
        <f t="shared" si="13"/>
        <v>182</v>
      </c>
      <c r="R50" s="164">
        <v>22</v>
      </c>
      <c r="S50" s="165">
        <v>0</v>
      </c>
      <c r="T50" s="164">
        <v>0</v>
      </c>
      <c r="U50" s="170">
        <v>0</v>
      </c>
      <c r="V50" s="171">
        <f t="shared" si="14"/>
        <v>22</v>
      </c>
      <c r="W50" s="164">
        <v>12</v>
      </c>
      <c r="X50" s="165">
        <v>0</v>
      </c>
      <c r="Y50" s="166">
        <v>0</v>
      </c>
      <c r="Z50" s="170">
        <v>0</v>
      </c>
      <c r="AA50" s="171">
        <f t="shared" si="12"/>
        <v>12</v>
      </c>
      <c r="AB50" s="172">
        <f t="shared" si="8"/>
        <v>302</v>
      </c>
      <c r="AC50" s="164">
        <v>0</v>
      </c>
      <c r="AD50" s="165">
        <v>0</v>
      </c>
      <c r="AE50" s="166">
        <v>0</v>
      </c>
      <c r="AF50" s="166">
        <v>0</v>
      </c>
      <c r="AG50" s="161">
        <f t="shared" si="4"/>
        <v>0</v>
      </c>
      <c r="AH50" s="161">
        <f t="shared" si="15"/>
        <v>53</v>
      </c>
      <c r="AI50" s="161">
        <f t="shared" si="10"/>
        <v>506</v>
      </c>
      <c r="AJ50" s="161">
        <f t="shared" si="9"/>
        <v>559</v>
      </c>
    </row>
    <row r="51" spans="1:36" ht="18">
      <c r="A51" s="53" t="s">
        <v>49</v>
      </c>
      <c r="B51" s="173">
        <v>435</v>
      </c>
      <c r="C51" s="162">
        <v>33</v>
      </c>
      <c r="D51" s="162">
        <v>4</v>
      </c>
      <c r="E51" s="161">
        <f t="shared" si="6"/>
        <v>472</v>
      </c>
      <c r="F51" s="5">
        <v>746</v>
      </c>
      <c r="G51" s="163">
        <f t="shared" si="7"/>
        <v>0.63270777479892759</v>
      </c>
      <c r="H51" s="164">
        <v>215</v>
      </c>
      <c r="I51" s="165">
        <v>13</v>
      </c>
      <c r="J51" s="166">
        <v>0</v>
      </c>
      <c r="K51" s="170">
        <v>4</v>
      </c>
      <c r="L51" s="171">
        <f t="shared" si="11"/>
        <v>232</v>
      </c>
      <c r="M51" s="164">
        <v>137</v>
      </c>
      <c r="N51" s="165">
        <v>12</v>
      </c>
      <c r="O51" s="164">
        <v>0</v>
      </c>
      <c r="P51" s="170">
        <v>0</v>
      </c>
      <c r="Q51" s="171">
        <f t="shared" si="13"/>
        <v>149</v>
      </c>
      <c r="R51" s="164">
        <v>27</v>
      </c>
      <c r="S51" s="165">
        <v>1</v>
      </c>
      <c r="T51" s="164">
        <v>0</v>
      </c>
      <c r="U51" s="170">
        <v>0</v>
      </c>
      <c r="V51" s="171">
        <f t="shared" si="14"/>
        <v>28</v>
      </c>
      <c r="W51" s="164">
        <v>6</v>
      </c>
      <c r="X51" s="165">
        <v>1</v>
      </c>
      <c r="Y51" s="166">
        <v>0</v>
      </c>
      <c r="Z51" s="170">
        <v>0</v>
      </c>
      <c r="AA51" s="171">
        <f t="shared" si="12"/>
        <v>7</v>
      </c>
      <c r="AB51" s="172">
        <f t="shared" si="8"/>
        <v>239</v>
      </c>
      <c r="AC51" s="164">
        <v>0</v>
      </c>
      <c r="AD51" s="165">
        <v>0</v>
      </c>
      <c r="AE51" s="166">
        <v>0</v>
      </c>
      <c r="AF51" s="166">
        <v>0</v>
      </c>
      <c r="AG51" s="161">
        <f t="shared" si="4"/>
        <v>0</v>
      </c>
      <c r="AH51" s="161">
        <f t="shared" si="15"/>
        <v>56</v>
      </c>
      <c r="AI51" s="161">
        <f t="shared" si="10"/>
        <v>416</v>
      </c>
      <c r="AJ51" s="161">
        <f t="shared" si="9"/>
        <v>472</v>
      </c>
    </row>
    <row r="52" spans="1:36" ht="18">
      <c r="A52" s="53" t="s">
        <v>50</v>
      </c>
      <c r="B52" s="173">
        <v>376</v>
      </c>
      <c r="C52" s="162">
        <v>39</v>
      </c>
      <c r="D52" s="162">
        <v>5</v>
      </c>
      <c r="E52" s="161">
        <f t="shared" si="6"/>
        <v>420</v>
      </c>
      <c r="F52" s="5">
        <v>615</v>
      </c>
      <c r="G52" s="163">
        <f t="shared" si="7"/>
        <v>0.68292682926829273</v>
      </c>
      <c r="H52" s="164">
        <v>165</v>
      </c>
      <c r="I52" s="165">
        <v>12</v>
      </c>
      <c r="J52" s="166">
        <v>0</v>
      </c>
      <c r="K52" s="170">
        <v>3</v>
      </c>
      <c r="L52" s="171">
        <f t="shared" si="11"/>
        <v>180</v>
      </c>
      <c r="M52" s="164">
        <v>155</v>
      </c>
      <c r="N52" s="165">
        <v>19</v>
      </c>
      <c r="O52" s="164">
        <v>1</v>
      </c>
      <c r="P52" s="170">
        <v>2</v>
      </c>
      <c r="Q52" s="171">
        <f t="shared" si="13"/>
        <v>177</v>
      </c>
      <c r="R52" s="164">
        <v>18</v>
      </c>
      <c r="S52" s="165">
        <v>1</v>
      </c>
      <c r="T52" s="164">
        <v>0</v>
      </c>
      <c r="U52" s="170">
        <v>0</v>
      </c>
      <c r="V52" s="171">
        <f t="shared" si="14"/>
        <v>19</v>
      </c>
      <c r="W52" s="164">
        <v>5</v>
      </c>
      <c r="X52" s="165">
        <v>1</v>
      </c>
      <c r="Y52" s="166">
        <v>0</v>
      </c>
      <c r="Z52" s="170">
        <v>0</v>
      </c>
      <c r="AA52" s="171">
        <f t="shared" si="12"/>
        <v>6</v>
      </c>
      <c r="AB52" s="172">
        <f t="shared" si="8"/>
        <v>186</v>
      </c>
      <c r="AC52" s="164">
        <v>0</v>
      </c>
      <c r="AD52" s="165">
        <v>0</v>
      </c>
      <c r="AE52" s="166">
        <v>0</v>
      </c>
      <c r="AF52" s="166">
        <v>0</v>
      </c>
      <c r="AG52" s="161">
        <f t="shared" si="4"/>
        <v>0</v>
      </c>
      <c r="AH52" s="161">
        <f t="shared" si="15"/>
        <v>38</v>
      </c>
      <c r="AI52" s="161">
        <f t="shared" si="10"/>
        <v>382</v>
      </c>
      <c r="AJ52" s="161">
        <f t="shared" si="9"/>
        <v>420</v>
      </c>
    </row>
    <row r="53" spans="1:36" ht="18">
      <c r="A53" s="53" t="s">
        <v>51</v>
      </c>
      <c r="B53" s="173">
        <v>267</v>
      </c>
      <c r="C53" s="162">
        <v>45</v>
      </c>
      <c r="D53" s="162">
        <v>2</v>
      </c>
      <c r="E53" s="161">
        <f t="shared" si="6"/>
        <v>314</v>
      </c>
      <c r="F53" s="5">
        <v>488</v>
      </c>
      <c r="G53" s="163">
        <f t="shared" si="7"/>
        <v>0.64344262295081966</v>
      </c>
      <c r="H53" s="164">
        <v>108</v>
      </c>
      <c r="I53" s="165">
        <v>4</v>
      </c>
      <c r="J53" s="166">
        <v>0</v>
      </c>
      <c r="K53" s="170">
        <v>0</v>
      </c>
      <c r="L53" s="171">
        <f t="shared" si="11"/>
        <v>112</v>
      </c>
      <c r="M53" s="164">
        <v>123</v>
      </c>
      <c r="N53" s="165">
        <v>31</v>
      </c>
      <c r="O53" s="164">
        <v>0</v>
      </c>
      <c r="P53" s="170">
        <v>2</v>
      </c>
      <c r="Q53" s="171">
        <f t="shared" si="13"/>
        <v>156</v>
      </c>
      <c r="R53" s="164">
        <v>13</v>
      </c>
      <c r="S53" s="165">
        <v>2</v>
      </c>
      <c r="T53" s="164">
        <v>0</v>
      </c>
      <c r="U53" s="170">
        <v>0</v>
      </c>
      <c r="V53" s="171">
        <f t="shared" si="14"/>
        <v>15</v>
      </c>
      <c r="W53" s="164">
        <v>5</v>
      </c>
      <c r="X53" s="165">
        <v>0</v>
      </c>
      <c r="Y53" s="166">
        <v>0</v>
      </c>
      <c r="Z53" s="170">
        <v>0</v>
      </c>
      <c r="AA53" s="171">
        <f t="shared" si="12"/>
        <v>5</v>
      </c>
      <c r="AB53" s="172">
        <f t="shared" si="8"/>
        <v>117</v>
      </c>
      <c r="AC53" s="164">
        <v>0</v>
      </c>
      <c r="AD53" s="165">
        <v>0</v>
      </c>
      <c r="AE53" s="166">
        <v>0</v>
      </c>
      <c r="AF53" s="166">
        <v>0</v>
      </c>
      <c r="AG53" s="161">
        <f t="shared" si="4"/>
        <v>0</v>
      </c>
      <c r="AH53" s="161">
        <f t="shared" si="15"/>
        <v>26</v>
      </c>
      <c r="AI53" s="161">
        <f t="shared" si="10"/>
        <v>288</v>
      </c>
      <c r="AJ53" s="161">
        <f t="shared" si="9"/>
        <v>314</v>
      </c>
    </row>
    <row r="54" spans="1:36" ht="18">
      <c r="A54" s="53" t="s">
        <v>52</v>
      </c>
      <c r="B54" s="173">
        <v>497</v>
      </c>
      <c r="C54" s="162">
        <v>49</v>
      </c>
      <c r="D54" s="162">
        <v>2</v>
      </c>
      <c r="E54" s="161">
        <f t="shared" si="6"/>
        <v>548</v>
      </c>
      <c r="F54" s="5">
        <v>720</v>
      </c>
      <c r="G54" s="163">
        <f t="shared" si="7"/>
        <v>0.76111111111111107</v>
      </c>
      <c r="H54" s="164">
        <v>162</v>
      </c>
      <c r="I54" s="165">
        <v>12</v>
      </c>
      <c r="J54" s="166">
        <v>1</v>
      </c>
      <c r="K54" s="170">
        <v>1</v>
      </c>
      <c r="L54" s="171">
        <f t="shared" si="11"/>
        <v>176</v>
      </c>
      <c r="M54" s="164">
        <v>267</v>
      </c>
      <c r="N54" s="165">
        <v>27</v>
      </c>
      <c r="O54" s="164">
        <v>0</v>
      </c>
      <c r="P54" s="170">
        <v>0</v>
      </c>
      <c r="Q54" s="171">
        <f t="shared" si="13"/>
        <v>294</v>
      </c>
      <c r="R54" s="164">
        <v>21</v>
      </c>
      <c r="S54" s="165">
        <v>2</v>
      </c>
      <c r="T54" s="164">
        <v>0</v>
      </c>
      <c r="U54" s="170">
        <v>0</v>
      </c>
      <c r="V54" s="171">
        <f t="shared" si="14"/>
        <v>23</v>
      </c>
      <c r="W54" s="164">
        <v>16</v>
      </c>
      <c r="X54" s="165">
        <v>0</v>
      </c>
      <c r="Y54" s="166">
        <v>0</v>
      </c>
      <c r="Z54" s="170">
        <v>0</v>
      </c>
      <c r="AA54" s="171">
        <f t="shared" si="12"/>
        <v>16</v>
      </c>
      <c r="AB54" s="172">
        <f t="shared" si="8"/>
        <v>192</v>
      </c>
      <c r="AC54" s="164">
        <v>0</v>
      </c>
      <c r="AD54" s="165">
        <v>0</v>
      </c>
      <c r="AE54" s="166">
        <v>0</v>
      </c>
      <c r="AF54" s="166">
        <v>0</v>
      </c>
      <c r="AG54" s="161">
        <f t="shared" si="4"/>
        <v>0</v>
      </c>
      <c r="AH54" s="161">
        <f t="shared" si="15"/>
        <v>39</v>
      </c>
      <c r="AI54" s="161">
        <f t="shared" si="10"/>
        <v>509</v>
      </c>
      <c r="AJ54" s="161">
        <f t="shared" si="9"/>
        <v>548</v>
      </c>
    </row>
    <row r="55" spans="1:36" ht="18">
      <c r="A55" s="53" t="s">
        <v>53</v>
      </c>
      <c r="B55" s="173">
        <v>471</v>
      </c>
      <c r="C55" s="162">
        <v>29</v>
      </c>
      <c r="D55" s="162">
        <v>8</v>
      </c>
      <c r="E55" s="161">
        <f t="shared" si="6"/>
        <v>508</v>
      </c>
      <c r="F55" s="5">
        <v>792</v>
      </c>
      <c r="G55" s="163">
        <f t="shared" si="7"/>
        <v>0.64141414141414144</v>
      </c>
      <c r="H55" s="164">
        <v>223</v>
      </c>
      <c r="I55" s="165">
        <v>13</v>
      </c>
      <c r="J55" s="166">
        <v>0</v>
      </c>
      <c r="K55" s="170">
        <v>2</v>
      </c>
      <c r="L55" s="171">
        <f t="shared" si="11"/>
        <v>238</v>
      </c>
      <c r="M55" s="164">
        <v>174</v>
      </c>
      <c r="N55" s="165">
        <v>9</v>
      </c>
      <c r="O55" s="164">
        <v>0</v>
      </c>
      <c r="P55" s="170">
        <v>5</v>
      </c>
      <c r="Q55" s="171">
        <f t="shared" si="13"/>
        <v>188</v>
      </c>
      <c r="R55" s="164">
        <v>27</v>
      </c>
      <c r="S55" s="165">
        <v>2</v>
      </c>
      <c r="T55" s="164">
        <v>0</v>
      </c>
      <c r="U55" s="170">
        <v>0</v>
      </c>
      <c r="V55" s="171">
        <f t="shared" si="14"/>
        <v>29</v>
      </c>
      <c r="W55" s="164">
        <v>5</v>
      </c>
      <c r="X55" s="165">
        <v>0</v>
      </c>
      <c r="Y55" s="166">
        <v>0</v>
      </c>
      <c r="Z55" s="170">
        <v>0</v>
      </c>
      <c r="AA55" s="171">
        <f t="shared" si="12"/>
        <v>5</v>
      </c>
      <c r="AB55" s="172">
        <f t="shared" si="8"/>
        <v>243</v>
      </c>
      <c r="AC55" s="164">
        <v>0</v>
      </c>
      <c r="AD55" s="165">
        <v>0</v>
      </c>
      <c r="AE55" s="166">
        <v>0</v>
      </c>
      <c r="AF55" s="166">
        <v>0</v>
      </c>
      <c r="AG55" s="161">
        <f t="shared" si="4"/>
        <v>0</v>
      </c>
      <c r="AH55" s="161">
        <f t="shared" si="15"/>
        <v>48</v>
      </c>
      <c r="AI55" s="161">
        <f t="shared" si="10"/>
        <v>460</v>
      </c>
      <c r="AJ55" s="161">
        <f t="shared" si="9"/>
        <v>508</v>
      </c>
    </row>
    <row r="56" spans="1:36" ht="18">
      <c r="A56" s="53" t="s">
        <v>54</v>
      </c>
      <c r="B56" s="173">
        <v>551</v>
      </c>
      <c r="C56" s="162">
        <v>46</v>
      </c>
      <c r="D56" s="162">
        <v>13</v>
      </c>
      <c r="E56" s="161">
        <f t="shared" si="6"/>
        <v>610</v>
      </c>
      <c r="F56" s="5">
        <v>960</v>
      </c>
      <c r="G56" s="163">
        <f t="shared" si="7"/>
        <v>0.63541666666666663</v>
      </c>
      <c r="H56" s="164">
        <v>241</v>
      </c>
      <c r="I56" s="165">
        <v>24</v>
      </c>
      <c r="J56" s="166">
        <v>0</v>
      </c>
      <c r="K56" s="170">
        <v>4</v>
      </c>
      <c r="L56" s="171">
        <f t="shared" si="11"/>
        <v>269</v>
      </c>
      <c r="M56" s="164">
        <v>213</v>
      </c>
      <c r="N56" s="165">
        <v>16</v>
      </c>
      <c r="O56" s="164">
        <v>0</v>
      </c>
      <c r="P56" s="170">
        <v>7</v>
      </c>
      <c r="Q56" s="171">
        <f t="shared" si="13"/>
        <v>236</v>
      </c>
      <c r="R56" s="164">
        <v>23</v>
      </c>
      <c r="S56" s="165">
        <v>1</v>
      </c>
      <c r="T56" s="164">
        <v>0</v>
      </c>
      <c r="U56" s="170">
        <v>0</v>
      </c>
      <c r="V56" s="171">
        <f t="shared" si="14"/>
        <v>24</v>
      </c>
      <c r="W56" s="164">
        <v>13</v>
      </c>
      <c r="X56" s="165">
        <v>1</v>
      </c>
      <c r="Y56" s="166">
        <v>0</v>
      </c>
      <c r="Z56" s="170">
        <v>1</v>
      </c>
      <c r="AA56" s="171">
        <f t="shared" si="12"/>
        <v>15</v>
      </c>
      <c r="AB56" s="172">
        <f t="shared" si="8"/>
        <v>284</v>
      </c>
      <c r="AC56" s="164">
        <v>0</v>
      </c>
      <c r="AD56" s="165">
        <v>0</v>
      </c>
      <c r="AE56" s="166">
        <v>0</v>
      </c>
      <c r="AF56" s="166">
        <v>0</v>
      </c>
      <c r="AG56" s="161">
        <f t="shared" si="4"/>
        <v>0</v>
      </c>
      <c r="AH56" s="161">
        <f t="shared" si="15"/>
        <v>66</v>
      </c>
      <c r="AI56" s="161">
        <f t="shared" si="10"/>
        <v>544</v>
      </c>
      <c r="AJ56" s="161">
        <f t="shared" si="9"/>
        <v>610</v>
      </c>
    </row>
    <row r="57" spans="1:36" ht="18">
      <c r="A57" s="53" t="s">
        <v>55</v>
      </c>
      <c r="B57" s="173">
        <v>485</v>
      </c>
      <c r="C57" s="162">
        <v>40</v>
      </c>
      <c r="D57" s="162">
        <v>9</v>
      </c>
      <c r="E57" s="161">
        <f t="shared" si="6"/>
        <v>534</v>
      </c>
      <c r="F57" s="5">
        <v>810</v>
      </c>
      <c r="G57" s="163">
        <f t="shared" si="7"/>
        <v>0.65925925925925921</v>
      </c>
      <c r="H57" s="164">
        <v>201</v>
      </c>
      <c r="I57" s="165">
        <v>13</v>
      </c>
      <c r="J57" s="166">
        <v>0</v>
      </c>
      <c r="K57" s="170">
        <v>3</v>
      </c>
      <c r="L57" s="171">
        <f t="shared" si="11"/>
        <v>217</v>
      </c>
      <c r="M57" s="164">
        <v>191</v>
      </c>
      <c r="N57" s="165">
        <v>18</v>
      </c>
      <c r="O57" s="164">
        <v>0</v>
      </c>
      <c r="P57" s="170">
        <v>3</v>
      </c>
      <c r="Q57" s="171">
        <f t="shared" si="13"/>
        <v>212</v>
      </c>
      <c r="R57" s="164">
        <v>27</v>
      </c>
      <c r="S57" s="165">
        <v>3</v>
      </c>
      <c r="T57" s="164">
        <v>0</v>
      </c>
      <c r="U57" s="170">
        <v>2</v>
      </c>
      <c r="V57" s="171">
        <f t="shared" si="14"/>
        <v>32</v>
      </c>
      <c r="W57" s="164">
        <v>15</v>
      </c>
      <c r="X57" s="165">
        <v>1</v>
      </c>
      <c r="Y57" s="166">
        <v>0</v>
      </c>
      <c r="Z57" s="170">
        <v>0</v>
      </c>
      <c r="AA57" s="171">
        <f t="shared" si="12"/>
        <v>16</v>
      </c>
      <c r="AB57" s="172">
        <f t="shared" si="8"/>
        <v>233</v>
      </c>
      <c r="AC57" s="164">
        <v>0</v>
      </c>
      <c r="AD57" s="165">
        <v>0</v>
      </c>
      <c r="AE57" s="166">
        <v>0</v>
      </c>
      <c r="AF57" s="166">
        <v>0</v>
      </c>
      <c r="AG57" s="161">
        <f t="shared" si="4"/>
        <v>0</v>
      </c>
      <c r="AH57" s="161">
        <f t="shared" si="15"/>
        <v>57</v>
      </c>
      <c r="AI57" s="161">
        <f t="shared" si="10"/>
        <v>477</v>
      </c>
      <c r="AJ57" s="161">
        <f t="shared" si="9"/>
        <v>534</v>
      </c>
    </row>
    <row r="58" spans="1:36" ht="18">
      <c r="A58" s="53" t="s">
        <v>56</v>
      </c>
      <c r="B58" s="173">
        <v>678</v>
      </c>
      <c r="C58" s="162">
        <v>61</v>
      </c>
      <c r="D58" s="162">
        <v>9</v>
      </c>
      <c r="E58" s="161">
        <f t="shared" si="6"/>
        <v>748</v>
      </c>
      <c r="F58" s="5">
        <v>1124</v>
      </c>
      <c r="G58" s="163">
        <f t="shared" si="7"/>
        <v>0.66548042704626331</v>
      </c>
      <c r="H58" s="164">
        <v>284</v>
      </c>
      <c r="I58" s="165">
        <v>20</v>
      </c>
      <c r="J58" s="166">
        <v>0</v>
      </c>
      <c r="K58" s="170">
        <v>5</v>
      </c>
      <c r="L58" s="171">
        <f t="shared" si="11"/>
        <v>309</v>
      </c>
      <c r="M58" s="164">
        <v>316</v>
      </c>
      <c r="N58" s="165">
        <v>32</v>
      </c>
      <c r="O58" s="164">
        <v>0</v>
      </c>
      <c r="P58" s="170">
        <v>3</v>
      </c>
      <c r="Q58" s="171">
        <f t="shared" si="13"/>
        <v>351</v>
      </c>
      <c r="R58" s="164">
        <v>18</v>
      </c>
      <c r="S58" s="165">
        <v>1</v>
      </c>
      <c r="T58" s="164">
        <v>0</v>
      </c>
      <c r="U58" s="170">
        <v>1</v>
      </c>
      <c r="V58" s="171">
        <f t="shared" si="14"/>
        <v>20</v>
      </c>
      <c r="W58" s="164">
        <v>21</v>
      </c>
      <c r="X58" s="165">
        <v>0</v>
      </c>
      <c r="Y58" s="166">
        <v>0</v>
      </c>
      <c r="Z58" s="170">
        <v>0</v>
      </c>
      <c r="AA58" s="171">
        <f t="shared" si="12"/>
        <v>21</v>
      </c>
      <c r="AB58" s="172">
        <f t="shared" si="8"/>
        <v>330</v>
      </c>
      <c r="AC58" s="164">
        <v>1</v>
      </c>
      <c r="AD58" s="165">
        <v>0</v>
      </c>
      <c r="AE58" s="166">
        <v>0</v>
      </c>
      <c r="AF58" s="166">
        <v>0</v>
      </c>
      <c r="AG58" s="161">
        <f t="shared" si="4"/>
        <v>1</v>
      </c>
      <c r="AH58" s="161">
        <f t="shared" si="15"/>
        <v>46</v>
      </c>
      <c r="AI58" s="161">
        <f t="shared" si="10"/>
        <v>702</v>
      </c>
      <c r="AJ58" s="161">
        <f t="shared" si="9"/>
        <v>748</v>
      </c>
    </row>
    <row r="59" spans="1:36" ht="18">
      <c r="A59" s="53" t="s">
        <v>57</v>
      </c>
      <c r="B59" s="173">
        <v>583</v>
      </c>
      <c r="C59" s="162">
        <v>61</v>
      </c>
      <c r="D59" s="162">
        <v>11</v>
      </c>
      <c r="E59" s="161">
        <f t="shared" si="6"/>
        <v>655</v>
      </c>
      <c r="F59" s="5">
        <v>964</v>
      </c>
      <c r="G59" s="163">
        <f t="shared" si="7"/>
        <v>0.6794605809128631</v>
      </c>
      <c r="H59" s="164">
        <v>188</v>
      </c>
      <c r="I59" s="165">
        <v>17</v>
      </c>
      <c r="J59" s="166">
        <v>0</v>
      </c>
      <c r="K59" s="170">
        <v>5</v>
      </c>
      <c r="L59" s="171">
        <f t="shared" si="11"/>
        <v>210</v>
      </c>
      <c r="M59" s="164">
        <v>346</v>
      </c>
      <c r="N59" s="165">
        <v>35</v>
      </c>
      <c r="O59" s="164">
        <v>1</v>
      </c>
      <c r="P59" s="170">
        <v>8</v>
      </c>
      <c r="Q59" s="171">
        <f t="shared" si="13"/>
        <v>390</v>
      </c>
      <c r="R59" s="164">
        <v>18</v>
      </c>
      <c r="S59" s="165">
        <v>0</v>
      </c>
      <c r="T59" s="164">
        <v>0</v>
      </c>
      <c r="U59" s="170">
        <v>0</v>
      </c>
      <c r="V59" s="171">
        <f t="shared" si="14"/>
        <v>18</v>
      </c>
      <c r="W59" s="164">
        <v>8</v>
      </c>
      <c r="X59" s="165">
        <v>1</v>
      </c>
      <c r="Y59" s="166">
        <v>0</v>
      </c>
      <c r="Z59" s="170">
        <v>1</v>
      </c>
      <c r="AA59" s="171">
        <f t="shared" si="12"/>
        <v>10</v>
      </c>
      <c r="AB59" s="172">
        <f t="shared" si="8"/>
        <v>220</v>
      </c>
      <c r="AC59" s="164">
        <v>0</v>
      </c>
      <c r="AD59" s="165">
        <v>0</v>
      </c>
      <c r="AE59" s="166">
        <v>0</v>
      </c>
      <c r="AF59" s="166">
        <v>0</v>
      </c>
      <c r="AG59" s="161">
        <f t="shared" si="4"/>
        <v>0</v>
      </c>
      <c r="AH59" s="161">
        <f t="shared" si="15"/>
        <v>27</v>
      </c>
      <c r="AI59" s="161">
        <f t="shared" si="10"/>
        <v>628</v>
      </c>
      <c r="AJ59" s="161">
        <f t="shared" si="9"/>
        <v>655</v>
      </c>
    </row>
    <row r="60" spans="1:36" ht="18">
      <c r="A60" s="53" t="s">
        <v>58</v>
      </c>
      <c r="B60" s="173">
        <v>292</v>
      </c>
      <c r="C60" s="162">
        <v>25</v>
      </c>
      <c r="D60" s="162">
        <v>6</v>
      </c>
      <c r="E60" s="161">
        <f t="shared" si="6"/>
        <v>323</v>
      </c>
      <c r="F60" s="5">
        <v>448</v>
      </c>
      <c r="G60" s="163">
        <f t="shared" si="7"/>
        <v>0.7209821428571429</v>
      </c>
      <c r="H60" s="164">
        <v>186</v>
      </c>
      <c r="I60" s="165">
        <v>11</v>
      </c>
      <c r="J60" s="166">
        <v>0</v>
      </c>
      <c r="K60" s="170">
        <v>3</v>
      </c>
      <c r="L60" s="171">
        <f t="shared" si="11"/>
        <v>200</v>
      </c>
      <c r="M60" s="164">
        <v>89</v>
      </c>
      <c r="N60" s="165">
        <v>12</v>
      </c>
      <c r="O60" s="164">
        <v>0</v>
      </c>
      <c r="P60" s="170">
        <v>3</v>
      </c>
      <c r="Q60" s="171">
        <f t="shared" si="13"/>
        <v>104</v>
      </c>
      <c r="R60" s="164">
        <v>3</v>
      </c>
      <c r="S60" s="165">
        <v>0</v>
      </c>
      <c r="T60" s="164">
        <v>0</v>
      </c>
      <c r="U60" s="170">
        <v>0</v>
      </c>
      <c r="V60" s="171">
        <f t="shared" si="14"/>
        <v>3</v>
      </c>
      <c r="W60" s="164">
        <v>7</v>
      </c>
      <c r="X60" s="165">
        <v>0</v>
      </c>
      <c r="Y60" s="166">
        <v>0</v>
      </c>
      <c r="Z60" s="170">
        <v>0</v>
      </c>
      <c r="AA60" s="171">
        <f t="shared" si="12"/>
        <v>7</v>
      </c>
      <c r="AB60" s="172">
        <f t="shared" si="8"/>
        <v>207</v>
      </c>
      <c r="AC60" s="164">
        <v>0</v>
      </c>
      <c r="AD60" s="165">
        <v>0</v>
      </c>
      <c r="AE60" s="166">
        <v>0</v>
      </c>
      <c r="AF60" s="166">
        <v>0</v>
      </c>
      <c r="AG60" s="161">
        <f t="shared" si="4"/>
        <v>0</v>
      </c>
      <c r="AH60" s="161">
        <f t="shared" si="15"/>
        <v>9</v>
      </c>
      <c r="AI60" s="161">
        <f t="shared" si="10"/>
        <v>314</v>
      </c>
      <c r="AJ60" s="161">
        <f t="shared" si="9"/>
        <v>323</v>
      </c>
    </row>
    <row r="61" spans="1:36" ht="18">
      <c r="A61" s="53" t="s">
        <v>59</v>
      </c>
      <c r="B61" s="173">
        <v>343</v>
      </c>
      <c r="C61" s="162">
        <v>27</v>
      </c>
      <c r="D61" s="162">
        <v>8</v>
      </c>
      <c r="E61" s="161">
        <f t="shared" si="6"/>
        <v>378</v>
      </c>
      <c r="F61" s="5">
        <v>525</v>
      </c>
      <c r="G61" s="163">
        <f t="shared" si="7"/>
        <v>0.72</v>
      </c>
      <c r="H61" s="164">
        <v>123</v>
      </c>
      <c r="I61" s="165">
        <v>6</v>
      </c>
      <c r="J61" s="166">
        <v>0</v>
      </c>
      <c r="K61" s="170">
        <v>2</v>
      </c>
      <c r="L61" s="171">
        <f t="shared" si="11"/>
        <v>131</v>
      </c>
      <c r="M61" s="164">
        <v>162</v>
      </c>
      <c r="N61" s="165">
        <v>13</v>
      </c>
      <c r="O61" s="164">
        <v>0</v>
      </c>
      <c r="P61" s="170">
        <v>4</v>
      </c>
      <c r="Q61" s="171">
        <f t="shared" si="13"/>
        <v>179</v>
      </c>
      <c r="R61" s="164">
        <v>15</v>
      </c>
      <c r="S61" s="165">
        <v>2</v>
      </c>
      <c r="T61" s="164">
        <v>0</v>
      </c>
      <c r="U61" s="170">
        <v>1</v>
      </c>
      <c r="V61" s="171">
        <f t="shared" si="14"/>
        <v>18</v>
      </c>
      <c r="W61" s="164">
        <v>11</v>
      </c>
      <c r="X61" s="165">
        <v>0</v>
      </c>
      <c r="Y61" s="166">
        <v>0</v>
      </c>
      <c r="Z61" s="170">
        <v>0</v>
      </c>
      <c r="AA61" s="171">
        <f t="shared" si="12"/>
        <v>11</v>
      </c>
      <c r="AB61" s="172">
        <f t="shared" si="8"/>
        <v>142</v>
      </c>
      <c r="AC61" s="164">
        <v>0</v>
      </c>
      <c r="AD61" s="165">
        <v>0</v>
      </c>
      <c r="AE61" s="166">
        <v>0</v>
      </c>
      <c r="AF61" s="166">
        <v>0</v>
      </c>
      <c r="AG61" s="161">
        <f t="shared" si="4"/>
        <v>0</v>
      </c>
      <c r="AH61" s="161">
        <f t="shared" si="15"/>
        <v>39</v>
      </c>
      <c r="AI61" s="161">
        <f t="shared" si="10"/>
        <v>339</v>
      </c>
      <c r="AJ61" s="161">
        <f t="shared" si="9"/>
        <v>378</v>
      </c>
    </row>
    <row r="62" spans="1:36" ht="18">
      <c r="A62" s="53" t="s">
        <v>60</v>
      </c>
      <c r="B62" s="173">
        <v>480</v>
      </c>
      <c r="C62" s="162">
        <v>33</v>
      </c>
      <c r="D62" s="162">
        <v>9</v>
      </c>
      <c r="E62" s="161">
        <f t="shared" si="6"/>
        <v>522</v>
      </c>
      <c r="F62" s="5">
        <v>792</v>
      </c>
      <c r="G62" s="163">
        <f t="shared" si="7"/>
        <v>0.65909090909090906</v>
      </c>
      <c r="H62" s="164">
        <v>185</v>
      </c>
      <c r="I62" s="165">
        <v>14</v>
      </c>
      <c r="J62" s="166">
        <v>0</v>
      </c>
      <c r="K62" s="170">
        <v>3</v>
      </c>
      <c r="L62" s="171">
        <f t="shared" si="11"/>
        <v>202</v>
      </c>
      <c r="M62" s="164">
        <v>195</v>
      </c>
      <c r="N62" s="165">
        <v>13</v>
      </c>
      <c r="O62" s="164">
        <v>0</v>
      </c>
      <c r="P62" s="170">
        <v>6</v>
      </c>
      <c r="Q62" s="171">
        <f t="shared" si="13"/>
        <v>214</v>
      </c>
      <c r="R62" s="164">
        <v>25</v>
      </c>
      <c r="S62" s="165">
        <v>1</v>
      </c>
      <c r="T62" s="164">
        <v>0</v>
      </c>
      <c r="U62" s="170">
        <v>0</v>
      </c>
      <c r="V62" s="171">
        <f t="shared" si="14"/>
        <v>26</v>
      </c>
      <c r="W62" s="164">
        <v>10</v>
      </c>
      <c r="X62" s="165">
        <v>1</v>
      </c>
      <c r="Y62" s="166">
        <v>0</v>
      </c>
      <c r="Z62" s="170">
        <v>0</v>
      </c>
      <c r="AA62" s="171">
        <f t="shared" si="12"/>
        <v>11</v>
      </c>
      <c r="AB62" s="172">
        <f t="shared" si="8"/>
        <v>213</v>
      </c>
      <c r="AC62" s="164">
        <v>0</v>
      </c>
      <c r="AD62" s="165">
        <v>0</v>
      </c>
      <c r="AE62" s="166">
        <v>0</v>
      </c>
      <c r="AF62" s="166">
        <v>0</v>
      </c>
      <c r="AG62" s="161">
        <f t="shared" si="4"/>
        <v>0</v>
      </c>
      <c r="AH62" s="161">
        <f t="shared" si="15"/>
        <v>69</v>
      </c>
      <c r="AI62" s="161">
        <f t="shared" si="10"/>
        <v>453</v>
      </c>
      <c r="AJ62" s="161">
        <f t="shared" si="9"/>
        <v>522</v>
      </c>
    </row>
    <row r="63" spans="1:36" ht="18">
      <c r="A63" s="53" t="s">
        <v>61</v>
      </c>
      <c r="B63" s="173">
        <v>123</v>
      </c>
      <c r="C63" s="162">
        <v>14</v>
      </c>
      <c r="D63" s="162">
        <v>0</v>
      </c>
      <c r="E63" s="161">
        <f t="shared" si="6"/>
        <v>137</v>
      </c>
      <c r="F63" s="5">
        <v>197</v>
      </c>
      <c r="G63" s="163">
        <f t="shared" si="7"/>
        <v>0.69543147208121825</v>
      </c>
      <c r="H63" s="164">
        <v>61</v>
      </c>
      <c r="I63" s="165">
        <v>6</v>
      </c>
      <c r="J63" s="166">
        <v>0</v>
      </c>
      <c r="K63" s="170">
        <v>0</v>
      </c>
      <c r="L63" s="171">
        <f t="shared" si="11"/>
        <v>67</v>
      </c>
      <c r="M63" s="164">
        <v>38</v>
      </c>
      <c r="N63" s="165">
        <v>6</v>
      </c>
      <c r="O63" s="164">
        <v>0</v>
      </c>
      <c r="P63" s="170">
        <v>0</v>
      </c>
      <c r="Q63" s="171">
        <f t="shared" si="13"/>
        <v>44</v>
      </c>
      <c r="R63" s="164">
        <v>8</v>
      </c>
      <c r="S63" s="165">
        <v>0</v>
      </c>
      <c r="T63" s="164">
        <v>0</v>
      </c>
      <c r="U63" s="170">
        <v>0</v>
      </c>
      <c r="V63" s="171">
        <f t="shared" si="14"/>
        <v>8</v>
      </c>
      <c r="W63" s="164">
        <v>4</v>
      </c>
      <c r="X63" s="165">
        <v>0</v>
      </c>
      <c r="Y63" s="166">
        <v>0</v>
      </c>
      <c r="Z63" s="170">
        <v>0</v>
      </c>
      <c r="AA63" s="171">
        <f t="shared" si="12"/>
        <v>4</v>
      </c>
      <c r="AB63" s="172">
        <f t="shared" si="8"/>
        <v>71</v>
      </c>
      <c r="AC63" s="164">
        <v>0</v>
      </c>
      <c r="AD63" s="165">
        <v>0</v>
      </c>
      <c r="AE63" s="166">
        <v>0</v>
      </c>
      <c r="AF63" s="166">
        <v>0</v>
      </c>
      <c r="AG63" s="161">
        <f t="shared" si="4"/>
        <v>0</v>
      </c>
      <c r="AH63" s="161">
        <f t="shared" si="15"/>
        <v>14</v>
      </c>
      <c r="AI63" s="161">
        <f t="shared" si="10"/>
        <v>123</v>
      </c>
      <c r="AJ63" s="161">
        <f t="shared" si="9"/>
        <v>137</v>
      </c>
    </row>
    <row r="64" spans="1:36" ht="18">
      <c r="A64" s="53" t="s">
        <v>62</v>
      </c>
      <c r="B64" s="173">
        <v>621</v>
      </c>
      <c r="C64" s="162">
        <v>40</v>
      </c>
      <c r="D64" s="162">
        <v>4</v>
      </c>
      <c r="E64" s="161">
        <f t="shared" si="6"/>
        <v>665</v>
      </c>
      <c r="F64" s="5">
        <v>989</v>
      </c>
      <c r="G64" s="163">
        <f t="shared" si="7"/>
        <v>0.67239635995955516</v>
      </c>
      <c r="H64" s="164">
        <v>272</v>
      </c>
      <c r="I64" s="165">
        <v>16</v>
      </c>
      <c r="J64" s="166">
        <v>0</v>
      </c>
      <c r="K64" s="170">
        <v>1</v>
      </c>
      <c r="L64" s="171">
        <f t="shared" si="11"/>
        <v>289</v>
      </c>
      <c r="M64" s="164">
        <v>206</v>
      </c>
      <c r="N64" s="165">
        <v>14</v>
      </c>
      <c r="O64" s="164">
        <v>1</v>
      </c>
      <c r="P64" s="170">
        <v>1</v>
      </c>
      <c r="Q64" s="171">
        <f t="shared" si="13"/>
        <v>222</v>
      </c>
      <c r="R64" s="164">
        <v>61</v>
      </c>
      <c r="S64" s="165">
        <v>2</v>
      </c>
      <c r="T64" s="164">
        <v>0</v>
      </c>
      <c r="U64" s="170">
        <v>0</v>
      </c>
      <c r="V64" s="171">
        <f t="shared" si="14"/>
        <v>63</v>
      </c>
      <c r="W64" s="164">
        <v>26</v>
      </c>
      <c r="X64" s="165">
        <v>1</v>
      </c>
      <c r="Y64" s="166">
        <v>0</v>
      </c>
      <c r="Z64" s="170">
        <v>0</v>
      </c>
      <c r="AA64" s="171">
        <f t="shared" si="12"/>
        <v>27</v>
      </c>
      <c r="AB64" s="172">
        <f t="shared" si="8"/>
        <v>316</v>
      </c>
      <c r="AC64" s="164">
        <v>0</v>
      </c>
      <c r="AD64" s="165">
        <v>0</v>
      </c>
      <c r="AE64" s="166">
        <v>0</v>
      </c>
      <c r="AF64" s="166">
        <v>0</v>
      </c>
      <c r="AG64" s="161">
        <f t="shared" si="4"/>
        <v>0</v>
      </c>
      <c r="AH64" s="161">
        <f t="shared" si="15"/>
        <v>64</v>
      </c>
      <c r="AI64" s="161">
        <f t="shared" si="10"/>
        <v>601</v>
      </c>
      <c r="AJ64" s="161">
        <f t="shared" si="9"/>
        <v>665</v>
      </c>
    </row>
    <row r="65" spans="1:36" ht="18">
      <c r="A65" s="53" t="s">
        <v>63</v>
      </c>
      <c r="B65" s="173">
        <v>510</v>
      </c>
      <c r="C65" s="162">
        <v>44</v>
      </c>
      <c r="D65" s="162">
        <v>12</v>
      </c>
      <c r="E65" s="161">
        <f t="shared" si="6"/>
        <v>566</v>
      </c>
      <c r="F65" s="5">
        <v>750</v>
      </c>
      <c r="G65" s="163">
        <f t="shared" si="7"/>
        <v>0.75466666666666671</v>
      </c>
      <c r="H65" s="164">
        <v>221</v>
      </c>
      <c r="I65" s="165">
        <v>16</v>
      </c>
      <c r="J65" s="166">
        <v>0</v>
      </c>
      <c r="K65" s="170">
        <v>5</v>
      </c>
      <c r="L65" s="171">
        <f t="shared" si="11"/>
        <v>242</v>
      </c>
      <c r="M65" s="164">
        <v>186</v>
      </c>
      <c r="N65" s="165">
        <v>17</v>
      </c>
      <c r="O65" s="164">
        <v>0</v>
      </c>
      <c r="P65" s="170">
        <v>4</v>
      </c>
      <c r="Q65" s="171">
        <f t="shared" si="13"/>
        <v>207</v>
      </c>
      <c r="R65" s="164">
        <v>37</v>
      </c>
      <c r="S65" s="165">
        <v>2</v>
      </c>
      <c r="T65" s="164">
        <v>0</v>
      </c>
      <c r="U65" s="170">
        <v>2</v>
      </c>
      <c r="V65" s="171">
        <f t="shared" si="14"/>
        <v>41</v>
      </c>
      <c r="W65" s="164">
        <v>14</v>
      </c>
      <c r="X65" s="165">
        <v>1</v>
      </c>
      <c r="Y65" s="166">
        <v>0</v>
      </c>
      <c r="Z65" s="170">
        <v>0</v>
      </c>
      <c r="AA65" s="171">
        <f t="shared" si="12"/>
        <v>15</v>
      </c>
      <c r="AB65" s="172">
        <f t="shared" si="8"/>
        <v>257</v>
      </c>
      <c r="AC65" s="164">
        <v>0</v>
      </c>
      <c r="AD65" s="165">
        <v>0</v>
      </c>
      <c r="AE65" s="166">
        <v>0</v>
      </c>
      <c r="AF65" s="166">
        <v>0</v>
      </c>
      <c r="AG65" s="161">
        <f t="shared" si="4"/>
        <v>0</v>
      </c>
      <c r="AH65" s="161">
        <f t="shared" si="15"/>
        <v>61</v>
      </c>
      <c r="AI65" s="161">
        <f t="shared" si="10"/>
        <v>505</v>
      </c>
      <c r="AJ65" s="161">
        <f t="shared" si="9"/>
        <v>566</v>
      </c>
    </row>
    <row r="66" spans="1:36" ht="18">
      <c r="A66" s="53" t="s">
        <v>64</v>
      </c>
      <c r="B66" s="173">
        <v>290</v>
      </c>
      <c r="C66" s="162">
        <v>23</v>
      </c>
      <c r="D66" s="162">
        <v>1</v>
      </c>
      <c r="E66" s="161">
        <f t="shared" si="6"/>
        <v>314</v>
      </c>
      <c r="F66" s="5">
        <v>468</v>
      </c>
      <c r="G66" s="163">
        <f t="shared" si="7"/>
        <v>0.67094017094017089</v>
      </c>
      <c r="H66" s="164">
        <v>115</v>
      </c>
      <c r="I66" s="165">
        <v>4</v>
      </c>
      <c r="J66" s="166">
        <v>0</v>
      </c>
      <c r="K66" s="170">
        <v>0</v>
      </c>
      <c r="L66" s="171">
        <f t="shared" si="11"/>
        <v>119</v>
      </c>
      <c r="M66" s="164">
        <v>125</v>
      </c>
      <c r="N66" s="165">
        <v>11</v>
      </c>
      <c r="O66" s="164">
        <v>0</v>
      </c>
      <c r="P66" s="170">
        <v>1</v>
      </c>
      <c r="Q66" s="171">
        <f t="shared" si="13"/>
        <v>137</v>
      </c>
      <c r="R66" s="164">
        <v>11</v>
      </c>
      <c r="S66" s="165">
        <v>0</v>
      </c>
      <c r="T66" s="164">
        <v>0</v>
      </c>
      <c r="U66" s="170">
        <v>0</v>
      </c>
      <c r="V66" s="171">
        <f t="shared" si="14"/>
        <v>11</v>
      </c>
      <c r="W66" s="164">
        <v>6</v>
      </c>
      <c r="X66" s="165">
        <v>1</v>
      </c>
      <c r="Y66" s="166">
        <v>0</v>
      </c>
      <c r="Z66" s="170">
        <v>0</v>
      </c>
      <c r="AA66" s="171">
        <f t="shared" si="12"/>
        <v>7</v>
      </c>
      <c r="AB66" s="172">
        <f t="shared" si="8"/>
        <v>126</v>
      </c>
      <c r="AC66" s="164">
        <v>0</v>
      </c>
      <c r="AD66" s="165">
        <v>0</v>
      </c>
      <c r="AE66" s="166">
        <v>0</v>
      </c>
      <c r="AF66" s="166">
        <v>0</v>
      </c>
      <c r="AG66" s="161">
        <f t="shared" si="4"/>
        <v>0</v>
      </c>
      <c r="AH66" s="161">
        <f t="shared" si="15"/>
        <v>40</v>
      </c>
      <c r="AI66" s="161">
        <f t="shared" si="10"/>
        <v>274</v>
      </c>
      <c r="AJ66" s="161">
        <f t="shared" si="9"/>
        <v>314</v>
      </c>
    </row>
    <row r="67" spans="1:36" ht="18">
      <c r="A67" s="53" t="s">
        <v>65</v>
      </c>
      <c r="B67" s="173">
        <v>554</v>
      </c>
      <c r="C67" s="162">
        <v>57</v>
      </c>
      <c r="D67" s="162">
        <v>2</v>
      </c>
      <c r="E67" s="161">
        <f t="shared" si="6"/>
        <v>613</v>
      </c>
      <c r="F67" s="5">
        <v>821</v>
      </c>
      <c r="G67" s="163">
        <f t="shared" si="7"/>
        <v>0.74665042630937883</v>
      </c>
      <c r="H67" s="164">
        <v>269</v>
      </c>
      <c r="I67" s="165">
        <v>24</v>
      </c>
      <c r="J67" s="166">
        <v>0</v>
      </c>
      <c r="K67" s="170">
        <v>0</v>
      </c>
      <c r="L67" s="171">
        <f t="shared" si="11"/>
        <v>293</v>
      </c>
      <c r="M67" s="164">
        <v>172</v>
      </c>
      <c r="N67" s="165">
        <v>19</v>
      </c>
      <c r="O67" s="164">
        <v>0</v>
      </c>
      <c r="P67" s="170">
        <v>1</v>
      </c>
      <c r="Q67" s="171">
        <f t="shared" si="13"/>
        <v>192</v>
      </c>
      <c r="R67" s="164">
        <v>38</v>
      </c>
      <c r="S67" s="165">
        <v>1</v>
      </c>
      <c r="T67" s="164">
        <v>0</v>
      </c>
      <c r="U67" s="170">
        <v>0</v>
      </c>
      <c r="V67" s="171">
        <f t="shared" si="14"/>
        <v>39</v>
      </c>
      <c r="W67" s="164">
        <v>13</v>
      </c>
      <c r="X67" s="165">
        <v>2</v>
      </c>
      <c r="Y67" s="166">
        <v>0</v>
      </c>
      <c r="Z67" s="170">
        <v>0</v>
      </c>
      <c r="AA67" s="171">
        <f t="shared" si="12"/>
        <v>15</v>
      </c>
      <c r="AB67" s="172">
        <f t="shared" si="8"/>
        <v>308</v>
      </c>
      <c r="AC67" s="164">
        <v>0</v>
      </c>
      <c r="AD67" s="165">
        <v>1</v>
      </c>
      <c r="AE67" s="166">
        <v>0</v>
      </c>
      <c r="AF67" s="166">
        <v>0</v>
      </c>
      <c r="AG67" s="161">
        <f t="shared" si="4"/>
        <v>1</v>
      </c>
      <c r="AH67" s="161">
        <f t="shared" si="15"/>
        <v>73</v>
      </c>
      <c r="AI67" s="161">
        <f t="shared" si="10"/>
        <v>540</v>
      </c>
      <c r="AJ67" s="161">
        <f t="shared" si="9"/>
        <v>613</v>
      </c>
    </row>
    <row r="68" spans="1:36" ht="18">
      <c r="A68" s="53" t="s">
        <v>66</v>
      </c>
      <c r="B68" s="173">
        <v>482</v>
      </c>
      <c r="C68" s="162">
        <v>49</v>
      </c>
      <c r="D68" s="162">
        <v>7</v>
      </c>
      <c r="E68" s="161">
        <f t="shared" si="6"/>
        <v>538</v>
      </c>
      <c r="F68" s="5">
        <v>749</v>
      </c>
      <c r="G68" s="163">
        <f t="shared" si="7"/>
        <v>0.71829105473965282</v>
      </c>
      <c r="H68" s="164">
        <v>214</v>
      </c>
      <c r="I68" s="165">
        <v>14</v>
      </c>
      <c r="J68" s="166">
        <v>0</v>
      </c>
      <c r="K68" s="170">
        <v>2</v>
      </c>
      <c r="L68" s="171">
        <f t="shared" si="11"/>
        <v>230</v>
      </c>
      <c r="M68" s="164">
        <v>163</v>
      </c>
      <c r="N68" s="165">
        <v>16</v>
      </c>
      <c r="O68" s="164">
        <v>2</v>
      </c>
      <c r="P68" s="170">
        <v>3</v>
      </c>
      <c r="Q68" s="171">
        <f t="shared" si="13"/>
        <v>184</v>
      </c>
      <c r="R68" s="164">
        <v>51</v>
      </c>
      <c r="S68" s="165">
        <v>6</v>
      </c>
      <c r="T68" s="164">
        <v>1</v>
      </c>
      <c r="U68" s="170">
        <v>1</v>
      </c>
      <c r="V68" s="171">
        <f t="shared" si="14"/>
        <v>59</v>
      </c>
      <c r="W68" s="164">
        <v>16</v>
      </c>
      <c r="X68" s="165">
        <v>0</v>
      </c>
      <c r="Y68" s="166">
        <v>0</v>
      </c>
      <c r="Z68" s="170">
        <v>0</v>
      </c>
      <c r="AA68" s="171">
        <f t="shared" si="12"/>
        <v>16</v>
      </c>
      <c r="AB68" s="172">
        <f t="shared" si="8"/>
        <v>246</v>
      </c>
      <c r="AC68" s="164">
        <v>1</v>
      </c>
      <c r="AD68" s="165">
        <v>0</v>
      </c>
      <c r="AE68" s="166">
        <v>0</v>
      </c>
      <c r="AF68" s="166">
        <v>0</v>
      </c>
      <c r="AG68" s="161">
        <f t="shared" si="4"/>
        <v>1</v>
      </c>
      <c r="AH68" s="161">
        <f t="shared" si="15"/>
        <v>48</v>
      </c>
      <c r="AI68" s="161">
        <f t="shared" si="10"/>
        <v>490</v>
      </c>
      <c r="AJ68" s="161">
        <f t="shared" si="9"/>
        <v>538</v>
      </c>
    </row>
    <row r="69" spans="1:36" ht="18">
      <c r="A69" s="53" t="s">
        <v>67</v>
      </c>
      <c r="B69" s="173">
        <v>423</v>
      </c>
      <c r="C69" s="162">
        <v>32</v>
      </c>
      <c r="D69" s="162">
        <v>5</v>
      </c>
      <c r="E69" s="161">
        <f t="shared" si="6"/>
        <v>460</v>
      </c>
      <c r="F69" s="5">
        <v>654</v>
      </c>
      <c r="G69" s="163">
        <f t="shared" si="7"/>
        <v>0.70336391437308865</v>
      </c>
      <c r="H69" s="164">
        <v>204</v>
      </c>
      <c r="I69" s="165">
        <v>13</v>
      </c>
      <c r="J69" s="166">
        <v>1</v>
      </c>
      <c r="K69" s="170">
        <v>3</v>
      </c>
      <c r="L69" s="171">
        <f t="shared" si="11"/>
        <v>221</v>
      </c>
      <c r="M69" s="164">
        <v>150</v>
      </c>
      <c r="N69" s="165">
        <v>8</v>
      </c>
      <c r="O69" s="164">
        <v>1</v>
      </c>
      <c r="P69" s="170">
        <v>0</v>
      </c>
      <c r="Q69" s="171">
        <f t="shared" si="13"/>
        <v>159</v>
      </c>
      <c r="R69" s="164">
        <v>24</v>
      </c>
      <c r="S69" s="165">
        <v>0</v>
      </c>
      <c r="T69" s="164">
        <v>0</v>
      </c>
      <c r="U69" s="170">
        <v>1</v>
      </c>
      <c r="V69" s="171">
        <f t="shared" si="14"/>
        <v>25</v>
      </c>
      <c r="W69" s="164">
        <v>11</v>
      </c>
      <c r="X69" s="165">
        <v>0</v>
      </c>
      <c r="Y69" s="166">
        <v>0</v>
      </c>
      <c r="Z69" s="170">
        <v>0</v>
      </c>
      <c r="AA69" s="171">
        <f t="shared" si="12"/>
        <v>11</v>
      </c>
      <c r="AB69" s="172">
        <f t="shared" si="8"/>
        <v>232</v>
      </c>
      <c r="AC69" s="164">
        <v>0</v>
      </c>
      <c r="AD69" s="165">
        <v>0</v>
      </c>
      <c r="AE69" s="166">
        <v>0</v>
      </c>
      <c r="AF69" s="166">
        <v>0</v>
      </c>
      <c r="AG69" s="161">
        <f t="shared" si="4"/>
        <v>0</v>
      </c>
      <c r="AH69" s="161">
        <f t="shared" si="15"/>
        <v>44</v>
      </c>
      <c r="AI69" s="161">
        <f t="shared" si="10"/>
        <v>416</v>
      </c>
      <c r="AJ69" s="161">
        <f t="shared" si="9"/>
        <v>460</v>
      </c>
    </row>
    <row r="70" spans="1:36" ht="18">
      <c r="A70" s="53" t="s">
        <v>68</v>
      </c>
      <c r="B70" s="173">
        <v>562</v>
      </c>
      <c r="C70" s="162">
        <v>45</v>
      </c>
      <c r="D70" s="162">
        <v>13</v>
      </c>
      <c r="E70" s="161">
        <f t="shared" si="6"/>
        <v>620</v>
      </c>
      <c r="F70" s="5">
        <v>969</v>
      </c>
      <c r="G70" s="163">
        <f t="shared" si="7"/>
        <v>0.63983488132094946</v>
      </c>
      <c r="H70" s="164">
        <v>294</v>
      </c>
      <c r="I70" s="165">
        <v>20</v>
      </c>
      <c r="J70" s="166">
        <v>0</v>
      </c>
      <c r="K70" s="170">
        <v>9</v>
      </c>
      <c r="L70" s="171">
        <f t="shared" si="11"/>
        <v>323</v>
      </c>
      <c r="M70" s="164">
        <v>178</v>
      </c>
      <c r="N70" s="165">
        <v>11</v>
      </c>
      <c r="O70" s="164">
        <v>0</v>
      </c>
      <c r="P70" s="170">
        <v>2</v>
      </c>
      <c r="Q70" s="171">
        <f t="shared" si="13"/>
        <v>191</v>
      </c>
      <c r="R70" s="164">
        <v>29</v>
      </c>
      <c r="S70" s="165">
        <v>0</v>
      </c>
      <c r="T70" s="164">
        <v>0</v>
      </c>
      <c r="U70" s="170">
        <v>1</v>
      </c>
      <c r="V70" s="171">
        <f t="shared" si="14"/>
        <v>30</v>
      </c>
      <c r="W70" s="164">
        <v>21</v>
      </c>
      <c r="X70" s="165">
        <v>2</v>
      </c>
      <c r="Y70" s="166">
        <v>0</v>
      </c>
      <c r="Z70" s="170">
        <v>0</v>
      </c>
      <c r="AA70" s="171">
        <f t="shared" si="12"/>
        <v>23</v>
      </c>
      <c r="AB70" s="172">
        <f t="shared" si="8"/>
        <v>346</v>
      </c>
      <c r="AC70" s="164">
        <v>0</v>
      </c>
      <c r="AD70" s="165">
        <v>0</v>
      </c>
      <c r="AE70" s="166">
        <v>0</v>
      </c>
      <c r="AF70" s="166">
        <v>0</v>
      </c>
      <c r="AG70" s="161">
        <f t="shared" si="4"/>
        <v>0</v>
      </c>
      <c r="AH70" s="161">
        <f t="shared" si="15"/>
        <v>53</v>
      </c>
      <c r="AI70" s="161">
        <f t="shared" si="10"/>
        <v>567</v>
      </c>
      <c r="AJ70" s="161">
        <f t="shared" si="9"/>
        <v>620</v>
      </c>
    </row>
    <row r="71" spans="1:36" ht="18">
      <c r="A71" s="53" t="s">
        <v>69</v>
      </c>
      <c r="B71" s="173">
        <v>535</v>
      </c>
      <c r="C71" s="162">
        <v>74</v>
      </c>
      <c r="D71" s="162">
        <v>7</v>
      </c>
      <c r="E71" s="161">
        <f t="shared" si="6"/>
        <v>616</v>
      </c>
      <c r="F71" s="5">
        <v>867</v>
      </c>
      <c r="G71" s="163">
        <f t="shared" si="7"/>
        <v>0.71049596309111884</v>
      </c>
      <c r="H71" s="164">
        <v>333</v>
      </c>
      <c r="I71" s="165">
        <v>32</v>
      </c>
      <c r="J71" s="166">
        <v>0</v>
      </c>
      <c r="K71" s="170">
        <v>3</v>
      </c>
      <c r="L71" s="171">
        <f t="shared" si="11"/>
        <v>368</v>
      </c>
      <c r="M71" s="164">
        <v>113</v>
      </c>
      <c r="N71" s="165">
        <v>15</v>
      </c>
      <c r="O71" s="164">
        <v>0</v>
      </c>
      <c r="P71" s="170">
        <v>2</v>
      </c>
      <c r="Q71" s="171">
        <f t="shared" ref="Q71:Q88" si="16">SUM(M71:P71)</f>
        <v>130</v>
      </c>
      <c r="R71" s="164">
        <v>34</v>
      </c>
      <c r="S71" s="165">
        <v>4</v>
      </c>
      <c r="T71" s="164">
        <v>0</v>
      </c>
      <c r="U71" s="170">
        <v>0</v>
      </c>
      <c r="V71" s="171">
        <f t="shared" ref="V71:V88" si="17">SUM(R71:U71)</f>
        <v>38</v>
      </c>
      <c r="W71" s="164">
        <v>13</v>
      </c>
      <c r="X71" s="165">
        <v>3</v>
      </c>
      <c r="Y71" s="166">
        <v>0</v>
      </c>
      <c r="Z71" s="170">
        <v>0</v>
      </c>
      <c r="AA71" s="171">
        <f t="shared" si="12"/>
        <v>16</v>
      </c>
      <c r="AB71" s="172">
        <f t="shared" si="8"/>
        <v>384</v>
      </c>
      <c r="AC71" s="164">
        <v>0</v>
      </c>
      <c r="AD71" s="165">
        <v>0</v>
      </c>
      <c r="AE71" s="166">
        <v>0</v>
      </c>
      <c r="AF71" s="161">
        <v>1</v>
      </c>
      <c r="AG71" s="161">
        <f t="shared" ref="AG71:AG88" si="18">SUM(AC71:AF71)</f>
        <v>1</v>
      </c>
      <c r="AH71" s="161">
        <f t="shared" ref="AH71:AH88" si="19">E71-AI71</f>
        <v>63</v>
      </c>
      <c r="AI71" s="161">
        <f t="shared" si="10"/>
        <v>553</v>
      </c>
      <c r="AJ71" s="161">
        <f t="shared" si="9"/>
        <v>616</v>
      </c>
    </row>
    <row r="72" spans="1:36" ht="18">
      <c r="A72" s="53" t="s">
        <v>70</v>
      </c>
      <c r="B72" s="173">
        <v>532</v>
      </c>
      <c r="C72" s="162">
        <v>39</v>
      </c>
      <c r="D72" s="162">
        <v>16</v>
      </c>
      <c r="E72" s="161">
        <f t="shared" ref="E72:E88" si="20">SUM(B72:D72)</f>
        <v>587</v>
      </c>
      <c r="F72" s="5">
        <v>995</v>
      </c>
      <c r="G72" s="163">
        <f t="shared" ref="G72:G88" si="21">E72/F72</f>
        <v>0.58994974874371864</v>
      </c>
      <c r="H72" s="164">
        <v>330</v>
      </c>
      <c r="I72" s="165">
        <v>19</v>
      </c>
      <c r="J72" s="166">
        <v>0</v>
      </c>
      <c r="K72" s="170">
        <v>8</v>
      </c>
      <c r="L72" s="171">
        <f t="shared" ref="L72:L81" si="22">SUM(H72:K72)</f>
        <v>357</v>
      </c>
      <c r="M72" s="164">
        <v>94</v>
      </c>
      <c r="N72" s="165">
        <v>7</v>
      </c>
      <c r="O72" s="164">
        <v>0</v>
      </c>
      <c r="P72" s="170">
        <v>4</v>
      </c>
      <c r="Q72" s="171">
        <f t="shared" si="16"/>
        <v>105</v>
      </c>
      <c r="R72" s="164">
        <v>32</v>
      </c>
      <c r="S72" s="165">
        <v>2</v>
      </c>
      <c r="T72" s="164">
        <v>0</v>
      </c>
      <c r="U72" s="170">
        <v>3</v>
      </c>
      <c r="V72" s="171">
        <f t="shared" si="17"/>
        <v>37</v>
      </c>
      <c r="W72" s="164">
        <v>20</v>
      </c>
      <c r="X72" s="165">
        <v>2</v>
      </c>
      <c r="Y72" s="166">
        <v>0</v>
      </c>
      <c r="Z72" s="170">
        <v>0</v>
      </c>
      <c r="AA72" s="171">
        <f t="shared" ref="AA72:AA81" si="23">SUM(W72:Z72)</f>
        <v>22</v>
      </c>
      <c r="AB72" s="172">
        <f t="shared" ref="AB72:AB88" si="24">AA72+L72</f>
        <v>379</v>
      </c>
      <c r="AC72" s="164">
        <v>0</v>
      </c>
      <c r="AD72" s="165">
        <v>0</v>
      </c>
      <c r="AE72" s="166">
        <v>0</v>
      </c>
      <c r="AF72" s="166">
        <v>0</v>
      </c>
      <c r="AG72" s="161">
        <f t="shared" si="18"/>
        <v>0</v>
      </c>
      <c r="AH72" s="161">
        <f t="shared" si="19"/>
        <v>66</v>
      </c>
      <c r="AI72" s="161">
        <f t="shared" ref="AI72:AI88" si="25">AB72+Q72+AG72+V72</f>
        <v>521</v>
      </c>
      <c r="AJ72" s="161">
        <f t="shared" ref="AJ72:AJ88" si="26">AH72+AI72</f>
        <v>587</v>
      </c>
    </row>
    <row r="73" spans="1:36" ht="18">
      <c r="A73" s="53" t="s">
        <v>71</v>
      </c>
      <c r="B73" s="173">
        <v>502</v>
      </c>
      <c r="C73" s="162">
        <v>53</v>
      </c>
      <c r="D73" s="162">
        <v>7</v>
      </c>
      <c r="E73" s="161">
        <f t="shared" si="20"/>
        <v>562</v>
      </c>
      <c r="F73" s="5">
        <v>766</v>
      </c>
      <c r="G73" s="163">
        <f t="shared" si="21"/>
        <v>0.73368146214099217</v>
      </c>
      <c r="H73" s="164">
        <v>313</v>
      </c>
      <c r="I73" s="165">
        <v>26</v>
      </c>
      <c r="J73" s="166">
        <v>1</v>
      </c>
      <c r="K73" s="170">
        <v>5</v>
      </c>
      <c r="L73" s="171">
        <f t="shared" si="22"/>
        <v>345</v>
      </c>
      <c r="M73" s="164">
        <v>104</v>
      </c>
      <c r="N73" s="165">
        <v>5</v>
      </c>
      <c r="O73" s="164">
        <v>0</v>
      </c>
      <c r="P73" s="170">
        <v>1</v>
      </c>
      <c r="Q73" s="171">
        <f t="shared" si="16"/>
        <v>110</v>
      </c>
      <c r="R73" s="164">
        <v>31</v>
      </c>
      <c r="S73" s="165">
        <v>2</v>
      </c>
      <c r="T73" s="164">
        <v>0</v>
      </c>
      <c r="U73" s="170">
        <v>0</v>
      </c>
      <c r="V73" s="171">
        <f t="shared" si="17"/>
        <v>33</v>
      </c>
      <c r="W73" s="164">
        <v>24</v>
      </c>
      <c r="X73" s="165">
        <v>2</v>
      </c>
      <c r="Y73" s="166">
        <v>0</v>
      </c>
      <c r="Z73" s="170">
        <v>1</v>
      </c>
      <c r="AA73" s="171">
        <f t="shared" si="23"/>
        <v>27</v>
      </c>
      <c r="AB73" s="172">
        <f t="shared" si="24"/>
        <v>372</v>
      </c>
      <c r="AC73" s="164">
        <v>0</v>
      </c>
      <c r="AD73" s="165">
        <v>0</v>
      </c>
      <c r="AE73" s="166">
        <v>0</v>
      </c>
      <c r="AF73" s="166">
        <v>0</v>
      </c>
      <c r="AG73" s="161">
        <f t="shared" si="18"/>
        <v>0</v>
      </c>
      <c r="AH73" s="161">
        <f t="shared" si="19"/>
        <v>47</v>
      </c>
      <c r="AI73" s="161">
        <f t="shared" si="25"/>
        <v>515</v>
      </c>
      <c r="AJ73" s="161">
        <f t="shared" si="26"/>
        <v>562</v>
      </c>
    </row>
    <row r="74" spans="1:36" ht="18">
      <c r="A74" s="53" t="s">
        <v>72</v>
      </c>
      <c r="B74" s="173">
        <v>614</v>
      </c>
      <c r="C74" s="162">
        <v>36</v>
      </c>
      <c r="D74" s="162">
        <v>9</v>
      </c>
      <c r="E74" s="161">
        <f t="shared" si="20"/>
        <v>659</v>
      </c>
      <c r="F74" s="5">
        <v>955</v>
      </c>
      <c r="G74" s="163">
        <f t="shared" si="21"/>
        <v>0.69005235602094239</v>
      </c>
      <c r="H74" s="164">
        <v>311</v>
      </c>
      <c r="I74" s="165">
        <v>18</v>
      </c>
      <c r="J74" s="166">
        <v>0</v>
      </c>
      <c r="K74" s="170">
        <v>4</v>
      </c>
      <c r="L74" s="171">
        <f t="shared" si="22"/>
        <v>333</v>
      </c>
      <c r="M74" s="164">
        <v>197</v>
      </c>
      <c r="N74" s="165">
        <v>10</v>
      </c>
      <c r="O74" s="164">
        <v>1</v>
      </c>
      <c r="P74" s="170">
        <v>4</v>
      </c>
      <c r="Q74" s="171">
        <f t="shared" si="16"/>
        <v>212</v>
      </c>
      <c r="R74" s="164">
        <v>40</v>
      </c>
      <c r="S74" s="165">
        <v>2</v>
      </c>
      <c r="T74" s="164">
        <v>0</v>
      </c>
      <c r="U74" s="170">
        <v>0</v>
      </c>
      <c r="V74" s="171">
        <f t="shared" si="17"/>
        <v>42</v>
      </c>
      <c r="W74" s="164">
        <v>22</v>
      </c>
      <c r="X74" s="165">
        <v>0</v>
      </c>
      <c r="Y74" s="166">
        <v>0</v>
      </c>
      <c r="Z74" s="170">
        <v>0</v>
      </c>
      <c r="AA74" s="171">
        <f t="shared" si="23"/>
        <v>22</v>
      </c>
      <c r="AB74" s="172">
        <f t="shared" si="24"/>
        <v>355</v>
      </c>
      <c r="AC74" s="164">
        <v>0</v>
      </c>
      <c r="AD74" s="165">
        <v>0</v>
      </c>
      <c r="AE74" s="166">
        <v>0</v>
      </c>
      <c r="AF74" s="166">
        <v>0</v>
      </c>
      <c r="AG74" s="161">
        <f t="shared" si="18"/>
        <v>0</v>
      </c>
      <c r="AH74" s="161">
        <f t="shared" si="19"/>
        <v>50</v>
      </c>
      <c r="AI74" s="161">
        <f t="shared" si="25"/>
        <v>609</v>
      </c>
      <c r="AJ74" s="161">
        <f t="shared" si="26"/>
        <v>659</v>
      </c>
    </row>
    <row r="75" spans="1:36" ht="18">
      <c r="A75" s="53" t="s">
        <v>73</v>
      </c>
      <c r="B75" s="173">
        <v>225</v>
      </c>
      <c r="C75" s="162">
        <v>13</v>
      </c>
      <c r="D75" s="162">
        <v>3</v>
      </c>
      <c r="E75" s="161">
        <f t="shared" si="20"/>
        <v>241</v>
      </c>
      <c r="F75" s="5">
        <v>387</v>
      </c>
      <c r="G75" s="163">
        <f t="shared" si="21"/>
        <v>0.62273901808785526</v>
      </c>
      <c r="H75" s="164">
        <v>91</v>
      </c>
      <c r="I75" s="165">
        <v>8</v>
      </c>
      <c r="J75" s="166">
        <v>0</v>
      </c>
      <c r="K75" s="170">
        <v>1</v>
      </c>
      <c r="L75" s="171">
        <f t="shared" si="22"/>
        <v>100</v>
      </c>
      <c r="M75" s="164">
        <v>94</v>
      </c>
      <c r="N75" s="165">
        <v>3</v>
      </c>
      <c r="O75" s="164">
        <v>0</v>
      </c>
      <c r="P75" s="170">
        <v>2</v>
      </c>
      <c r="Q75" s="171">
        <f t="shared" si="16"/>
        <v>99</v>
      </c>
      <c r="R75" s="164">
        <v>11</v>
      </c>
      <c r="S75" s="165">
        <v>0</v>
      </c>
      <c r="T75" s="164">
        <v>0</v>
      </c>
      <c r="U75" s="170">
        <v>0</v>
      </c>
      <c r="V75" s="171">
        <f t="shared" si="17"/>
        <v>11</v>
      </c>
      <c r="W75" s="164">
        <v>6</v>
      </c>
      <c r="X75" s="165">
        <v>0</v>
      </c>
      <c r="Y75" s="166">
        <v>0</v>
      </c>
      <c r="Z75" s="170">
        <v>0</v>
      </c>
      <c r="AA75" s="171">
        <f t="shared" si="23"/>
        <v>6</v>
      </c>
      <c r="AB75" s="172">
        <f t="shared" si="24"/>
        <v>106</v>
      </c>
      <c r="AC75" s="164">
        <v>0</v>
      </c>
      <c r="AD75" s="165">
        <v>0</v>
      </c>
      <c r="AE75" s="166">
        <v>0</v>
      </c>
      <c r="AF75" s="166">
        <v>0</v>
      </c>
      <c r="AG75" s="161">
        <f t="shared" si="18"/>
        <v>0</v>
      </c>
      <c r="AH75" s="161">
        <f t="shared" si="19"/>
        <v>25</v>
      </c>
      <c r="AI75" s="161">
        <f t="shared" si="25"/>
        <v>216</v>
      </c>
      <c r="AJ75" s="161">
        <f t="shared" si="26"/>
        <v>241</v>
      </c>
    </row>
    <row r="76" spans="1:36" ht="18">
      <c r="A76" s="53" t="s">
        <v>74</v>
      </c>
      <c r="B76" s="173">
        <v>678</v>
      </c>
      <c r="C76" s="162">
        <v>26</v>
      </c>
      <c r="D76" s="162">
        <v>7</v>
      </c>
      <c r="E76" s="161">
        <f t="shared" si="20"/>
        <v>711</v>
      </c>
      <c r="F76" s="5">
        <v>1118</v>
      </c>
      <c r="G76" s="163">
        <f t="shared" si="21"/>
        <v>0.63595706618962433</v>
      </c>
      <c r="H76" s="164">
        <v>249</v>
      </c>
      <c r="I76" s="165">
        <v>11</v>
      </c>
      <c r="J76" s="166">
        <v>0</v>
      </c>
      <c r="K76" s="170">
        <v>3</v>
      </c>
      <c r="L76" s="171">
        <f t="shared" si="22"/>
        <v>263</v>
      </c>
      <c r="M76" s="164">
        <v>267</v>
      </c>
      <c r="N76" s="165">
        <v>6</v>
      </c>
      <c r="O76" s="164">
        <v>0</v>
      </c>
      <c r="P76" s="170">
        <v>3</v>
      </c>
      <c r="Q76" s="171">
        <f t="shared" si="16"/>
        <v>276</v>
      </c>
      <c r="R76" s="164">
        <v>64</v>
      </c>
      <c r="S76" s="165">
        <v>4</v>
      </c>
      <c r="T76" s="164">
        <v>0</v>
      </c>
      <c r="U76" s="170">
        <v>1</v>
      </c>
      <c r="V76" s="171">
        <f t="shared" si="17"/>
        <v>69</v>
      </c>
      <c r="W76" s="164">
        <v>17</v>
      </c>
      <c r="X76" s="165">
        <v>0</v>
      </c>
      <c r="Y76" s="166">
        <v>0</v>
      </c>
      <c r="Z76" s="170">
        <v>0</v>
      </c>
      <c r="AA76" s="171">
        <f t="shared" si="23"/>
        <v>17</v>
      </c>
      <c r="AB76" s="172">
        <f t="shared" si="24"/>
        <v>280</v>
      </c>
      <c r="AC76" s="164">
        <v>0</v>
      </c>
      <c r="AD76" s="165">
        <v>0</v>
      </c>
      <c r="AE76" s="166">
        <v>0</v>
      </c>
      <c r="AF76" s="166">
        <v>0</v>
      </c>
      <c r="AG76" s="161">
        <f t="shared" si="18"/>
        <v>0</v>
      </c>
      <c r="AH76" s="161">
        <f t="shared" si="19"/>
        <v>86</v>
      </c>
      <c r="AI76" s="161">
        <f t="shared" si="25"/>
        <v>625</v>
      </c>
      <c r="AJ76" s="161">
        <f t="shared" si="26"/>
        <v>711</v>
      </c>
    </row>
    <row r="77" spans="1:36" ht="18">
      <c r="A77" s="53" t="s">
        <v>75</v>
      </c>
      <c r="B77" s="173">
        <v>599</v>
      </c>
      <c r="C77" s="162">
        <v>33</v>
      </c>
      <c r="D77" s="162">
        <v>5</v>
      </c>
      <c r="E77" s="161">
        <f t="shared" si="20"/>
        <v>637</v>
      </c>
      <c r="F77" s="5">
        <v>890</v>
      </c>
      <c r="G77" s="163">
        <f t="shared" si="21"/>
        <v>0.71573033707865163</v>
      </c>
      <c r="H77" s="164">
        <v>284</v>
      </c>
      <c r="I77" s="165">
        <v>10</v>
      </c>
      <c r="J77" s="166">
        <v>0</v>
      </c>
      <c r="K77" s="170">
        <v>1</v>
      </c>
      <c r="L77" s="171">
        <f t="shared" si="22"/>
        <v>295</v>
      </c>
      <c r="M77" s="164">
        <v>206</v>
      </c>
      <c r="N77" s="165">
        <v>13</v>
      </c>
      <c r="O77" s="164">
        <v>1</v>
      </c>
      <c r="P77" s="170">
        <v>2</v>
      </c>
      <c r="Q77" s="171">
        <f t="shared" si="16"/>
        <v>222</v>
      </c>
      <c r="R77" s="164">
        <v>33</v>
      </c>
      <c r="S77" s="165">
        <v>2</v>
      </c>
      <c r="T77" s="164">
        <v>0</v>
      </c>
      <c r="U77" s="170">
        <v>1</v>
      </c>
      <c r="V77" s="171">
        <f t="shared" si="17"/>
        <v>36</v>
      </c>
      <c r="W77" s="164">
        <v>24</v>
      </c>
      <c r="X77" s="165">
        <v>0</v>
      </c>
      <c r="Y77" s="166">
        <v>0</v>
      </c>
      <c r="Z77" s="170">
        <v>0</v>
      </c>
      <c r="AA77" s="171">
        <f t="shared" si="23"/>
        <v>24</v>
      </c>
      <c r="AB77" s="172">
        <f t="shared" si="24"/>
        <v>319</v>
      </c>
      <c r="AC77" s="164">
        <v>0</v>
      </c>
      <c r="AD77" s="165">
        <v>1</v>
      </c>
      <c r="AE77" s="166">
        <v>0</v>
      </c>
      <c r="AF77" s="166">
        <v>0</v>
      </c>
      <c r="AG77" s="161">
        <f t="shared" si="18"/>
        <v>1</v>
      </c>
      <c r="AH77" s="161">
        <f t="shared" si="19"/>
        <v>59</v>
      </c>
      <c r="AI77" s="161">
        <f t="shared" si="25"/>
        <v>578</v>
      </c>
      <c r="AJ77" s="161">
        <f t="shared" si="26"/>
        <v>637</v>
      </c>
    </row>
    <row r="78" spans="1:36" ht="18">
      <c r="A78" s="53" t="s">
        <v>76</v>
      </c>
      <c r="B78" s="173">
        <v>497</v>
      </c>
      <c r="C78" s="162">
        <v>25</v>
      </c>
      <c r="D78" s="162">
        <v>1</v>
      </c>
      <c r="E78" s="161">
        <f t="shared" si="20"/>
        <v>523</v>
      </c>
      <c r="F78" s="5">
        <v>784</v>
      </c>
      <c r="G78" s="163">
        <f t="shared" si="21"/>
        <v>0.66709183673469385</v>
      </c>
      <c r="H78" s="164">
        <v>203</v>
      </c>
      <c r="I78" s="165">
        <v>8</v>
      </c>
      <c r="J78" s="166">
        <v>0</v>
      </c>
      <c r="K78" s="170">
        <v>0</v>
      </c>
      <c r="L78" s="171">
        <f t="shared" si="22"/>
        <v>211</v>
      </c>
      <c r="M78" s="164">
        <v>201</v>
      </c>
      <c r="N78" s="165">
        <v>12</v>
      </c>
      <c r="O78" s="164">
        <v>0</v>
      </c>
      <c r="P78" s="170">
        <v>1</v>
      </c>
      <c r="Q78" s="171">
        <f t="shared" si="16"/>
        <v>214</v>
      </c>
      <c r="R78" s="164">
        <v>27</v>
      </c>
      <c r="S78" s="165">
        <v>2</v>
      </c>
      <c r="T78" s="164">
        <v>0</v>
      </c>
      <c r="U78" s="170">
        <v>0</v>
      </c>
      <c r="V78" s="171">
        <f t="shared" si="17"/>
        <v>29</v>
      </c>
      <c r="W78" s="164">
        <v>12</v>
      </c>
      <c r="X78" s="165">
        <v>1</v>
      </c>
      <c r="Y78" s="166">
        <v>0</v>
      </c>
      <c r="Z78" s="170">
        <v>0</v>
      </c>
      <c r="AA78" s="171">
        <f t="shared" si="23"/>
        <v>13</v>
      </c>
      <c r="AB78" s="172">
        <f t="shared" si="24"/>
        <v>224</v>
      </c>
      <c r="AC78" s="164">
        <v>0</v>
      </c>
      <c r="AD78" s="165">
        <v>0</v>
      </c>
      <c r="AE78" s="166">
        <v>0</v>
      </c>
      <c r="AF78" s="166">
        <v>0</v>
      </c>
      <c r="AG78" s="161">
        <f t="shared" si="18"/>
        <v>0</v>
      </c>
      <c r="AH78" s="161">
        <f t="shared" si="19"/>
        <v>56</v>
      </c>
      <c r="AI78" s="161">
        <f t="shared" si="25"/>
        <v>467</v>
      </c>
      <c r="AJ78" s="161">
        <f t="shared" si="26"/>
        <v>523</v>
      </c>
    </row>
    <row r="79" spans="1:36" ht="18">
      <c r="A79" s="53" t="s">
        <v>77</v>
      </c>
      <c r="B79" s="173">
        <v>266</v>
      </c>
      <c r="C79" s="162">
        <v>19</v>
      </c>
      <c r="D79" s="162">
        <v>3</v>
      </c>
      <c r="E79" s="161">
        <f t="shared" si="20"/>
        <v>288</v>
      </c>
      <c r="F79" s="5">
        <v>465</v>
      </c>
      <c r="G79" s="163">
        <f t="shared" si="21"/>
        <v>0.61935483870967745</v>
      </c>
      <c r="H79" s="164">
        <v>98</v>
      </c>
      <c r="I79" s="165">
        <v>7</v>
      </c>
      <c r="J79" s="166">
        <v>0</v>
      </c>
      <c r="K79" s="170">
        <v>0</v>
      </c>
      <c r="L79" s="171">
        <f t="shared" si="22"/>
        <v>105</v>
      </c>
      <c r="M79" s="164">
        <v>136</v>
      </c>
      <c r="N79" s="165">
        <v>8</v>
      </c>
      <c r="O79" s="164">
        <v>0</v>
      </c>
      <c r="P79" s="170">
        <v>2</v>
      </c>
      <c r="Q79" s="171">
        <f t="shared" si="16"/>
        <v>146</v>
      </c>
      <c r="R79" s="164">
        <v>13</v>
      </c>
      <c r="S79" s="165">
        <v>2</v>
      </c>
      <c r="T79" s="164">
        <v>0</v>
      </c>
      <c r="U79" s="170">
        <v>1</v>
      </c>
      <c r="V79" s="171">
        <f t="shared" si="17"/>
        <v>16</v>
      </c>
      <c r="W79" s="164">
        <v>7</v>
      </c>
      <c r="X79" s="165">
        <v>0</v>
      </c>
      <c r="Y79" s="166">
        <v>0</v>
      </c>
      <c r="Z79" s="170">
        <v>0</v>
      </c>
      <c r="AA79" s="171">
        <f t="shared" si="23"/>
        <v>7</v>
      </c>
      <c r="AB79" s="172">
        <f t="shared" si="24"/>
        <v>112</v>
      </c>
      <c r="AC79" s="164">
        <v>0</v>
      </c>
      <c r="AD79" s="165">
        <v>0</v>
      </c>
      <c r="AE79" s="166">
        <v>0</v>
      </c>
      <c r="AF79" s="166">
        <v>0</v>
      </c>
      <c r="AG79" s="161">
        <f t="shared" si="18"/>
        <v>0</v>
      </c>
      <c r="AH79" s="161">
        <f t="shared" si="19"/>
        <v>14</v>
      </c>
      <c r="AI79" s="161">
        <f t="shared" si="25"/>
        <v>274</v>
      </c>
      <c r="AJ79" s="161">
        <f t="shared" si="26"/>
        <v>288</v>
      </c>
    </row>
    <row r="80" spans="1:36" ht="18">
      <c r="A80" s="53" t="s">
        <v>78</v>
      </c>
      <c r="B80" s="173">
        <v>442</v>
      </c>
      <c r="C80" s="162">
        <v>69</v>
      </c>
      <c r="D80" s="162">
        <v>12</v>
      </c>
      <c r="E80" s="161">
        <f t="shared" si="20"/>
        <v>523</v>
      </c>
      <c r="F80" s="5">
        <v>685</v>
      </c>
      <c r="G80" s="163">
        <f t="shared" si="21"/>
        <v>0.76350364963503647</v>
      </c>
      <c r="H80" s="164">
        <v>196</v>
      </c>
      <c r="I80" s="165">
        <v>22</v>
      </c>
      <c r="J80" s="166">
        <v>0</v>
      </c>
      <c r="K80" s="170">
        <v>3</v>
      </c>
      <c r="L80" s="171">
        <f t="shared" si="22"/>
        <v>221</v>
      </c>
      <c r="M80" s="164">
        <v>170</v>
      </c>
      <c r="N80" s="165">
        <v>33</v>
      </c>
      <c r="O80" s="164">
        <v>0</v>
      </c>
      <c r="P80" s="170">
        <v>7</v>
      </c>
      <c r="Q80" s="171">
        <f t="shared" si="16"/>
        <v>210</v>
      </c>
      <c r="R80" s="164">
        <v>22</v>
      </c>
      <c r="S80" s="165">
        <v>9</v>
      </c>
      <c r="T80" s="164">
        <v>0</v>
      </c>
      <c r="U80" s="170">
        <v>1</v>
      </c>
      <c r="V80" s="171">
        <f t="shared" si="17"/>
        <v>32</v>
      </c>
      <c r="W80" s="164">
        <v>8</v>
      </c>
      <c r="X80" s="165">
        <v>0</v>
      </c>
      <c r="Y80" s="166">
        <v>0</v>
      </c>
      <c r="Z80" s="170">
        <v>0</v>
      </c>
      <c r="AA80" s="171">
        <f t="shared" si="23"/>
        <v>8</v>
      </c>
      <c r="AB80" s="172">
        <f t="shared" si="24"/>
        <v>229</v>
      </c>
      <c r="AC80" s="164">
        <v>0</v>
      </c>
      <c r="AD80" s="165">
        <v>0</v>
      </c>
      <c r="AE80" s="166">
        <v>0</v>
      </c>
      <c r="AF80" s="166">
        <v>0</v>
      </c>
      <c r="AG80" s="161">
        <f t="shared" si="18"/>
        <v>0</v>
      </c>
      <c r="AH80" s="161">
        <f t="shared" si="19"/>
        <v>52</v>
      </c>
      <c r="AI80" s="161">
        <f t="shared" si="25"/>
        <v>471</v>
      </c>
      <c r="AJ80" s="161">
        <f t="shared" si="26"/>
        <v>523</v>
      </c>
    </row>
    <row r="81" spans="1:36" ht="18">
      <c r="A81" s="53" t="s">
        <v>79</v>
      </c>
      <c r="B81" s="173">
        <v>554</v>
      </c>
      <c r="C81" s="162">
        <v>43</v>
      </c>
      <c r="D81" s="162">
        <v>7</v>
      </c>
      <c r="E81" s="161">
        <f t="shared" si="20"/>
        <v>604</v>
      </c>
      <c r="F81" s="5">
        <v>875</v>
      </c>
      <c r="G81" s="163">
        <f t="shared" si="21"/>
        <v>0.69028571428571428</v>
      </c>
      <c r="H81" s="164">
        <v>207</v>
      </c>
      <c r="I81" s="165">
        <v>24</v>
      </c>
      <c r="J81" s="166">
        <v>0</v>
      </c>
      <c r="K81" s="170">
        <v>3</v>
      </c>
      <c r="L81" s="171">
        <f t="shared" si="22"/>
        <v>234</v>
      </c>
      <c r="M81" s="164">
        <v>267</v>
      </c>
      <c r="N81" s="165">
        <v>18</v>
      </c>
      <c r="O81" s="164">
        <v>0</v>
      </c>
      <c r="P81" s="170">
        <v>3</v>
      </c>
      <c r="Q81" s="171">
        <f t="shared" si="16"/>
        <v>288</v>
      </c>
      <c r="R81" s="164">
        <v>28</v>
      </c>
      <c r="S81" s="165">
        <v>0</v>
      </c>
      <c r="T81" s="164">
        <v>0</v>
      </c>
      <c r="U81" s="170">
        <v>0</v>
      </c>
      <c r="V81" s="171">
        <f t="shared" si="17"/>
        <v>28</v>
      </c>
      <c r="W81" s="164">
        <v>12</v>
      </c>
      <c r="X81" s="165">
        <v>0</v>
      </c>
      <c r="Y81" s="166">
        <v>0</v>
      </c>
      <c r="Z81" s="170">
        <v>0</v>
      </c>
      <c r="AA81" s="171">
        <f t="shared" si="23"/>
        <v>12</v>
      </c>
      <c r="AB81" s="172">
        <f t="shared" si="24"/>
        <v>246</v>
      </c>
      <c r="AC81" s="164">
        <v>0</v>
      </c>
      <c r="AD81" s="165">
        <v>0</v>
      </c>
      <c r="AE81" s="166">
        <v>0</v>
      </c>
      <c r="AF81" s="161">
        <v>1</v>
      </c>
      <c r="AG81" s="161">
        <f t="shared" si="18"/>
        <v>1</v>
      </c>
      <c r="AH81" s="161">
        <f t="shared" si="19"/>
        <v>41</v>
      </c>
      <c r="AI81" s="161">
        <f t="shared" si="25"/>
        <v>563</v>
      </c>
      <c r="AJ81" s="161">
        <f t="shared" si="26"/>
        <v>604</v>
      </c>
    </row>
    <row r="82" spans="1:36" ht="18">
      <c r="A82" s="53" t="s">
        <v>80</v>
      </c>
      <c r="B82" s="173">
        <v>466</v>
      </c>
      <c r="C82" s="162">
        <v>39</v>
      </c>
      <c r="D82" s="162">
        <v>9</v>
      </c>
      <c r="E82" s="161">
        <f t="shared" si="20"/>
        <v>514</v>
      </c>
      <c r="F82" s="5">
        <v>835</v>
      </c>
      <c r="G82" s="163">
        <f t="shared" si="21"/>
        <v>0.61556886227544905</v>
      </c>
      <c r="H82" s="164">
        <v>162</v>
      </c>
      <c r="I82" s="165">
        <v>12</v>
      </c>
      <c r="J82" s="166">
        <v>0</v>
      </c>
      <c r="K82" s="170">
        <v>1</v>
      </c>
      <c r="L82" s="171">
        <f t="shared" ref="L82:L87" si="27">SUM(H82:K82)</f>
        <v>175</v>
      </c>
      <c r="M82" s="164">
        <v>256</v>
      </c>
      <c r="N82" s="165">
        <v>12</v>
      </c>
      <c r="O82" s="164">
        <v>1</v>
      </c>
      <c r="P82" s="170">
        <v>6</v>
      </c>
      <c r="Q82" s="171">
        <f t="shared" si="16"/>
        <v>275</v>
      </c>
      <c r="R82" s="164">
        <v>5</v>
      </c>
      <c r="S82" s="165">
        <v>0</v>
      </c>
      <c r="T82" s="164">
        <v>1</v>
      </c>
      <c r="U82" s="170">
        <v>1</v>
      </c>
      <c r="V82" s="171">
        <f t="shared" si="17"/>
        <v>7</v>
      </c>
      <c r="W82" s="164">
        <v>11</v>
      </c>
      <c r="X82" s="165">
        <v>0</v>
      </c>
      <c r="Y82" s="166">
        <v>0</v>
      </c>
      <c r="Z82" s="170">
        <v>0</v>
      </c>
      <c r="AA82" s="171">
        <f t="shared" ref="AA82:AA87" si="28">SUM(W82:Z82)</f>
        <v>11</v>
      </c>
      <c r="AB82" s="172">
        <f t="shared" si="24"/>
        <v>186</v>
      </c>
      <c r="AC82" s="164">
        <v>0</v>
      </c>
      <c r="AD82" s="165">
        <v>0</v>
      </c>
      <c r="AE82" s="166">
        <v>0</v>
      </c>
      <c r="AF82" s="166">
        <v>0</v>
      </c>
      <c r="AG82" s="161">
        <f t="shared" si="18"/>
        <v>0</v>
      </c>
      <c r="AH82" s="161">
        <f t="shared" si="19"/>
        <v>46</v>
      </c>
      <c r="AI82" s="161">
        <f t="shared" si="25"/>
        <v>468</v>
      </c>
      <c r="AJ82" s="161">
        <f t="shared" si="26"/>
        <v>514</v>
      </c>
    </row>
    <row r="83" spans="1:36" ht="18">
      <c r="A83" s="53" t="s">
        <v>81</v>
      </c>
      <c r="B83" s="173">
        <v>485</v>
      </c>
      <c r="C83" s="162">
        <v>20</v>
      </c>
      <c r="D83" s="162">
        <v>9</v>
      </c>
      <c r="E83" s="161">
        <f t="shared" si="20"/>
        <v>514</v>
      </c>
      <c r="F83" s="5">
        <v>947</v>
      </c>
      <c r="G83" s="163">
        <f t="shared" si="21"/>
        <v>0.54276663146779303</v>
      </c>
      <c r="H83" s="164">
        <v>181</v>
      </c>
      <c r="I83" s="165">
        <v>8</v>
      </c>
      <c r="J83" s="166">
        <v>0</v>
      </c>
      <c r="K83" s="170">
        <v>3</v>
      </c>
      <c r="L83" s="171">
        <f t="shared" si="27"/>
        <v>192</v>
      </c>
      <c r="M83" s="164">
        <v>231</v>
      </c>
      <c r="N83" s="165">
        <v>10</v>
      </c>
      <c r="O83" s="164">
        <v>0</v>
      </c>
      <c r="P83" s="170">
        <v>5</v>
      </c>
      <c r="Q83" s="171">
        <f t="shared" si="16"/>
        <v>246</v>
      </c>
      <c r="R83" s="164">
        <v>11</v>
      </c>
      <c r="S83" s="165">
        <v>0</v>
      </c>
      <c r="T83" s="164">
        <v>0</v>
      </c>
      <c r="U83" s="170">
        <v>0</v>
      </c>
      <c r="V83" s="171">
        <f t="shared" si="17"/>
        <v>11</v>
      </c>
      <c r="W83" s="164">
        <v>23</v>
      </c>
      <c r="X83" s="165">
        <v>0</v>
      </c>
      <c r="Y83" s="166">
        <v>0</v>
      </c>
      <c r="Z83" s="170">
        <v>0</v>
      </c>
      <c r="AA83" s="171">
        <f t="shared" si="28"/>
        <v>23</v>
      </c>
      <c r="AB83" s="172">
        <f t="shared" si="24"/>
        <v>215</v>
      </c>
      <c r="AC83" s="164">
        <v>0</v>
      </c>
      <c r="AD83" s="165">
        <v>0</v>
      </c>
      <c r="AE83" s="166">
        <v>0</v>
      </c>
      <c r="AF83" s="166">
        <v>0</v>
      </c>
      <c r="AG83" s="161">
        <f t="shared" si="18"/>
        <v>0</v>
      </c>
      <c r="AH83" s="161">
        <f t="shared" si="19"/>
        <v>42</v>
      </c>
      <c r="AI83" s="161">
        <f t="shared" si="25"/>
        <v>472</v>
      </c>
      <c r="AJ83" s="161">
        <f t="shared" si="26"/>
        <v>514</v>
      </c>
    </row>
    <row r="84" spans="1:36" ht="18">
      <c r="A84" s="53" t="s">
        <v>82</v>
      </c>
      <c r="B84" s="173">
        <v>629</v>
      </c>
      <c r="C84" s="162">
        <v>64</v>
      </c>
      <c r="D84" s="162">
        <v>11</v>
      </c>
      <c r="E84" s="161">
        <f t="shared" si="20"/>
        <v>704</v>
      </c>
      <c r="F84" s="5">
        <v>1035</v>
      </c>
      <c r="G84" s="163">
        <f t="shared" si="21"/>
        <v>0.68019323671497589</v>
      </c>
      <c r="H84" s="164">
        <v>221</v>
      </c>
      <c r="I84" s="165">
        <v>18</v>
      </c>
      <c r="J84" s="166">
        <v>0</v>
      </c>
      <c r="K84" s="170">
        <v>4</v>
      </c>
      <c r="L84" s="171">
        <f t="shared" si="27"/>
        <v>243</v>
      </c>
      <c r="M84" s="164">
        <v>347</v>
      </c>
      <c r="N84" s="165">
        <v>26</v>
      </c>
      <c r="O84" s="164">
        <v>1</v>
      </c>
      <c r="P84" s="170">
        <v>6</v>
      </c>
      <c r="Q84" s="171">
        <f t="shared" si="16"/>
        <v>380</v>
      </c>
      <c r="R84" s="164">
        <v>18</v>
      </c>
      <c r="S84" s="165">
        <v>1</v>
      </c>
      <c r="T84" s="164">
        <v>0</v>
      </c>
      <c r="U84" s="170">
        <v>1</v>
      </c>
      <c r="V84" s="171">
        <f t="shared" si="17"/>
        <v>20</v>
      </c>
      <c r="W84" s="164">
        <v>12</v>
      </c>
      <c r="X84" s="165">
        <v>0</v>
      </c>
      <c r="Y84" s="166">
        <v>0</v>
      </c>
      <c r="Z84" s="170">
        <v>0</v>
      </c>
      <c r="AA84" s="171">
        <f t="shared" si="28"/>
        <v>12</v>
      </c>
      <c r="AB84" s="172">
        <f t="shared" si="24"/>
        <v>255</v>
      </c>
      <c r="AC84" s="164">
        <v>0</v>
      </c>
      <c r="AD84" s="165">
        <v>0</v>
      </c>
      <c r="AE84" s="166">
        <v>0</v>
      </c>
      <c r="AF84" s="166">
        <v>0</v>
      </c>
      <c r="AG84" s="161">
        <f t="shared" si="18"/>
        <v>0</v>
      </c>
      <c r="AH84" s="161">
        <f t="shared" si="19"/>
        <v>49</v>
      </c>
      <c r="AI84" s="161">
        <f t="shared" si="25"/>
        <v>655</v>
      </c>
      <c r="AJ84" s="161">
        <f t="shared" si="26"/>
        <v>704</v>
      </c>
    </row>
    <row r="85" spans="1:36" ht="18">
      <c r="A85" s="53" t="s">
        <v>83</v>
      </c>
      <c r="B85" s="173">
        <v>536</v>
      </c>
      <c r="C85" s="162">
        <v>50</v>
      </c>
      <c r="D85" s="162">
        <v>3</v>
      </c>
      <c r="E85" s="161">
        <f t="shared" si="20"/>
        <v>589</v>
      </c>
      <c r="F85" s="5">
        <v>934</v>
      </c>
      <c r="G85" s="163">
        <f t="shared" si="21"/>
        <v>0.63062098501070663</v>
      </c>
      <c r="H85" s="164">
        <v>196</v>
      </c>
      <c r="I85" s="165">
        <v>14</v>
      </c>
      <c r="J85" s="166">
        <v>0</v>
      </c>
      <c r="K85" s="170">
        <v>0</v>
      </c>
      <c r="L85" s="171">
        <f t="shared" si="27"/>
        <v>210</v>
      </c>
      <c r="M85" s="164">
        <v>276</v>
      </c>
      <c r="N85" s="165">
        <v>29</v>
      </c>
      <c r="O85" s="164">
        <v>0</v>
      </c>
      <c r="P85" s="170">
        <v>3</v>
      </c>
      <c r="Q85" s="171">
        <f t="shared" si="16"/>
        <v>308</v>
      </c>
      <c r="R85" s="164">
        <v>19</v>
      </c>
      <c r="S85" s="165">
        <v>1</v>
      </c>
      <c r="T85" s="164">
        <v>0</v>
      </c>
      <c r="U85" s="170">
        <v>0</v>
      </c>
      <c r="V85" s="171">
        <f t="shared" si="17"/>
        <v>20</v>
      </c>
      <c r="W85" s="164">
        <v>14</v>
      </c>
      <c r="X85" s="165">
        <v>0</v>
      </c>
      <c r="Y85" s="166">
        <v>0</v>
      </c>
      <c r="Z85" s="170">
        <v>0</v>
      </c>
      <c r="AA85" s="171">
        <f t="shared" si="28"/>
        <v>14</v>
      </c>
      <c r="AB85" s="172">
        <f t="shared" si="24"/>
        <v>224</v>
      </c>
      <c r="AC85" s="164">
        <v>0</v>
      </c>
      <c r="AD85" s="165">
        <v>0</v>
      </c>
      <c r="AE85" s="166">
        <v>0</v>
      </c>
      <c r="AF85" s="166">
        <v>0</v>
      </c>
      <c r="AG85" s="161">
        <f t="shared" si="18"/>
        <v>0</v>
      </c>
      <c r="AH85" s="161">
        <f t="shared" si="19"/>
        <v>37</v>
      </c>
      <c r="AI85" s="161">
        <f t="shared" si="25"/>
        <v>552</v>
      </c>
      <c r="AJ85" s="161">
        <f t="shared" si="26"/>
        <v>589</v>
      </c>
    </row>
    <row r="86" spans="1:36" ht="18">
      <c r="A86" s="53" t="s">
        <v>84</v>
      </c>
      <c r="B86" s="173">
        <v>480</v>
      </c>
      <c r="C86" s="162">
        <v>43</v>
      </c>
      <c r="D86" s="162">
        <v>9</v>
      </c>
      <c r="E86" s="161">
        <f t="shared" si="20"/>
        <v>532</v>
      </c>
      <c r="F86" s="5">
        <v>902</v>
      </c>
      <c r="G86" s="163">
        <f t="shared" si="21"/>
        <v>0.58980044345898008</v>
      </c>
      <c r="H86" s="164">
        <v>195</v>
      </c>
      <c r="I86" s="165">
        <v>13</v>
      </c>
      <c r="J86" s="166">
        <v>1</v>
      </c>
      <c r="K86" s="170">
        <v>1</v>
      </c>
      <c r="L86" s="171">
        <f t="shared" si="27"/>
        <v>210</v>
      </c>
      <c r="M86" s="164">
        <v>232</v>
      </c>
      <c r="N86" s="165">
        <v>15</v>
      </c>
      <c r="O86" s="164">
        <v>0</v>
      </c>
      <c r="P86" s="170">
        <v>5</v>
      </c>
      <c r="Q86" s="171">
        <f t="shared" si="16"/>
        <v>252</v>
      </c>
      <c r="R86" s="164">
        <v>17</v>
      </c>
      <c r="S86" s="165">
        <v>4</v>
      </c>
      <c r="T86" s="164">
        <v>0</v>
      </c>
      <c r="U86" s="170">
        <v>1</v>
      </c>
      <c r="V86" s="171">
        <f t="shared" si="17"/>
        <v>22</v>
      </c>
      <c r="W86" s="164">
        <v>9</v>
      </c>
      <c r="X86" s="165">
        <v>1</v>
      </c>
      <c r="Y86" s="166">
        <v>0</v>
      </c>
      <c r="Z86" s="170">
        <v>1</v>
      </c>
      <c r="AA86" s="171">
        <f t="shared" si="28"/>
        <v>11</v>
      </c>
      <c r="AB86" s="172">
        <f t="shared" si="24"/>
        <v>221</v>
      </c>
      <c r="AC86" s="164">
        <v>0</v>
      </c>
      <c r="AD86" s="165">
        <v>1</v>
      </c>
      <c r="AE86" s="166">
        <v>0</v>
      </c>
      <c r="AF86" s="166">
        <v>0</v>
      </c>
      <c r="AG86" s="161">
        <f t="shared" si="18"/>
        <v>1</v>
      </c>
      <c r="AH86" s="161">
        <f t="shared" si="19"/>
        <v>36</v>
      </c>
      <c r="AI86" s="161">
        <f t="shared" si="25"/>
        <v>496</v>
      </c>
      <c r="AJ86" s="161">
        <f t="shared" si="26"/>
        <v>532</v>
      </c>
    </row>
    <row r="87" spans="1:36" ht="18">
      <c r="A87" s="53" t="s">
        <v>85</v>
      </c>
      <c r="B87" s="173">
        <v>505</v>
      </c>
      <c r="C87" s="162">
        <v>94</v>
      </c>
      <c r="D87" s="162">
        <v>6</v>
      </c>
      <c r="E87" s="161">
        <f t="shared" si="20"/>
        <v>605</v>
      </c>
      <c r="F87" s="5">
        <v>839</v>
      </c>
      <c r="G87" s="163">
        <f t="shared" si="21"/>
        <v>0.72109654350417163</v>
      </c>
      <c r="H87" s="164">
        <v>161</v>
      </c>
      <c r="I87" s="165">
        <v>32</v>
      </c>
      <c r="J87" s="166">
        <v>0</v>
      </c>
      <c r="K87" s="170">
        <v>3</v>
      </c>
      <c r="L87" s="171">
        <f t="shared" si="27"/>
        <v>196</v>
      </c>
      <c r="M87" s="164">
        <v>301</v>
      </c>
      <c r="N87" s="165">
        <v>38</v>
      </c>
      <c r="O87" s="164">
        <v>1</v>
      </c>
      <c r="P87" s="170">
        <v>3</v>
      </c>
      <c r="Q87" s="171">
        <f t="shared" si="16"/>
        <v>343</v>
      </c>
      <c r="R87" s="164">
        <v>11</v>
      </c>
      <c r="S87" s="165">
        <v>5</v>
      </c>
      <c r="T87" s="164">
        <v>0</v>
      </c>
      <c r="U87" s="170">
        <v>0</v>
      </c>
      <c r="V87" s="171">
        <f t="shared" si="17"/>
        <v>16</v>
      </c>
      <c r="W87" s="164">
        <v>7</v>
      </c>
      <c r="X87" s="165">
        <v>2</v>
      </c>
      <c r="Y87" s="166">
        <v>0</v>
      </c>
      <c r="Z87" s="170">
        <v>0</v>
      </c>
      <c r="AA87" s="171">
        <f t="shared" si="28"/>
        <v>9</v>
      </c>
      <c r="AB87" s="172">
        <f t="shared" si="24"/>
        <v>205</v>
      </c>
      <c r="AC87" s="164">
        <v>0</v>
      </c>
      <c r="AD87" s="165">
        <v>0</v>
      </c>
      <c r="AE87" s="166">
        <v>0</v>
      </c>
      <c r="AF87" s="166">
        <v>0</v>
      </c>
      <c r="AG87" s="161">
        <f t="shared" si="18"/>
        <v>0</v>
      </c>
      <c r="AH87" s="161">
        <f t="shared" si="19"/>
        <v>41</v>
      </c>
      <c r="AI87" s="161">
        <f t="shared" si="25"/>
        <v>564</v>
      </c>
      <c r="AJ87" s="161">
        <f t="shared" si="26"/>
        <v>605</v>
      </c>
    </row>
    <row r="88" spans="1:36" s="22" customFormat="1" ht="18">
      <c r="A88" s="53" t="s">
        <v>86</v>
      </c>
      <c r="B88" s="175">
        <f>SUM(B7:B87)</f>
        <v>35927</v>
      </c>
      <c r="C88" s="175">
        <f t="shared" ref="C88:D88" si="29">SUM(C7:C87)</f>
        <v>3193</v>
      </c>
      <c r="D88" s="175">
        <f t="shared" si="29"/>
        <v>512</v>
      </c>
      <c r="E88" s="175">
        <f t="shared" si="20"/>
        <v>39632</v>
      </c>
      <c r="F88" s="78">
        <f>SUM(F7:F87)</f>
        <v>58619</v>
      </c>
      <c r="G88" s="176">
        <f t="shared" si="21"/>
        <v>0.67609478155546832</v>
      </c>
      <c r="H88" s="177">
        <f>SUM(H7:H87)</f>
        <v>15813</v>
      </c>
      <c r="I88" s="177">
        <f>SUM(I7:I87)</f>
        <v>1197</v>
      </c>
      <c r="J88" s="177">
        <f>SUM(J7:J87)</f>
        <v>14</v>
      </c>
      <c r="K88" s="177">
        <f t="shared" ref="K88:P88" si="30">SUM(K7:K87)</f>
        <v>188</v>
      </c>
      <c r="L88" s="177">
        <f t="shared" si="30"/>
        <v>17212</v>
      </c>
      <c r="M88" s="177">
        <f t="shared" si="30"/>
        <v>14019</v>
      </c>
      <c r="N88" s="177">
        <f t="shared" si="30"/>
        <v>1181</v>
      </c>
      <c r="O88" s="177">
        <f t="shared" si="30"/>
        <v>22</v>
      </c>
      <c r="P88" s="177">
        <f t="shared" si="30"/>
        <v>202</v>
      </c>
      <c r="Q88" s="178">
        <f t="shared" si="16"/>
        <v>15424</v>
      </c>
      <c r="R88" s="177">
        <f t="shared" ref="R88:U88" si="31">SUM(R7:R87)</f>
        <v>2135</v>
      </c>
      <c r="S88" s="177">
        <f t="shared" si="31"/>
        <v>186</v>
      </c>
      <c r="T88" s="177">
        <f t="shared" si="31"/>
        <v>4</v>
      </c>
      <c r="U88" s="177">
        <f t="shared" si="31"/>
        <v>37</v>
      </c>
      <c r="V88" s="178">
        <f t="shared" si="17"/>
        <v>2362</v>
      </c>
      <c r="W88" s="177">
        <f>SUM(W7:W87)</f>
        <v>910</v>
      </c>
      <c r="X88" s="177">
        <f>SUM(X7:X87)</f>
        <v>45</v>
      </c>
      <c r="Y88" s="177">
        <f>SUM(Y7:Y87)</f>
        <v>0</v>
      </c>
      <c r="Z88" s="177">
        <f t="shared" ref="Z88:AA88" si="32">SUM(Z7:Z87)</f>
        <v>21</v>
      </c>
      <c r="AA88" s="177">
        <f t="shared" si="32"/>
        <v>976</v>
      </c>
      <c r="AB88" s="179">
        <f t="shared" si="24"/>
        <v>18188</v>
      </c>
      <c r="AC88" s="175">
        <f>SUM(AC7:AC87)</f>
        <v>9</v>
      </c>
      <c r="AD88" s="175">
        <f>SUM(AD7:AD87)</f>
        <v>4</v>
      </c>
      <c r="AE88" s="175">
        <f>SUM(AE7:AE87)</f>
        <v>0</v>
      </c>
      <c r="AF88" s="175">
        <f>SUM(AF7:AF87)</f>
        <v>2</v>
      </c>
      <c r="AG88" s="175">
        <f t="shared" si="18"/>
        <v>15</v>
      </c>
      <c r="AH88" s="175">
        <f t="shared" si="19"/>
        <v>3643</v>
      </c>
      <c r="AI88" s="175">
        <f t="shared" si="25"/>
        <v>35989</v>
      </c>
      <c r="AJ88" s="175">
        <f t="shared" si="26"/>
        <v>39632</v>
      </c>
    </row>
    <row r="89" spans="1:36" ht="18">
      <c r="A89" s="57"/>
      <c r="B89" s="116"/>
      <c r="C89" s="116"/>
      <c r="D89" s="116"/>
      <c r="E89" s="116"/>
      <c r="F89" s="115"/>
      <c r="G89" s="117"/>
      <c r="H89" s="118"/>
      <c r="I89" s="118"/>
      <c r="J89" s="118"/>
      <c r="K89" s="118"/>
      <c r="L89" s="119"/>
      <c r="M89" s="118"/>
      <c r="N89" s="120"/>
      <c r="O89" s="118"/>
      <c r="P89" s="121"/>
      <c r="Q89" s="119"/>
      <c r="R89" s="118"/>
      <c r="S89" s="120"/>
      <c r="T89" s="118"/>
      <c r="U89" s="121"/>
      <c r="V89" s="119"/>
      <c r="W89" s="118"/>
      <c r="X89" s="118"/>
      <c r="Y89" s="118"/>
      <c r="Z89" s="118"/>
      <c r="AA89" s="119"/>
      <c r="AB89" s="119"/>
      <c r="AC89" s="129"/>
      <c r="AD89" s="129"/>
      <c r="AE89" s="129"/>
      <c r="AF89" s="129"/>
      <c r="AG89" s="129"/>
      <c r="AH89" s="116"/>
      <c r="AI89" s="116"/>
    </row>
    <row r="90" spans="1:36" ht="18">
      <c r="O90" s="58"/>
      <c r="T90" s="58"/>
    </row>
  </sheetData>
  <mergeCells count="1">
    <mergeCell ref="A3:C3"/>
  </mergeCells>
  <pageMargins left="0.7" right="0.7" top="0.75" bottom="0.75" header="0.3" footer="0.3"/>
  <pageSetup paperSize="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B7" sqref="B7:T11"/>
    </sheetView>
  </sheetViews>
  <sheetFormatPr baseColWidth="10" defaultColWidth="10.6640625" defaultRowHeight="17" x14ac:dyDescent="0"/>
  <cols>
    <col min="1" max="1" width="17.83203125" style="36" customWidth="1"/>
    <col min="2" max="2" width="8.1640625" style="36" customWidth="1"/>
    <col min="3" max="4" width="9.83203125" style="36" customWidth="1"/>
    <col min="5" max="5" width="8.5" style="22" customWidth="1"/>
    <col min="6" max="6" width="8.1640625" style="22" customWidth="1"/>
    <col min="7" max="7" width="9.5" style="59" customWidth="1"/>
    <col min="8" max="11" width="9.5" style="84" hidden="1" customWidth="1"/>
    <col min="12" max="12" width="8.83203125" style="84" customWidth="1"/>
    <col min="13" max="13" width="5.1640625" style="84" hidden="1" customWidth="1"/>
    <col min="14" max="14" width="4.5" style="36" hidden="1" customWidth="1"/>
    <col min="15" max="15" width="5.83203125" style="36" hidden="1" customWidth="1"/>
    <col min="16" max="16" width="6.5" style="36" hidden="1" customWidth="1"/>
    <col min="17" max="17" width="8.5" style="36" customWidth="1"/>
    <col min="18" max="18" width="10" style="36" customWidth="1"/>
    <col min="19" max="19" width="11" style="36" customWidth="1"/>
    <col min="20" max="20" width="8.1640625" style="36" customWidth="1"/>
    <col min="21" max="21" width="3.5" style="36" customWidth="1"/>
    <col min="22" max="16384" width="10.6640625" style="36"/>
  </cols>
  <sheetData>
    <row r="1" spans="1:20" s="22" customFormat="1">
      <c r="A1" s="22" t="s">
        <v>87</v>
      </c>
      <c r="E1" s="86"/>
      <c r="H1" s="86"/>
      <c r="I1" s="86"/>
      <c r="J1" s="86"/>
      <c r="K1" s="86"/>
      <c r="L1" s="86"/>
      <c r="M1" s="86"/>
      <c r="Q1" s="22" t="s">
        <v>273</v>
      </c>
    </row>
    <row r="2" spans="1:20" s="22" customFormat="1">
      <c r="A2" s="22" t="s">
        <v>243</v>
      </c>
      <c r="G2" s="59"/>
      <c r="H2" s="86"/>
      <c r="I2" s="86"/>
      <c r="J2" s="86"/>
      <c r="K2" s="86"/>
      <c r="L2" s="87"/>
      <c r="M2" s="86"/>
      <c r="Q2" s="22" t="s">
        <v>274</v>
      </c>
    </row>
    <row r="3" spans="1:20" s="22" customFormat="1">
      <c r="A3" s="191">
        <v>42682</v>
      </c>
      <c r="B3" s="192"/>
      <c r="C3" s="193"/>
      <c r="D3" s="88"/>
      <c r="G3" s="59"/>
      <c r="H3" s="86"/>
      <c r="I3" s="86"/>
      <c r="J3" s="86"/>
      <c r="K3" s="86"/>
      <c r="L3" s="86"/>
      <c r="M3" s="86"/>
      <c r="Q3" s="22" t="s">
        <v>267</v>
      </c>
    </row>
    <row r="4" spans="1:20" ht="13.5" customHeight="1">
      <c r="A4" s="24"/>
      <c r="B4" s="89"/>
      <c r="C4" s="90"/>
      <c r="D4" s="90"/>
      <c r="E4" s="90"/>
      <c r="F4" s="90"/>
      <c r="G4" s="91"/>
      <c r="H4" s="92"/>
      <c r="I4" s="92"/>
      <c r="J4" s="92"/>
      <c r="K4" s="92"/>
      <c r="L4" s="92"/>
      <c r="M4" s="92"/>
      <c r="N4" s="90"/>
      <c r="O4" s="90"/>
      <c r="P4" s="90"/>
      <c r="Q4" s="90"/>
      <c r="R4" s="90"/>
      <c r="S4" s="90"/>
    </row>
    <row r="5" spans="1:20" s="44" customFormat="1" ht="186.75" customHeight="1">
      <c r="A5" s="93" t="s">
        <v>0</v>
      </c>
      <c r="B5" s="93" t="s">
        <v>1</v>
      </c>
      <c r="C5" s="93" t="s">
        <v>2</v>
      </c>
      <c r="D5" s="93" t="s">
        <v>3</v>
      </c>
      <c r="E5" s="93" t="s">
        <v>88</v>
      </c>
      <c r="F5" s="93" t="s">
        <v>4</v>
      </c>
      <c r="G5" s="94" t="s">
        <v>89</v>
      </c>
      <c r="H5" s="95" t="s">
        <v>268</v>
      </c>
      <c r="I5" s="95" t="s">
        <v>269</v>
      </c>
      <c r="J5" s="95" t="s">
        <v>272</v>
      </c>
      <c r="K5" s="95" t="s">
        <v>270</v>
      </c>
      <c r="L5" s="148" t="s">
        <v>271</v>
      </c>
      <c r="M5" s="95" t="s">
        <v>223</v>
      </c>
      <c r="N5" s="93" t="s">
        <v>224</v>
      </c>
      <c r="O5" s="93" t="s">
        <v>234</v>
      </c>
      <c r="P5" s="93" t="s">
        <v>225</v>
      </c>
      <c r="Q5" s="93" t="s">
        <v>226</v>
      </c>
      <c r="R5" s="96" t="s">
        <v>95</v>
      </c>
      <c r="S5" s="96" t="s">
        <v>96</v>
      </c>
      <c r="T5" s="43" t="s">
        <v>520</v>
      </c>
    </row>
    <row r="6" spans="1:20" s="52" customFormat="1" ht="12">
      <c r="A6" s="46"/>
      <c r="B6" s="46"/>
      <c r="C6" s="46"/>
      <c r="D6" s="46"/>
      <c r="E6" s="45"/>
      <c r="F6" s="45"/>
      <c r="G6" s="47"/>
      <c r="H6" s="75" t="s">
        <v>97</v>
      </c>
      <c r="I6" s="75" t="s">
        <v>97</v>
      </c>
      <c r="J6" s="75" t="s">
        <v>97</v>
      </c>
      <c r="K6" s="75" t="s">
        <v>97</v>
      </c>
      <c r="L6" s="149" t="s">
        <v>97</v>
      </c>
      <c r="M6" s="97"/>
      <c r="N6" s="46"/>
      <c r="O6" s="46"/>
      <c r="P6" s="46"/>
      <c r="Q6" s="46"/>
      <c r="R6" s="46"/>
      <c r="S6" s="46"/>
    </row>
    <row r="7" spans="1:20">
      <c r="A7" s="79" t="s">
        <v>7</v>
      </c>
      <c r="B7" s="161">
        <v>570</v>
      </c>
      <c r="C7" s="161">
        <v>70</v>
      </c>
      <c r="D7" s="162">
        <v>14</v>
      </c>
      <c r="E7" s="161">
        <f>SUM(B7:D7)</f>
        <v>654</v>
      </c>
      <c r="F7" s="5">
        <v>828</v>
      </c>
      <c r="G7" s="163">
        <f>E7/F7</f>
        <v>0.78985507246376807</v>
      </c>
      <c r="H7" s="164">
        <v>452</v>
      </c>
      <c r="I7" s="165">
        <v>44</v>
      </c>
      <c r="J7" s="166">
        <v>1</v>
      </c>
      <c r="K7" s="167">
        <v>10</v>
      </c>
      <c r="L7" s="168">
        <f>SUM(H7:K7)</f>
        <v>507</v>
      </c>
      <c r="M7" s="164">
        <v>2</v>
      </c>
      <c r="N7" s="165">
        <v>0</v>
      </c>
      <c r="O7" s="166">
        <v>0</v>
      </c>
      <c r="P7" s="161">
        <v>0</v>
      </c>
      <c r="Q7" s="161">
        <f>SUM(M7:P7)</f>
        <v>2</v>
      </c>
      <c r="R7" s="161">
        <f>E7-S7</f>
        <v>145</v>
      </c>
      <c r="S7" s="161">
        <f>L7+Q7</f>
        <v>509</v>
      </c>
      <c r="T7" s="161">
        <f>R7+S7</f>
        <v>654</v>
      </c>
    </row>
    <row r="8" spans="1:20">
      <c r="A8" s="79" t="s">
        <v>9</v>
      </c>
      <c r="B8" s="161">
        <v>424</v>
      </c>
      <c r="C8" s="161">
        <v>84</v>
      </c>
      <c r="D8" s="162">
        <v>8</v>
      </c>
      <c r="E8" s="161">
        <f t="shared" ref="E8:E10" si="0">SUM(B8:D8)</f>
        <v>516</v>
      </c>
      <c r="F8" s="5">
        <v>661</v>
      </c>
      <c r="G8" s="163">
        <f t="shared" ref="G8:G11" si="1">E8/F8</f>
        <v>0.78063540090771555</v>
      </c>
      <c r="H8" s="164">
        <v>320</v>
      </c>
      <c r="I8" s="165">
        <v>62</v>
      </c>
      <c r="J8" s="166">
        <v>2</v>
      </c>
      <c r="K8" s="167">
        <v>5</v>
      </c>
      <c r="L8" s="168">
        <f t="shared" ref="L8:L11" si="2">SUM(H8:K8)</f>
        <v>389</v>
      </c>
      <c r="M8" s="164">
        <v>0</v>
      </c>
      <c r="N8" s="165">
        <v>0</v>
      </c>
      <c r="O8" s="166">
        <v>0</v>
      </c>
      <c r="P8" s="161">
        <v>0</v>
      </c>
      <c r="Q8" s="161">
        <f t="shared" ref="Q8:Q11" si="3">SUM(M8:P8)</f>
        <v>0</v>
      </c>
      <c r="R8" s="161">
        <f>E8-S8</f>
        <v>127</v>
      </c>
      <c r="S8" s="161">
        <f t="shared" ref="S8:S11" si="4">L8+Q8</f>
        <v>389</v>
      </c>
      <c r="T8" s="161">
        <f t="shared" ref="T8:T11" si="5">R8+S8</f>
        <v>516</v>
      </c>
    </row>
    <row r="9" spans="1:20">
      <c r="A9" s="79" t="s">
        <v>11</v>
      </c>
      <c r="B9" s="161">
        <v>279</v>
      </c>
      <c r="C9" s="161">
        <v>26</v>
      </c>
      <c r="D9" s="162">
        <v>3</v>
      </c>
      <c r="E9" s="161">
        <f t="shared" si="0"/>
        <v>308</v>
      </c>
      <c r="F9" s="5">
        <v>453</v>
      </c>
      <c r="G9" s="163">
        <f t="shared" si="1"/>
        <v>0.67991169977924948</v>
      </c>
      <c r="H9" s="164">
        <v>195</v>
      </c>
      <c r="I9" s="165">
        <v>21</v>
      </c>
      <c r="J9" s="166">
        <v>0</v>
      </c>
      <c r="K9" s="167">
        <v>0</v>
      </c>
      <c r="L9" s="168">
        <f t="shared" si="2"/>
        <v>216</v>
      </c>
      <c r="M9" s="164">
        <v>0</v>
      </c>
      <c r="N9" s="165">
        <v>0</v>
      </c>
      <c r="O9" s="166">
        <v>0</v>
      </c>
      <c r="P9" s="161">
        <v>0</v>
      </c>
      <c r="Q9" s="161">
        <f t="shared" si="3"/>
        <v>0</v>
      </c>
      <c r="R9" s="161">
        <f>E9-S9</f>
        <v>92</v>
      </c>
      <c r="S9" s="161">
        <f t="shared" si="4"/>
        <v>216</v>
      </c>
      <c r="T9" s="161">
        <f t="shared" si="5"/>
        <v>308</v>
      </c>
    </row>
    <row r="10" spans="1:20">
      <c r="A10" s="79" t="s">
        <v>12</v>
      </c>
      <c r="B10" s="161">
        <v>481</v>
      </c>
      <c r="C10" s="161">
        <v>33</v>
      </c>
      <c r="D10" s="162">
        <v>14</v>
      </c>
      <c r="E10" s="161">
        <f t="shared" si="0"/>
        <v>528</v>
      </c>
      <c r="F10" s="5">
        <v>721</v>
      </c>
      <c r="G10" s="163">
        <f t="shared" si="1"/>
        <v>0.73231622746185854</v>
      </c>
      <c r="H10" s="164">
        <v>354</v>
      </c>
      <c r="I10" s="165">
        <v>23</v>
      </c>
      <c r="J10" s="166">
        <v>0</v>
      </c>
      <c r="K10" s="167">
        <v>9</v>
      </c>
      <c r="L10" s="168">
        <f t="shared" si="2"/>
        <v>386</v>
      </c>
      <c r="M10" s="164">
        <v>1</v>
      </c>
      <c r="N10" s="165">
        <v>0</v>
      </c>
      <c r="O10" s="166">
        <v>0</v>
      </c>
      <c r="P10" s="161">
        <v>0</v>
      </c>
      <c r="Q10" s="161">
        <f t="shared" si="3"/>
        <v>1</v>
      </c>
      <c r="R10" s="161">
        <f>E10-S10</f>
        <v>141</v>
      </c>
      <c r="S10" s="161">
        <f t="shared" si="4"/>
        <v>387</v>
      </c>
      <c r="T10" s="161">
        <f t="shared" si="5"/>
        <v>528</v>
      </c>
    </row>
    <row r="11" spans="1:20" s="22" customFormat="1">
      <c r="A11" s="63" t="s">
        <v>86</v>
      </c>
      <c r="B11" s="161">
        <f>SUM(B7:B10)</f>
        <v>1754</v>
      </c>
      <c r="C11" s="161">
        <f>SUM(C7:C10)</f>
        <v>213</v>
      </c>
      <c r="D11" s="161">
        <f>SUM(D7:D10)</f>
        <v>39</v>
      </c>
      <c r="E11" s="161">
        <f>SUM(E7:E10)</f>
        <v>2006</v>
      </c>
      <c r="F11" s="161">
        <f>SUM(F7:F10)</f>
        <v>2663</v>
      </c>
      <c r="G11" s="163">
        <f t="shared" si="1"/>
        <v>0.75328576793090496</v>
      </c>
      <c r="H11" s="161">
        <f>SUM(H7:H10)</f>
        <v>1321</v>
      </c>
      <c r="I11" s="161">
        <f>SUM(I7:I10)</f>
        <v>150</v>
      </c>
      <c r="J11" s="161">
        <f>SUM(J7:J10)</f>
        <v>3</v>
      </c>
      <c r="K11" s="161">
        <f>SUM(K7:K10)</f>
        <v>24</v>
      </c>
      <c r="L11" s="168">
        <f t="shared" si="2"/>
        <v>1498</v>
      </c>
      <c r="M11" s="167">
        <f>SUM(M7:M10)</f>
        <v>3</v>
      </c>
      <c r="N11" s="161">
        <f>SUM(N7:N10)</f>
        <v>0</v>
      </c>
      <c r="O11" s="161">
        <f>SUM(O7:O10)</f>
        <v>0</v>
      </c>
      <c r="P11" s="161">
        <f>SUM(P7:P10)</f>
        <v>0</v>
      </c>
      <c r="Q11" s="161">
        <f t="shared" si="3"/>
        <v>3</v>
      </c>
      <c r="R11" s="161">
        <f>SUM(R7:R10)</f>
        <v>505</v>
      </c>
      <c r="S11" s="161">
        <f t="shared" si="4"/>
        <v>1501</v>
      </c>
      <c r="T11" s="161">
        <f t="shared" si="5"/>
        <v>2006</v>
      </c>
    </row>
    <row r="12" spans="1:20">
      <c r="S12" s="83"/>
    </row>
    <row r="14" spans="1:20">
      <c r="E14" s="36"/>
      <c r="F14" s="36"/>
      <c r="G14" s="36"/>
      <c r="H14" s="36"/>
      <c r="I14" s="36"/>
      <c r="J14" s="36"/>
      <c r="K14" s="36"/>
      <c r="L14" s="36"/>
      <c r="M14" s="98"/>
      <c r="N14" s="83"/>
      <c r="O14" s="83"/>
      <c r="P14" s="83"/>
      <c r="Q14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L5" sqref="L5:L9"/>
    </sheetView>
  </sheetViews>
  <sheetFormatPr baseColWidth="10" defaultColWidth="10.6640625" defaultRowHeight="17" x14ac:dyDescent="0"/>
  <cols>
    <col min="1" max="1" width="16.83203125" style="36" customWidth="1"/>
    <col min="2" max="2" width="9.83203125" style="36" customWidth="1"/>
    <col min="3" max="3" width="8.1640625" style="36" customWidth="1"/>
    <col min="4" max="4" width="7.6640625" style="36" customWidth="1"/>
    <col min="5" max="5" width="10.33203125" style="22" customWidth="1"/>
    <col min="6" max="6" width="14.1640625" style="22" customWidth="1"/>
    <col min="7" max="7" width="10.6640625" style="59" customWidth="1"/>
    <col min="8" max="10" width="10.6640625" style="84" customWidth="1"/>
    <col min="11" max="12" width="7.5" style="84" customWidth="1"/>
    <col min="13" max="13" width="6.1640625" style="36" customWidth="1"/>
    <col min="14" max="16" width="7.1640625" style="36" customWidth="1"/>
    <col min="17" max="17" width="8.33203125" style="36" customWidth="1"/>
    <col min="18" max="18" width="7" style="36" customWidth="1"/>
    <col min="19" max="19" width="8.5" style="36" customWidth="1"/>
    <col min="20" max="20" width="10" style="36" customWidth="1"/>
    <col min="21" max="21" width="5" style="36" customWidth="1"/>
    <col min="22" max="16384" width="10.6640625" style="36"/>
  </cols>
  <sheetData>
    <row r="1" spans="1:20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4"/>
      <c r="N1" s="64"/>
      <c r="O1" s="64"/>
      <c r="P1" s="64"/>
      <c r="Q1" s="64" t="s">
        <v>275</v>
      </c>
      <c r="R1" s="16"/>
      <c r="S1" s="16"/>
      <c r="T1" s="21"/>
    </row>
    <row r="2" spans="1:20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24"/>
      <c r="N2" s="24"/>
      <c r="O2" s="24"/>
      <c r="P2" s="24"/>
      <c r="Q2" s="24" t="s">
        <v>276</v>
      </c>
      <c r="R2" s="24"/>
      <c r="S2" s="24"/>
      <c r="T2" s="27"/>
    </row>
    <row r="3" spans="1:20" s="22" customFormat="1">
      <c r="A3" s="187">
        <v>42682</v>
      </c>
      <c r="B3" s="188"/>
      <c r="C3" s="189"/>
      <c r="D3" s="28"/>
      <c r="E3" s="24"/>
      <c r="F3" s="24"/>
      <c r="G3" s="25"/>
      <c r="H3" s="65"/>
      <c r="I3" s="65"/>
      <c r="J3" s="65"/>
      <c r="K3" s="65"/>
      <c r="L3" s="65"/>
      <c r="M3" s="24"/>
      <c r="N3" s="24"/>
      <c r="O3" s="24"/>
      <c r="P3" s="24"/>
      <c r="Q3" s="24"/>
      <c r="R3" s="24"/>
      <c r="S3" s="24"/>
      <c r="T3" s="27"/>
    </row>
    <row r="4" spans="1:20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31"/>
      <c r="N4" s="31"/>
      <c r="O4" s="31"/>
      <c r="P4" s="31"/>
      <c r="Q4" s="31"/>
      <c r="R4" s="31"/>
      <c r="S4" s="31"/>
      <c r="T4" s="35"/>
    </row>
    <row r="5" spans="1:20" s="44" customFormat="1" ht="174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277</v>
      </c>
      <c r="I5" s="72" t="s">
        <v>278</v>
      </c>
      <c r="J5" s="72" t="s">
        <v>280</v>
      </c>
      <c r="K5" s="72" t="s">
        <v>279</v>
      </c>
      <c r="L5" s="151" t="s">
        <v>281</v>
      </c>
      <c r="M5" s="37" t="s">
        <v>223</v>
      </c>
      <c r="N5" s="37" t="s">
        <v>224</v>
      </c>
      <c r="O5" s="37" t="s">
        <v>234</v>
      </c>
      <c r="P5" s="37" t="s">
        <v>225</v>
      </c>
      <c r="Q5" s="37" t="s">
        <v>226</v>
      </c>
      <c r="R5" s="43" t="s">
        <v>95</v>
      </c>
      <c r="S5" s="43" t="s">
        <v>96</v>
      </c>
      <c r="T5" s="43" t="s">
        <v>520</v>
      </c>
    </row>
    <row r="6" spans="1:20" s="52" customFormat="1" ht="12">
      <c r="A6" s="46"/>
      <c r="B6" s="46"/>
      <c r="C6" s="46"/>
      <c r="D6" s="46"/>
      <c r="E6" s="46"/>
      <c r="F6" s="46"/>
      <c r="G6" s="99"/>
      <c r="H6" s="75" t="s">
        <v>97</v>
      </c>
      <c r="I6" s="75" t="str">
        <f>H6</f>
        <v>DEM</v>
      </c>
      <c r="J6" s="75" t="str">
        <f>I6</f>
        <v>DEM</v>
      </c>
      <c r="K6" s="75" t="s">
        <v>97</v>
      </c>
      <c r="L6" s="149" t="str">
        <f>H6</f>
        <v>DEM</v>
      </c>
      <c r="M6" s="75"/>
      <c r="N6" s="75"/>
      <c r="O6" s="75"/>
      <c r="P6" s="75"/>
      <c r="Q6" s="75"/>
      <c r="R6" s="46"/>
      <c r="S6" s="46"/>
      <c r="T6" s="144"/>
    </row>
    <row r="7" spans="1:20">
      <c r="A7" s="79" t="s">
        <v>5</v>
      </c>
      <c r="B7" s="4">
        <v>353</v>
      </c>
      <c r="C7" s="109">
        <v>17</v>
      </c>
      <c r="D7" s="109">
        <v>4</v>
      </c>
      <c r="E7" s="79">
        <f>SUM(B7:D7)</f>
        <v>374</v>
      </c>
      <c r="F7" s="79">
        <v>607</v>
      </c>
      <c r="G7" s="80">
        <f>E7/F7</f>
        <v>0.61614497528830314</v>
      </c>
      <c r="H7" s="139">
        <v>244</v>
      </c>
      <c r="I7" s="140">
        <v>11</v>
      </c>
      <c r="J7" s="81">
        <v>0</v>
      </c>
      <c r="K7" s="82">
        <v>2</v>
      </c>
      <c r="L7" s="150">
        <f>SUM(H7:K7)</f>
        <v>257</v>
      </c>
      <c r="M7" s="79">
        <v>2</v>
      </c>
      <c r="N7" s="140">
        <v>1</v>
      </c>
      <c r="O7" s="140">
        <v>0</v>
      </c>
      <c r="P7" s="79">
        <v>0</v>
      </c>
      <c r="Q7" s="79">
        <f>SUM(M7:P7)</f>
        <v>3</v>
      </c>
      <c r="R7" s="79">
        <f>E7-S7</f>
        <v>114</v>
      </c>
      <c r="S7" s="79">
        <f>L7+Q7</f>
        <v>260</v>
      </c>
      <c r="T7" s="79">
        <f>R7+S7</f>
        <v>374</v>
      </c>
    </row>
    <row r="8" spans="1:20" ht="18" thickBot="1">
      <c r="A8" s="79" t="s">
        <v>6</v>
      </c>
      <c r="B8" s="4">
        <v>479</v>
      </c>
      <c r="C8" s="109">
        <v>28</v>
      </c>
      <c r="D8" s="109">
        <v>12</v>
      </c>
      <c r="E8" s="79">
        <f>SUM(B8:D8)</f>
        <v>519</v>
      </c>
      <c r="F8" s="79">
        <v>759</v>
      </c>
      <c r="G8" s="80">
        <f>E8/F8</f>
        <v>0.6837944664031621</v>
      </c>
      <c r="H8" s="139">
        <v>329</v>
      </c>
      <c r="I8" s="140">
        <v>19</v>
      </c>
      <c r="J8" s="81">
        <v>0</v>
      </c>
      <c r="K8" s="82">
        <v>8</v>
      </c>
      <c r="L8" s="150">
        <f>SUM(H8:K8)</f>
        <v>356</v>
      </c>
      <c r="M8" s="79">
        <v>2</v>
      </c>
      <c r="N8" s="140">
        <v>0</v>
      </c>
      <c r="O8" s="140">
        <v>0</v>
      </c>
      <c r="P8" s="79">
        <v>0</v>
      </c>
      <c r="Q8" s="79">
        <f>SUM(M8:P8)</f>
        <v>2</v>
      </c>
      <c r="R8" s="79">
        <f>E8-S8</f>
        <v>161</v>
      </c>
      <c r="S8" s="79">
        <f>L8+Q8</f>
        <v>358</v>
      </c>
      <c r="T8" s="79">
        <f t="shared" ref="T8:T9" si="0">R8+S8</f>
        <v>519</v>
      </c>
    </row>
    <row r="9" spans="1:20" s="22" customFormat="1" ht="18" thickBot="1">
      <c r="A9" s="100" t="s">
        <v>86</v>
      </c>
      <c r="B9" s="79">
        <f>SUM(B7:B8)</f>
        <v>832</v>
      </c>
      <c r="C9" s="79">
        <f t="shared" ref="C9:P9" si="1">SUM(C7:C8)</f>
        <v>45</v>
      </c>
      <c r="D9" s="79">
        <f t="shared" si="1"/>
        <v>16</v>
      </c>
      <c r="E9" s="79">
        <f>SUM(B9:D9)</f>
        <v>893</v>
      </c>
      <c r="F9" s="79">
        <f t="shared" si="1"/>
        <v>1366</v>
      </c>
      <c r="G9" s="80">
        <f>E9/F9</f>
        <v>0.65373352855051248</v>
      </c>
      <c r="H9" s="79">
        <f t="shared" si="1"/>
        <v>573</v>
      </c>
      <c r="I9" s="79">
        <f t="shared" si="1"/>
        <v>30</v>
      </c>
      <c r="J9" s="79">
        <f t="shared" ref="J9" si="2">SUM(J7:J8)</f>
        <v>0</v>
      </c>
      <c r="K9" s="79">
        <f t="shared" si="1"/>
        <v>10</v>
      </c>
      <c r="L9" s="150">
        <f>SUM(H9:K9)</f>
        <v>613</v>
      </c>
      <c r="M9" s="79">
        <f t="shared" si="1"/>
        <v>4</v>
      </c>
      <c r="N9" s="79">
        <f t="shared" si="1"/>
        <v>1</v>
      </c>
      <c r="O9" s="79">
        <f t="shared" ref="O9" si="3">SUM(O7:O8)</f>
        <v>0</v>
      </c>
      <c r="P9" s="79">
        <f t="shared" si="1"/>
        <v>0</v>
      </c>
      <c r="Q9" s="79">
        <f>SUM(M9:P9)</f>
        <v>5</v>
      </c>
      <c r="R9" s="79">
        <f>E9-S9</f>
        <v>275</v>
      </c>
      <c r="S9" s="79">
        <f>L9+Q9</f>
        <v>618</v>
      </c>
      <c r="T9" s="79">
        <f t="shared" si="0"/>
        <v>893</v>
      </c>
    </row>
    <row r="10" spans="1:20" ht="18" thickBot="1">
      <c r="R10" s="101"/>
      <c r="S10" s="101"/>
    </row>
    <row r="11" spans="1:20">
      <c r="S11" s="102"/>
    </row>
    <row r="13" spans="1:20">
      <c r="M13" s="83"/>
      <c r="N13" s="83"/>
      <c r="O13" s="83"/>
      <c r="P13" s="83"/>
      <c r="Q13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L5" sqref="L5:L9"/>
    </sheetView>
  </sheetViews>
  <sheetFormatPr baseColWidth="10" defaultColWidth="12.5" defaultRowHeight="17" x14ac:dyDescent="0"/>
  <cols>
    <col min="1" max="1" width="12.5" style="36"/>
    <col min="2" max="2" width="8.33203125" style="36" customWidth="1"/>
    <col min="3" max="3" width="8" style="36" customWidth="1"/>
    <col min="4" max="4" width="7" style="36" customWidth="1"/>
    <col min="5" max="5" width="8.5" style="22" customWidth="1"/>
    <col min="6" max="6" width="12.5" style="22" customWidth="1"/>
    <col min="7" max="7" width="12.5" style="59" customWidth="1"/>
    <col min="8" max="9" width="12.5" style="84" customWidth="1"/>
    <col min="10" max="11" width="12.5" style="84"/>
    <col min="12" max="12" width="12.5" style="84" customWidth="1"/>
    <col min="13" max="14" width="12.5" style="36" customWidth="1"/>
    <col min="15" max="16384" width="12.5" style="36"/>
  </cols>
  <sheetData>
    <row r="1" spans="1:20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4"/>
      <c r="N1" s="64"/>
      <c r="O1" s="64"/>
      <c r="P1" s="64"/>
      <c r="Q1" s="64" t="s">
        <v>282</v>
      </c>
      <c r="R1" s="16"/>
      <c r="S1" s="16"/>
      <c r="T1" s="21"/>
    </row>
    <row r="2" spans="1:20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24"/>
      <c r="N2" s="24"/>
      <c r="O2" s="24"/>
      <c r="P2" s="24"/>
      <c r="Q2" s="24" t="s">
        <v>283</v>
      </c>
      <c r="R2" s="24"/>
      <c r="S2" s="24"/>
      <c r="T2" s="27"/>
    </row>
    <row r="3" spans="1:20" s="22" customFormat="1">
      <c r="A3" s="187">
        <v>42682</v>
      </c>
      <c r="B3" s="188"/>
      <c r="C3" s="189"/>
      <c r="D3" s="28"/>
      <c r="E3" s="24"/>
      <c r="F3" s="24"/>
      <c r="G3" s="25"/>
      <c r="H3" s="65"/>
      <c r="I3" s="65"/>
      <c r="J3" s="65"/>
      <c r="K3" s="65"/>
      <c r="L3" s="65"/>
      <c r="M3" s="24"/>
      <c r="N3" s="24"/>
      <c r="O3" s="24"/>
      <c r="P3" s="24"/>
      <c r="Q3" s="24"/>
      <c r="R3" s="24"/>
      <c r="S3" s="24"/>
      <c r="T3" s="27"/>
    </row>
    <row r="4" spans="1:20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31"/>
      <c r="N4" s="31"/>
      <c r="O4" s="31"/>
      <c r="P4" s="31"/>
      <c r="Q4" s="31"/>
      <c r="R4" s="31"/>
      <c r="S4" s="31"/>
      <c r="T4" s="35"/>
    </row>
    <row r="5" spans="1:20" s="44" customFormat="1" ht="174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284</v>
      </c>
      <c r="I5" s="72" t="s">
        <v>285</v>
      </c>
      <c r="J5" s="72" t="s">
        <v>286</v>
      </c>
      <c r="K5" s="72" t="s">
        <v>287</v>
      </c>
      <c r="L5" s="151" t="s">
        <v>288</v>
      </c>
      <c r="M5" s="37" t="s">
        <v>223</v>
      </c>
      <c r="N5" s="37" t="s">
        <v>224</v>
      </c>
      <c r="O5" s="37" t="s">
        <v>234</v>
      </c>
      <c r="P5" s="37" t="s">
        <v>225</v>
      </c>
      <c r="Q5" s="37" t="s">
        <v>226</v>
      </c>
      <c r="R5" s="43" t="s">
        <v>95</v>
      </c>
      <c r="S5" s="43" t="s">
        <v>96</v>
      </c>
      <c r="T5" s="43" t="s">
        <v>520</v>
      </c>
    </row>
    <row r="6" spans="1:20" s="52" customFormat="1" ht="12">
      <c r="A6" s="46"/>
      <c r="B6" s="46"/>
      <c r="C6" s="46"/>
      <c r="D6" s="46"/>
      <c r="E6" s="46"/>
      <c r="F6" s="46"/>
      <c r="G6" s="99"/>
      <c r="H6" s="75" t="s">
        <v>97</v>
      </c>
      <c r="I6" s="75" t="str">
        <f>H6</f>
        <v>DEM</v>
      </c>
      <c r="J6" s="75" t="str">
        <f>I6</f>
        <v>DEM</v>
      </c>
      <c r="K6" s="75" t="s">
        <v>97</v>
      </c>
      <c r="L6" s="149" t="str">
        <f>H6</f>
        <v>DEM</v>
      </c>
      <c r="M6" s="75"/>
      <c r="N6" s="75"/>
      <c r="O6" s="75"/>
      <c r="P6" s="75"/>
      <c r="Q6" s="75"/>
      <c r="R6" s="46"/>
      <c r="S6" s="46"/>
      <c r="T6" s="144"/>
    </row>
    <row r="7" spans="1:20">
      <c r="A7" s="79" t="s">
        <v>5</v>
      </c>
      <c r="B7" s="4">
        <v>353</v>
      </c>
      <c r="C7" s="109">
        <v>17</v>
      </c>
      <c r="D7" s="109">
        <v>4</v>
      </c>
      <c r="E7" s="79">
        <f>SUM(B7:D7)</f>
        <v>374</v>
      </c>
      <c r="F7" s="79">
        <v>607</v>
      </c>
      <c r="G7" s="80">
        <f>E7/F7</f>
        <v>0.61614497528830314</v>
      </c>
      <c r="H7" s="139">
        <v>237</v>
      </c>
      <c r="I7" s="140">
        <v>12</v>
      </c>
      <c r="J7" s="81">
        <v>0</v>
      </c>
      <c r="K7" s="82">
        <v>2</v>
      </c>
      <c r="L7" s="150">
        <f>SUM(H7:K7)</f>
        <v>251</v>
      </c>
      <c r="M7" s="79">
        <v>1</v>
      </c>
      <c r="N7" s="79">
        <v>1</v>
      </c>
      <c r="O7" s="79">
        <v>0</v>
      </c>
      <c r="P7" s="79">
        <v>0</v>
      </c>
      <c r="Q7" s="79">
        <f>SUM(M7:P7)</f>
        <v>2</v>
      </c>
      <c r="R7" s="79">
        <f>E7-S7</f>
        <v>121</v>
      </c>
      <c r="S7" s="79">
        <f>L7+Q7</f>
        <v>253</v>
      </c>
      <c r="T7" s="79">
        <f>R7+S7</f>
        <v>374</v>
      </c>
    </row>
    <row r="8" spans="1:20" ht="18" thickBot="1">
      <c r="A8" s="79" t="s">
        <v>6</v>
      </c>
      <c r="B8" s="4">
        <v>479</v>
      </c>
      <c r="C8" s="109">
        <v>28</v>
      </c>
      <c r="D8" s="109">
        <v>12</v>
      </c>
      <c r="E8" s="79">
        <f>SUM(B8:D8)</f>
        <v>519</v>
      </c>
      <c r="F8" s="79">
        <v>759</v>
      </c>
      <c r="G8" s="80">
        <f>E8/F8</f>
        <v>0.6837944664031621</v>
      </c>
      <c r="H8" s="139">
        <v>317</v>
      </c>
      <c r="I8" s="140">
        <v>17</v>
      </c>
      <c r="J8" s="81">
        <v>0</v>
      </c>
      <c r="K8" s="82">
        <v>7</v>
      </c>
      <c r="L8" s="150">
        <f>SUM(H8:K8)</f>
        <v>341</v>
      </c>
      <c r="M8" s="79">
        <v>1</v>
      </c>
      <c r="N8" s="79">
        <v>0</v>
      </c>
      <c r="O8" s="79">
        <v>0</v>
      </c>
      <c r="P8" s="79">
        <v>0</v>
      </c>
      <c r="Q8" s="79">
        <f>SUM(M8:P8)</f>
        <v>1</v>
      </c>
      <c r="R8" s="79">
        <f>E8-S8</f>
        <v>177</v>
      </c>
      <c r="S8" s="79">
        <f>L8+Q8</f>
        <v>342</v>
      </c>
      <c r="T8" s="79">
        <f t="shared" ref="T8:T9" si="0">R8+S8</f>
        <v>519</v>
      </c>
    </row>
    <row r="9" spans="1:20" s="22" customFormat="1" ht="18" thickBot="1">
      <c r="A9" s="100" t="s">
        <v>86</v>
      </c>
      <c r="B9" s="79">
        <f>SUM(B7:B8)</f>
        <v>832</v>
      </c>
      <c r="C9" s="79">
        <f t="shared" ref="C9:P9" si="1">SUM(C7:C8)</f>
        <v>45</v>
      </c>
      <c r="D9" s="79">
        <f t="shared" si="1"/>
        <v>16</v>
      </c>
      <c r="E9" s="79">
        <f>SUM(B9:D9)</f>
        <v>893</v>
      </c>
      <c r="F9" s="79">
        <f t="shared" si="1"/>
        <v>1366</v>
      </c>
      <c r="G9" s="80">
        <f>E9/F9</f>
        <v>0.65373352855051248</v>
      </c>
      <c r="H9" s="79">
        <f t="shared" si="1"/>
        <v>554</v>
      </c>
      <c r="I9" s="79">
        <f t="shared" si="1"/>
        <v>29</v>
      </c>
      <c r="J9" s="79">
        <f t="shared" si="1"/>
        <v>0</v>
      </c>
      <c r="K9" s="79">
        <f t="shared" si="1"/>
        <v>9</v>
      </c>
      <c r="L9" s="152">
        <f>SUM(H9:K9)</f>
        <v>592</v>
      </c>
      <c r="M9" s="79">
        <f t="shared" si="1"/>
        <v>2</v>
      </c>
      <c r="N9" s="79">
        <f t="shared" si="1"/>
        <v>1</v>
      </c>
      <c r="O9" s="79">
        <f t="shared" ref="O9" si="2">SUM(O7:O8)</f>
        <v>0</v>
      </c>
      <c r="P9" s="79">
        <f t="shared" si="1"/>
        <v>0</v>
      </c>
      <c r="Q9" s="79">
        <f>SUM(M9:P9)</f>
        <v>3</v>
      </c>
      <c r="R9" s="79">
        <f>E9-S9</f>
        <v>298</v>
      </c>
      <c r="S9" s="79">
        <f>L9+Q9</f>
        <v>595</v>
      </c>
      <c r="T9" s="79">
        <f t="shared" si="0"/>
        <v>893</v>
      </c>
    </row>
    <row r="10" spans="1:20" ht="18" thickBot="1">
      <c r="R10" s="101"/>
      <c r="S10" s="101"/>
    </row>
    <row r="11" spans="1:20">
      <c r="S11" s="102"/>
    </row>
    <row r="13" spans="1:20">
      <c r="M13" s="83"/>
      <c r="N13" s="83"/>
      <c r="O13" s="83"/>
      <c r="P13" s="83"/>
      <c r="Q13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L5" sqref="L5:L9"/>
    </sheetView>
  </sheetViews>
  <sheetFormatPr baseColWidth="10" defaultColWidth="12.5" defaultRowHeight="17" x14ac:dyDescent="0"/>
  <cols>
    <col min="1" max="1" width="12.5" style="36"/>
    <col min="2" max="2" width="10.33203125" style="36" customWidth="1"/>
    <col min="3" max="3" width="8.33203125" style="36" customWidth="1"/>
    <col min="4" max="4" width="7.1640625" style="36" customWidth="1"/>
    <col min="5" max="5" width="8.5" style="22" customWidth="1"/>
    <col min="6" max="6" width="9.1640625" style="22" customWidth="1"/>
    <col min="7" max="7" width="10" style="59" customWidth="1"/>
    <col min="8" max="8" width="9.5" style="84" customWidth="1"/>
    <col min="9" max="9" width="12.5" style="84" customWidth="1"/>
    <col min="10" max="11" width="12.5" style="84"/>
    <col min="12" max="12" width="12.5" style="84" customWidth="1"/>
    <col min="13" max="14" width="12.5" style="36" customWidth="1"/>
    <col min="15" max="16384" width="12.5" style="36"/>
  </cols>
  <sheetData>
    <row r="1" spans="1:20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4"/>
      <c r="N1" s="64"/>
      <c r="O1" s="64"/>
      <c r="P1" s="64"/>
      <c r="Q1" s="64" t="s">
        <v>282</v>
      </c>
      <c r="R1" s="16"/>
      <c r="S1" s="16"/>
      <c r="T1" s="21"/>
    </row>
    <row r="2" spans="1:20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24"/>
      <c r="N2" s="24"/>
      <c r="O2" s="24"/>
      <c r="P2" s="24"/>
      <c r="Q2" s="24" t="s">
        <v>276</v>
      </c>
      <c r="R2" s="24"/>
      <c r="S2" s="24"/>
      <c r="T2" s="27"/>
    </row>
    <row r="3" spans="1:20" s="22" customFormat="1">
      <c r="A3" s="187">
        <v>42682</v>
      </c>
      <c r="B3" s="188"/>
      <c r="C3" s="189"/>
      <c r="D3" s="28"/>
      <c r="E3" s="24"/>
      <c r="F3" s="24"/>
      <c r="G3" s="25"/>
      <c r="H3" s="65"/>
      <c r="I3" s="65"/>
      <c r="J3" s="65"/>
      <c r="K3" s="65"/>
      <c r="L3" s="65"/>
      <c r="M3" s="24"/>
      <c r="N3" s="24"/>
      <c r="O3" s="24"/>
      <c r="P3" s="24"/>
      <c r="Q3" s="24"/>
      <c r="R3" s="24"/>
      <c r="S3" s="24"/>
      <c r="T3" s="27"/>
    </row>
    <row r="4" spans="1:20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31"/>
      <c r="N4" s="31"/>
      <c r="O4" s="31"/>
      <c r="P4" s="31"/>
      <c r="Q4" s="31"/>
      <c r="R4" s="31"/>
      <c r="S4" s="31"/>
      <c r="T4" s="35"/>
    </row>
    <row r="5" spans="1:20" s="44" customFormat="1" ht="174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289</v>
      </c>
      <c r="I5" s="72" t="s">
        <v>290</v>
      </c>
      <c r="J5" s="72" t="s">
        <v>291</v>
      </c>
      <c r="K5" s="72" t="s">
        <v>292</v>
      </c>
      <c r="L5" s="151" t="s">
        <v>293</v>
      </c>
      <c r="M5" s="37" t="s">
        <v>223</v>
      </c>
      <c r="N5" s="37" t="s">
        <v>224</v>
      </c>
      <c r="O5" s="37" t="s">
        <v>234</v>
      </c>
      <c r="P5" s="37" t="s">
        <v>225</v>
      </c>
      <c r="Q5" s="37" t="s">
        <v>226</v>
      </c>
      <c r="R5" s="43" t="s">
        <v>95</v>
      </c>
      <c r="S5" s="43" t="s">
        <v>96</v>
      </c>
      <c r="T5" s="43" t="s">
        <v>520</v>
      </c>
    </row>
    <row r="6" spans="1:20" s="52" customFormat="1" ht="12">
      <c r="A6" s="46"/>
      <c r="B6" s="103"/>
      <c r="C6" s="103"/>
      <c r="D6" s="103"/>
      <c r="E6" s="103"/>
      <c r="F6" s="103"/>
      <c r="G6" s="138"/>
      <c r="H6" s="77" t="s">
        <v>97</v>
      </c>
      <c r="I6" s="77" t="str">
        <f>H6</f>
        <v>DEM</v>
      </c>
      <c r="J6" s="77" t="str">
        <f>I6</f>
        <v>DEM</v>
      </c>
      <c r="K6" s="77" t="s">
        <v>97</v>
      </c>
      <c r="L6" s="153" t="str">
        <f>H6</f>
        <v>DEM</v>
      </c>
      <c r="M6" s="77"/>
      <c r="N6" s="77"/>
      <c r="O6" s="77"/>
      <c r="P6" s="77"/>
      <c r="Q6" s="77"/>
      <c r="R6" s="103"/>
      <c r="S6" s="103"/>
      <c r="T6" s="144"/>
    </row>
    <row r="7" spans="1:20">
      <c r="A7" s="79" t="s">
        <v>5</v>
      </c>
      <c r="B7" s="4">
        <v>353</v>
      </c>
      <c r="C7" s="109">
        <v>17</v>
      </c>
      <c r="D7" s="109">
        <v>4</v>
      </c>
      <c r="E7" s="79">
        <f>SUM(B7:D7)</f>
        <v>374</v>
      </c>
      <c r="F7" s="79">
        <v>607</v>
      </c>
      <c r="G7" s="80">
        <f>E7/F7</f>
        <v>0.61614497528830314</v>
      </c>
      <c r="H7" s="139">
        <v>230</v>
      </c>
      <c r="I7" s="140">
        <v>11</v>
      </c>
      <c r="J7" s="81">
        <v>0</v>
      </c>
      <c r="K7" s="82">
        <v>2</v>
      </c>
      <c r="L7" s="150">
        <f>SUM(H7:K7)</f>
        <v>243</v>
      </c>
      <c r="M7" s="139">
        <v>1</v>
      </c>
      <c r="N7" s="79">
        <v>1</v>
      </c>
      <c r="O7" s="79">
        <v>0</v>
      </c>
      <c r="P7" s="79">
        <v>0</v>
      </c>
      <c r="Q7" s="79">
        <f>SUM(M7:P7)</f>
        <v>2</v>
      </c>
      <c r="R7" s="79">
        <f>E7-S7</f>
        <v>129</v>
      </c>
      <c r="S7" s="79">
        <f>L7+Q7</f>
        <v>245</v>
      </c>
      <c r="T7" s="79">
        <f>R7+S7</f>
        <v>374</v>
      </c>
    </row>
    <row r="8" spans="1:20" ht="18" thickBot="1">
      <c r="A8" s="79" t="s">
        <v>6</v>
      </c>
      <c r="B8" s="4">
        <v>479</v>
      </c>
      <c r="C8" s="109">
        <v>28</v>
      </c>
      <c r="D8" s="109">
        <v>12</v>
      </c>
      <c r="E8" s="79">
        <f>SUM(B8:D8)</f>
        <v>519</v>
      </c>
      <c r="F8" s="79">
        <v>759</v>
      </c>
      <c r="G8" s="80">
        <f>E8/F8</f>
        <v>0.6837944664031621</v>
      </c>
      <c r="H8" s="139">
        <v>304</v>
      </c>
      <c r="I8" s="140">
        <v>15</v>
      </c>
      <c r="J8" s="81">
        <v>0</v>
      </c>
      <c r="K8" s="82">
        <v>7</v>
      </c>
      <c r="L8" s="150">
        <f>SUM(H8:K8)</f>
        <v>326</v>
      </c>
      <c r="M8" s="139">
        <v>0</v>
      </c>
      <c r="N8" s="79">
        <v>0</v>
      </c>
      <c r="O8" s="79">
        <v>0</v>
      </c>
      <c r="P8" s="79">
        <v>0</v>
      </c>
      <c r="Q8" s="79">
        <f>SUM(M8:P8)</f>
        <v>0</v>
      </c>
      <c r="R8" s="79">
        <f>E8-S8</f>
        <v>193</v>
      </c>
      <c r="S8" s="79">
        <f>L8+Q8</f>
        <v>326</v>
      </c>
      <c r="T8" s="79">
        <f t="shared" ref="T8:T9" si="0">R8+S8</f>
        <v>519</v>
      </c>
    </row>
    <row r="9" spans="1:20" s="22" customFormat="1" ht="18" thickBot="1">
      <c r="A9" s="100" t="s">
        <v>86</v>
      </c>
      <c r="B9" s="79">
        <f>SUM(B7:B8)</f>
        <v>832</v>
      </c>
      <c r="C9" s="79">
        <f t="shared" ref="C9:P9" si="1">SUM(C7:C8)</f>
        <v>45</v>
      </c>
      <c r="D9" s="79">
        <f t="shared" si="1"/>
        <v>16</v>
      </c>
      <c r="E9" s="79">
        <f>SUM(B9:D9)</f>
        <v>893</v>
      </c>
      <c r="F9" s="79">
        <f t="shared" si="1"/>
        <v>1366</v>
      </c>
      <c r="G9" s="80">
        <f>E9/F9</f>
        <v>0.65373352855051248</v>
      </c>
      <c r="H9" s="79">
        <f t="shared" si="1"/>
        <v>534</v>
      </c>
      <c r="I9" s="79">
        <f t="shared" si="1"/>
        <v>26</v>
      </c>
      <c r="J9" s="79">
        <f t="shared" si="1"/>
        <v>0</v>
      </c>
      <c r="K9" s="79">
        <f t="shared" si="1"/>
        <v>9</v>
      </c>
      <c r="L9" s="152">
        <f>SUM(H9:K9)</f>
        <v>569</v>
      </c>
      <c r="M9" s="79">
        <f t="shared" si="1"/>
        <v>1</v>
      </c>
      <c r="N9" s="79">
        <f t="shared" si="1"/>
        <v>1</v>
      </c>
      <c r="O9" s="79">
        <f t="shared" ref="O9" si="2">SUM(O7:O8)</f>
        <v>0</v>
      </c>
      <c r="P9" s="79">
        <f t="shared" si="1"/>
        <v>0</v>
      </c>
      <c r="Q9" s="79">
        <f>SUM(M9:P9)</f>
        <v>2</v>
      </c>
      <c r="R9" s="79">
        <f>E9-S9</f>
        <v>322</v>
      </c>
      <c r="S9" s="79">
        <f>L9+Q9</f>
        <v>571</v>
      </c>
      <c r="T9" s="79">
        <f t="shared" si="0"/>
        <v>893</v>
      </c>
    </row>
    <row r="10" spans="1:20" ht="18" thickBot="1">
      <c r="R10" s="101"/>
      <c r="S10" s="101"/>
    </row>
    <row r="11" spans="1:20">
      <c r="S11" s="102"/>
    </row>
    <row r="13" spans="1:20">
      <c r="M13" s="83"/>
      <c r="N13" s="83"/>
      <c r="O13" s="83"/>
      <c r="P13" s="83"/>
      <c r="Q13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L5" sqref="L5:L15"/>
    </sheetView>
  </sheetViews>
  <sheetFormatPr baseColWidth="10" defaultColWidth="10.6640625" defaultRowHeight="17" x14ac:dyDescent="0"/>
  <cols>
    <col min="1" max="1" width="16.83203125" style="36" customWidth="1"/>
    <col min="2" max="2" width="17.5" style="36" customWidth="1"/>
    <col min="3" max="4" width="10.6640625" style="36" customWidth="1"/>
    <col min="5" max="5" width="15" style="22" customWidth="1"/>
    <col min="6" max="6" width="14.1640625" style="22" customWidth="1"/>
    <col min="7" max="7" width="10.6640625" style="59" customWidth="1"/>
    <col min="8" max="12" width="10.6640625" style="84" customWidth="1"/>
    <col min="13" max="13" width="6.1640625" style="36" customWidth="1"/>
    <col min="14" max="16" width="7.1640625" style="36" customWidth="1"/>
    <col min="17" max="17" width="8.33203125" style="36" customWidth="1"/>
    <col min="18" max="18" width="11.83203125" style="36" customWidth="1"/>
    <col min="19" max="19" width="8.5" style="36" customWidth="1"/>
    <col min="20" max="20" width="10" style="36" customWidth="1"/>
    <col min="21" max="21" width="5" style="36" customWidth="1"/>
    <col min="22" max="16384" width="10.6640625" style="36"/>
  </cols>
  <sheetData>
    <row r="1" spans="1:20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4"/>
      <c r="N1" s="64"/>
      <c r="O1" s="64"/>
      <c r="P1" s="64"/>
      <c r="Q1" s="64" t="s">
        <v>304</v>
      </c>
      <c r="R1" s="16"/>
      <c r="S1" s="16"/>
      <c r="T1" s="21"/>
    </row>
    <row r="2" spans="1:20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24"/>
      <c r="N2" s="24"/>
      <c r="O2" s="24"/>
      <c r="P2" s="24"/>
      <c r="Q2" s="24"/>
      <c r="R2" s="24"/>
      <c r="S2" s="24"/>
      <c r="T2" s="27"/>
    </row>
    <row r="3" spans="1:20" s="22" customFormat="1">
      <c r="A3" s="187">
        <v>42682</v>
      </c>
      <c r="B3" s="188"/>
      <c r="C3" s="189"/>
      <c r="D3" s="28"/>
      <c r="E3" s="24"/>
      <c r="F3" s="24"/>
      <c r="G3" s="25"/>
      <c r="H3" s="65"/>
      <c r="I3" s="65"/>
      <c r="J3" s="65"/>
      <c r="K3" s="65"/>
      <c r="L3" s="65"/>
      <c r="M3" s="24"/>
      <c r="N3" s="24"/>
      <c r="O3" s="24"/>
      <c r="P3" s="24"/>
      <c r="Q3" s="24"/>
      <c r="R3" s="24"/>
      <c r="S3" s="24"/>
      <c r="T3" s="27"/>
    </row>
    <row r="4" spans="1:20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31"/>
      <c r="N4" s="31"/>
      <c r="O4" s="31"/>
      <c r="P4" s="31"/>
      <c r="Q4" s="31"/>
      <c r="R4" s="31"/>
      <c r="S4" s="31"/>
      <c r="T4" s="35"/>
    </row>
    <row r="5" spans="1:20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294</v>
      </c>
      <c r="I5" s="72" t="s">
        <v>295</v>
      </c>
      <c r="J5" s="72" t="s">
        <v>305</v>
      </c>
      <c r="K5" s="72" t="s">
        <v>296</v>
      </c>
      <c r="L5" s="151" t="s">
        <v>297</v>
      </c>
      <c r="M5" s="37" t="s">
        <v>223</v>
      </c>
      <c r="N5" s="37" t="s">
        <v>224</v>
      </c>
      <c r="O5" s="37" t="s">
        <v>234</v>
      </c>
      <c r="P5" s="37" t="s">
        <v>225</v>
      </c>
      <c r="Q5" s="37" t="s">
        <v>226</v>
      </c>
      <c r="R5" s="43" t="s">
        <v>95</v>
      </c>
      <c r="S5" s="43" t="s">
        <v>96</v>
      </c>
      <c r="T5" s="43" t="s">
        <v>520</v>
      </c>
    </row>
    <row r="6" spans="1:20" s="52" customFormat="1" ht="12">
      <c r="A6" s="46"/>
      <c r="B6" s="46"/>
      <c r="C6" s="46"/>
      <c r="D6" s="46"/>
      <c r="E6" s="45"/>
      <c r="F6" s="45"/>
      <c r="G6" s="47"/>
      <c r="H6" s="75" t="s">
        <v>97</v>
      </c>
      <c r="I6" s="75" t="str">
        <f>H6</f>
        <v>DEM</v>
      </c>
      <c r="J6" s="75" t="str">
        <f>I6</f>
        <v>DEM</v>
      </c>
      <c r="K6" s="75" t="s">
        <v>97</v>
      </c>
      <c r="L6" s="149" t="str">
        <f>H6</f>
        <v>DEM</v>
      </c>
      <c r="M6" s="75"/>
      <c r="N6" s="75"/>
      <c r="O6" s="75"/>
      <c r="P6" s="75"/>
      <c r="Q6" s="75"/>
      <c r="R6" s="46"/>
      <c r="S6" s="46"/>
      <c r="T6" s="144"/>
    </row>
    <row r="7" spans="1:20">
      <c r="A7" s="79" t="s">
        <v>7</v>
      </c>
      <c r="B7" s="4">
        <v>570</v>
      </c>
      <c r="C7" s="109">
        <v>70</v>
      </c>
      <c r="D7" s="109">
        <v>14</v>
      </c>
      <c r="E7" s="79">
        <f>SUM(B7:D7)</f>
        <v>654</v>
      </c>
      <c r="F7" s="4">
        <v>828</v>
      </c>
      <c r="G7" s="80">
        <f t="shared" ref="G7:G15" si="0">E7/F7</f>
        <v>0.78985507246376807</v>
      </c>
      <c r="H7" s="139">
        <v>454</v>
      </c>
      <c r="I7" s="140">
        <v>41</v>
      </c>
      <c r="J7" s="81">
        <v>1</v>
      </c>
      <c r="K7" s="81">
        <v>10</v>
      </c>
      <c r="L7" s="150">
        <f>SUM(H7:K7)</f>
        <v>506</v>
      </c>
      <c r="M7" s="139">
        <v>1</v>
      </c>
      <c r="N7" s="140">
        <v>0</v>
      </c>
      <c r="O7" s="81">
        <v>0</v>
      </c>
      <c r="P7" s="81">
        <v>0</v>
      </c>
      <c r="Q7" s="79">
        <f>SUM(M7:P7)</f>
        <v>1</v>
      </c>
      <c r="R7" s="79">
        <f>E7-S7</f>
        <v>147</v>
      </c>
      <c r="S7" s="79">
        <f>L7+Q7</f>
        <v>507</v>
      </c>
      <c r="T7" s="79">
        <f>R7+S7</f>
        <v>654</v>
      </c>
    </row>
    <row r="8" spans="1:20">
      <c r="A8" s="79" t="s">
        <v>8</v>
      </c>
      <c r="B8" s="6">
        <v>549</v>
      </c>
      <c r="C8" s="109">
        <v>86</v>
      </c>
      <c r="D8" s="109">
        <v>3</v>
      </c>
      <c r="E8" s="79">
        <f t="shared" ref="E8:E15" si="1">SUM(B8:D8)</f>
        <v>638</v>
      </c>
      <c r="F8" s="4">
        <v>913</v>
      </c>
      <c r="G8" s="80">
        <f t="shared" si="0"/>
        <v>0.6987951807228916</v>
      </c>
      <c r="H8" s="139">
        <v>370</v>
      </c>
      <c r="I8" s="140">
        <v>47</v>
      </c>
      <c r="J8" s="81">
        <v>2</v>
      </c>
      <c r="K8" s="81">
        <v>1</v>
      </c>
      <c r="L8" s="150">
        <f t="shared" ref="L8:L15" si="2">SUM(H8:K8)</f>
        <v>420</v>
      </c>
      <c r="M8" s="139">
        <v>1</v>
      </c>
      <c r="N8" s="140">
        <v>1</v>
      </c>
      <c r="O8" s="81">
        <v>0</v>
      </c>
      <c r="P8" s="81">
        <v>0</v>
      </c>
      <c r="Q8" s="79">
        <f t="shared" ref="Q8:Q15" si="3">SUM(M8:P8)</f>
        <v>2</v>
      </c>
      <c r="R8" s="79">
        <f t="shared" ref="R8:R15" si="4">E8-S8</f>
        <v>216</v>
      </c>
      <c r="S8" s="79">
        <f t="shared" ref="S8:S15" si="5">L8+Q8</f>
        <v>422</v>
      </c>
      <c r="T8" s="79">
        <f t="shared" ref="T8:T15" si="6">R8+S8</f>
        <v>638</v>
      </c>
    </row>
    <row r="9" spans="1:20">
      <c r="A9" s="79" t="s">
        <v>9</v>
      </c>
      <c r="B9" s="6">
        <v>424</v>
      </c>
      <c r="C9" s="109">
        <v>84</v>
      </c>
      <c r="D9" s="109">
        <v>8</v>
      </c>
      <c r="E9" s="79">
        <f t="shared" si="1"/>
        <v>516</v>
      </c>
      <c r="F9" s="4">
        <v>661</v>
      </c>
      <c r="G9" s="80">
        <f t="shared" si="0"/>
        <v>0.78063540090771555</v>
      </c>
      <c r="H9" s="139">
        <v>313</v>
      </c>
      <c r="I9" s="140">
        <v>57</v>
      </c>
      <c r="J9" s="81">
        <v>1</v>
      </c>
      <c r="K9" s="81">
        <v>5</v>
      </c>
      <c r="L9" s="150">
        <f t="shared" si="2"/>
        <v>376</v>
      </c>
      <c r="M9" s="139">
        <v>0</v>
      </c>
      <c r="N9" s="140">
        <v>0</v>
      </c>
      <c r="O9" s="81">
        <v>0</v>
      </c>
      <c r="P9" s="81">
        <v>0</v>
      </c>
      <c r="Q9" s="79">
        <f t="shared" si="3"/>
        <v>0</v>
      </c>
      <c r="R9" s="79">
        <f t="shared" si="4"/>
        <v>140</v>
      </c>
      <c r="S9" s="79">
        <f t="shared" si="5"/>
        <v>376</v>
      </c>
      <c r="T9" s="79">
        <f t="shared" si="6"/>
        <v>516</v>
      </c>
    </row>
    <row r="10" spans="1:20">
      <c r="A10" s="79" t="s">
        <v>10</v>
      </c>
      <c r="B10" s="6">
        <v>105</v>
      </c>
      <c r="C10" s="109">
        <v>6</v>
      </c>
      <c r="D10" s="109">
        <v>2</v>
      </c>
      <c r="E10" s="79">
        <f t="shared" si="1"/>
        <v>113</v>
      </c>
      <c r="F10" s="4">
        <v>168</v>
      </c>
      <c r="G10" s="80">
        <f t="shared" si="0"/>
        <v>0.67261904761904767</v>
      </c>
      <c r="H10" s="139">
        <v>71</v>
      </c>
      <c r="I10" s="140">
        <v>4</v>
      </c>
      <c r="J10" s="81">
        <v>0</v>
      </c>
      <c r="K10" s="81">
        <v>2</v>
      </c>
      <c r="L10" s="150">
        <f t="shared" si="2"/>
        <v>77</v>
      </c>
      <c r="M10" s="139">
        <v>0</v>
      </c>
      <c r="N10" s="140">
        <v>0</v>
      </c>
      <c r="O10" s="81">
        <v>0</v>
      </c>
      <c r="P10" s="81">
        <v>0</v>
      </c>
      <c r="Q10" s="79">
        <f t="shared" si="3"/>
        <v>0</v>
      </c>
      <c r="R10" s="79">
        <f t="shared" si="4"/>
        <v>36</v>
      </c>
      <c r="S10" s="79">
        <f t="shared" si="5"/>
        <v>77</v>
      </c>
      <c r="T10" s="79">
        <f t="shared" si="6"/>
        <v>113</v>
      </c>
    </row>
    <row r="11" spans="1:20">
      <c r="A11" s="79" t="s">
        <v>11</v>
      </c>
      <c r="B11" s="6">
        <v>279</v>
      </c>
      <c r="C11" s="109">
        <v>26</v>
      </c>
      <c r="D11" s="109">
        <v>3</v>
      </c>
      <c r="E11" s="79">
        <f t="shared" si="1"/>
        <v>308</v>
      </c>
      <c r="F11" s="4">
        <v>453</v>
      </c>
      <c r="G11" s="80">
        <f t="shared" si="0"/>
        <v>0.67991169977924948</v>
      </c>
      <c r="H11" s="139">
        <v>192</v>
      </c>
      <c r="I11" s="140">
        <v>19</v>
      </c>
      <c r="J11" s="81">
        <v>0</v>
      </c>
      <c r="K11" s="81">
        <v>0</v>
      </c>
      <c r="L11" s="150">
        <f t="shared" si="2"/>
        <v>211</v>
      </c>
      <c r="M11" s="139">
        <v>0</v>
      </c>
      <c r="N11" s="140">
        <v>0</v>
      </c>
      <c r="O11" s="81">
        <v>0</v>
      </c>
      <c r="P11" s="81">
        <v>0</v>
      </c>
      <c r="Q11" s="79">
        <f t="shared" si="3"/>
        <v>0</v>
      </c>
      <c r="R11" s="79">
        <f t="shared" si="4"/>
        <v>97</v>
      </c>
      <c r="S11" s="79">
        <f t="shared" si="5"/>
        <v>211</v>
      </c>
      <c r="T11" s="79">
        <f t="shared" si="6"/>
        <v>308</v>
      </c>
    </row>
    <row r="12" spans="1:20">
      <c r="A12" s="79" t="s">
        <v>12</v>
      </c>
      <c r="B12" s="6">
        <v>481</v>
      </c>
      <c r="C12" s="109">
        <v>33</v>
      </c>
      <c r="D12" s="109">
        <v>14</v>
      </c>
      <c r="E12" s="79">
        <f t="shared" si="1"/>
        <v>528</v>
      </c>
      <c r="F12" s="4">
        <v>721</v>
      </c>
      <c r="G12" s="80">
        <f t="shared" si="0"/>
        <v>0.73231622746185854</v>
      </c>
      <c r="H12" s="139">
        <v>342</v>
      </c>
      <c r="I12" s="140">
        <v>23</v>
      </c>
      <c r="J12" s="81">
        <v>0</v>
      </c>
      <c r="K12" s="81">
        <v>9</v>
      </c>
      <c r="L12" s="150">
        <f t="shared" si="2"/>
        <v>374</v>
      </c>
      <c r="M12" s="139">
        <v>0</v>
      </c>
      <c r="N12" s="140">
        <v>0</v>
      </c>
      <c r="O12" s="81">
        <v>0</v>
      </c>
      <c r="P12" s="81">
        <v>0</v>
      </c>
      <c r="Q12" s="79">
        <f t="shared" si="3"/>
        <v>0</v>
      </c>
      <c r="R12" s="79">
        <f t="shared" si="4"/>
        <v>154</v>
      </c>
      <c r="S12" s="79">
        <f t="shared" si="5"/>
        <v>374</v>
      </c>
      <c r="T12" s="79">
        <f t="shared" si="6"/>
        <v>528</v>
      </c>
    </row>
    <row r="13" spans="1:20">
      <c r="A13" s="79" t="s">
        <v>13</v>
      </c>
      <c r="B13" s="4">
        <v>191</v>
      </c>
      <c r="C13" s="109">
        <v>24</v>
      </c>
      <c r="D13" s="109">
        <v>2</v>
      </c>
      <c r="E13" s="79">
        <f t="shared" si="1"/>
        <v>217</v>
      </c>
      <c r="F13" s="4">
        <v>318</v>
      </c>
      <c r="G13" s="80">
        <f t="shared" si="0"/>
        <v>0.6823899371069182</v>
      </c>
      <c r="H13" s="139">
        <v>113</v>
      </c>
      <c r="I13" s="140">
        <v>18</v>
      </c>
      <c r="J13" s="81">
        <v>0</v>
      </c>
      <c r="K13" s="81">
        <v>0</v>
      </c>
      <c r="L13" s="150">
        <f t="shared" si="2"/>
        <v>131</v>
      </c>
      <c r="M13" s="139">
        <v>5</v>
      </c>
      <c r="N13" s="140">
        <v>1</v>
      </c>
      <c r="O13" s="81">
        <v>0</v>
      </c>
      <c r="P13" s="81">
        <v>0</v>
      </c>
      <c r="Q13" s="79">
        <f t="shared" si="3"/>
        <v>6</v>
      </c>
      <c r="R13" s="79">
        <f t="shared" si="4"/>
        <v>80</v>
      </c>
      <c r="S13" s="79">
        <f t="shared" si="5"/>
        <v>137</v>
      </c>
      <c r="T13" s="79">
        <f t="shared" si="6"/>
        <v>217</v>
      </c>
    </row>
    <row r="14" spans="1:20">
      <c r="A14" s="79" t="s">
        <v>14</v>
      </c>
      <c r="B14" s="4">
        <v>587</v>
      </c>
      <c r="C14" s="109">
        <v>72</v>
      </c>
      <c r="D14" s="109">
        <v>8</v>
      </c>
      <c r="E14" s="79">
        <f t="shared" si="1"/>
        <v>667</v>
      </c>
      <c r="F14" s="4">
        <v>962</v>
      </c>
      <c r="G14" s="80">
        <f t="shared" si="0"/>
        <v>0.6933471933471933</v>
      </c>
      <c r="H14" s="139">
        <v>389</v>
      </c>
      <c r="I14" s="140">
        <v>43</v>
      </c>
      <c r="J14" s="81">
        <v>0</v>
      </c>
      <c r="K14" s="81">
        <v>6</v>
      </c>
      <c r="L14" s="150">
        <f t="shared" si="2"/>
        <v>438</v>
      </c>
      <c r="M14" s="139">
        <v>2</v>
      </c>
      <c r="N14" s="140">
        <v>1</v>
      </c>
      <c r="O14" s="81">
        <v>0</v>
      </c>
      <c r="P14" s="81">
        <v>0</v>
      </c>
      <c r="Q14" s="79">
        <f t="shared" si="3"/>
        <v>3</v>
      </c>
      <c r="R14" s="79">
        <f t="shared" si="4"/>
        <v>226</v>
      </c>
      <c r="S14" s="79">
        <f t="shared" si="5"/>
        <v>441</v>
      </c>
      <c r="T14" s="79">
        <f t="shared" si="6"/>
        <v>667</v>
      </c>
    </row>
    <row r="15" spans="1:20" s="22" customFormat="1">
      <c r="A15" s="63" t="s">
        <v>86</v>
      </c>
      <c r="B15" s="79">
        <f>SUM(B7:B14)</f>
        <v>3186</v>
      </c>
      <c r="C15" s="79">
        <f>SUM(C7:C14)</f>
        <v>401</v>
      </c>
      <c r="D15" s="79">
        <f>SUM(D7:D14)</f>
        <v>54</v>
      </c>
      <c r="E15" s="79">
        <f t="shared" si="1"/>
        <v>3641</v>
      </c>
      <c r="F15" s="79">
        <f>SUM(F7:F14)</f>
        <v>5024</v>
      </c>
      <c r="G15" s="80">
        <f t="shared" si="0"/>
        <v>0.72472133757961787</v>
      </c>
      <c r="H15" s="79">
        <f t="shared" ref="H15:P15" si="7">SUM(H7:H14)</f>
        <v>2244</v>
      </c>
      <c r="I15" s="79">
        <f t="shared" si="7"/>
        <v>252</v>
      </c>
      <c r="J15" s="79">
        <f t="shared" ref="J15" si="8">SUM(J7:J14)</f>
        <v>4</v>
      </c>
      <c r="K15" s="79">
        <f t="shared" si="7"/>
        <v>33</v>
      </c>
      <c r="L15" s="150">
        <f t="shared" si="2"/>
        <v>2533</v>
      </c>
      <c r="M15" s="79">
        <f t="shared" si="7"/>
        <v>9</v>
      </c>
      <c r="N15" s="79">
        <f t="shared" si="7"/>
        <v>3</v>
      </c>
      <c r="O15" s="79">
        <f t="shared" ref="O15" si="9">SUM(O7:O14)</f>
        <v>0</v>
      </c>
      <c r="P15" s="79">
        <f t="shared" si="7"/>
        <v>0</v>
      </c>
      <c r="Q15" s="79">
        <f t="shared" si="3"/>
        <v>12</v>
      </c>
      <c r="R15" s="79">
        <f t="shared" si="4"/>
        <v>1096</v>
      </c>
      <c r="S15" s="79">
        <f t="shared" si="5"/>
        <v>2545</v>
      </c>
      <c r="T15" s="79">
        <f t="shared" si="6"/>
        <v>3641</v>
      </c>
    </row>
    <row r="16" spans="1:20" ht="18" thickBot="1">
      <c r="R16" s="101"/>
      <c r="S16" s="101"/>
    </row>
    <row r="17" spans="8:19" s="36" customFormat="1">
      <c r="S17" s="102"/>
    </row>
    <row r="18" spans="8:19" s="36" customFormat="1">
      <c r="H18" s="84"/>
      <c r="I18" s="84"/>
      <c r="J18" s="84"/>
      <c r="K18" s="84"/>
      <c r="L18" s="84"/>
    </row>
    <row r="19" spans="8:19" s="36" customFormat="1">
      <c r="M19" s="83"/>
      <c r="N19" s="83"/>
      <c r="O19" s="83"/>
      <c r="P19" s="83"/>
      <c r="Q19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pane ySplit="1" topLeftCell="A65" activePane="bottomLeft" state="frozen"/>
      <selection pane="bottomLeft" activeCell="D86" sqref="D86"/>
    </sheetView>
  </sheetViews>
  <sheetFormatPr baseColWidth="10" defaultColWidth="13.5" defaultRowHeight="15" x14ac:dyDescent="0"/>
  <cols>
    <col min="1" max="1" width="12.1640625" customWidth="1"/>
    <col min="2" max="2" width="8.33203125" customWidth="1"/>
    <col min="3" max="3" width="8.5" style="11" customWidth="1"/>
    <col min="4" max="4" width="6.6640625" style="11" customWidth="1"/>
    <col min="5" max="5" width="10.6640625" style="14" customWidth="1"/>
    <col min="6" max="6" width="9.83203125" customWidth="1"/>
    <col min="7" max="7" width="9.1640625" customWidth="1"/>
  </cols>
  <sheetData>
    <row r="1" spans="1:6" s="3" customFormat="1" ht="11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2"/>
    </row>
    <row r="2" spans="1:6" ht="17">
      <c r="A2" s="5" t="s">
        <v>5</v>
      </c>
      <c r="B2" s="4">
        <v>353</v>
      </c>
      <c r="C2" s="109">
        <v>17</v>
      </c>
      <c r="D2" s="109">
        <v>4</v>
      </c>
      <c r="E2" s="4">
        <v>607</v>
      </c>
      <c r="F2" s="143">
        <f>SUM(B2:D2)/E2</f>
        <v>0.61614497528830314</v>
      </c>
    </row>
    <row r="3" spans="1:6" ht="17">
      <c r="A3" s="5" t="s">
        <v>6</v>
      </c>
      <c r="B3" s="4">
        <v>479</v>
      </c>
      <c r="C3" s="109">
        <v>28</v>
      </c>
      <c r="D3" s="109">
        <v>12</v>
      </c>
      <c r="E3" s="4">
        <v>759</v>
      </c>
      <c r="F3" s="143">
        <f t="shared" ref="F3:F66" si="0">SUM(B3:D3)/E3</f>
        <v>0.6837944664031621</v>
      </c>
    </row>
    <row r="4" spans="1:6" ht="17">
      <c r="A4" s="5" t="s">
        <v>7</v>
      </c>
      <c r="B4" s="4">
        <v>570</v>
      </c>
      <c r="C4" s="109">
        <v>70</v>
      </c>
      <c r="D4" s="109">
        <v>14</v>
      </c>
      <c r="E4" s="4">
        <v>828</v>
      </c>
      <c r="F4" s="143">
        <f t="shared" si="0"/>
        <v>0.78985507246376807</v>
      </c>
    </row>
    <row r="5" spans="1:6" ht="17">
      <c r="A5" s="5" t="s">
        <v>8</v>
      </c>
      <c r="B5" s="6">
        <v>549</v>
      </c>
      <c r="C5" s="109">
        <v>86</v>
      </c>
      <c r="D5" s="109">
        <v>3</v>
      </c>
      <c r="E5" s="4">
        <v>913</v>
      </c>
      <c r="F5" s="143">
        <f t="shared" si="0"/>
        <v>0.6987951807228916</v>
      </c>
    </row>
    <row r="6" spans="1:6" ht="17">
      <c r="A6" s="5" t="s">
        <v>9</v>
      </c>
      <c r="B6" s="6">
        <v>424</v>
      </c>
      <c r="C6" s="109">
        <v>84</v>
      </c>
      <c r="D6" s="109">
        <v>8</v>
      </c>
      <c r="E6" s="4">
        <v>661</v>
      </c>
      <c r="F6" s="143">
        <f t="shared" si="0"/>
        <v>0.78063540090771555</v>
      </c>
    </row>
    <row r="7" spans="1:6" ht="17">
      <c r="A7" s="5" t="s">
        <v>10</v>
      </c>
      <c r="B7" s="6">
        <v>105</v>
      </c>
      <c r="C7" s="109">
        <v>6</v>
      </c>
      <c r="D7" s="109">
        <v>2</v>
      </c>
      <c r="E7" s="4">
        <v>168</v>
      </c>
      <c r="F7" s="143">
        <f t="shared" si="0"/>
        <v>0.67261904761904767</v>
      </c>
    </row>
    <row r="8" spans="1:6" ht="17">
      <c r="A8" s="5" t="s">
        <v>11</v>
      </c>
      <c r="B8" s="6">
        <v>279</v>
      </c>
      <c r="C8" s="109">
        <v>26</v>
      </c>
      <c r="D8" s="109">
        <v>3</v>
      </c>
      <c r="E8" s="4">
        <v>453</v>
      </c>
      <c r="F8" s="143">
        <f t="shared" si="0"/>
        <v>0.67991169977924948</v>
      </c>
    </row>
    <row r="9" spans="1:6" ht="17">
      <c r="A9" s="5" t="s">
        <v>12</v>
      </c>
      <c r="B9" s="6">
        <v>481</v>
      </c>
      <c r="C9" s="109">
        <v>33</v>
      </c>
      <c r="D9" s="109">
        <v>14</v>
      </c>
      <c r="E9" s="4">
        <v>721</v>
      </c>
      <c r="F9" s="143">
        <f t="shared" si="0"/>
        <v>0.73231622746185854</v>
      </c>
    </row>
    <row r="10" spans="1:6" ht="17">
      <c r="A10" s="5" t="s">
        <v>13</v>
      </c>
      <c r="B10" s="4">
        <v>191</v>
      </c>
      <c r="C10" s="109">
        <v>24</v>
      </c>
      <c r="D10" s="109">
        <v>2</v>
      </c>
      <c r="E10" s="4">
        <v>318</v>
      </c>
      <c r="F10" s="143">
        <f t="shared" si="0"/>
        <v>0.6823899371069182</v>
      </c>
    </row>
    <row r="11" spans="1:6" ht="17">
      <c r="A11" s="5" t="s">
        <v>14</v>
      </c>
      <c r="B11" s="4">
        <v>587</v>
      </c>
      <c r="C11" s="109">
        <v>72</v>
      </c>
      <c r="D11" s="109">
        <v>8</v>
      </c>
      <c r="E11" s="4">
        <v>962</v>
      </c>
      <c r="F11" s="143">
        <f t="shared" si="0"/>
        <v>0.6933471933471933</v>
      </c>
    </row>
    <row r="12" spans="1:6" ht="17">
      <c r="A12" s="5" t="s">
        <v>15</v>
      </c>
      <c r="B12" s="4">
        <v>50</v>
      </c>
      <c r="C12" s="109">
        <v>0</v>
      </c>
      <c r="D12" s="109">
        <v>0</v>
      </c>
      <c r="E12" s="4">
        <v>73</v>
      </c>
      <c r="F12" s="143">
        <f t="shared" si="0"/>
        <v>0.68493150684931503</v>
      </c>
    </row>
    <row r="13" spans="1:6" ht="17">
      <c r="A13" s="5" t="s">
        <v>16</v>
      </c>
      <c r="B13" s="4">
        <v>130</v>
      </c>
      <c r="C13" s="109">
        <v>6</v>
      </c>
      <c r="D13" s="109">
        <v>6</v>
      </c>
      <c r="E13" s="4">
        <v>228</v>
      </c>
      <c r="F13" s="143">
        <f t="shared" si="0"/>
        <v>0.6228070175438597</v>
      </c>
    </row>
    <row r="14" spans="1:6" ht="17">
      <c r="A14" s="5" t="s">
        <v>17</v>
      </c>
      <c r="B14" s="4">
        <v>129</v>
      </c>
      <c r="C14" s="109">
        <v>24</v>
      </c>
      <c r="D14" s="109">
        <v>0</v>
      </c>
      <c r="E14" s="4">
        <v>195</v>
      </c>
      <c r="F14" s="143">
        <f t="shared" si="0"/>
        <v>0.7846153846153846</v>
      </c>
    </row>
    <row r="15" spans="1:6" ht="17">
      <c r="A15" s="5" t="s">
        <v>18</v>
      </c>
      <c r="B15" s="4">
        <v>712</v>
      </c>
      <c r="C15" s="109">
        <v>108</v>
      </c>
      <c r="D15" s="109">
        <v>13</v>
      </c>
      <c r="E15" s="4">
        <v>1110</v>
      </c>
      <c r="F15" s="143">
        <f t="shared" si="0"/>
        <v>0.75045045045045045</v>
      </c>
    </row>
    <row r="16" spans="1:6" ht="17">
      <c r="A16" s="5" t="s">
        <v>19</v>
      </c>
      <c r="B16" s="4">
        <v>439</v>
      </c>
      <c r="C16" s="109">
        <v>34</v>
      </c>
      <c r="D16" s="109">
        <v>6</v>
      </c>
      <c r="E16" s="4">
        <v>668</v>
      </c>
      <c r="F16" s="143">
        <f t="shared" si="0"/>
        <v>0.71706586826347307</v>
      </c>
    </row>
    <row r="17" spans="1:8" ht="17">
      <c r="A17" s="5" t="s">
        <v>20</v>
      </c>
      <c r="B17" s="4">
        <v>319</v>
      </c>
      <c r="C17" s="109">
        <v>13</v>
      </c>
      <c r="D17" s="109">
        <v>4</v>
      </c>
      <c r="E17" s="4">
        <v>496</v>
      </c>
      <c r="F17" s="143">
        <f t="shared" si="0"/>
        <v>0.67741935483870963</v>
      </c>
    </row>
    <row r="18" spans="1:8" ht="17">
      <c r="A18" s="5" t="s">
        <v>21</v>
      </c>
      <c r="B18" s="4">
        <v>224</v>
      </c>
      <c r="C18" s="109">
        <v>16</v>
      </c>
      <c r="D18" s="109">
        <v>1</v>
      </c>
      <c r="E18" s="4">
        <v>355</v>
      </c>
      <c r="F18" s="143">
        <f t="shared" si="0"/>
        <v>0.6788732394366197</v>
      </c>
    </row>
    <row r="19" spans="1:8" ht="17">
      <c r="A19" s="5" t="s">
        <v>22</v>
      </c>
      <c r="B19" s="4">
        <v>388</v>
      </c>
      <c r="C19" s="109">
        <v>15</v>
      </c>
      <c r="D19" s="109">
        <v>1</v>
      </c>
      <c r="E19" s="4">
        <v>647</v>
      </c>
      <c r="F19" s="143">
        <f t="shared" si="0"/>
        <v>0.62442040185471404</v>
      </c>
    </row>
    <row r="20" spans="1:8" ht="17">
      <c r="A20" s="5" t="s">
        <v>23</v>
      </c>
      <c r="B20" s="4">
        <v>535</v>
      </c>
      <c r="C20" s="109">
        <v>36</v>
      </c>
      <c r="D20" s="109">
        <v>3</v>
      </c>
      <c r="E20" s="4">
        <v>875</v>
      </c>
      <c r="F20" s="143">
        <f t="shared" si="0"/>
        <v>0.65600000000000003</v>
      </c>
    </row>
    <row r="21" spans="1:8" ht="17">
      <c r="A21" s="5" t="s">
        <v>24</v>
      </c>
      <c r="B21" s="4">
        <v>371</v>
      </c>
      <c r="C21" s="109">
        <v>23</v>
      </c>
      <c r="D21" s="109">
        <v>5</v>
      </c>
      <c r="E21" s="4">
        <v>575</v>
      </c>
      <c r="F21" s="143">
        <f t="shared" si="0"/>
        <v>0.69391304347826088</v>
      </c>
      <c r="H21" s="7"/>
    </row>
    <row r="22" spans="1:8" ht="17">
      <c r="A22" s="5" t="s">
        <v>25</v>
      </c>
      <c r="B22" s="4">
        <v>455</v>
      </c>
      <c r="C22" s="109">
        <v>52</v>
      </c>
      <c r="D22" s="109">
        <v>6</v>
      </c>
      <c r="E22" s="4">
        <v>790</v>
      </c>
      <c r="F22" s="143">
        <f t="shared" si="0"/>
        <v>0.64936708860759496</v>
      </c>
    </row>
    <row r="23" spans="1:8" ht="17">
      <c r="A23" s="5" t="s">
        <v>26</v>
      </c>
      <c r="B23" s="4">
        <v>488</v>
      </c>
      <c r="C23" s="109">
        <v>41</v>
      </c>
      <c r="D23" s="109">
        <v>6</v>
      </c>
      <c r="E23" s="4">
        <v>819</v>
      </c>
      <c r="F23" s="143">
        <f t="shared" si="0"/>
        <v>0.65323565323565325</v>
      </c>
    </row>
    <row r="24" spans="1:8" ht="17">
      <c r="A24" s="5" t="s">
        <v>27</v>
      </c>
      <c r="B24" s="4">
        <v>490</v>
      </c>
      <c r="C24" s="109">
        <v>27</v>
      </c>
      <c r="D24" s="109">
        <v>9</v>
      </c>
      <c r="E24" s="4">
        <v>950</v>
      </c>
      <c r="F24" s="143">
        <f t="shared" si="0"/>
        <v>0.55368421052631578</v>
      </c>
    </row>
    <row r="25" spans="1:8" ht="17">
      <c r="A25" s="5" t="s">
        <v>28</v>
      </c>
      <c r="B25" s="4">
        <v>301</v>
      </c>
      <c r="C25" s="109">
        <v>12</v>
      </c>
      <c r="D25" s="109">
        <v>1</v>
      </c>
      <c r="E25" s="4">
        <v>523</v>
      </c>
      <c r="F25" s="143">
        <f t="shared" si="0"/>
        <v>0.60038240917782026</v>
      </c>
    </row>
    <row r="26" spans="1:8" ht="17">
      <c r="A26" s="5" t="s">
        <v>29</v>
      </c>
      <c r="B26" s="4">
        <v>398</v>
      </c>
      <c r="C26" s="109">
        <v>22</v>
      </c>
      <c r="D26" s="109">
        <v>5</v>
      </c>
      <c r="E26" s="4">
        <v>647</v>
      </c>
      <c r="F26" s="143">
        <f t="shared" si="0"/>
        <v>0.65687789799072638</v>
      </c>
    </row>
    <row r="27" spans="1:8" ht="17">
      <c r="A27" s="5" t="s">
        <v>30</v>
      </c>
      <c r="B27" s="4">
        <v>524</v>
      </c>
      <c r="C27" s="109">
        <v>77</v>
      </c>
      <c r="D27" s="109">
        <v>4</v>
      </c>
      <c r="E27" s="4">
        <v>827</v>
      </c>
      <c r="F27" s="143">
        <f t="shared" si="0"/>
        <v>0.73155985489721886</v>
      </c>
    </row>
    <row r="28" spans="1:8" ht="17">
      <c r="A28" s="5" t="s">
        <v>31</v>
      </c>
      <c r="B28" s="4">
        <v>404</v>
      </c>
      <c r="C28" s="109">
        <v>40</v>
      </c>
      <c r="D28" s="109">
        <v>2</v>
      </c>
      <c r="E28" s="4">
        <v>659</v>
      </c>
      <c r="F28" s="143">
        <f t="shared" si="0"/>
        <v>0.67678300455235207</v>
      </c>
    </row>
    <row r="29" spans="1:8" ht="17">
      <c r="A29" s="5" t="s">
        <v>32</v>
      </c>
      <c r="B29" s="4">
        <v>437</v>
      </c>
      <c r="C29" s="109">
        <v>13</v>
      </c>
      <c r="D29" s="109">
        <v>7</v>
      </c>
      <c r="E29" s="4">
        <v>653</v>
      </c>
      <c r="F29" s="143">
        <f t="shared" si="0"/>
        <v>0.69984686064318535</v>
      </c>
    </row>
    <row r="30" spans="1:8" ht="17">
      <c r="A30" s="5" t="s">
        <v>33</v>
      </c>
      <c r="B30" s="4">
        <v>611</v>
      </c>
      <c r="C30" s="109">
        <v>29</v>
      </c>
      <c r="D30" s="109">
        <v>7</v>
      </c>
      <c r="E30" s="4">
        <v>948</v>
      </c>
      <c r="F30" s="143">
        <f t="shared" si="0"/>
        <v>0.6824894514767933</v>
      </c>
    </row>
    <row r="31" spans="1:8" ht="17">
      <c r="A31" s="5" t="s">
        <v>34</v>
      </c>
      <c r="B31" s="4">
        <v>536</v>
      </c>
      <c r="C31" s="109">
        <v>43</v>
      </c>
      <c r="D31" s="109">
        <v>8</v>
      </c>
      <c r="E31" s="4">
        <v>838</v>
      </c>
      <c r="F31" s="143">
        <f t="shared" si="0"/>
        <v>0.7004773269689738</v>
      </c>
    </row>
    <row r="32" spans="1:8" ht="17">
      <c r="A32" s="5" t="s">
        <v>35</v>
      </c>
      <c r="B32" s="4">
        <v>441</v>
      </c>
      <c r="C32" s="109">
        <v>28</v>
      </c>
      <c r="D32" s="109">
        <v>5</v>
      </c>
      <c r="E32" s="4">
        <v>733</v>
      </c>
      <c r="F32" s="143">
        <f t="shared" si="0"/>
        <v>0.64665757162346527</v>
      </c>
    </row>
    <row r="33" spans="1:6" ht="17">
      <c r="A33" s="5" t="s">
        <v>36</v>
      </c>
      <c r="B33" s="8">
        <v>480</v>
      </c>
      <c r="C33" s="109">
        <v>43</v>
      </c>
      <c r="D33" s="109">
        <v>6</v>
      </c>
      <c r="E33" s="4">
        <v>782</v>
      </c>
      <c r="F33" s="143">
        <f t="shared" si="0"/>
        <v>0.67647058823529416</v>
      </c>
    </row>
    <row r="34" spans="1:6" ht="17">
      <c r="A34" s="5" t="s">
        <v>37</v>
      </c>
      <c r="B34" s="6">
        <v>399</v>
      </c>
      <c r="C34" s="109">
        <v>43</v>
      </c>
      <c r="D34" s="109">
        <v>8</v>
      </c>
      <c r="E34" s="4">
        <v>644</v>
      </c>
      <c r="F34" s="143">
        <f t="shared" si="0"/>
        <v>0.69875776397515532</v>
      </c>
    </row>
    <row r="35" spans="1:6" ht="17">
      <c r="A35" s="5" t="s">
        <v>38</v>
      </c>
      <c r="B35" s="6">
        <v>416</v>
      </c>
      <c r="C35" s="109">
        <v>37</v>
      </c>
      <c r="D35" s="109">
        <v>4</v>
      </c>
      <c r="E35" s="4">
        <v>668</v>
      </c>
      <c r="F35" s="143">
        <f t="shared" si="0"/>
        <v>0.68413173652694614</v>
      </c>
    </row>
    <row r="36" spans="1:6" ht="17">
      <c r="A36" s="5" t="s">
        <v>39</v>
      </c>
      <c r="B36" s="6">
        <v>312</v>
      </c>
      <c r="C36" s="109">
        <v>46</v>
      </c>
      <c r="D36" s="109">
        <v>4</v>
      </c>
      <c r="E36" s="4">
        <v>485</v>
      </c>
      <c r="F36" s="143">
        <f t="shared" si="0"/>
        <v>0.7463917525773196</v>
      </c>
    </row>
    <row r="37" spans="1:6" ht="17">
      <c r="A37" s="5" t="s">
        <v>40</v>
      </c>
      <c r="B37" s="6">
        <v>219</v>
      </c>
      <c r="C37" s="109">
        <v>29</v>
      </c>
      <c r="D37" s="109">
        <v>2</v>
      </c>
      <c r="E37" s="4">
        <v>321</v>
      </c>
      <c r="F37" s="143">
        <f t="shared" si="0"/>
        <v>0.77881619937694702</v>
      </c>
    </row>
    <row r="38" spans="1:6" ht="17">
      <c r="A38" s="5" t="s">
        <v>41</v>
      </c>
      <c r="B38" s="6">
        <v>348</v>
      </c>
      <c r="C38" s="109">
        <v>36</v>
      </c>
      <c r="D38" s="109">
        <v>2</v>
      </c>
      <c r="E38" s="4">
        <v>537</v>
      </c>
      <c r="F38" s="143">
        <f t="shared" si="0"/>
        <v>0.71880819366852888</v>
      </c>
    </row>
    <row r="39" spans="1:6" ht="17">
      <c r="A39" s="5" t="s">
        <v>42</v>
      </c>
      <c r="B39" s="6">
        <v>648</v>
      </c>
      <c r="C39" s="109">
        <v>38</v>
      </c>
      <c r="D39" s="109">
        <v>6</v>
      </c>
      <c r="E39" s="4">
        <v>999</v>
      </c>
      <c r="F39" s="143">
        <f t="shared" si="0"/>
        <v>0.69269269269269274</v>
      </c>
    </row>
    <row r="40" spans="1:6" ht="17">
      <c r="A40" s="5" t="s">
        <v>43</v>
      </c>
      <c r="B40" s="6">
        <v>744</v>
      </c>
      <c r="C40" s="109">
        <v>82</v>
      </c>
      <c r="D40" s="109">
        <v>7</v>
      </c>
      <c r="E40" s="4">
        <v>1155</v>
      </c>
      <c r="F40" s="143">
        <f t="shared" si="0"/>
        <v>0.72121212121212119</v>
      </c>
    </row>
    <row r="41" spans="1:6" ht="17">
      <c r="A41" s="5" t="s">
        <v>44</v>
      </c>
      <c r="B41" s="6">
        <v>565</v>
      </c>
      <c r="C41" s="9">
        <v>56</v>
      </c>
      <c r="D41" s="9">
        <v>8</v>
      </c>
      <c r="E41" s="4">
        <v>980</v>
      </c>
      <c r="F41" s="143">
        <f t="shared" si="0"/>
        <v>0.64183673469387759</v>
      </c>
    </row>
    <row r="42" spans="1:6" ht="17">
      <c r="A42" s="5" t="s">
        <v>45</v>
      </c>
      <c r="B42" s="6">
        <v>509</v>
      </c>
      <c r="C42" s="9">
        <v>47</v>
      </c>
      <c r="D42" s="9">
        <v>15</v>
      </c>
      <c r="E42" s="4">
        <v>881</v>
      </c>
      <c r="F42" s="143">
        <f t="shared" si="0"/>
        <v>0.64812712826333707</v>
      </c>
    </row>
    <row r="43" spans="1:6" ht="17">
      <c r="A43" s="5" t="s">
        <v>46</v>
      </c>
      <c r="B43" s="6">
        <v>256</v>
      </c>
      <c r="C43" s="9">
        <v>17</v>
      </c>
      <c r="D43" s="9">
        <v>3</v>
      </c>
      <c r="E43" s="4">
        <v>478</v>
      </c>
      <c r="F43" s="143">
        <f t="shared" si="0"/>
        <v>0.57740585774058573</v>
      </c>
    </row>
    <row r="44" spans="1:6" ht="17">
      <c r="A44" s="5" t="s">
        <v>47</v>
      </c>
      <c r="B44" s="6">
        <v>555</v>
      </c>
      <c r="C44" s="9">
        <v>43</v>
      </c>
      <c r="D44" s="9">
        <v>12</v>
      </c>
      <c r="E44" s="4">
        <v>975</v>
      </c>
      <c r="F44" s="143">
        <f t="shared" si="0"/>
        <v>0.62564102564102564</v>
      </c>
    </row>
    <row r="45" spans="1:6" ht="17">
      <c r="A45" s="5" t="s">
        <v>48</v>
      </c>
      <c r="B45" s="6">
        <v>508</v>
      </c>
      <c r="C45" s="9">
        <v>39</v>
      </c>
      <c r="D45" s="9">
        <v>12</v>
      </c>
      <c r="E45" s="4">
        <v>855</v>
      </c>
      <c r="F45" s="143">
        <f t="shared" si="0"/>
        <v>0.65380116959064327</v>
      </c>
    </row>
    <row r="46" spans="1:6" ht="17">
      <c r="A46" s="5" t="s">
        <v>49</v>
      </c>
      <c r="B46" s="6">
        <v>435</v>
      </c>
      <c r="C46" s="9">
        <v>33</v>
      </c>
      <c r="D46" s="9">
        <v>4</v>
      </c>
      <c r="E46" s="4">
        <v>746</v>
      </c>
      <c r="F46" s="143">
        <f t="shared" si="0"/>
        <v>0.63270777479892759</v>
      </c>
    </row>
    <row r="47" spans="1:6" ht="17">
      <c r="A47" s="5" t="s">
        <v>50</v>
      </c>
      <c r="B47" s="6">
        <v>376</v>
      </c>
      <c r="C47" s="9">
        <v>39</v>
      </c>
      <c r="D47" s="9">
        <v>5</v>
      </c>
      <c r="E47" s="4">
        <v>615</v>
      </c>
      <c r="F47" s="143">
        <f t="shared" si="0"/>
        <v>0.68292682926829273</v>
      </c>
    </row>
    <row r="48" spans="1:6" ht="17">
      <c r="A48" s="5" t="s">
        <v>51</v>
      </c>
      <c r="B48" s="6">
        <v>267</v>
      </c>
      <c r="C48" s="9">
        <v>45</v>
      </c>
      <c r="D48" s="9">
        <v>2</v>
      </c>
      <c r="E48" s="4">
        <v>488</v>
      </c>
      <c r="F48" s="143">
        <f t="shared" si="0"/>
        <v>0.64344262295081966</v>
      </c>
    </row>
    <row r="49" spans="1:6" ht="17">
      <c r="A49" s="5" t="s">
        <v>52</v>
      </c>
      <c r="B49" s="6">
        <v>497</v>
      </c>
      <c r="C49" s="9">
        <v>49</v>
      </c>
      <c r="D49" s="9">
        <v>2</v>
      </c>
      <c r="E49" s="4">
        <v>720</v>
      </c>
      <c r="F49" s="143">
        <f t="shared" si="0"/>
        <v>0.76111111111111107</v>
      </c>
    </row>
    <row r="50" spans="1:6" ht="17">
      <c r="A50" s="5" t="s">
        <v>53</v>
      </c>
      <c r="B50" s="6">
        <v>471</v>
      </c>
      <c r="C50" s="9">
        <v>29</v>
      </c>
      <c r="D50" s="9">
        <v>8</v>
      </c>
      <c r="E50" s="4">
        <v>792</v>
      </c>
      <c r="F50" s="143">
        <f t="shared" si="0"/>
        <v>0.64141414141414144</v>
      </c>
    </row>
    <row r="51" spans="1:6" ht="17">
      <c r="A51" s="5" t="s">
        <v>54</v>
      </c>
      <c r="B51" s="6">
        <v>551</v>
      </c>
      <c r="C51" s="9">
        <v>46</v>
      </c>
      <c r="D51" s="9">
        <v>13</v>
      </c>
      <c r="E51" s="4">
        <v>960</v>
      </c>
      <c r="F51" s="143">
        <f t="shared" si="0"/>
        <v>0.63541666666666663</v>
      </c>
    </row>
    <row r="52" spans="1:6" ht="17">
      <c r="A52" s="5" t="s">
        <v>55</v>
      </c>
      <c r="B52" s="6">
        <v>485</v>
      </c>
      <c r="C52" s="9">
        <v>40</v>
      </c>
      <c r="D52" s="9">
        <v>9</v>
      </c>
      <c r="E52" s="4">
        <v>810</v>
      </c>
      <c r="F52" s="143">
        <f t="shared" si="0"/>
        <v>0.65925925925925921</v>
      </c>
    </row>
    <row r="53" spans="1:6" ht="17">
      <c r="A53" s="5" t="s">
        <v>56</v>
      </c>
      <c r="B53" s="6">
        <v>678</v>
      </c>
      <c r="C53" s="9">
        <v>61</v>
      </c>
      <c r="D53" s="9">
        <v>9</v>
      </c>
      <c r="E53" s="4">
        <v>1124</v>
      </c>
      <c r="F53" s="143">
        <f t="shared" si="0"/>
        <v>0.66548042704626331</v>
      </c>
    </row>
    <row r="54" spans="1:6" ht="17">
      <c r="A54" s="5" t="s">
        <v>57</v>
      </c>
      <c r="B54" s="6">
        <v>583</v>
      </c>
      <c r="C54" s="9">
        <v>61</v>
      </c>
      <c r="D54" s="9">
        <v>11</v>
      </c>
      <c r="E54" s="4">
        <v>964</v>
      </c>
      <c r="F54" s="143">
        <f t="shared" si="0"/>
        <v>0.6794605809128631</v>
      </c>
    </row>
    <row r="55" spans="1:6" ht="17">
      <c r="A55" s="5" t="s">
        <v>58</v>
      </c>
      <c r="B55" s="6">
        <v>292</v>
      </c>
      <c r="C55" s="9">
        <v>25</v>
      </c>
      <c r="D55" s="9">
        <v>6</v>
      </c>
      <c r="E55" s="4">
        <v>448</v>
      </c>
      <c r="F55" s="143">
        <f t="shared" si="0"/>
        <v>0.7209821428571429</v>
      </c>
    </row>
    <row r="56" spans="1:6" ht="17">
      <c r="A56" s="5" t="s">
        <v>59</v>
      </c>
      <c r="B56" s="6">
        <v>343</v>
      </c>
      <c r="C56" s="9">
        <v>27</v>
      </c>
      <c r="D56" s="9">
        <v>8</v>
      </c>
      <c r="E56" s="4">
        <v>525</v>
      </c>
      <c r="F56" s="143">
        <f t="shared" si="0"/>
        <v>0.72</v>
      </c>
    </row>
    <row r="57" spans="1:6" ht="17">
      <c r="A57" s="5" t="s">
        <v>60</v>
      </c>
      <c r="B57" s="6">
        <v>480</v>
      </c>
      <c r="C57" s="9">
        <v>33</v>
      </c>
      <c r="D57" s="9">
        <v>9</v>
      </c>
      <c r="E57" s="4">
        <v>792</v>
      </c>
      <c r="F57" s="143">
        <f t="shared" si="0"/>
        <v>0.65909090909090906</v>
      </c>
    </row>
    <row r="58" spans="1:6" ht="17">
      <c r="A58" s="5" t="s">
        <v>61</v>
      </c>
      <c r="B58" s="6">
        <v>123</v>
      </c>
      <c r="C58" s="9">
        <v>14</v>
      </c>
      <c r="D58" s="9">
        <v>0</v>
      </c>
      <c r="E58" s="4">
        <v>197</v>
      </c>
      <c r="F58" s="143">
        <f t="shared" si="0"/>
        <v>0.69543147208121825</v>
      </c>
    </row>
    <row r="59" spans="1:6" ht="17">
      <c r="A59" s="5" t="s">
        <v>62</v>
      </c>
      <c r="B59" s="6">
        <v>621</v>
      </c>
      <c r="C59" s="9">
        <v>40</v>
      </c>
      <c r="D59" s="9">
        <v>4</v>
      </c>
      <c r="E59" s="4">
        <v>989</v>
      </c>
      <c r="F59" s="143">
        <f t="shared" si="0"/>
        <v>0.67239635995955516</v>
      </c>
    </row>
    <row r="60" spans="1:6" ht="17">
      <c r="A60" s="5" t="s">
        <v>63</v>
      </c>
      <c r="B60" s="6">
        <v>510</v>
      </c>
      <c r="C60" s="9">
        <v>44</v>
      </c>
      <c r="D60" s="9">
        <v>12</v>
      </c>
      <c r="E60" s="4">
        <v>750</v>
      </c>
      <c r="F60" s="143">
        <f t="shared" si="0"/>
        <v>0.75466666666666671</v>
      </c>
    </row>
    <row r="61" spans="1:6" ht="17">
      <c r="A61" s="5" t="s">
        <v>64</v>
      </c>
      <c r="B61" s="6">
        <v>290</v>
      </c>
      <c r="C61" s="9">
        <v>23</v>
      </c>
      <c r="D61" s="9">
        <v>1</v>
      </c>
      <c r="E61" s="4">
        <v>468</v>
      </c>
      <c r="F61" s="143">
        <f t="shared" si="0"/>
        <v>0.67094017094017089</v>
      </c>
    </row>
    <row r="62" spans="1:6" ht="17">
      <c r="A62" s="5" t="s">
        <v>65</v>
      </c>
      <c r="B62" s="6">
        <v>554</v>
      </c>
      <c r="C62" s="9">
        <v>57</v>
      </c>
      <c r="D62" s="9">
        <v>2</v>
      </c>
      <c r="E62" s="4">
        <v>821</v>
      </c>
      <c r="F62" s="143">
        <f t="shared" si="0"/>
        <v>0.74665042630937883</v>
      </c>
    </row>
    <row r="63" spans="1:6" ht="17">
      <c r="A63" s="5" t="s">
        <v>66</v>
      </c>
      <c r="B63" s="6">
        <v>482</v>
      </c>
      <c r="C63" s="9">
        <v>49</v>
      </c>
      <c r="D63" s="9">
        <v>7</v>
      </c>
      <c r="E63" s="4">
        <v>749</v>
      </c>
      <c r="F63" s="143">
        <f t="shared" si="0"/>
        <v>0.71829105473965282</v>
      </c>
    </row>
    <row r="64" spans="1:6" ht="17">
      <c r="A64" s="5" t="s">
        <v>67</v>
      </c>
      <c r="B64" s="6">
        <v>423</v>
      </c>
      <c r="C64" s="9">
        <v>32</v>
      </c>
      <c r="D64" s="9">
        <v>5</v>
      </c>
      <c r="E64" s="4">
        <v>654</v>
      </c>
      <c r="F64" s="143">
        <f t="shared" si="0"/>
        <v>0.70336391437308865</v>
      </c>
    </row>
    <row r="65" spans="1:6" ht="17">
      <c r="A65" s="5" t="s">
        <v>68</v>
      </c>
      <c r="B65" s="6">
        <v>562</v>
      </c>
      <c r="C65" s="9">
        <v>45</v>
      </c>
      <c r="D65" s="9">
        <v>13</v>
      </c>
      <c r="E65" s="4">
        <v>969</v>
      </c>
      <c r="F65" s="143">
        <f t="shared" si="0"/>
        <v>0.63983488132094946</v>
      </c>
    </row>
    <row r="66" spans="1:6" ht="17">
      <c r="A66" s="5" t="s">
        <v>69</v>
      </c>
      <c r="B66" s="6">
        <v>535</v>
      </c>
      <c r="C66" s="9">
        <v>74</v>
      </c>
      <c r="D66" s="9">
        <v>7</v>
      </c>
      <c r="E66" s="4">
        <v>867</v>
      </c>
      <c r="F66" s="143">
        <f t="shared" si="0"/>
        <v>0.71049596309111884</v>
      </c>
    </row>
    <row r="67" spans="1:6" ht="17">
      <c r="A67" s="5" t="s">
        <v>70</v>
      </c>
      <c r="B67" s="6">
        <v>532</v>
      </c>
      <c r="C67" s="9">
        <v>39</v>
      </c>
      <c r="D67" s="9">
        <v>16</v>
      </c>
      <c r="E67" s="4">
        <v>995</v>
      </c>
      <c r="F67" s="143">
        <f t="shared" ref="F67:F83" si="1">SUM(B67:D67)/E67</f>
        <v>0.58994974874371864</v>
      </c>
    </row>
    <row r="68" spans="1:6" ht="17">
      <c r="A68" s="5" t="s">
        <v>71</v>
      </c>
      <c r="B68" s="6">
        <v>502</v>
      </c>
      <c r="C68" s="9">
        <v>53</v>
      </c>
      <c r="D68" s="9">
        <v>7</v>
      </c>
      <c r="E68" s="4">
        <v>766</v>
      </c>
      <c r="F68" s="143">
        <f t="shared" si="1"/>
        <v>0.73368146214099217</v>
      </c>
    </row>
    <row r="69" spans="1:6" ht="17">
      <c r="A69" s="5" t="s">
        <v>72</v>
      </c>
      <c r="B69" s="6">
        <v>614</v>
      </c>
      <c r="C69" s="9">
        <v>36</v>
      </c>
      <c r="D69" s="9">
        <v>9</v>
      </c>
      <c r="E69" s="4">
        <v>955</v>
      </c>
      <c r="F69" s="143">
        <f t="shared" si="1"/>
        <v>0.69005235602094239</v>
      </c>
    </row>
    <row r="70" spans="1:6" ht="17">
      <c r="A70" s="5" t="s">
        <v>73</v>
      </c>
      <c r="B70" s="6">
        <v>225</v>
      </c>
      <c r="C70" s="9">
        <v>13</v>
      </c>
      <c r="D70" s="9">
        <v>3</v>
      </c>
      <c r="E70" s="4">
        <v>387</v>
      </c>
      <c r="F70" s="143">
        <f t="shared" si="1"/>
        <v>0.62273901808785526</v>
      </c>
    </row>
    <row r="71" spans="1:6" ht="17">
      <c r="A71" s="5" t="s">
        <v>74</v>
      </c>
      <c r="B71" s="6">
        <v>678</v>
      </c>
      <c r="C71" s="9">
        <v>26</v>
      </c>
      <c r="D71" s="9">
        <v>7</v>
      </c>
      <c r="E71" s="4">
        <v>1118</v>
      </c>
      <c r="F71" s="143">
        <f t="shared" si="1"/>
        <v>0.63595706618962433</v>
      </c>
    </row>
    <row r="72" spans="1:6" ht="17">
      <c r="A72" s="5" t="s">
        <v>75</v>
      </c>
      <c r="B72" s="6">
        <v>599</v>
      </c>
      <c r="C72" s="9">
        <v>33</v>
      </c>
      <c r="D72" s="9">
        <v>5</v>
      </c>
      <c r="E72" s="4">
        <v>890</v>
      </c>
      <c r="F72" s="143">
        <f t="shared" si="1"/>
        <v>0.71573033707865163</v>
      </c>
    </row>
    <row r="73" spans="1:6" ht="17">
      <c r="A73" s="5" t="s">
        <v>76</v>
      </c>
      <c r="B73" s="6">
        <v>497</v>
      </c>
      <c r="C73" s="9">
        <v>25</v>
      </c>
      <c r="D73" s="9">
        <v>1</v>
      </c>
      <c r="E73" s="4">
        <v>784</v>
      </c>
      <c r="F73" s="143">
        <f t="shared" si="1"/>
        <v>0.66709183673469385</v>
      </c>
    </row>
    <row r="74" spans="1:6" ht="17">
      <c r="A74" s="5" t="s">
        <v>77</v>
      </c>
      <c r="B74" s="6">
        <v>266</v>
      </c>
      <c r="C74" s="9">
        <v>19</v>
      </c>
      <c r="D74" s="9">
        <v>3</v>
      </c>
      <c r="E74" s="4">
        <v>465</v>
      </c>
      <c r="F74" s="143">
        <f t="shared" si="1"/>
        <v>0.61935483870967745</v>
      </c>
    </row>
    <row r="75" spans="1:6" ht="17">
      <c r="A75" s="5" t="s">
        <v>78</v>
      </c>
      <c r="B75" s="6">
        <v>442</v>
      </c>
      <c r="C75" s="9">
        <v>69</v>
      </c>
      <c r="D75" s="9">
        <v>12</v>
      </c>
      <c r="E75" s="4">
        <v>685</v>
      </c>
      <c r="F75" s="143">
        <f t="shared" si="1"/>
        <v>0.76350364963503647</v>
      </c>
    </row>
    <row r="76" spans="1:6" ht="17">
      <c r="A76" s="5" t="s">
        <v>79</v>
      </c>
      <c r="B76" s="6">
        <v>554</v>
      </c>
      <c r="C76" s="9">
        <v>43</v>
      </c>
      <c r="D76" s="9">
        <v>7</v>
      </c>
      <c r="E76" s="4">
        <v>875</v>
      </c>
      <c r="F76" s="143">
        <f t="shared" si="1"/>
        <v>0.69028571428571428</v>
      </c>
    </row>
    <row r="77" spans="1:6" ht="17">
      <c r="A77" s="5" t="s">
        <v>80</v>
      </c>
      <c r="B77" s="6">
        <v>466</v>
      </c>
      <c r="C77" s="9">
        <v>39</v>
      </c>
      <c r="D77" s="9">
        <v>9</v>
      </c>
      <c r="E77" s="4">
        <v>835</v>
      </c>
      <c r="F77" s="143">
        <f t="shared" si="1"/>
        <v>0.61556886227544905</v>
      </c>
    </row>
    <row r="78" spans="1:6" ht="17">
      <c r="A78" s="5" t="s">
        <v>81</v>
      </c>
      <c r="B78" s="6">
        <v>485</v>
      </c>
      <c r="C78" s="9">
        <v>20</v>
      </c>
      <c r="D78" s="9">
        <v>9</v>
      </c>
      <c r="E78" s="4">
        <v>947</v>
      </c>
      <c r="F78" s="143">
        <f t="shared" si="1"/>
        <v>0.54276663146779303</v>
      </c>
    </row>
    <row r="79" spans="1:6" ht="17">
      <c r="A79" s="5" t="s">
        <v>82</v>
      </c>
      <c r="B79" s="6">
        <v>629</v>
      </c>
      <c r="C79" s="9">
        <v>64</v>
      </c>
      <c r="D79" s="9">
        <v>11</v>
      </c>
      <c r="E79" s="4">
        <v>1035</v>
      </c>
      <c r="F79" s="143">
        <f t="shared" si="1"/>
        <v>0.68019323671497589</v>
      </c>
    </row>
    <row r="80" spans="1:6" ht="17">
      <c r="A80" s="5" t="s">
        <v>83</v>
      </c>
      <c r="B80" s="6">
        <v>536</v>
      </c>
      <c r="C80" s="9">
        <v>50</v>
      </c>
      <c r="D80" s="9">
        <v>3</v>
      </c>
      <c r="E80" s="4">
        <v>934</v>
      </c>
      <c r="F80" s="143">
        <f t="shared" si="1"/>
        <v>0.63062098501070663</v>
      </c>
    </row>
    <row r="81" spans="1:6" ht="17">
      <c r="A81" s="5" t="s">
        <v>84</v>
      </c>
      <c r="B81" s="6">
        <v>480</v>
      </c>
      <c r="C81" s="9">
        <v>43</v>
      </c>
      <c r="D81" s="9">
        <v>9</v>
      </c>
      <c r="E81" s="4">
        <v>902</v>
      </c>
      <c r="F81" s="143">
        <f t="shared" si="1"/>
        <v>0.58980044345898008</v>
      </c>
    </row>
    <row r="82" spans="1:6" ht="17">
      <c r="A82" s="5" t="s">
        <v>85</v>
      </c>
      <c r="B82" s="6">
        <v>505</v>
      </c>
      <c r="C82" s="9">
        <v>94</v>
      </c>
      <c r="D82" s="9">
        <v>6</v>
      </c>
      <c r="E82" s="4">
        <v>839</v>
      </c>
      <c r="F82" s="143">
        <f t="shared" si="1"/>
        <v>0.72109654350417163</v>
      </c>
    </row>
    <row r="83" spans="1:6">
      <c r="A83" s="78" t="s">
        <v>86</v>
      </c>
      <c r="B83" s="127">
        <f>SUM(B2:B82)</f>
        <v>35927</v>
      </c>
      <c r="C83" s="127">
        <f>SUM(C2:C82)</f>
        <v>3193</v>
      </c>
      <c r="D83" s="127">
        <f>SUM(D2:D82)</f>
        <v>512</v>
      </c>
      <c r="E83" s="127">
        <f>SUM(E2:E82)</f>
        <v>58619</v>
      </c>
      <c r="F83" s="143">
        <f t="shared" si="1"/>
        <v>0.67609478155546832</v>
      </c>
    </row>
    <row r="84" spans="1:6" ht="17">
      <c r="A84" s="7"/>
      <c r="B84" s="10"/>
      <c r="E84" s="12"/>
    </row>
    <row r="85" spans="1:6">
      <c r="A85" s="7"/>
      <c r="B85" s="12"/>
      <c r="C85" s="13"/>
      <c r="D85" s="13"/>
      <c r="E85" s="12"/>
    </row>
    <row r="86" spans="1:6">
      <c r="E86" s="12"/>
    </row>
  </sheetData>
  <printOptions gridLines="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L5" sqref="L5:L15"/>
    </sheetView>
  </sheetViews>
  <sheetFormatPr baseColWidth="10" defaultColWidth="10.6640625" defaultRowHeight="17" x14ac:dyDescent="0"/>
  <cols>
    <col min="1" max="1" width="16.83203125" style="36" customWidth="1"/>
    <col min="2" max="2" width="11" style="36" customWidth="1"/>
    <col min="3" max="3" width="8.1640625" style="36" customWidth="1"/>
    <col min="4" max="4" width="8.33203125" style="36" customWidth="1"/>
    <col min="5" max="5" width="10.83203125" style="22" customWidth="1"/>
    <col min="6" max="6" width="10.1640625" style="22" customWidth="1"/>
    <col min="7" max="7" width="10.6640625" style="59" customWidth="1"/>
    <col min="8" max="9" width="9.1640625" style="84" customWidth="1"/>
    <col min="10" max="12" width="10.6640625" style="84" customWidth="1"/>
    <col min="13" max="13" width="6.1640625" style="36" customWidth="1"/>
    <col min="14" max="16" width="7.1640625" style="36" customWidth="1"/>
    <col min="17" max="17" width="8.33203125" style="36" customWidth="1"/>
    <col min="18" max="18" width="11.83203125" style="36" customWidth="1"/>
    <col min="19" max="19" width="8.5" style="36" customWidth="1"/>
    <col min="20" max="20" width="10" style="36" customWidth="1"/>
    <col min="21" max="21" width="5" style="36" customWidth="1"/>
    <col min="22" max="16384" width="10.6640625" style="36"/>
  </cols>
  <sheetData>
    <row r="1" spans="1:20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4"/>
      <c r="N1" s="64"/>
      <c r="O1" s="64"/>
      <c r="P1" s="64"/>
      <c r="Q1" s="64" t="s">
        <v>302</v>
      </c>
      <c r="R1" s="16"/>
      <c r="S1" s="16"/>
      <c r="T1" s="21"/>
    </row>
    <row r="2" spans="1:20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24"/>
      <c r="N2" s="24"/>
      <c r="O2" s="24"/>
      <c r="P2" s="24"/>
      <c r="Q2" s="24" t="s">
        <v>276</v>
      </c>
      <c r="R2" s="24"/>
      <c r="S2" s="24"/>
      <c r="T2" s="27"/>
    </row>
    <row r="3" spans="1:20" s="22" customFormat="1">
      <c r="A3" s="187">
        <v>42682</v>
      </c>
      <c r="B3" s="188"/>
      <c r="C3" s="189"/>
      <c r="D3" s="28"/>
      <c r="E3" s="24"/>
      <c r="F3" s="24"/>
      <c r="G3" s="25"/>
      <c r="H3" s="65"/>
      <c r="I3" s="65"/>
      <c r="J3" s="65"/>
      <c r="K3" s="65"/>
      <c r="L3" s="65"/>
      <c r="M3" s="24"/>
      <c r="N3" s="24"/>
      <c r="O3" s="24"/>
      <c r="P3" s="24"/>
      <c r="Q3" s="24"/>
      <c r="R3" s="24"/>
      <c r="S3" s="24"/>
      <c r="T3" s="27"/>
    </row>
    <row r="4" spans="1:20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31"/>
      <c r="N4" s="31"/>
      <c r="O4" s="31"/>
      <c r="P4" s="31"/>
      <c r="Q4" s="31"/>
      <c r="R4" s="31"/>
      <c r="S4" s="31"/>
      <c r="T4" s="35"/>
    </row>
    <row r="5" spans="1:20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298</v>
      </c>
      <c r="I5" s="72" t="s">
        <v>299</v>
      </c>
      <c r="J5" s="72" t="s">
        <v>303</v>
      </c>
      <c r="K5" s="72" t="s">
        <v>300</v>
      </c>
      <c r="L5" s="151" t="s">
        <v>301</v>
      </c>
      <c r="M5" s="37" t="s">
        <v>223</v>
      </c>
      <c r="N5" s="37" t="s">
        <v>224</v>
      </c>
      <c r="O5" s="37" t="s">
        <v>234</v>
      </c>
      <c r="P5" s="37" t="s">
        <v>225</v>
      </c>
      <c r="Q5" s="37" t="s">
        <v>226</v>
      </c>
      <c r="R5" s="43" t="s">
        <v>95</v>
      </c>
      <c r="S5" s="43" t="s">
        <v>96</v>
      </c>
      <c r="T5" s="43" t="s">
        <v>520</v>
      </c>
    </row>
    <row r="6" spans="1:20" s="52" customFormat="1" ht="12">
      <c r="A6" s="46"/>
      <c r="B6" s="46"/>
      <c r="C6" s="46"/>
      <c r="D6" s="46"/>
      <c r="E6" s="45"/>
      <c r="F6" s="45"/>
      <c r="G6" s="47"/>
      <c r="H6" s="75" t="s">
        <v>97</v>
      </c>
      <c r="I6" s="75" t="str">
        <f>H6</f>
        <v>DEM</v>
      </c>
      <c r="J6" s="75" t="str">
        <f>I6</f>
        <v>DEM</v>
      </c>
      <c r="K6" s="75" t="s">
        <v>97</v>
      </c>
      <c r="L6" s="149" t="str">
        <f>H6</f>
        <v>DEM</v>
      </c>
      <c r="M6" s="75"/>
      <c r="N6" s="75"/>
      <c r="O6" s="75"/>
      <c r="P6" s="75"/>
      <c r="Q6" s="75"/>
      <c r="R6" s="46"/>
      <c r="S6" s="103"/>
      <c r="T6" s="144"/>
    </row>
    <row r="7" spans="1:20">
      <c r="A7" s="79" t="s">
        <v>7</v>
      </c>
      <c r="B7" s="4">
        <v>570</v>
      </c>
      <c r="C7" s="109">
        <v>70</v>
      </c>
      <c r="D7" s="109">
        <v>14</v>
      </c>
      <c r="E7" s="79">
        <f>SUM(B7:D7)</f>
        <v>654</v>
      </c>
      <c r="F7" s="4">
        <v>828</v>
      </c>
      <c r="G7" s="80">
        <f t="shared" ref="G7:G15" si="0">E7/F7</f>
        <v>0.78985507246376807</v>
      </c>
      <c r="H7" s="139">
        <v>435</v>
      </c>
      <c r="I7" s="140">
        <v>40</v>
      </c>
      <c r="J7" s="81">
        <v>1</v>
      </c>
      <c r="K7" s="81">
        <v>10</v>
      </c>
      <c r="L7" s="150">
        <f>SUM(H7:K7)</f>
        <v>486</v>
      </c>
      <c r="M7" s="139">
        <v>1</v>
      </c>
      <c r="N7" s="140">
        <v>0</v>
      </c>
      <c r="O7" s="81">
        <v>0</v>
      </c>
      <c r="P7" s="81">
        <v>0</v>
      </c>
      <c r="Q7" s="79">
        <f>SUM(M7:P7)</f>
        <v>1</v>
      </c>
      <c r="R7" s="79">
        <f>E7-S7</f>
        <v>167</v>
      </c>
      <c r="S7" s="79">
        <f>Q7+L7</f>
        <v>487</v>
      </c>
      <c r="T7" s="79">
        <f>R7+S7</f>
        <v>654</v>
      </c>
    </row>
    <row r="8" spans="1:20">
      <c r="A8" s="79" t="s">
        <v>8</v>
      </c>
      <c r="B8" s="6">
        <v>549</v>
      </c>
      <c r="C8" s="109">
        <v>86</v>
      </c>
      <c r="D8" s="109">
        <v>3</v>
      </c>
      <c r="E8" s="79">
        <f t="shared" ref="E8:E15" si="1">SUM(B8:D8)</f>
        <v>638</v>
      </c>
      <c r="F8" s="4">
        <v>913</v>
      </c>
      <c r="G8" s="80">
        <f t="shared" si="0"/>
        <v>0.6987951807228916</v>
      </c>
      <c r="H8" s="139">
        <v>396</v>
      </c>
      <c r="I8" s="140">
        <v>47</v>
      </c>
      <c r="J8" s="81">
        <v>2</v>
      </c>
      <c r="K8" s="81">
        <v>1</v>
      </c>
      <c r="L8" s="150">
        <f t="shared" ref="L8:L15" si="2">SUM(H8:K8)</f>
        <v>446</v>
      </c>
      <c r="M8" s="139">
        <v>0</v>
      </c>
      <c r="N8" s="140">
        <v>2</v>
      </c>
      <c r="O8" s="81">
        <v>0</v>
      </c>
      <c r="P8" s="81">
        <v>0</v>
      </c>
      <c r="Q8" s="79">
        <f t="shared" ref="Q8:Q15" si="3">SUM(M8:P8)</f>
        <v>2</v>
      </c>
      <c r="R8" s="79">
        <f t="shared" ref="R8:R15" si="4">E8-S8</f>
        <v>190</v>
      </c>
      <c r="S8" s="79">
        <f t="shared" ref="S8:S15" si="5">Q8+L8</f>
        <v>448</v>
      </c>
      <c r="T8" s="79">
        <f t="shared" ref="T8:T15" si="6">R8+S8</f>
        <v>638</v>
      </c>
    </row>
    <row r="9" spans="1:20">
      <c r="A9" s="79" t="s">
        <v>9</v>
      </c>
      <c r="B9" s="6">
        <v>424</v>
      </c>
      <c r="C9" s="109">
        <v>84</v>
      </c>
      <c r="D9" s="109">
        <v>8</v>
      </c>
      <c r="E9" s="79">
        <f t="shared" si="1"/>
        <v>516</v>
      </c>
      <c r="F9" s="4">
        <v>661</v>
      </c>
      <c r="G9" s="80">
        <f t="shared" si="0"/>
        <v>0.78063540090771555</v>
      </c>
      <c r="H9" s="139">
        <v>302</v>
      </c>
      <c r="I9" s="140">
        <v>60</v>
      </c>
      <c r="J9" s="81">
        <v>1</v>
      </c>
      <c r="K9" s="81">
        <v>5</v>
      </c>
      <c r="L9" s="150">
        <f t="shared" si="2"/>
        <v>368</v>
      </c>
      <c r="M9" s="139">
        <v>0</v>
      </c>
      <c r="N9" s="140">
        <v>0</v>
      </c>
      <c r="O9" s="81">
        <v>0</v>
      </c>
      <c r="P9" s="81">
        <v>0</v>
      </c>
      <c r="Q9" s="79">
        <f t="shared" si="3"/>
        <v>0</v>
      </c>
      <c r="R9" s="79">
        <f t="shared" si="4"/>
        <v>148</v>
      </c>
      <c r="S9" s="79">
        <f t="shared" si="5"/>
        <v>368</v>
      </c>
      <c r="T9" s="79">
        <f t="shared" si="6"/>
        <v>516</v>
      </c>
    </row>
    <row r="10" spans="1:20">
      <c r="A10" s="79" t="s">
        <v>10</v>
      </c>
      <c r="B10" s="6">
        <v>105</v>
      </c>
      <c r="C10" s="109">
        <v>6</v>
      </c>
      <c r="D10" s="109">
        <v>2</v>
      </c>
      <c r="E10" s="79">
        <f t="shared" si="1"/>
        <v>113</v>
      </c>
      <c r="F10" s="4">
        <v>168</v>
      </c>
      <c r="G10" s="80">
        <f t="shared" si="0"/>
        <v>0.67261904761904767</v>
      </c>
      <c r="H10" s="139">
        <v>73</v>
      </c>
      <c r="I10" s="140">
        <v>4</v>
      </c>
      <c r="J10" s="81">
        <v>0</v>
      </c>
      <c r="K10" s="81">
        <v>2</v>
      </c>
      <c r="L10" s="150">
        <f t="shared" si="2"/>
        <v>79</v>
      </c>
      <c r="M10" s="139">
        <v>0</v>
      </c>
      <c r="N10" s="140">
        <v>0</v>
      </c>
      <c r="O10" s="81">
        <v>0</v>
      </c>
      <c r="P10" s="81">
        <v>0</v>
      </c>
      <c r="Q10" s="79">
        <f t="shared" si="3"/>
        <v>0</v>
      </c>
      <c r="R10" s="79">
        <f t="shared" si="4"/>
        <v>34</v>
      </c>
      <c r="S10" s="79">
        <f t="shared" si="5"/>
        <v>79</v>
      </c>
      <c r="T10" s="79">
        <f t="shared" si="6"/>
        <v>113</v>
      </c>
    </row>
    <row r="11" spans="1:20">
      <c r="A11" s="79" t="s">
        <v>11</v>
      </c>
      <c r="B11" s="6">
        <v>279</v>
      </c>
      <c r="C11" s="109">
        <v>26</v>
      </c>
      <c r="D11" s="109">
        <v>3</v>
      </c>
      <c r="E11" s="79">
        <f t="shared" si="1"/>
        <v>308</v>
      </c>
      <c r="F11" s="4">
        <v>453</v>
      </c>
      <c r="G11" s="80">
        <f t="shared" si="0"/>
        <v>0.67991169977924948</v>
      </c>
      <c r="H11" s="139">
        <v>195</v>
      </c>
      <c r="I11" s="140">
        <v>19</v>
      </c>
      <c r="J11" s="81">
        <v>0</v>
      </c>
      <c r="K11" s="81">
        <v>0</v>
      </c>
      <c r="L11" s="150">
        <f t="shared" si="2"/>
        <v>214</v>
      </c>
      <c r="M11" s="139">
        <v>1</v>
      </c>
      <c r="N11" s="140">
        <v>0</v>
      </c>
      <c r="O11" s="81">
        <v>0</v>
      </c>
      <c r="P11" s="81">
        <v>0</v>
      </c>
      <c r="Q11" s="79">
        <f t="shared" si="3"/>
        <v>1</v>
      </c>
      <c r="R11" s="79">
        <f t="shared" si="4"/>
        <v>93</v>
      </c>
      <c r="S11" s="79">
        <f t="shared" si="5"/>
        <v>215</v>
      </c>
      <c r="T11" s="79">
        <f t="shared" si="6"/>
        <v>308</v>
      </c>
    </row>
    <row r="12" spans="1:20">
      <c r="A12" s="79" t="s">
        <v>12</v>
      </c>
      <c r="B12" s="6">
        <v>481</v>
      </c>
      <c r="C12" s="109">
        <v>33</v>
      </c>
      <c r="D12" s="109">
        <v>14</v>
      </c>
      <c r="E12" s="79">
        <f t="shared" si="1"/>
        <v>528</v>
      </c>
      <c r="F12" s="4">
        <v>721</v>
      </c>
      <c r="G12" s="80">
        <f t="shared" si="0"/>
        <v>0.73231622746185854</v>
      </c>
      <c r="H12" s="139">
        <v>338</v>
      </c>
      <c r="I12" s="140">
        <v>23</v>
      </c>
      <c r="J12" s="81">
        <v>0</v>
      </c>
      <c r="K12" s="81">
        <v>9</v>
      </c>
      <c r="L12" s="150">
        <f t="shared" si="2"/>
        <v>370</v>
      </c>
      <c r="M12" s="139">
        <v>0</v>
      </c>
      <c r="N12" s="140">
        <v>0</v>
      </c>
      <c r="O12" s="81">
        <v>0</v>
      </c>
      <c r="P12" s="81">
        <v>0</v>
      </c>
      <c r="Q12" s="79">
        <f t="shared" si="3"/>
        <v>0</v>
      </c>
      <c r="R12" s="79">
        <f t="shared" si="4"/>
        <v>158</v>
      </c>
      <c r="S12" s="79">
        <f t="shared" si="5"/>
        <v>370</v>
      </c>
      <c r="T12" s="79">
        <f t="shared" si="6"/>
        <v>528</v>
      </c>
    </row>
    <row r="13" spans="1:20">
      <c r="A13" s="79" t="s">
        <v>13</v>
      </c>
      <c r="B13" s="4">
        <v>191</v>
      </c>
      <c r="C13" s="109">
        <v>24</v>
      </c>
      <c r="D13" s="109">
        <v>2</v>
      </c>
      <c r="E13" s="79">
        <f t="shared" si="1"/>
        <v>217</v>
      </c>
      <c r="F13" s="4">
        <v>318</v>
      </c>
      <c r="G13" s="80">
        <f t="shared" si="0"/>
        <v>0.6823899371069182</v>
      </c>
      <c r="H13" s="139">
        <v>120</v>
      </c>
      <c r="I13" s="140">
        <v>21</v>
      </c>
      <c r="J13" s="81">
        <v>0</v>
      </c>
      <c r="K13" s="81">
        <v>0</v>
      </c>
      <c r="L13" s="150">
        <f t="shared" si="2"/>
        <v>141</v>
      </c>
      <c r="M13" s="139">
        <v>1</v>
      </c>
      <c r="N13" s="140">
        <v>0</v>
      </c>
      <c r="O13" s="81">
        <v>0</v>
      </c>
      <c r="P13" s="81">
        <v>0</v>
      </c>
      <c r="Q13" s="79">
        <f t="shared" si="3"/>
        <v>1</v>
      </c>
      <c r="R13" s="79">
        <f t="shared" si="4"/>
        <v>75</v>
      </c>
      <c r="S13" s="79">
        <f t="shared" si="5"/>
        <v>142</v>
      </c>
      <c r="T13" s="79">
        <f t="shared" si="6"/>
        <v>217</v>
      </c>
    </row>
    <row r="14" spans="1:20" ht="18" thickBot="1">
      <c r="A14" s="79" t="s">
        <v>14</v>
      </c>
      <c r="B14" s="4">
        <v>587</v>
      </c>
      <c r="C14" s="109">
        <v>72</v>
      </c>
      <c r="D14" s="109">
        <v>8</v>
      </c>
      <c r="E14" s="79">
        <f t="shared" si="1"/>
        <v>667</v>
      </c>
      <c r="F14" s="4">
        <v>962</v>
      </c>
      <c r="G14" s="80">
        <f t="shared" si="0"/>
        <v>0.6933471933471933</v>
      </c>
      <c r="H14" s="139">
        <v>380</v>
      </c>
      <c r="I14" s="140">
        <v>44</v>
      </c>
      <c r="J14" s="81">
        <v>0</v>
      </c>
      <c r="K14" s="81">
        <v>6</v>
      </c>
      <c r="L14" s="150">
        <f t="shared" si="2"/>
        <v>430</v>
      </c>
      <c r="M14" s="139">
        <v>2</v>
      </c>
      <c r="N14" s="140">
        <v>1</v>
      </c>
      <c r="O14" s="81">
        <v>0</v>
      </c>
      <c r="P14" s="81">
        <v>0</v>
      </c>
      <c r="Q14" s="79">
        <f t="shared" si="3"/>
        <v>3</v>
      </c>
      <c r="R14" s="79">
        <f t="shared" si="4"/>
        <v>234</v>
      </c>
      <c r="S14" s="79">
        <f t="shared" si="5"/>
        <v>433</v>
      </c>
      <c r="T14" s="79">
        <f t="shared" si="6"/>
        <v>667</v>
      </c>
    </row>
    <row r="15" spans="1:20" s="22" customFormat="1" ht="18" thickBot="1">
      <c r="A15" s="100" t="s">
        <v>86</v>
      </c>
      <c r="B15" s="79">
        <f>SUM(B7:B14)</f>
        <v>3186</v>
      </c>
      <c r="C15" s="79">
        <f>SUM(C7:C14)</f>
        <v>401</v>
      </c>
      <c r="D15" s="79">
        <f>SUM(D7:D14)</f>
        <v>54</v>
      </c>
      <c r="E15" s="79">
        <f t="shared" si="1"/>
        <v>3641</v>
      </c>
      <c r="F15" s="79">
        <f>SUM(F7:F14)</f>
        <v>5024</v>
      </c>
      <c r="G15" s="80">
        <f t="shared" si="0"/>
        <v>0.72472133757961787</v>
      </c>
      <c r="H15" s="79">
        <f t="shared" ref="H15:P15" si="7">SUM(H7:H14)</f>
        <v>2239</v>
      </c>
      <c r="I15" s="79">
        <f t="shared" si="7"/>
        <v>258</v>
      </c>
      <c r="J15" s="79">
        <f t="shared" si="7"/>
        <v>4</v>
      </c>
      <c r="K15" s="79">
        <f t="shared" si="7"/>
        <v>33</v>
      </c>
      <c r="L15" s="150">
        <f t="shared" si="2"/>
        <v>2534</v>
      </c>
      <c r="M15" s="79">
        <f t="shared" si="7"/>
        <v>5</v>
      </c>
      <c r="N15" s="79">
        <f t="shared" si="7"/>
        <v>3</v>
      </c>
      <c r="O15" s="79">
        <f t="shared" si="7"/>
        <v>0</v>
      </c>
      <c r="P15" s="79">
        <f t="shared" si="7"/>
        <v>0</v>
      </c>
      <c r="Q15" s="79">
        <f t="shared" si="3"/>
        <v>8</v>
      </c>
      <c r="R15" s="79">
        <f t="shared" si="4"/>
        <v>1099</v>
      </c>
      <c r="S15" s="79">
        <f t="shared" si="5"/>
        <v>2542</v>
      </c>
      <c r="T15" s="79">
        <f t="shared" si="6"/>
        <v>3641</v>
      </c>
    </row>
    <row r="16" spans="1:20" ht="18" thickBot="1">
      <c r="R16" s="101"/>
      <c r="S16" s="101"/>
    </row>
    <row r="17" spans="8:19" s="36" customFormat="1">
      <c r="S17" s="102"/>
    </row>
    <row r="18" spans="8:19" s="36" customFormat="1">
      <c r="H18" s="84"/>
      <c r="I18" s="84"/>
      <c r="J18" s="84"/>
      <c r="K18" s="84"/>
      <c r="L18" s="84"/>
    </row>
    <row r="19" spans="8:19" s="36" customFormat="1">
      <c r="M19" s="83"/>
      <c r="N19" s="83"/>
      <c r="O19" s="83"/>
      <c r="P19" s="83"/>
      <c r="Q19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L11" sqref="L11:L12"/>
    </sheetView>
  </sheetViews>
  <sheetFormatPr baseColWidth="10" defaultColWidth="10.6640625" defaultRowHeight="17" x14ac:dyDescent="0"/>
  <cols>
    <col min="1" max="1" width="16.83203125" style="36" customWidth="1"/>
    <col min="2" max="2" width="11.83203125" style="36" customWidth="1"/>
    <col min="3" max="4" width="10.6640625" style="36" customWidth="1"/>
    <col min="5" max="5" width="15" style="22" customWidth="1"/>
    <col min="6" max="6" width="11.83203125" style="22" customWidth="1"/>
    <col min="7" max="7" width="10.6640625" style="59" customWidth="1"/>
    <col min="8" max="8" width="6.1640625" style="36" customWidth="1"/>
    <col min="9" max="11" width="7.1640625" style="36" customWidth="1"/>
    <col min="12" max="12" width="15.83203125" style="36" customWidth="1"/>
    <col min="13" max="13" width="11.83203125" style="36" customWidth="1"/>
    <col min="14" max="14" width="8.5" style="36" customWidth="1"/>
    <col min="15" max="15" width="10" style="36" customWidth="1"/>
    <col min="16" max="16" width="5" style="36" customWidth="1"/>
    <col min="17" max="16384" width="10.6640625" style="36"/>
  </cols>
  <sheetData>
    <row r="1" spans="1:15" s="22" customFormat="1">
      <c r="A1" s="15" t="s">
        <v>87</v>
      </c>
      <c r="B1" s="16"/>
      <c r="C1" s="16"/>
      <c r="D1" s="16"/>
      <c r="E1" s="17"/>
      <c r="F1" s="16"/>
      <c r="G1" s="18"/>
      <c r="H1" s="64"/>
      <c r="I1" s="64"/>
      <c r="J1" s="64"/>
      <c r="K1" s="64"/>
      <c r="L1" s="64" t="s">
        <v>306</v>
      </c>
      <c r="M1" s="16"/>
      <c r="N1" s="16"/>
      <c r="O1" s="21"/>
    </row>
    <row r="2" spans="1:15" s="22" customFormat="1">
      <c r="A2" s="23" t="s">
        <v>243</v>
      </c>
      <c r="B2" s="24"/>
      <c r="C2" s="24"/>
      <c r="D2" s="24"/>
      <c r="E2" s="24"/>
      <c r="F2" s="24"/>
      <c r="G2" s="25"/>
      <c r="H2" s="24"/>
      <c r="I2" s="24"/>
      <c r="J2" s="24"/>
      <c r="K2" s="24"/>
      <c r="L2" s="24"/>
      <c r="M2" s="24"/>
      <c r="N2" s="24"/>
      <c r="O2" s="27"/>
    </row>
    <row r="3" spans="1:15" s="22" customFormat="1">
      <c r="A3" s="187">
        <v>42682</v>
      </c>
      <c r="B3" s="188"/>
      <c r="C3" s="189"/>
      <c r="D3" s="28"/>
      <c r="E3" s="24"/>
      <c r="F3" s="24"/>
      <c r="G3" s="25"/>
      <c r="H3" s="24"/>
      <c r="I3" s="24"/>
      <c r="J3" s="24"/>
      <c r="K3" s="24"/>
      <c r="L3" s="24"/>
      <c r="M3" s="24"/>
      <c r="N3" s="24"/>
      <c r="O3" s="27"/>
    </row>
    <row r="4" spans="1:15" ht="18" thickBot="1">
      <c r="A4" s="29"/>
      <c r="B4" s="30"/>
      <c r="C4" s="31"/>
      <c r="D4" s="31"/>
      <c r="E4" s="31"/>
      <c r="F4" s="31"/>
      <c r="G4" s="32"/>
      <c r="H4" s="31"/>
      <c r="I4" s="31"/>
      <c r="J4" s="31"/>
      <c r="K4" s="31"/>
      <c r="L4" s="31"/>
      <c r="M4" s="31"/>
      <c r="N4" s="31"/>
      <c r="O4" s="35"/>
    </row>
    <row r="5" spans="1:15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7" t="s">
        <v>223</v>
      </c>
      <c r="I5" s="37" t="s">
        <v>224</v>
      </c>
      <c r="J5" s="37" t="s">
        <v>234</v>
      </c>
      <c r="K5" s="37" t="s">
        <v>225</v>
      </c>
      <c r="L5" s="37" t="s">
        <v>226</v>
      </c>
      <c r="M5" s="43" t="s">
        <v>95</v>
      </c>
      <c r="N5" s="43" t="s">
        <v>96</v>
      </c>
      <c r="O5" s="43" t="s">
        <v>520</v>
      </c>
    </row>
    <row r="6" spans="1:15" s="52" customFormat="1" ht="12">
      <c r="A6" s="46"/>
      <c r="B6" s="46"/>
      <c r="C6" s="46"/>
      <c r="D6" s="46"/>
      <c r="E6" s="45"/>
      <c r="F6" s="45"/>
      <c r="G6" s="47"/>
      <c r="H6" s="75"/>
      <c r="I6" s="75"/>
      <c r="J6" s="75"/>
      <c r="K6" s="75"/>
      <c r="L6" s="75"/>
      <c r="M6" s="46"/>
      <c r="N6" s="103"/>
      <c r="O6" s="144"/>
    </row>
    <row r="7" spans="1:15" ht="18" thickBot="1">
      <c r="A7" s="79" t="s">
        <v>15</v>
      </c>
      <c r="B7" s="79">
        <v>50</v>
      </c>
      <c r="C7" s="79">
        <v>0</v>
      </c>
      <c r="D7" s="79">
        <v>0</v>
      </c>
      <c r="E7" s="79">
        <f>SUM(B7:D7)</f>
        <v>50</v>
      </c>
      <c r="F7" s="4">
        <v>73</v>
      </c>
      <c r="G7" s="80">
        <f t="shared" ref="G7:G8" si="0">E7/F7</f>
        <v>0.68493150684931503</v>
      </c>
      <c r="H7" s="79">
        <v>8</v>
      </c>
      <c r="I7" s="81">
        <v>0</v>
      </c>
      <c r="J7" s="81">
        <v>0</v>
      </c>
      <c r="K7" s="81">
        <v>0</v>
      </c>
      <c r="L7" s="79">
        <f>SUM(H7:K7)</f>
        <v>8</v>
      </c>
      <c r="M7" s="79">
        <f>E7-N7</f>
        <v>42</v>
      </c>
      <c r="N7" s="79">
        <f>L7</f>
        <v>8</v>
      </c>
      <c r="O7" s="79">
        <f>M7+N7</f>
        <v>50</v>
      </c>
    </row>
    <row r="8" spans="1:15" s="22" customFormat="1" ht="18" thickBot="1">
      <c r="A8" s="100" t="s">
        <v>86</v>
      </c>
      <c r="B8" s="79">
        <f>SUM(B7:B7)</f>
        <v>50</v>
      </c>
      <c r="C8" s="79">
        <f>SUM(C7:C7)</f>
        <v>0</v>
      </c>
      <c r="D8" s="79">
        <f>SUM(D7:D7)</f>
        <v>0</v>
      </c>
      <c r="E8" s="79">
        <f t="shared" ref="E8" si="1">SUM(B8:D8)</f>
        <v>50</v>
      </c>
      <c r="F8" s="79">
        <f>SUM(F7:F7)</f>
        <v>73</v>
      </c>
      <c r="G8" s="80">
        <f t="shared" si="0"/>
        <v>0.68493150684931503</v>
      </c>
      <c r="H8" s="79">
        <f>SUM(H7:H7)</f>
        <v>8</v>
      </c>
      <c r="I8" s="79">
        <f>SUM(I7:I7)</f>
        <v>0</v>
      </c>
      <c r="J8" s="79">
        <f>SUM(J7:J7)</f>
        <v>0</v>
      </c>
      <c r="K8" s="79">
        <f>SUM(K7:K7)</f>
        <v>0</v>
      </c>
      <c r="L8" s="79">
        <f t="shared" ref="L8" si="2">SUM(H8:K8)</f>
        <v>8</v>
      </c>
      <c r="M8" s="79">
        <f>E8-N8</f>
        <v>42</v>
      </c>
      <c r="N8" s="79">
        <f t="shared" ref="N8" si="3">L8</f>
        <v>8</v>
      </c>
      <c r="O8" s="79">
        <f>M8+N8</f>
        <v>50</v>
      </c>
    </row>
    <row r="9" spans="1:15" ht="18" thickBot="1">
      <c r="L9" s="154" t="s">
        <v>721</v>
      </c>
      <c r="M9" s="155">
        <v>1</v>
      </c>
      <c r="N9" s="101"/>
    </row>
    <row r="10" spans="1:15">
      <c r="E10" s="36"/>
      <c r="F10" s="36"/>
      <c r="G10" s="36"/>
      <c r="L10" s="154" t="s">
        <v>722</v>
      </c>
      <c r="M10" s="155">
        <v>1</v>
      </c>
      <c r="N10" s="102"/>
    </row>
    <row r="11" spans="1:15">
      <c r="E11" s="36"/>
      <c r="F11" s="36"/>
      <c r="G11" s="36"/>
      <c r="L11" s="154" t="s">
        <v>723</v>
      </c>
      <c r="M11" s="155">
        <v>3</v>
      </c>
    </row>
    <row r="12" spans="1:15">
      <c r="E12" s="36"/>
      <c r="F12" s="36"/>
      <c r="G12" s="36"/>
      <c r="H12" s="83"/>
      <c r="I12" s="83"/>
      <c r="J12" s="83"/>
      <c r="K12" s="83"/>
      <c r="L12" s="154" t="s">
        <v>724</v>
      </c>
      <c r="M12" s="155">
        <v>3</v>
      </c>
    </row>
  </sheetData>
  <mergeCells count="1">
    <mergeCell ref="A3:C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opLeftCell="I1" workbookViewId="0">
      <selection activeCell="R5" sqref="R5:R8"/>
    </sheetView>
  </sheetViews>
  <sheetFormatPr baseColWidth="10" defaultColWidth="10.6640625" defaultRowHeight="17" x14ac:dyDescent="0"/>
  <cols>
    <col min="1" max="1" width="16.83203125" style="36" customWidth="1"/>
    <col min="2" max="2" width="11.1640625" style="36" customWidth="1"/>
    <col min="3" max="4" width="10.6640625" style="36" customWidth="1"/>
    <col min="5" max="5" width="9.5" style="22" customWidth="1"/>
    <col min="6" max="6" width="9.1640625" style="22" customWidth="1"/>
    <col min="7" max="7" width="10.6640625" style="59" customWidth="1"/>
    <col min="8" max="18" width="10.6640625" style="84" customWidth="1"/>
    <col min="19" max="19" width="6.1640625" style="36" customWidth="1"/>
    <col min="20" max="22" width="7.1640625" style="36" customWidth="1"/>
    <col min="23" max="23" width="8.33203125" style="36" customWidth="1"/>
    <col min="24" max="24" width="11.83203125" style="36" customWidth="1"/>
    <col min="25" max="25" width="8.5" style="36" customWidth="1"/>
    <col min="26" max="26" width="10" style="36" customWidth="1"/>
    <col min="27" max="27" width="5" style="36" customWidth="1"/>
    <col min="28" max="16384" width="10.6640625" style="36"/>
  </cols>
  <sheetData>
    <row r="1" spans="1:26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2"/>
      <c r="N1" s="62"/>
      <c r="O1" s="62"/>
      <c r="P1" s="62"/>
      <c r="Q1" s="16"/>
      <c r="R1" s="16"/>
      <c r="S1" s="64"/>
      <c r="T1" s="64"/>
      <c r="U1" s="64"/>
      <c r="V1" s="64"/>
      <c r="W1" s="64" t="s">
        <v>307</v>
      </c>
      <c r="X1" s="16"/>
      <c r="Y1" s="16"/>
      <c r="Z1" s="21"/>
    </row>
    <row r="2" spans="1:26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65"/>
      <c r="N2" s="65"/>
      <c r="O2" s="65"/>
      <c r="P2" s="65"/>
      <c r="Q2" s="66"/>
      <c r="R2" s="66"/>
      <c r="S2" s="24"/>
      <c r="T2" s="24"/>
      <c r="U2" s="24"/>
      <c r="V2" s="24"/>
      <c r="W2" s="24" t="s">
        <v>308</v>
      </c>
      <c r="X2" s="24"/>
      <c r="Y2" s="24"/>
      <c r="Z2" s="27"/>
    </row>
    <row r="3" spans="1:26" s="22" customFormat="1">
      <c r="A3" s="187">
        <v>42682</v>
      </c>
      <c r="B3" s="188"/>
      <c r="C3" s="189"/>
      <c r="D3" s="28"/>
      <c r="E3" s="24"/>
      <c r="F3" s="24"/>
      <c r="G3" s="2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24"/>
      <c r="T3" s="24"/>
      <c r="U3" s="24"/>
      <c r="V3" s="24"/>
      <c r="W3" s="24"/>
      <c r="X3" s="24"/>
      <c r="Y3" s="24"/>
      <c r="Z3" s="27"/>
    </row>
    <row r="4" spans="1:26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31"/>
      <c r="T4" s="31"/>
      <c r="U4" s="31"/>
      <c r="V4" s="31"/>
      <c r="W4" s="31"/>
      <c r="X4" s="31"/>
      <c r="Y4" s="31"/>
      <c r="Z4" s="35"/>
    </row>
    <row r="5" spans="1:26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309</v>
      </c>
      <c r="I5" s="72" t="s">
        <v>310</v>
      </c>
      <c r="J5" s="72" t="s">
        <v>311</v>
      </c>
      <c r="K5" s="72" t="s">
        <v>312</v>
      </c>
      <c r="L5" s="72" t="s">
        <v>313</v>
      </c>
      <c r="M5" s="72" t="s">
        <v>309</v>
      </c>
      <c r="N5" s="72" t="s">
        <v>310</v>
      </c>
      <c r="O5" s="72" t="s">
        <v>311</v>
      </c>
      <c r="P5" s="72" t="s">
        <v>312</v>
      </c>
      <c r="Q5" s="72" t="s">
        <v>313</v>
      </c>
      <c r="R5" s="151" t="s">
        <v>313</v>
      </c>
      <c r="S5" s="37" t="s">
        <v>223</v>
      </c>
      <c r="T5" s="37" t="s">
        <v>224</v>
      </c>
      <c r="U5" s="37" t="s">
        <v>234</v>
      </c>
      <c r="V5" s="37" t="s">
        <v>225</v>
      </c>
      <c r="W5" s="37" t="s">
        <v>226</v>
      </c>
      <c r="X5" s="43" t="s">
        <v>95</v>
      </c>
      <c r="Y5" s="43" t="s">
        <v>96</v>
      </c>
      <c r="Z5" s="43" t="s">
        <v>520</v>
      </c>
    </row>
    <row r="6" spans="1:26" s="52" customFormat="1" ht="12">
      <c r="A6" s="46"/>
      <c r="B6" s="46"/>
      <c r="C6" s="46"/>
      <c r="D6" s="46"/>
      <c r="E6" s="45"/>
      <c r="F6" s="45"/>
      <c r="G6" s="47"/>
      <c r="H6" s="75" t="s">
        <v>99</v>
      </c>
      <c r="I6" s="75" t="str">
        <f>H6</f>
        <v>REP</v>
      </c>
      <c r="J6" s="75" t="str">
        <f>I6</f>
        <v>REP</v>
      </c>
      <c r="K6" s="75" t="s">
        <v>99</v>
      </c>
      <c r="L6" s="75" t="str">
        <f>H6</f>
        <v>REP</v>
      </c>
      <c r="M6" s="75" t="s">
        <v>113</v>
      </c>
      <c r="N6" s="75" t="str">
        <f>M6</f>
        <v>IND</v>
      </c>
      <c r="O6" s="75" t="str">
        <f>N6</f>
        <v>IND</v>
      </c>
      <c r="P6" s="75" t="s">
        <v>113</v>
      </c>
      <c r="Q6" s="75" t="str">
        <f>M6</f>
        <v>IND</v>
      </c>
      <c r="R6" s="149"/>
      <c r="S6" s="75"/>
      <c r="T6" s="75"/>
      <c r="U6" s="75"/>
      <c r="V6" s="75"/>
      <c r="W6" s="75"/>
      <c r="X6" s="46"/>
      <c r="Y6" s="103"/>
      <c r="Z6" s="144"/>
    </row>
    <row r="7" spans="1:26" ht="18" thickBot="1">
      <c r="A7" s="79" t="s">
        <v>21</v>
      </c>
      <c r="B7" s="79">
        <v>224</v>
      </c>
      <c r="C7" s="79">
        <v>16</v>
      </c>
      <c r="D7" s="79">
        <v>1</v>
      </c>
      <c r="E7" s="79">
        <f>SUM(B7:D7)</f>
        <v>241</v>
      </c>
      <c r="F7" s="4">
        <v>355</v>
      </c>
      <c r="G7" s="80">
        <f t="shared" ref="G7:G8" si="0">E7/F7</f>
        <v>0.6788732394366197</v>
      </c>
      <c r="H7" s="139">
        <v>176</v>
      </c>
      <c r="I7" s="81">
        <v>7</v>
      </c>
      <c r="J7" s="81">
        <v>2</v>
      </c>
      <c r="K7" s="81">
        <v>0</v>
      </c>
      <c r="L7" s="82">
        <f>SUM(H7:K7)</f>
        <v>185</v>
      </c>
      <c r="M7" s="139">
        <v>22</v>
      </c>
      <c r="N7" s="81">
        <v>0</v>
      </c>
      <c r="O7" s="81">
        <v>0</v>
      </c>
      <c r="P7" s="81">
        <v>1</v>
      </c>
      <c r="Q7" s="82">
        <f>SUM(M7:P7)</f>
        <v>23</v>
      </c>
      <c r="R7" s="150">
        <f>Q7+L7</f>
        <v>208</v>
      </c>
      <c r="S7" s="139">
        <v>4</v>
      </c>
      <c r="T7" s="81">
        <v>1</v>
      </c>
      <c r="U7" s="81">
        <v>0</v>
      </c>
      <c r="V7" s="81">
        <v>0</v>
      </c>
      <c r="W7" s="79">
        <f>SUM(S7:V7)</f>
        <v>5</v>
      </c>
      <c r="X7" s="79">
        <f>(E7)-Y7</f>
        <v>28</v>
      </c>
      <c r="Y7" s="79">
        <f>W7+R7</f>
        <v>213</v>
      </c>
      <c r="Z7" s="79">
        <f>X7+Y7</f>
        <v>241</v>
      </c>
    </row>
    <row r="8" spans="1:26" s="22" customFormat="1" ht="18" thickBot="1">
      <c r="A8" s="100" t="s">
        <v>86</v>
      </c>
      <c r="B8" s="79">
        <f>SUM(B7:B7)</f>
        <v>224</v>
      </c>
      <c r="C8" s="79">
        <f>SUM(C7:C7)</f>
        <v>16</v>
      </c>
      <c r="D8" s="79">
        <f>SUM(D7:D7)</f>
        <v>1</v>
      </c>
      <c r="E8" s="79">
        <f t="shared" ref="E8" si="1">SUM(B8:D8)</f>
        <v>241</v>
      </c>
      <c r="F8" s="79">
        <f>SUM(F7:F7)</f>
        <v>355</v>
      </c>
      <c r="G8" s="80">
        <f t="shared" si="0"/>
        <v>0.6788732394366197</v>
      </c>
      <c r="H8" s="79">
        <f>SUM(H7:H7)</f>
        <v>176</v>
      </c>
      <c r="I8" s="79">
        <f>SUM(I7:I7)</f>
        <v>7</v>
      </c>
      <c r="J8" s="79">
        <f>SUM(J7:J7)</f>
        <v>2</v>
      </c>
      <c r="K8" s="79">
        <f>SUM(K7:K7)</f>
        <v>0</v>
      </c>
      <c r="L8" s="82">
        <f t="shared" ref="L8" si="2">SUM(H8:K8)</f>
        <v>185</v>
      </c>
      <c r="M8" s="79">
        <f>SUM(M7:M7)</f>
        <v>22</v>
      </c>
      <c r="N8" s="79">
        <f>SUM(N7:N7)</f>
        <v>0</v>
      </c>
      <c r="O8" s="79">
        <f>SUM(O7:O7)</f>
        <v>0</v>
      </c>
      <c r="P8" s="79">
        <f>SUM(P7:P7)</f>
        <v>1</v>
      </c>
      <c r="Q8" s="82">
        <f t="shared" ref="Q8" si="3">SUM(M8:P8)</f>
        <v>23</v>
      </c>
      <c r="R8" s="150">
        <f t="shared" ref="R8" si="4">Q8+L8</f>
        <v>208</v>
      </c>
      <c r="S8" s="79">
        <f>SUM(S7:S7)</f>
        <v>4</v>
      </c>
      <c r="T8" s="79">
        <f>SUM(T7:T7)</f>
        <v>1</v>
      </c>
      <c r="U8" s="79">
        <f>SUM(U7:U7)</f>
        <v>0</v>
      </c>
      <c r="V8" s="79">
        <f>SUM(V7:V7)</f>
        <v>0</v>
      </c>
      <c r="W8" s="79">
        <f t="shared" ref="W8" si="5">SUM(S8:V8)</f>
        <v>5</v>
      </c>
      <c r="X8" s="79">
        <f>(E8)-Y8</f>
        <v>28</v>
      </c>
      <c r="Y8" s="79">
        <f t="shared" ref="Y8" si="6">W8+R8</f>
        <v>213</v>
      </c>
      <c r="Z8" s="79">
        <f>X8+Y8</f>
        <v>241</v>
      </c>
    </row>
    <row r="9" spans="1:26" ht="18" thickBot="1">
      <c r="X9" s="101"/>
      <c r="Y9" s="101"/>
    </row>
    <row r="10" spans="1:26"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Y10" s="102"/>
    </row>
    <row r="11" spans="1:26">
      <c r="E11" s="36"/>
      <c r="F11" s="36"/>
      <c r="G11" s="36"/>
    </row>
    <row r="12" spans="1:26"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83"/>
      <c r="T12" s="83"/>
      <c r="U12" s="83"/>
      <c r="V12" s="83"/>
      <c r="W12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L9" sqref="L9"/>
    </sheetView>
  </sheetViews>
  <sheetFormatPr baseColWidth="10" defaultColWidth="10.6640625" defaultRowHeight="17" x14ac:dyDescent="0"/>
  <cols>
    <col min="1" max="1" width="16.83203125" style="36" customWidth="1"/>
    <col min="2" max="2" width="11.83203125" style="36" customWidth="1"/>
    <col min="3" max="3" width="10.6640625" style="36" customWidth="1"/>
    <col min="4" max="4" width="8.1640625" style="36" customWidth="1"/>
    <col min="5" max="5" width="15" style="22" customWidth="1"/>
    <col min="6" max="6" width="11.83203125" style="22" customWidth="1"/>
    <col min="7" max="7" width="10.6640625" style="59" customWidth="1"/>
    <col min="8" max="8" width="6.1640625" style="36" customWidth="1"/>
    <col min="9" max="11" width="7.1640625" style="36" customWidth="1"/>
    <col min="12" max="12" width="16.5" style="36" customWidth="1"/>
    <col min="13" max="13" width="11.83203125" style="36" customWidth="1"/>
    <col min="14" max="14" width="8.5" style="36" customWidth="1"/>
    <col min="15" max="15" width="10" style="36" customWidth="1"/>
    <col min="16" max="16" width="5" style="36" customWidth="1"/>
    <col min="17" max="16384" width="10.6640625" style="36"/>
  </cols>
  <sheetData>
    <row r="1" spans="1:15" s="22" customFormat="1">
      <c r="A1" s="15" t="s">
        <v>87</v>
      </c>
      <c r="B1" s="16"/>
      <c r="C1" s="16"/>
      <c r="D1" s="16"/>
      <c r="E1" s="17"/>
      <c r="F1" s="16"/>
      <c r="G1" s="18"/>
      <c r="H1" s="64"/>
      <c r="I1" s="64"/>
      <c r="J1" s="64"/>
      <c r="K1" s="64"/>
      <c r="L1" s="64" t="s">
        <v>314</v>
      </c>
      <c r="M1" s="16"/>
      <c r="N1" s="16"/>
      <c r="O1" s="21"/>
    </row>
    <row r="2" spans="1:15" s="22" customFormat="1">
      <c r="A2" s="23" t="s">
        <v>243</v>
      </c>
      <c r="B2" s="24"/>
      <c r="C2" s="24"/>
      <c r="D2" s="24"/>
      <c r="E2" s="24"/>
      <c r="F2" s="24"/>
      <c r="G2" s="25"/>
      <c r="H2" s="24"/>
      <c r="I2" s="24"/>
      <c r="J2" s="24"/>
      <c r="K2" s="24"/>
      <c r="L2" s="24" t="s">
        <v>315</v>
      </c>
      <c r="M2" s="24"/>
      <c r="N2" s="24"/>
      <c r="O2" s="27"/>
    </row>
    <row r="3" spans="1:15" s="22" customFormat="1">
      <c r="A3" s="187">
        <v>42682</v>
      </c>
      <c r="B3" s="188"/>
      <c r="C3" s="189"/>
      <c r="D3" s="28"/>
      <c r="E3" s="24"/>
      <c r="F3" s="24"/>
      <c r="G3" s="25"/>
      <c r="H3" s="24"/>
      <c r="I3" s="24"/>
      <c r="J3" s="24"/>
      <c r="K3" s="24"/>
      <c r="L3" s="24"/>
      <c r="M3" s="24"/>
      <c r="N3" s="24"/>
      <c r="O3" s="27"/>
    </row>
    <row r="4" spans="1:15" ht="18" thickBot="1">
      <c r="A4" s="29"/>
      <c r="B4" s="30"/>
      <c r="C4" s="31"/>
      <c r="D4" s="31"/>
      <c r="E4" s="31"/>
      <c r="F4" s="31"/>
      <c r="G4" s="32"/>
      <c r="H4" s="31"/>
      <c r="I4" s="31"/>
      <c r="J4" s="31"/>
      <c r="K4" s="31"/>
      <c r="L4" s="31"/>
      <c r="M4" s="31"/>
      <c r="N4" s="31"/>
      <c r="O4" s="35"/>
    </row>
    <row r="5" spans="1:15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7" t="s">
        <v>223</v>
      </c>
      <c r="I5" s="37" t="s">
        <v>224</v>
      </c>
      <c r="J5" s="37" t="s">
        <v>234</v>
      </c>
      <c r="K5" s="37" t="s">
        <v>225</v>
      </c>
      <c r="L5" s="151" t="s">
        <v>226</v>
      </c>
      <c r="M5" s="43" t="s">
        <v>95</v>
      </c>
      <c r="N5" s="43" t="s">
        <v>96</v>
      </c>
      <c r="O5" s="43" t="s">
        <v>520</v>
      </c>
    </row>
    <row r="6" spans="1:15" s="52" customFormat="1" ht="12">
      <c r="A6" s="46"/>
      <c r="B6" s="46"/>
      <c r="C6" s="46"/>
      <c r="D6" s="46"/>
      <c r="E6" s="45"/>
      <c r="F6" s="45"/>
      <c r="G6" s="47"/>
      <c r="H6" s="75"/>
      <c r="I6" s="75"/>
      <c r="J6" s="75"/>
      <c r="K6" s="75"/>
      <c r="L6" s="149"/>
      <c r="M6" s="46"/>
      <c r="N6" s="103"/>
      <c r="O6" s="144"/>
    </row>
    <row r="7" spans="1:15" ht="18" thickBot="1">
      <c r="A7" s="79" t="s">
        <v>22</v>
      </c>
      <c r="B7" s="79">
        <v>388</v>
      </c>
      <c r="C7" s="79">
        <v>15</v>
      </c>
      <c r="D7" s="79">
        <v>1</v>
      </c>
      <c r="E7" s="79">
        <f>SUM(B7:D7)</f>
        <v>404</v>
      </c>
      <c r="F7" s="4">
        <v>647</v>
      </c>
      <c r="G7" s="80">
        <f t="shared" ref="G7:G8" si="0">E7/F7</f>
        <v>0.62442040185471404</v>
      </c>
      <c r="H7" s="139">
        <v>35</v>
      </c>
      <c r="I7" s="81">
        <v>0</v>
      </c>
      <c r="J7" s="81">
        <v>0</v>
      </c>
      <c r="K7" s="81">
        <v>0</v>
      </c>
      <c r="L7" s="150">
        <f>SUM(H7:K7)</f>
        <v>35</v>
      </c>
      <c r="M7" s="79">
        <f>E7-N7</f>
        <v>369</v>
      </c>
      <c r="N7" s="79">
        <f>L7</f>
        <v>35</v>
      </c>
      <c r="O7" s="79">
        <f>M7+N7</f>
        <v>404</v>
      </c>
    </row>
    <row r="8" spans="1:15" s="22" customFormat="1" ht="18" thickBot="1">
      <c r="A8" s="100" t="s">
        <v>86</v>
      </c>
      <c r="B8" s="79">
        <f>SUM(B7:B7)</f>
        <v>388</v>
      </c>
      <c r="C8" s="79">
        <f>SUM(C7:C7)</f>
        <v>15</v>
      </c>
      <c r="D8" s="79">
        <f>SUM(D7:D7)</f>
        <v>1</v>
      </c>
      <c r="E8" s="79">
        <f t="shared" ref="E8" si="1">SUM(B8:D8)</f>
        <v>404</v>
      </c>
      <c r="F8" s="79">
        <f>SUM(F7:F7)</f>
        <v>647</v>
      </c>
      <c r="G8" s="80">
        <f t="shared" si="0"/>
        <v>0.62442040185471404</v>
      </c>
      <c r="H8" s="79">
        <f>SUM(H7:H7)</f>
        <v>35</v>
      </c>
      <c r="I8" s="79">
        <f>SUM(I7:I7)</f>
        <v>0</v>
      </c>
      <c r="J8" s="79">
        <f>SUM(J7:J7)</f>
        <v>0</v>
      </c>
      <c r="K8" s="79">
        <f>SUM(K7:K7)</f>
        <v>0</v>
      </c>
      <c r="L8" s="150">
        <f t="shared" ref="L8" si="2">SUM(H8:K8)</f>
        <v>35</v>
      </c>
      <c r="M8" s="79">
        <f>E8-N8</f>
        <v>369</v>
      </c>
      <c r="N8" s="79">
        <f t="shared" ref="N8" si="3">L8</f>
        <v>35</v>
      </c>
      <c r="O8" s="79">
        <f>M8+N8</f>
        <v>404</v>
      </c>
    </row>
    <row r="9" spans="1:15" ht="18" thickBot="1">
      <c r="L9" s="158" t="s">
        <v>626</v>
      </c>
      <c r="M9" s="159">
        <v>20</v>
      </c>
      <c r="N9" s="101"/>
    </row>
    <row r="10" spans="1:15">
      <c r="E10" s="36"/>
      <c r="F10" s="36"/>
      <c r="G10" s="36"/>
      <c r="N10" s="102"/>
    </row>
    <row r="11" spans="1:15">
      <c r="E11" s="36"/>
      <c r="F11" s="36"/>
      <c r="G11" s="36"/>
    </row>
    <row r="12" spans="1:15">
      <c r="E12" s="36"/>
      <c r="F12" s="36"/>
      <c r="G12" s="36"/>
      <c r="H12" s="83"/>
      <c r="I12" s="83"/>
      <c r="J12" s="83"/>
      <c r="K12" s="83"/>
      <c r="L12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opLeftCell="D1" workbookViewId="0">
      <selection activeCell="Q5" sqref="Q5:Q8"/>
    </sheetView>
  </sheetViews>
  <sheetFormatPr baseColWidth="10" defaultColWidth="10.6640625" defaultRowHeight="17" x14ac:dyDescent="0"/>
  <cols>
    <col min="1" max="1" width="16.83203125" style="36" customWidth="1"/>
    <col min="2" max="2" width="11.1640625" style="36" customWidth="1"/>
    <col min="3" max="4" width="10.6640625" style="36" customWidth="1"/>
    <col min="5" max="5" width="9.5" style="22" customWidth="1"/>
    <col min="6" max="6" width="9.1640625" style="22" customWidth="1"/>
    <col min="7" max="7" width="10.6640625" style="59" customWidth="1"/>
    <col min="8" max="17" width="10.6640625" style="84" customWidth="1"/>
    <col min="18" max="18" width="6.1640625" style="36" customWidth="1"/>
    <col min="19" max="21" width="7.1640625" style="36" customWidth="1"/>
    <col min="22" max="22" width="8.33203125" style="36" customWidth="1"/>
    <col min="23" max="23" width="11.83203125" style="36" customWidth="1"/>
    <col min="24" max="24" width="8.5" style="36" customWidth="1"/>
    <col min="25" max="25" width="10" style="36" customWidth="1"/>
    <col min="26" max="26" width="5" style="36" customWidth="1"/>
    <col min="27" max="16384" width="10.6640625" style="36"/>
  </cols>
  <sheetData>
    <row r="1" spans="1:25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2"/>
      <c r="N1" s="62"/>
      <c r="O1" s="62"/>
      <c r="P1" s="62"/>
      <c r="Q1" s="16"/>
      <c r="R1" s="64"/>
      <c r="S1" s="64"/>
      <c r="T1" s="64"/>
      <c r="U1" s="64"/>
      <c r="V1" s="64" t="s">
        <v>316</v>
      </c>
      <c r="W1" s="16"/>
      <c r="X1" s="16"/>
      <c r="Y1" s="21"/>
    </row>
    <row r="2" spans="1:25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65"/>
      <c r="N2" s="65"/>
      <c r="O2" s="65"/>
      <c r="P2" s="65"/>
      <c r="Q2" s="66"/>
      <c r="R2" s="24"/>
      <c r="S2" s="24"/>
      <c r="T2" s="24"/>
      <c r="U2" s="24"/>
      <c r="V2" s="24" t="s">
        <v>308</v>
      </c>
      <c r="W2" s="24"/>
      <c r="X2" s="24"/>
      <c r="Y2" s="27"/>
    </row>
    <row r="3" spans="1:25" s="22" customFormat="1">
      <c r="A3" s="187">
        <v>42682</v>
      </c>
      <c r="B3" s="188"/>
      <c r="C3" s="189"/>
      <c r="D3" s="28"/>
      <c r="E3" s="24"/>
      <c r="F3" s="24"/>
      <c r="G3" s="25"/>
      <c r="H3" s="65"/>
      <c r="I3" s="65"/>
      <c r="J3" s="65"/>
      <c r="K3" s="65"/>
      <c r="L3" s="65"/>
      <c r="M3" s="65"/>
      <c r="N3" s="65"/>
      <c r="O3" s="65"/>
      <c r="P3" s="65"/>
      <c r="Q3" s="65"/>
      <c r="R3" s="24"/>
      <c r="S3" s="24"/>
      <c r="T3" s="24"/>
      <c r="U3" s="24"/>
      <c r="V3" s="24"/>
      <c r="W3" s="24"/>
      <c r="X3" s="24"/>
      <c r="Y3" s="27"/>
    </row>
    <row r="4" spans="1:25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67"/>
      <c r="N4" s="67"/>
      <c r="O4" s="67"/>
      <c r="P4" s="67"/>
      <c r="Q4" s="67"/>
      <c r="R4" s="31"/>
      <c r="S4" s="31"/>
      <c r="T4" s="31"/>
      <c r="U4" s="31"/>
      <c r="V4" s="31"/>
      <c r="W4" s="31"/>
      <c r="X4" s="31"/>
      <c r="Y4" s="35"/>
    </row>
    <row r="5" spans="1:25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317</v>
      </c>
      <c r="I5" s="72" t="s">
        <v>318</v>
      </c>
      <c r="J5" s="72" t="s">
        <v>319</v>
      </c>
      <c r="K5" s="72" t="s">
        <v>320</v>
      </c>
      <c r="L5" s="72" t="s">
        <v>321</v>
      </c>
      <c r="M5" s="72" t="s">
        <v>322</v>
      </c>
      <c r="N5" s="72" t="s">
        <v>323</v>
      </c>
      <c r="O5" s="72" t="s">
        <v>324</v>
      </c>
      <c r="P5" s="72" t="s">
        <v>325</v>
      </c>
      <c r="Q5" s="151" t="s">
        <v>326</v>
      </c>
      <c r="R5" s="37" t="s">
        <v>223</v>
      </c>
      <c r="S5" s="37" t="s">
        <v>224</v>
      </c>
      <c r="T5" s="37" t="s">
        <v>234</v>
      </c>
      <c r="U5" s="37" t="s">
        <v>225</v>
      </c>
      <c r="V5" s="37" t="s">
        <v>226</v>
      </c>
      <c r="W5" s="43" t="s">
        <v>95</v>
      </c>
      <c r="X5" s="43" t="s">
        <v>96</v>
      </c>
      <c r="Y5" s="43" t="s">
        <v>520</v>
      </c>
    </row>
    <row r="6" spans="1:25" s="52" customFormat="1" ht="12">
      <c r="A6" s="46"/>
      <c r="B6" s="46"/>
      <c r="C6" s="46"/>
      <c r="D6" s="46"/>
      <c r="E6" s="45"/>
      <c r="F6" s="45"/>
      <c r="G6" s="47"/>
      <c r="H6" s="75" t="s">
        <v>97</v>
      </c>
      <c r="I6" s="75" t="str">
        <f>H6</f>
        <v>DEM</v>
      </c>
      <c r="J6" s="75" t="str">
        <f>I6</f>
        <v>DEM</v>
      </c>
      <c r="K6" s="75" t="s">
        <v>97</v>
      </c>
      <c r="L6" s="75" t="str">
        <f>H6</f>
        <v>DEM</v>
      </c>
      <c r="M6" s="75" t="s">
        <v>99</v>
      </c>
      <c r="N6" s="75" t="str">
        <f>M6</f>
        <v>REP</v>
      </c>
      <c r="O6" s="75" t="str">
        <f>N6</f>
        <v>REP</v>
      </c>
      <c r="P6" s="75" t="s">
        <v>99</v>
      </c>
      <c r="Q6" s="149" t="str">
        <f>M6</f>
        <v>REP</v>
      </c>
      <c r="R6" s="75"/>
      <c r="S6" s="75"/>
      <c r="T6" s="75"/>
      <c r="U6" s="75"/>
      <c r="V6" s="75"/>
      <c r="W6" s="46"/>
      <c r="X6" s="103"/>
      <c r="Y6" s="144"/>
    </row>
    <row r="7" spans="1:25" ht="18" thickBot="1">
      <c r="A7" s="79" t="s">
        <v>23</v>
      </c>
      <c r="B7" s="79">
        <v>535</v>
      </c>
      <c r="C7" s="79">
        <v>36</v>
      </c>
      <c r="D7" s="79">
        <v>3</v>
      </c>
      <c r="E7" s="79">
        <f>SUM(B7:D7)</f>
        <v>574</v>
      </c>
      <c r="F7" s="4">
        <v>875</v>
      </c>
      <c r="G7" s="80">
        <f t="shared" ref="G7:G8" si="0">E7/F7</f>
        <v>0.65600000000000003</v>
      </c>
      <c r="H7" s="139">
        <v>214</v>
      </c>
      <c r="I7" s="81">
        <v>14</v>
      </c>
      <c r="J7" s="81">
        <v>0</v>
      </c>
      <c r="K7" s="81">
        <v>1</v>
      </c>
      <c r="L7" s="82">
        <f>SUM(H7:K7)</f>
        <v>229</v>
      </c>
      <c r="M7" s="139">
        <v>288</v>
      </c>
      <c r="N7" s="81">
        <v>18</v>
      </c>
      <c r="O7" s="81">
        <v>0</v>
      </c>
      <c r="P7" s="81">
        <v>0</v>
      </c>
      <c r="Q7" s="150">
        <f>SUM(M7:P7)</f>
        <v>306</v>
      </c>
      <c r="R7" s="79">
        <v>0</v>
      </c>
      <c r="S7" s="81">
        <v>0</v>
      </c>
      <c r="T7" s="81">
        <v>0</v>
      </c>
      <c r="U7" s="81">
        <v>0</v>
      </c>
      <c r="V7" s="79">
        <f>SUM(R7:U7)</f>
        <v>0</v>
      </c>
      <c r="W7" s="79">
        <f>E7-X7</f>
        <v>39</v>
      </c>
      <c r="X7" s="79">
        <f>L7+Q7+V7</f>
        <v>535</v>
      </c>
      <c r="Y7" s="79">
        <f>W7+X7</f>
        <v>574</v>
      </c>
    </row>
    <row r="8" spans="1:25" s="22" customFormat="1" ht="18" thickBot="1">
      <c r="A8" s="100" t="s">
        <v>86</v>
      </c>
      <c r="B8" s="79">
        <f>SUM(B7:B7)</f>
        <v>535</v>
      </c>
      <c r="C8" s="79">
        <f>SUM(C7:C7)</f>
        <v>36</v>
      </c>
      <c r="D8" s="79">
        <f>SUM(D7:D7)</f>
        <v>3</v>
      </c>
      <c r="E8" s="79">
        <f t="shared" ref="E8" si="1">SUM(B8:D8)</f>
        <v>574</v>
      </c>
      <c r="F8" s="79">
        <f>SUM(F7:F7)</f>
        <v>875</v>
      </c>
      <c r="G8" s="80">
        <f t="shared" si="0"/>
        <v>0.65600000000000003</v>
      </c>
      <c r="H8" s="79">
        <f>SUM(H7:H7)</f>
        <v>214</v>
      </c>
      <c r="I8" s="79">
        <f>SUM(I7:I7)</f>
        <v>14</v>
      </c>
      <c r="J8" s="79">
        <f>SUM(J7:J7)</f>
        <v>0</v>
      </c>
      <c r="K8" s="79">
        <f>SUM(K7:K7)</f>
        <v>1</v>
      </c>
      <c r="L8" s="82">
        <f t="shared" ref="L8" si="2">SUM(H8:K8)</f>
        <v>229</v>
      </c>
      <c r="M8" s="79">
        <f>SUM(M7:M7)</f>
        <v>288</v>
      </c>
      <c r="N8" s="79">
        <f>SUM(N7:N7)</f>
        <v>18</v>
      </c>
      <c r="O8" s="79">
        <f>SUM(O7:O7)</f>
        <v>0</v>
      </c>
      <c r="P8" s="79">
        <f>SUM(P7:P7)</f>
        <v>0</v>
      </c>
      <c r="Q8" s="150">
        <f t="shared" ref="Q8" si="3">SUM(M8:P8)</f>
        <v>306</v>
      </c>
      <c r="R8" s="79">
        <f>SUM(R7:R7)</f>
        <v>0</v>
      </c>
      <c r="S8" s="79">
        <f>SUM(S7:S7)</f>
        <v>0</v>
      </c>
      <c r="T8" s="79">
        <f>SUM(T7:T7)</f>
        <v>0</v>
      </c>
      <c r="U8" s="79">
        <f>SUM(U7:U7)</f>
        <v>0</v>
      </c>
      <c r="V8" s="79">
        <f t="shared" ref="V8" si="4">SUM(R8:U8)</f>
        <v>0</v>
      </c>
      <c r="W8" s="79">
        <f>E8-X8</f>
        <v>39</v>
      </c>
      <c r="X8" s="79">
        <f>L8+Q8+V8</f>
        <v>535</v>
      </c>
      <c r="Y8" s="79">
        <f>W8+X8</f>
        <v>574</v>
      </c>
    </row>
    <row r="9" spans="1:25" ht="18" thickBot="1">
      <c r="W9" s="101"/>
      <c r="X9" s="101"/>
    </row>
    <row r="10" spans="1:25"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X10" s="102"/>
    </row>
    <row r="11" spans="1:25">
      <c r="E11" s="36"/>
      <c r="F11" s="36"/>
      <c r="G11" s="36"/>
    </row>
    <row r="12" spans="1:25"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83"/>
      <c r="S12" s="83"/>
      <c r="T12" s="83"/>
      <c r="U12" s="83"/>
      <c r="V12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opLeftCell="E1" workbookViewId="0">
      <selection activeCell="Q5" sqref="Q5:Q9"/>
    </sheetView>
  </sheetViews>
  <sheetFormatPr baseColWidth="10" defaultColWidth="10.6640625" defaultRowHeight="17" x14ac:dyDescent="0"/>
  <cols>
    <col min="1" max="1" width="16.83203125" style="36" customWidth="1"/>
    <col min="2" max="2" width="11.1640625" style="36" customWidth="1"/>
    <col min="3" max="4" width="10.6640625" style="36" customWidth="1"/>
    <col min="5" max="5" width="9.5" style="22" customWidth="1"/>
    <col min="6" max="6" width="9.1640625" style="22" customWidth="1"/>
    <col min="7" max="7" width="10.6640625" style="59" customWidth="1"/>
    <col min="8" max="17" width="10.6640625" style="84" customWidth="1"/>
    <col min="18" max="18" width="6.1640625" style="36" customWidth="1"/>
    <col min="19" max="21" width="7.1640625" style="36" customWidth="1"/>
    <col min="22" max="22" width="8.33203125" style="36" customWidth="1"/>
    <col min="23" max="23" width="11.83203125" style="36" customWidth="1"/>
    <col min="24" max="24" width="8.5" style="36" customWidth="1"/>
    <col min="25" max="25" width="10" style="36" customWidth="1"/>
    <col min="26" max="26" width="5" style="36" customWidth="1"/>
    <col min="27" max="16384" width="10.6640625" style="36"/>
  </cols>
  <sheetData>
    <row r="1" spans="1:25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2"/>
      <c r="N1" s="62"/>
      <c r="O1" s="62"/>
      <c r="P1" s="62"/>
      <c r="Q1" s="16"/>
      <c r="R1" s="64"/>
      <c r="S1" s="64"/>
      <c r="T1" s="64"/>
      <c r="U1" s="64"/>
      <c r="V1" s="64" t="s">
        <v>327</v>
      </c>
      <c r="W1" s="16"/>
      <c r="X1" s="16"/>
      <c r="Y1" s="21"/>
    </row>
    <row r="2" spans="1:25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65"/>
      <c r="N2" s="65"/>
      <c r="O2" s="65"/>
      <c r="P2" s="65"/>
      <c r="Q2" s="66"/>
      <c r="R2" s="24"/>
      <c r="S2" s="24"/>
      <c r="T2" s="24"/>
      <c r="U2" s="24"/>
      <c r="V2" s="24" t="s">
        <v>315</v>
      </c>
      <c r="W2" s="24"/>
      <c r="X2" s="24"/>
      <c r="Y2" s="27"/>
    </row>
    <row r="3" spans="1:25" s="22" customFormat="1">
      <c r="A3" s="187">
        <v>42682</v>
      </c>
      <c r="B3" s="188"/>
      <c r="C3" s="189"/>
      <c r="D3" s="28"/>
      <c r="E3" s="24"/>
      <c r="F3" s="24"/>
      <c r="G3" s="25"/>
      <c r="H3" s="65"/>
      <c r="I3" s="65"/>
      <c r="J3" s="65"/>
      <c r="K3" s="65"/>
      <c r="L3" s="65"/>
      <c r="M3" s="65"/>
      <c r="N3" s="65"/>
      <c r="O3" s="65"/>
      <c r="P3" s="65"/>
      <c r="Q3" s="65"/>
      <c r="R3" s="24"/>
      <c r="S3" s="24"/>
      <c r="T3" s="24"/>
      <c r="U3" s="24"/>
      <c r="V3" s="24"/>
      <c r="W3" s="24"/>
      <c r="X3" s="24"/>
      <c r="Y3" s="27"/>
    </row>
    <row r="4" spans="1:25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67"/>
      <c r="N4" s="67"/>
      <c r="O4" s="67"/>
      <c r="P4" s="67"/>
      <c r="Q4" s="67"/>
      <c r="R4" s="31"/>
      <c r="S4" s="31"/>
      <c r="T4" s="31"/>
      <c r="U4" s="31"/>
      <c r="V4" s="31"/>
      <c r="W4" s="31"/>
      <c r="X4" s="31"/>
      <c r="Y4" s="35"/>
    </row>
    <row r="5" spans="1:25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328</v>
      </c>
      <c r="I5" s="72" t="s">
        <v>329</v>
      </c>
      <c r="J5" s="72" t="s">
        <v>330</v>
      </c>
      <c r="K5" s="72" t="s">
        <v>331</v>
      </c>
      <c r="L5" s="151" t="s">
        <v>332</v>
      </c>
      <c r="M5" s="72" t="s">
        <v>333</v>
      </c>
      <c r="N5" s="72" t="s">
        <v>334</v>
      </c>
      <c r="O5" s="72" t="s">
        <v>335</v>
      </c>
      <c r="P5" s="72" t="s">
        <v>336</v>
      </c>
      <c r="Q5" s="151" t="s">
        <v>337</v>
      </c>
      <c r="R5" s="37" t="s">
        <v>223</v>
      </c>
      <c r="S5" s="37" t="s">
        <v>224</v>
      </c>
      <c r="T5" s="37" t="s">
        <v>234</v>
      </c>
      <c r="U5" s="37" t="s">
        <v>225</v>
      </c>
      <c r="V5" s="37" t="s">
        <v>226</v>
      </c>
      <c r="W5" s="43" t="s">
        <v>95</v>
      </c>
      <c r="X5" s="43" t="s">
        <v>96</v>
      </c>
      <c r="Y5" s="43" t="s">
        <v>520</v>
      </c>
    </row>
    <row r="6" spans="1:25" s="52" customFormat="1" ht="12">
      <c r="A6" s="46"/>
      <c r="B6" s="46"/>
      <c r="C6" s="46"/>
      <c r="D6" s="46"/>
      <c r="E6" s="45"/>
      <c r="F6" s="45"/>
      <c r="G6" s="47"/>
      <c r="H6" s="75" t="s">
        <v>99</v>
      </c>
      <c r="I6" s="75" t="str">
        <f>H6</f>
        <v>REP</v>
      </c>
      <c r="J6" s="75" t="str">
        <f>I6</f>
        <v>REP</v>
      </c>
      <c r="K6" s="75" t="s">
        <v>99</v>
      </c>
      <c r="L6" s="149" t="str">
        <f>H6</f>
        <v>REP</v>
      </c>
      <c r="M6" s="75" t="s">
        <v>99</v>
      </c>
      <c r="N6" s="75" t="str">
        <f>M6</f>
        <v>REP</v>
      </c>
      <c r="O6" s="75" t="str">
        <f>N6</f>
        <v>REP</v>
      </c>
      <c r="P6" s="75" t="s">
        <v>99</v>
      </c>
      <c r="Q6" s="149" t="str">
        <f>M6</f>
        <v>REP</v>
      </c>
      <c r="R6" s="75"/>
      <c r="S6" s="75"/>
      <c r="T6" s="75"/>
      <c r="U6" s="75"/>
      <c r="V6" s="75"/>
      <c r="W6" s="46"/>
      <c r="X6" s="103"/>
      <c r="Y6" s="144"/>
    </row>
    <row r="7" spans="1:25">
      <c r="A7" s="79" t="s">
        <v>24</v>
      </c>
      <c r="B7" s="4">
        <v>371</v>
      </c>
      <c r="C7" s="109">
        <v>23</v>
      </c>
      <c r="D7" s="109">
        <v>5</v>
      </c>
      <c r="E7" s="79">
        <f>SUM(B7:D7)</f>
        <v>399</v>
      </c>
      <c r="F7" s="4">
        <v>575</v>
      </c>
      <c r="G7" s="80">
        <f t="shared" ref="G7:G9" si="0">E7/F7</f>
        <v>0.69391304347826088</v>
      </c>
      <c r="H7" s="139">
        <v>265</v>
      </c>
      <c r="I7" s="140">
        <v>13</v>
      </c>
      <c r="J7" s="81">
        <v>0</v>
      </c>
      <c r="K7" s="81">
        <v>4</v>
      </c>
      <c r="L7" s="150">
        <f>SUM(H7:K7)</f>
        <v>282</v>
      </c>
      <c r="M7" s="139">
        <v>255</v>
      </c>
      <c r="N7" s="81">
        <v>14</v>
      </c>
      <c r="O7" s="81">
        <v>0</v>
      </c>
      <c r="P7" s="81">
        <v>4</v>
      </c>
      <c r="Q7" s="150">
        <f>SUM(M7:P7)</f>
        <v>273</v>
      </c>
      <c r="R7" s="139">
        <v>3</v>
      </c>
      <c r="S7" s="81">
        <v>0</v>
      </c>
      <c r="T7" s="81">
        <v>0</v>
      </c>
      <c r="U7" s="81">
        <v>0</v>
      </c>
      <c r="V7" s="79">
        <f>SUM(R7:U7)</f>
        <v>3</v>
      </c>
      <c r="W7" s="79">
        <f>(E7*2)-X7</f>
        <v>240</v>
      </c>
      <c r="X7" s="79">
        <f>L7+Q7+V7</f>
        <v>558</v>
      </c>
      <c r="Y7" s="79">
        <f>W7+X7</f>
        <v>798</v>
      </c>
    </row>
    <row r="8" spans="1:25" ht="18" thickBot="1">
      <c r="A8" s="105" t="s">
        <v>25</v>
      </c>
      <c r="B8" s="4">
        <v>455</v>
      </c>
      <c r="C8" s="109">
        <v>52</v>
      </c>
      <c r="D8" s="109">
        <v>6</v>
      </c>
      <c r="E8" s="79">
        <f t="shared" ref="E8" si="1">SUM(B8:D8)</f>
        <v>513</v>
      </c>
      <c r="F8" s="4">
        <v>790</v>
      </c>
      <c r="G8" s="80">
        <f t="shared" si="0"/>
        <v>0.64936708860759496</v>
      </c>
      <c r="H8" s="139">
        <v>326</v>
      </c>
      <c r="I8" s="140">
        <v>33</v>
      </c>
      <c r="J8" s="81">
        <v>1</v>
      </c>
      <c r="K8" s="81">
        <v>2</v>
      </c>
      <c r="L8" s="150">
        <f>SUM(H8:K8)</f>
        <v>362</v>
      </c>
      <c r="M8" s="139">
        <v>317</v>
      </c>
      <c r="N8" s="81">
        <v>34</v>
      </c>
      <c r="O8" s="81">
        <v>1</v>
      </c>
      <c r="P8" s="81">
        <v>2</v>
      </c>
      <c r="Q8" s="150">
        <f>SUM(M8:P8)</f>
        <v>354</v>
      </c>
      <c r="R8" s="139">
        <v>6</v>
      </c>
      <c r="S8" s="81">
        <v>5</v>
      </c>
      <c r="T8" s="81">
        <v>0</v>
      </c>
      <c r="U8" s="81">
        <v>0</v>
      </c>
      <c r="V8" s="79">
        <f>SUM(R8:U8)</f>
        <v>11</v>
      </c>
      <c r="W8" s="79">
        <f>(E8*2)-X8</f>
        <v>299</v>
      </c>
      <c r="X8" s="79">
        <f>L8+Q8+V8</f>
        <v>727</v>
      </c>
      <c r="Y8" s="79">
        <f t="shared" ref="Y8:Y9" si="2">W8+X8</f>
        <v>1026</v>
      </c>
    </row>
    <row r="9" spans="1:25" s="22" customFormat="1" ht="18" thickBot="1">
      <c r="A9" s="100" t="s">
        <v>86</v>
      </c>
      <c r="B9" s="79">
        <f>SUM(B7:B8)</f>
        <v>826</v>
      </c>
      <c r="C9" s="79">
        <f t="shared" ref="C9:E9" si="3">SUM(C7:C8)</f>
        <v>75</v>
      </c>
      <c r="D9" s="79">
        <f t="shared" si="3"/>
        <v>11</v>
      </c>
      <c r="E9" s="79">
        <f t="shared" si="3"/>
        <v>912</v>
      </c>
      <c r="F9" s="79">
        <f>SUM(F7:F8)</f>
        <v>1365</v>
      </c>
      <c r="G9" s="80">
        <f t="shared" si="0"/>
        <v>0.66813186813186809</v>
      </c>
      <c r="H9" s="79">
        <f>SUM(H7:H8)</f>
        <v>591</v>
      </c>
      <c r="I9" s="79">
        <f t="shared" ref="I9:X9" si="4">SUM(I7:I8)</f>
        <v>46</v>
      </c>
      <c r="J9" s="79">
        <f t="shared" si="4"/>
        <v>1</v>
      </c>
      <c r="K9" s="79">
        <f t="shared" si="4"/>
        <v>6</v>
      </c>
      <c r="L9" s="150">
        <f t="shared" si="4"/>
        <v>644</v>
      </c>
      <c r="M9" s="79">
        <f t="shared" si="4"/>
        <v>572</v>
      </c>
      <c r="N9" s="79">
        <f t="shared" si="4"/>
        <v>48</v>
      </c>
      <c r="O9" s="79">
        <f t="shared" si="4"/>
        <v>1</v>
      </c>
      <c r="P9" s="79">
        <f t="shared" si="4"/>
        <v>6</v>
      </c>
      <c r="Q9" s="150">
        <f t="shared" si="4"/>
        <v>627</v>
      </c>
      <c r="R9" s="79">
        <f t="shared" si="4"/>
        <v>9</v>
      </c>
      <c r="S9" s="79">
        <f t="shared" si="4"/>
        <v>5</v>
      </c>
      <c r="T9" s="79">
        <f t="shared" si="4"/>
        <v>0</v>
      </c>
      <c r="U9" s="79">
        <f t="shared" si="4"/>
        <v>0</v>
      </c>
      <c r="V9" s="79">
        <f t="shared" si="4"/>
        <v>14</v>
      </c>
      <c r="W9" s="79">
        <f t="shared" si="4"/>
        <v>539</v>
      </c>
      <c r="X9" s="79">
        <f t="shared" si="4"/>
        <v>1285</v>
      </c>
      <c r="Y9" s="79">
        <f t="shared" si="2"/>
        <v>1824</v>
      </c>
    </row>
    <row r="10" spans="1:25" ht="18" thickBot="1">
      <c r="W10" s="101"/>
      <c r="X10" s="101"/>
    </row>
    <row r="11" spans="1:25"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X11" s="102"/>
    </row>
    <row r="12" spans="1:25">
      <c r="E12" s="36"/>
      <c r="F12" s="36"/>
      <c r="G12" s="36"/>
    </row>
    <row r="13" spans="1:25"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83"/>
      <c r="S13" s="83"/>
      <c r="T13" s="83"/>
      <c r="U13" s="83"/>
      <c r="V13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topLeftCell="L1" workbookViewId="0">
      <selection activeCell="AB5" sqref="AB5:AB11"/>
    </sheetView>
  </sheetViews>
  <sheetFormatPr baseColWidth="10" defaultColWidth="10.6640625" defaultRowHeight="17" x14ac:dyDescent="0"/>
  <cols>
    <col min="1" max="1" width="17.6640625" style="36" customWidth="1"/>
    <col min="2" max="2" width="11" style="36" customWidth="1"/>
    <col min="3" max="3" width="8.1640625" style="36" customWidth="1"/>
    <col min="4" max="4" width="8.33203125" style="36" customWidth="1"/>
    <col min="5" max="5" width="10.83203125" style="22" customWidth="1"/>
    <col min="6" max="6" width="10.1640625" style="22" customWidth="1"/>
    <col min="7" max="7" width="10.6640625" style="59" customWidth="1"/>
    <col min="8" max="10" width="9.1640625" style="84" customWidth="1"/>
    <col min="11" max="11" width="7.5" style="84" customWidth="1"/>
    <col min="12" max="12" width="10.6640625" style="84" customWidth="1"/>
    <col min="13" max="14" width="9.1640625" style="84" customWidth="1"/>
    <col min="15" max="15" width="7.1640625" style="84" customWidth="1"/>
    <col min="16" max="16" width="7.33203125" style="84" customWidth="1"/>
    <col min="17" max="17" width="10.6640625" style="84" customWidth="1"/>
    <col min="18" max="19" width="9.1640625" style="84" customWidth="1"/>
    <col min="20" max="21" width="7.5" style="84" customWidth="1"/>
    <col min="22" max="22" width="10.6640625" style="84" customWidth="1"/>
    <col min="23" max="24" width="9.1640625" style="84" customWidth="1"/>
    <col min="25" max="25" width="6.6640625" style="84" customWidth="1"/>
    <col min="26" max="26" width="7.1640625" style="84" customWidth="1"/>
    <col min="27" max="29" width="10.6640625" style="84" customWidth="1"/>
    <col min="30" max="30" width="6.1640625" style="36" customWidth="1"/>
    <col min="31" max="31" width="7.1640625" style="36" customWidth="1"/>
    <col min="32" max="32" width="5.5" style="36" customWidth="1"/>
    <col min="33" max="33" width="7.1640625" style="36" customWidth="1"/>
    <col min="34" max="34" width="8.33203125" style="36" customWidth="1"/>
    <col min="35" max="35" width="11.83203125" style="36" customWidth="1"/>
    <col min="36" max="36" width="8.5" style="36" customWidth="1"/>
    <col min="37" max="37" width="10" style="36" customWidth="1"/>
    <col min="38" max="38" width="5" style="36" customWidth="1"/>
    <col min="39" max="16384" width="10.6640625" style="36"/>
  </cols>
  <sheetData>
    <row r="1" spans="1:37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2"/>
      <c r="N1" s="62"/>
      <c r="O1" s="62"/>
      <c r="P1" s="62"/>
      <c r="Q1" s="16"/>
      <c r="R1" s="62"/>
      <c r="S1" s="62"/>
      <c r="T1" s="62"/>
      <c r="U1" s="62"/>
      <c r="V1" s="16"/>
      <c r="W1" s="62"/>
      <c r="X1" s="62"/>
      <c r="Y1" s="62"/>
      <c r="Z1" s="62"/>
      <c r="AA1" s="16"/>
      <c r="AB1" s="16"/>
      <c r="AC1" s="16"/>
      <c r="AD1" s="64"/>
      <c r="AE1" s="64"/>
      <c r="AF1" s="64"/>
      <c r="AG1" s="64"/>
      <c r="AH1" s="64" t="s">
        <v>338</v>
      </c>
      <c r="AI1" s="16"/>
      <c r="AJ1" s="16"/>
      <c r="AK1" s="21"/>
    </row>
    <row r="2" spans="1:37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65"/>
      <c r="N2" s="65"/>
      <c r="O2" s="65"/>
      <c r="P2" s="65"/>
      <c r="Q2" s="66"/>
      <c r="R2" s="65"/>
      <c r="S2" s="65"/>
      <c r="T2" s="65"/>
      <c r="U2" s="65"/>
      <c r="V2" s="66"/>
      <c r="W2" s="65"/>
      <c r="X2" s="65"/>
      <c r="Y2" s="65"/>
      <c r="Z2" s="65"/>
      <c r="AA2" s="66"/>
      <c r="AB2" s="66"/>
      <c r="AC2" s="66"/>
      <c r="AD2" s="24"/>
      <c r="AE2" s="24"/>
      <c r="AF2" s="24"/>
      <c r="AG2" s="24"/>
      <c r="AH2" s="24"/>
      <c r="AI2" s="24"/>
      <c r="AJ2" s="24"/>
      <c r="AK2" s="27"/>
    </row>
    <row r="3" spans="1:37" s="22" customFormat="1">
      <c r="A3" s="187">
        <v>42682</v>
      </c>
      <c r="B3" s="188"/>
      <c r="C3" s="189"/>
      <c r="D3" s="28"/>
      <c r="E3" s="24"/>
      <c r="F3" s="24"/>
      <c r="G3" s="2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24"/>
      <c r="AE3" s="24"/>
      <c r="AF3" s="24"/>
      <c r="AG3" s="24"/>
      <c r="AH3" s="24"/>
      <c r="AI3" s="24"/>
      <c r="AJ3" s="24"/>
      <c r="AK3" s="27"/>
    </row>
    <row r="4" spans="1:37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31"/>
      <c r="AE4" s="31"/>
      <c r="AF4" s="31"/>
      <c r="AG4" s="31"/>
      <c r="AH4" s="31"/>
      <c r="AI4" s="31"/>
      <c r="AJ4" s="31"/>
      <c r="AK4" s="35"/>
    </row>
    <row r="5" spans="1:37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340</v>
      </c>
      <c r="I5" s="72" t="s">
        <v>341</v>
      </c>
      <c r="J5" s="72" t="s">
        <v>342</v>
      </c>
      <c r="K5" s="72" t="s">
        <v>343</v>
      </c>
      <c r="L5" s="72" t="s">
        <v>344</v>
      </c>
      <c r="M5" s="72" t="s">
        <v>340</v>
      </c>
      <c r="N5" s="72" t="s">
        <v>341</v>
      </c>
      <c r="O5" s="72" t="s">
        <v>342</v>
      </c>
      <c r="P5" s="72" t="s">
        <v>343</v>
      </c>
      <c r="Q5" s="72" t="s">
        <v>344</v>
      </c>
      <c r="R5" s="72" t="s">
        <v>345</v>
      </c>
      <c r="S5" s="72" t="s">
        <v>346</v>
      </c>
      <c r="T5" s="72" t="s">
        <v>347</v>
      </c>
      <c r="U5" s="72" t="s">
        <v>348</v>
      </c>
      <c r="V5" s="72" t="s">
        <v>349</v>
      </c>
      <c r="W5" s="72" t="s">
        <v>345</v>
      </c>
      <c r="X5" s="72" t="s">
        <v>346</v>
      </c>
      <c r="Y5" s="72" t="s">
        <v>347</v>
      </c>
      <c r="Z5" s="72" t="s">
        <v>348</v>
      </c>
      <c r="AA5" s="72" t="s">
        <v>349</v>
      </c>
      <c r="AB5" s="151" t="s">
        <v>350</v>
      </c>
      <c r="AC5" s="72" t="s">
        <v>509</v>
      </c>
      <c r="AD5" s="37" t="s">
        <v>223</v>
      </c>
      <c r="AE5" s="37" t="s">
        <v>224</v>
      </c>
      <c r="AF5" s="37" t="s">
        <v>234</v>
      </c>
      <c r="AG5" s="37" t="s">
        <v>225</v>
      </c>
      <c r="AH5" s="37" t="s">
        <v>226</v>
      </c>
      <c r="AI5" s="43" t="s">
        <v>95</v>
      </c>
      <c r="AJ5" s="43" t="s">
        <v>96</v>
      </c>
      <c r="AK5" s="43" t="s">
        <v>520</v>
      </c>
    </row>
    <row r="6" spans="1:37" s="52" customFormat="1" ht="12">
      <c r="A6" s="46"/>
      <c r="B6" s="46"/>
      <c r="C6" s="46"/>
      <c r="D6" s="46"/>
      <c r="E6" s="45"/>
      <c r="F6" s="45"/>
      <c r="G6" s="47"/>
      <c r="H6" s="75" t="s">
        <v>97</v>
      </c>
      <c r="I6" s="75" t="str">
        <f>H6</f>
        <v>DEM</v>
      </c>
      <c r="J6" s="75" t="str">
        <f>I6</f>
        <v>DEM</v>
      </c>
      <c r="K6" s="75" t="s">
        <v>97</v>
      </c>
      <c r="L6" s="75" t="str">
        <f>H6</f>
        <v>DEM</v>
      </c>
      <c r="M6" s="75" t="s">
        <v>99</v>
      </c>
      <c r="N6" s="75" t="str">
        <f>M6</f>
        <v>REP</v>
      </c>
      <c r="O6" s="75" t="str">
        <f>N6</f>
        <v>REP</v>
      </c>
      <c r="P6" s="75" t="s">
        <v>99</v>
      </c>
      <c r="Q6" s="75" t="str">
        <f>M6</f>
        <v>REP</v>
      </c>
      <c r="R6" s="75" t="s">
        <v>111</v>
      </c>
      <c r="S6" s="75" t="str">
        <f>R6</f>
        <v>CON</v>
      </c>
      <c r="T6" s="75" t="str">
        <f>S6</f>
        <v>CON</v>
      </c>
      <c r="U6" s="75" t="s">
        <v>111</v>
      </c>
      <c r="V6" s="75" t="str">
        <f>R6</f>
        <v>CON</v>
      </c>
      <c r="W6" s="75" t="s">
        <v>356</v>
      </c>
      <c r="X6" s="75" t="str">
        <f>W6</f>
        <v>BLK</v>
      </c>
      <c r="Y6" s="75" t="str">
        <f>X6</f>
        <v>BLK</v>
      </c>
      <c r="Z6" s="75" t="s">
        <v>356</v>
      </c>
      <c r="AA6" s="75" t="str">
        <f>W6</f>
        <v>BLK</v>
      </c>
      <c r="AB6" s="149"/>
      <c r="AC6" s="75"/>
      <c r="AD6" s="75"/>
      <c r="AE6" s="75"/>
      <c r="AF6" s="75"/>
      <c r="AG6" s="75"/>
      <c r="AH6" s="75"/>
      <c r="AI6" s="46"/>
      <c r="AJ6" s="46"/>
      <c r="AK6" s="144"/>
    </row>
    <row r="7" spans="1:37">
      <c r="A7" s="79" t="s">
        <v>339</v>
      </c>
      <c r="B7" s="4">
        <v>488</v>
      </c>
      <c r="C7" s="109">
        <v>41</v>
      </c>
      <c r="D7" s="109">
        <v>6</v>
      </c>
      <c r="E7" s="79">
        <f>SUM(B7:D7)</f>
        <v>535</v>
      </c>
      <c r="F7" s="4">
        <v>819</v>
      </c>
      <c r="G7" s="80">
        <f t="shared" ref="G7:G11" si="0">E7/F7</f>
        <v>0.65323565323565325</v>
      </c>
      <c r="H7" s="139">
        <v>165</v>
      </c>
      <c r="I7" s="140">
        <v>11</v>
      </c>
      <c r="J7" s="81">
        <v>2</v>
      </c>
      <c r="K7" s="81">
        <v>3</v>
      </c>
      <c r="L7" s="82">
        <f>SUM(H7:K7)</f>
        <v>181</v>
      </c>
      <c r="M7" s="139">
        <v>185</v>
      </c>
      <c r="N7" s="140">
        <v>15</v>
      </c>
      <c r="O7" s="81">
        <v>0</v>
      </c>
      <c r="P7" s="81">
        <v>1</v>
      </c>
      <c r="Q7" s="82">
        <f>SUM(M7:P7)</f>
        <v>201</v>
      </c>
      <c r="R7" s="139">
        <v>5</v>
      </c>
      <c r="S7" s="140">
        <v>6</v>
      </c>
      <c r="T7" s="81">
        <v>0</v>
      </c>
      <c r="U7" s="81">
        <v>2</v>
      </c>
      <c r="V7" s="82">
        <f>SUM(R7:U7)</f>
        <v>13</v>
      </c>
      <c r="W7" s="139">
        <v>5</v>
      </c>
      <c r="X7" s="140">
        <v>0</v>
      </c>
      <c r="Y7" s="81">
        <v>0</v>
      </c>
      <c r="Z7" s="81">
        <v>0</v>
      </c>
      <c r="AA7" s="82">
        <f>SUM(W7:Z7)</f>
        <v>5</v>
      </c>
      <c r="AB7" s="150">
        <f>Q7+L7</f>
        <v>382</v>
      </c>
      <c r="AC7" s="82">
        <f>AA7+V7</f>
        <v>18</v>
      </c>
      <c r="AD7" s="139">
        <v>0</v>
      </c>
      <c r="AE7" s="140">
        <v>0</v>
      </c>
      <c r="AF7" s="81">
        <v>0</v>
      </c>
      <c r="AG7" s="81">
        <v>0</v>
      </c>
      <c r="AH7" s="79">
        <f>SUM(AD7:AG7)</f>
        <v>0</v>
      </c>
      <c r="AI7" s="79">
        <f>E7-AJ7</f>
        <v>135</v>
      </c>
      <c r="AJ7" s="79">
        <f>AB7+AC7+AH7</f>
        <v>400</v>
      </c>
      <c r="AK7" s="79">
        <f>AI7+AJ7</f>
        <v>535</v>
      </c>
    </row>
    <row r="8" spans="1:37">
      <c r="A8" s="79" t="s">
        <v>27</v>
      </c>
      <c r="B8" s="4">
        <v>490</v>
      </c>
      <c r="C8" s="109">
        <v>27</v>
      </c>
      <c r="D8" s="109">
        <v>9</v>
      </c>
      <c r="E8" s="79">
        <f t="shared" ref="E8:E11" si="1">SUM(B8:D8)</f>
        <v>526</v>
      </c>
      <c r="F8" s="4">
        <v>950</v>
      </c>
      <c r="G8" s="80">
        <f t="shared" si="0"/>
        <v>0.55368421052631578</v>
      </c>
      <c r="H8" s="139">
        <v>161</v>
      </c>
      <c r="I8" s="140">
        <v>6</v>
      </c>
      <c r="J8" s="81">
        <v>0</v>
      </c>
      <c r="K8" s="81">
        <v>4</v>
      </c>
      <c r="L8" s="82">
        <f t="shared" ref="L8:L11" si="2">SUM(H8:K8)</f>
        <v>171</v>
      </c>
      <c r="M8" s="139">
        <v>165</v>
      </c>
      <c r="N8" s="140">
        <v>9</v>
      </c>
      <c r="O8" s="81">
        <v>0</v>
      </c>
      <c r="P8" s="81">
        <v>3</v>
      </c>
      <c r="Q8" s="82">
        <f t="shared" ref="Q8:Q11" si="3">SUM(M8:P8)</f>
        <v>177</v>
      </c>
      <c r="R8" s="139">
        <v>4</v>
      </c>
      <c r="S8" s="140">
        <v>3</v>
      </c>
      <c r="T8" s="81">
        <v>0</v>
      </c>
      <c r="U8" s="81">
        <v>2</v>
      </c>
      <c r="V8" s="82">
        <f t="shared" ref="V8:V11" si="4">SUM(R8:U8)</f>
        <v>9</v>
      </c>
      <c r="W8" s="139">
        <v>4</v>
      </c>
      <c r="X8" s="140">
        <v>0</v>
      </c>
      <c r="Y8" s="81">
        <v>0</v>
      </c>
      <c r="Z8" s="81">
        <v>0</v>
      </c>
      <c r="AA8" s="82">
        <f t="shared" ref="AA8:AA11" si="5">SUM(W8:Z8)</f>
        <v>4</v>
      </c>
      <c r="AB8" s="150">
        <f t="shared" ref="AB8:AB11" si="6">Q8+L8</f>
        <v>348</v>
      </c>
      <c r="AC8" s="82">
        <f t="shared" ref="AC8:AC11" si="7">AA8+V8</f>
        <v>13</v>
      </c>
      <c r="AD8" s="139">
        <v>1</v>
      </c>
      <c r="AE8" s="140">
        <v>0</v>
      </c>
      <c r="AF8" s="81">
        <v>0</v>
      </c>
      <c r="AG8" s="81">
        <v>0</v>
      </c>
      <c r="AH8" s="79">
        <f t="shared" ref="AH8:AH11" si="8">SUM(AD8:AG8)</f>
        <v>1</v>
      </c>
      <c r="AI8" s="79">
        <f t="shared" ref="AI8:AI11" si="9">E8-AJ8</f>
        <v>164</v>
      </c>
      <c r="AJ8" s="79">
        <f t="shared" ref="AJ8:AJ11" si="10">AB8+AC8+AH8</f>
        <v>362</v>
      </c>
      <c r="AK8" s="79">
        <f t="shared" ref="AK8:AK11" si="11">AI8+AJ8</f>
        <v>526</v>
      </c>
    </row>
    <row r="9" spans="1:37">
      <c r="A9" s="79" t="s">
        <v>28</v>
      </c>
      <c r="B9" s="4">
        <v>301</v>
      </c>
      <c r="C9" s="109">
        <v>12</v>
      </c>
      <c r="D9" s="109">
        <v>1</v>
      </c>
      <c r="E9" s="79">
        <f t="shared" si="1"/>
        <v>314</v>
      </c>
      <c r="F9" s="4">
        <v>523</v>
      </c>
      <c r="G9" s="80">
        <f t="shared" si="0"/>
        <v>0.60038240917782026</v>
      </c>
      <c r="H9" s="139">
        <v>74</v>
      </c>
      <c r="I9" s="140">
        <v>5</v>
      </c>
      <c r="J9" s="81">
        <v>0</v>
      </c>
      <c r="K9" s="81">
        <v>1</v>
      </c>
      <c r="L9" s="82">
        <f t="shared" si="2"/>
        <v>80</v>
      </c>
      <c r="M9" s="139">
        <v>128</v>
      </c>
      <c r="N9" s="140">
        <v>5</v>
      </c>
      <c r="O9" s="81">
        <v>0</v>
      </c>
      <c r="P9" s="81">
        <v>0</v>
      </c>
      <c r="Q9" s="82">
        <f t="shared" si="3"/>
        <v>133</v>
      </c>
      <c r="R9" s="139">
        <v>4</v>
      </c>
      <c r="S9" s="140">
        <v>0</v>
      </c>
      <c r="T9" s="81">
        <v>0</v>
      </c>
      <c r="U9" s="81">
        <v>0</v>
      </c>
      <c r="V9" s="82">
        <f t="shared" si="4"/>
        <v>4</v>
      </c>
      <c r="W9" s="139">
        <v>4</v>
      </c>
      <c r="X9" s="140">
        <v>0</v>
      </c>
      <c r="Y9" s="81">
        <v>0</v>
      </c>
      <c r="Z9" s="81">
        <v>0</v>
      </c>
      <c r="AA9" s="82">
        <f t="shared" si="5"/>
        <v>4</v>
      </c>
      <c r="AB9" s="150">
        <f t="shared" si="6"/>
        <v>213</v>
      </c>
      <c r="AC9" s="82">
        <f t="shared" si="7"/>
        <v>8</v>
      </c>
      <c r="AD9" s="139">
        <v>0</v>
      </c>
      <c r="AE9" s="140">
        <v>0</v>
      </c>
      <c r="AF9" s="81">
        <v>0</v>
      </c>
      <c r="AG9" s="81">
        <v>0</v>
      </c>
      <c r="AH9" s="79">
        <f t="shared" si="8"/>
        <v>0</v>
      </c>
      <c r="AI9" s="79">
        <f t="shared" si="9"/>
        <v>93</v>
      </c>
      <c r="AJ9" s="79">
        <f t="shared" si="10"/>
        <v>221</v>
      </c>
      <c r="AK9" s="79">
        <f t="shared" si="11"/>
        <v>314</v>
      </c>
    </row>
    <row r="10" spans="1:37">
      <c r="A10" s="79" t="s">
        <v>29</v>
      </c>
      <c r="B10" s="4">
        <v>398</v>
      </c>
      <c r="C10" s="109">
        <v>22</v>
      </c>
      <c r="D10" s="109">
        <v>5</v>
      </c>
      <c r="E10" s="79">
        <f t="shared" si="1"/>
        <v>425</v>
      </c>
      <c r="F10" s="4">
        <v>647</v>
      </c>
      <c r="G10" s="80">
        <f t="shared" si="0"/>
        <v>0.65687789799072638</v>
      </c>
      <c r="H10" s="139">
        <v>86</v>
      </c>
      <c r="I10" s="140">
        <v>6</v>
      </c>
      <c r="J10" s="81">
        <v>0</v>
      </c>
      <c r="K10" s="81">
        <v>1</v>
      </c>
      <c r="L10" s="82">
        <f t="shared" si="2"/>
        <v>93</v>
      </c>
      <c r="M10" s="139">
        <v>185</v>
      </c>
      <c r="N10" s="140">
        <v>7</v>
      </c>
      <c r="O10" s="81">
        <v>0</v>
      </c>
      <c r="P10" s="81">
        <v>2</v>
      </c>
      <c r="Q10" s="82">
        <f t="shared" si="3"/>
        <v>194</v>
      </c>
      <c r="R10" s="139">
        <v>4</v>
      </c>
      <c r="S10" s="140">
        <v>4</v>
      </c>
      <c r="T10" s="81">
        <v>1</v>
      </c>
      <c r="U10" s="81">
        <v>1</v>
      </c>
      <c r="V10" s="82">
        <f t="shared" si="4"/>
        <v>10</v>
      </c>
      <c r="W10" s="139">
        <v>4</v>
      </c>
      <c r="X10" s="140">
        <v>0</v>
      </c>
      <c r="Y10" s="81">
        <v>1</v>
      </c>
      <c r="Z10" s="81">
        <v>0</v>
      </c>
      <c r="AA10" s="82">
        <f t="shared" si="5"/>
        <v>5</v>
      </c>
      <c r="AB10" s="150">
        <f t="shared" si="6"/>
        <v>287</v>
      </c>
      <c r="AC10" s="82">
        <f t="shared" si="7"/>
        <v>15</v>
      </c>
      <c r="AD10" s="139">
        <v>1</v>
      </c>
      <c r="AE10" s="140">
        <v>0</v>
      </c>
      <c r="AF10" s="81">
        <v>0</v>
      </c>
      <c r="AG10" s="81">
        <v>0</v>
      </c>
      <c r="AH10" s="79">
        <f t="shared" si="8"/>
        <v>1</v>
      </c>
      <c r="AI10" s="79">
        <f t="shared" si="9"/>
        <v>122</v>
      </c>
      <c r="AJ10" s="79">
        <f t="shared" si="10"/>
        <v>303</v>
      </c>
      <c r="AK10" s="79">
        <f t="shared" si="11"/>
        <v>425</v>
      </c>
    </row>
    <row r="11" spans="1:37" s="22" customFormat="1" ht="18" thickBot="1">
      <c r="A11" s="108" t="s">
        <v>86</v>
      </c>
      <c r="B11" s="79">
        <f>SUM(B7:B10)</f>
        <v>1677</v>
      </c>
      <c r="C11" s="79">
        <f>SUM(C7:C10)</f>
        <v>102</v>
      </c>
      <c r="D11" s="79">
        <f>SUM(D7:D10)</f>
        <v>21</v>
      </c>
      <c r="E11" s="79">
        <f t="shared" si="1"/>
        <v>1800</v>
      </c>
      <c r="F11" s="79">
        <f>SUM(F7:F10)</f>
        <v>2939</v>
      </c>
      <c r="G11" s="80">
        <f t="shared" si="0"/>
        <v>0.61245321537938069</v>
      </c>
      <c r="H11" s="79">
        <f>SUM(H7:H10)</f>
        <v>486</v>
      </c>
      <c r="I11" s="79">
        <f>SUM(I7:I10)</f>
        <v>28</v>
      </c>
      <c r="J11" s="79">
        <f>SUM(J7:J10)</f>
        <v>2</v>
      </c>
      <c r="K11" s="79">
        <f>SUM(K7:K10)</f>
        <v>9</v>
      </c>
      <c r="L11" s="82">
        <f t="shared" si="2"/>
        <v>525</v>
      </c>
      <c r="M11" s="79">
        <f>SUM(M7:M10)</f>
        <v>663</v>
      </c>
      <c r="N11" s="79">
        <f>SUM(N7:N10)</f>
        <v>36</v>
      </c>
      <c r="O11" s="79">
        <f>SUM(O7:O10)</f>
        <v>0</v>
      </c>
      <c r="P11" s="79">
        <f>SUM(P7:P10)</f>
        <v>6</v>
      </c>
      <c r="Q11" s="82">
        <f t="shared" si="3"/>
        <v>705</v>
      </c>
      <c r="R11" s="79">
        <f>SUM(R7:R10)</f>
        <v>17</v>
      </c>
      <c r="S11" s="79">
        <f>SUM(S7:S10)</f>
        <v>13</v>
      </c>
      <c r="T11" s="79">
        <f>SUM(T7:T10)</f>
        <v>1</v>
      </c>
      <c r="U11" s="79">
        <f>SUM(U7:U10)</f>
        <v>5</v>
      </c>
      <c r="V11" s="82">
        <f t="shared" si="4"/>
        <v>36</v>
      </c>
      <c r="W11" s="79">
        <f>SUM(W7:W10)</f>
        <v>17</v>
      </c>
      <c r="X11" s="79">
        <f>SUM(X7:X10)</f>
        <v>0</v>
      </c>
      <c r="Y11" s="79">
        <f>SUM(Y7:Y10)</f>
        <v>1</v>
      </c>
      <c r="Z11" s="79">
        <f>SUM(Z7:Z10)</f>
        <v>0</v>
      </c>
      <c r="AA11" s="82">
        <f t="shared" si="5"/>
        <v>18</v>
      </c>
      <c r="AB11" s="150">
        <f t="shared" si="6"/>
        <v>1230</v>
      </c>
      <c r="AC11" s="82">
        <f t="shared" si="7"/>
        <v>54</v>
      </c>
      <c r="AD11" s="79">
        <f>SUM(AD7:AD10)</f>
        <v>2</v>
      </c>
      <c r="AE11" s="79">
        <f>SUM(AE7:AE10)</f>
        <v>0</v>
      </c>
      <c r="AF11" s="79">
        <f>SUM(AF7:AF10)</f>
        <v>0</v>
      </c>
      <c r="AG11" s="79">
        <f>SUM(AG7:AG10)</f>
        <v>0</v>
      </c>
      <c r="AH11" s="79">
        <f t="shared" si="8"/>
        <v>2</v>
      </c>
      <c r="AI11" s="79">
        <f t="shared" si="9"/>
        <v>514</v>
      </c>
      <c r="AJ11" s="79">
        <f t="shared" si="10"/>
        <v>1286</v>
      </c>
      <c r="AK11" s="79">
        <f t="shared" si="11"/>
        <v>1800</v>
      </c>
    </row>
    <row r="12" spans="1:37" ht="18" thickBot="1">
      <c r="AI12" s="101"/>
      <c r="AJ12" s="101"/>
    </row>
    <row r="13" spans="1:37"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J13" s="102"/>
    </row>
    <row r="14" spans="1:37">
      <c r="E14" s="36"/>
      <c r="F14" s="36"/>
      <c r="G14" s="36"/>
    </row>
    <row r="15" spans="1:37"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83"/>
      <c r="AE15" s="83"/>
      <c r="AF15" s="83"/>
      <c r="AG15" s="83"/>
      <c r="AH15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opLeftCell="F1" workbookViewId="0">
      <selection activeCell="R5" sqref="R5:R8"/>
    </sheetView>
  </sheetViews>
  <sheetFormatPr baseColWidth="10" defaultColWidth="10.6640625" defaultRowHeight="17" x14ac:dyDescent="0"/>
  <cols>
    <col min="1" max="1" width="16.83203125" style="36" customWidth="1"/>
    <col min="2" max="2" width="9.1640625" style="36" customWidth="1"/>
    <col min="3" max="3" width="8.33203125" style="36" customWidth="1"/>
    <col min="4" max="4" width="6.5" style="36" customWidth="1"/>
    <col min="5" max="5" width="9.5" style="22" customWidth="1"/>
    <col min="6" max="6" width="8.5" style="22" customWidth="1"/>
    <col min="7" max="7" width="10.6640625" style="59" customWidth="1"/>
    <col min="8" max="16" width="10.6640625" style="84" customWidth="1"/>
    <col min="17" max="18" width="8.6640625" style="84" customWidth="1"/>
    <col min="19" max="19" width="6.1640625" style="36" customWidth="1"/>
    <col min="20" max="22" width="7.1640625" style="36" customWidth="1"/>
    <col min="23" max="23" width="8.33203125" style="36" customWidth="1"/>
    <col min="24" max="24" width="11.83203125" style="36" customWidth="1"/>
    <col min="25" max="25" width="8.5" style="36" customWidth="1"/>
    <col min="26" max="26" width="10" style="36" customWidth="1"/>
    <col min="27" max="27" width="5" style="36" customWidth="1"/>
    <col min="28" max="16384" width="10.6640625" style="36"/>
  </cols>
  <sheetData>
    <row r="1" spans="1:26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2"/>
      <c r="N1" s="62"/>
      <c r="O1" s="62"/>
      <c r="P1" s="62"/>
      <c r="Q1" s="16"/>
      <c r="R1" s="16"/>
      <c r="S1" s="64"/>
      <c r="T1" s="64"/>
      <c r="U1" s="64"/>
      <c r="V1" s="64"/>
      <c r="W1" s="64" t="s">
        <v>357</v>
      </c>
      <c r="X1" s="16"/>
      <c r="Y1" s="16"/>
      <c r="Z1" s="21"/>
    </row>
    <row r="2" spans="1:26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65"/>
      <c r="N2" s="65"/>
      <c r="O2" s="65"/>
      <c r="P2" s="65"/>
      <c r="Q2" s="66"/>
      <c r="R2" s="66"/>
      <c r="S2" s="24"/>
      <c r="T2" s="24"/>
      <c r="U2" s="24"/>
      <c r="V2" s="24"/>
      <c r="W2" s="24"/>
      <c r="X2" s="24"/>
      <c r="Y2" s="24"/>
      <c r="Z2" s="27"/>
    </row>
    <row r="3" spans="1:26" s="22" customFormat="1">
      <c r="A3" s="187">
        <v>42682</v>
      </c>
      <c r="B3" s="188"/>
      <c r="C3" s="189"/>
      <c r="D3" s="28"/>
      <c r="E3" s="24"/>
      <c r="F3" s="24"/>
      <c r="G3" s="2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24"/>
      <c r="T3" s="24"/>
      <c r="U3" s="24"/>
      <c r="V3" s="24"/>
      <c r="W3" s="24"/>
      <c r="X3" s="24"/>
      <c r="Y3" s="24"/>
      <c r="Z3" s="27"/>
    </row>
    <row r="4" spans="1:26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31"/>
      <c r="T4" s="31"/>
      <c r="U4" s="31"/>
      <c r="V4" s="31"/>
      <c r="W4" s="31"/>
      <c r="X4" s="31"/>
      <c r="Y4" s="31"/>
      <c r="Z4" s="35"/>
    </row>
    <row r="5" spans="1:26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351</v>
      </c>
      <c r="I5" s="72" t="s">
        <v>352</v>
      </c>
      <c r="J5" s="72" t="s">
        <v>353</v>
      </c>
      <c r="K5" s="72" t="s">
        <v>354</v>
      </c>
      <c r="L5" s="72" t="s">
        <v>355</v>
      </c>
      <c r="M5" s="72" t="s">
        <v>351</v>
      </c>
      <c r="N5" s="72" t="s">
        <v>352</v>
      </c>
      <c r="O5" s="72" t="s">
        <v>353</v>
      </c>
      <c r="P5" s="72" t="s">
        <v>354</v>
      </c>
      <c r="Q5" s="72" t="s">
        <v>355</v>
      </c>
      <c r="R5" s="151" t="s">
        <v>358</v>
      </c>
      <c r="S5" s="37" t="s">
        <v>223</v>
      </c>
      <c r="T5" s="37" t="s">
        <v>224</v>
      </c>
      <c r="U5" s="37" t="s">
        <v>234</v>
      </c>
      <c r="V5" s="37" t="s">
        <v>225</v>
      </c>
      <c r="W5" s="37" t="s">
        <v>226</v>
      </c>
      <c r="X5" s="43" t="s">
        <v>95</v>
      </c>
      <c r="Y5" s="43" t="s">
        <v>96</v>
      </c>
      <c r="Z5" s="43" t="s">
        <v>520</v>
      </c>
    </row>
    <row r="6" spans="1:26" s="52" customFormat="1" ht="12">
      <c r="A6" s="46"/>
      <c r="B6" s="46"/>
      <c r="C6" s="46"/>
      <c r="D6" s="46"/>
      <c r="E6" s="45"/>
      <c r="F6" s="45"/>
      <c r="G6" s="47"/>
      <c r="H6" s="75" t="s">
        <v>97</v>
      </c>
      <c r="I6" s="75" t="str">
        <f>H6</f>
        <v>DEM</v>
      </c>
      <c r="J6" s="75" t="str">
        <f>I6</f>
        <v>DEM</v>
      </c>
      <c r="K6" s="75" t="s">
        <v>97</v>
      </c>
      <c r="L6" s="75" t="str">
        <f>H6</f>
        <v>DEM</v>
      </c>
      <c r="M6" s="75" t="s">
        <v>356</v>
      </c>
      <c r="N6" s="75" t="str">
        <f>M6</f>
        <v>BLK</v>
      </c>
      <c r="O6" s="75" t="str">
        <f>N6</f>
        <v>BLK</v>
      </c>
      <c r="P6" s="75" t="s">
        <v>356</v>
      </c>
      <c r="Q6" s="75" t="str">
        <f>M6</f>
        <v>BLK</v>
      </c>
      <c r="R6" s="149"/>
      <c r="S6" s="75"/>
      <c r="T6" s="75"/>
      <c r="U6" s="75"/>
      <c r="V6" s="75"/>
      <c r="W6" s="75"/>
      <c r="X6" s="46"/>
      <c r="Y6" s="103"/>
      <c r="Z6" s="144"/>
    </row>
    <row r="7" spans="1:26" ht="18" thickBot="1">
      <c r="A7" s="79" t="s">
        <v>30</v>
      </c>
      <c r="B7" s="79">
        <v>524</v>
      </c>
      <c r="C7" s="79">
        <v>77</v>
      </c>
      <c r="D7" s="79">
        <v>4</v>
      </c>
      <c r="E7" s="79">
        <f>SUM(B7:D7)</f>
        <v>605</v>
      </c>
      <c r="F7" s="4">
        <v>827</v>
      </c>
      <c r="G7" s="80">
        <f t="shared" ref="G7:G8" si="0">E7/F7</f>
        <v>0.73155985489721886</v>
      </c>
      <c r="H7" s="139">
        <v>276</v>
      </c>
      <c r="I7" s="81">
        <v>35</v>
      </c>
      <c r="J7" s="81">
        <v>1</v>
      </c>
      <c r="K7" s="81">
        <v>0</v>
      </c>
      <c r="L7" s="82">
        <f>SUM(H7:K7)</f>
        <v>312</v>
      </c>
      <c r="M7" s="139">
        <v>28</v>
      </c>
      <c r="N7" s="81">
        <v>0</v>
      </c>
      <c r="O7" s="81">
        <v>0</v>
      </c>
      <c r="P7" s="81">
        <v>1</v>
      </c>
      <c r="Q7" s="82">
        <f>SUM(M7:P7)</f>
        <v>29</v>
      </c>
      <c r="R7" s="150">
        <f>Q7+L7</f>
        <v>341</v>
      </c>
      <c r="S7" s="79">
        <v>14</v>
      </c>
      <c r="T7" s="81">
        <v>2</v>
      </c>
      <c r="U7" s="81">
        <v>0</v>
      </c>
      <c r="V7" s="81">
        <v>0</v>
      </c>
      <c r="W7" s="79">
        <f>SUM(S7:V7)</f>
        <v>16</v>
      </c>
      <c r="X7" s="79">
        <f>E7-Y7</f>
        <v>248</v>
      </c>
      <c r="Y7" s="79">
        <f>R7+W7</f>
        <v>357</v>
      </c>
      <c r="Z7" s="79">
        <f>X7+Y7</f>
        <v>605</v>
      </c>
    </row>
    <row r="8" spans="1:26" s="22" customFormat="1" ht="18" thickBot="1">
      <c r="A8" s="100" t="s">
        <v>86</v>
      </c>
      <c r="B8" s="79">
        <f>SUM(B7:B7)</f>
        <v>524</v>
      </c>
      <c r="C8" s="79">
        <f>SUM(C7:C7)</f>
        <v>77</v>
      </c>
      <c r="D8" s="79">
        <f>SUM(D7:D7)</f>
        <v>4</v>
      </c>
      <c r="E8" s="79">
        <f t="shared" ref="E8" si="1">SUM(B8:D8)</f>
        <v>605</v>
      </c>
      <c r="F8" s="79">
        <f>SUM(F7:F7)</f>
        <v>827</v>
      </c>
      <c r="G8" s="80">
        <f t="shared" si="0"/>
        <v>0.73155985489721886</v>
      </c>
      <c r="H8" s="79">
        <f>SUM(H7:H7)</f>
        <v>276</v>
      </c>
      <c r="I8" s="79">
        <f>SUM(I7:I7)</f>
        <v>35</v>
      </c>
      <c r="J8" s="79">
        <f>SUM(J7:J7)</f>
        <v>1</v>
      </c>
      <c r="K8" s="79">
        <f>SUM(K7:K7)</f>
        <v>0</v>
      </c>
      <c r="L8" s="82">
        <f t="shared" ref="L8" si="2">SUM(H8:K8)</f>
        <v>312</v>
      </c>
      <c r="M8" s="79">
        <f>SUM(M7:M7)</f>
        <v>28</v>
      </c>
      <c r="N8" s="79">
        <f>SUM(N7:N7)</f>
        <v>0</v>
      </c>
      <c r="O8" s="79">
        <f>SUM(O7:O7)</f>
        <v>0</v>
      </c>
      <c r="P8" s="79">
        <f>SUM(P7:P7)</f>
        <v>1</v>
      </c>
      <c r="Q8" s="82">
        <f t="shared" ref="Q8" si="3">SUM(M8:P8)</f>
        <v>29</v>
      </c>
      <c r="R8" s="150">
        <f>Q8+L8</f>
        <v>341</v>
      </c>
      <c r="S8" s="79">
        <f>SUM(S7:S7)</f>
        <v>14</v>
      </c>
      <c r="T8" s="79">
        <f>SUM(T7:T7)</f>
        <v>2</v>
      </c>
      <c r="U8" s="79">
        <f>SUM(U7:U7)</f>
        <v>0</v>
      </c>
      <c r="V8" s="79">
        <f>SUM(V7:V7)</f>
        <v>0</v>
      </c>
      <c r="W8" s="79">
        <f t="shared" ref="W8" si="4">SUM(S8:V8)</f>
        <v>16</v>
      </c>
      <c r="X8" s="79">
        <f>E8-Y8</f>
        <v>248</v>
      </c>
      <c r="Y8" s="79">
        <f>R8+W8</f>
        <v>357</v>
      </c>
      <c r="Z8" s="79">
        <f>X8+Y8</f>
        <v>605</v>
      </c>
    </row>
    <row r="9" spans="1:26" ht="18" thickBot="1">
      <c r="X9" s="101"/>
      <c r="Y9" s="101"/>
    </row>
    <row r="10" spans="1:26"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Y10" s="102"/>
    </row>
    <row r="11" spans="1:26">
      <c r="E11" s="36"/>
      <c r="F11" s="36"/>
      <c r="G11" s="36"/>
    </row>
    <row r="12" spans="1:26"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83"/>
      <c r="T12" s="83"/>
      <c r="U12" s="83"/>
      <c r="V12" s="83"/>
      <c r="W12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"/>
  <sheetViews>
    <sheetView topLeftCell="U1" workbookViewId="0">
      <selection activeCell="AG5" sqref="AG5:AG8"/>
    </sheetView>
  </sheetViews>
  <sheetFormatPr baseColWidth="10" defaultColWidth="10.6640625" defaultRowHeight="17" x14ac:dyDescent="0"/>
  <cols>
    <col min="1" max="1" width="15.33203125" style="36" customWidth="1"/>
    <col min="2" max="2" width="11" style="36" customWidth="1"/>
    <col min="3" max="3" width="8.1640625" style="36" customWidth="1"/>
    <col min="4" max="4" width="8.33203125" style="36" customWidth="1"/>
    <col min="5" max="5" width="10.83203125" style="22" customWidth="1"/>
    <col min="6" max="6" width="10.1640625" style="22" customWidth="1"/>
    <col min="7" max="7" width="10.6640625" style="59" customWidth="1"/>
    <col min="8" max="9" width="9.1640625" style="84" customWidth="1"/>
    <col min="10" max="10" width="7.5" style="84" customWidth="1"/>
    <col min="11" max="11" width="6.83203125" style="84" customWidth="1"/>
    <col min="12" max="12" width="10.6640625" style="84" customWidth="1"/>
    <col min="13" max="14" width="9.1640625" style="84" customWidth="1"/>
    <col min="15" max="16" width="7.5" style="84" customWidth="1"/>
    <col min="17" max="17" width="10.6640625" style="84" customWidth="1"/>
    <col min="18" max="19" width="9.1640625" style="84" customWidth="1"/>
    <col min="20" max="20" width="7.33203125" style="84" customWidth="1"/>
    <col min="21" max="21" width="6.83203125" style="84" customWidth="1"/>
    <col min="22" max="22" width="10.6640625" style="84" customWidth="1"/>
    <col min="23" max="24" width="9.1640625" style="84" customWidth="1"/>
    <col min="25" max="27" width="10.6640625" style="84" customWidth="1"/>
    <col min="28" max="29" width="9.1640625" style="84" customWidth="1"/>
    <col min="30" max="30" width="10.6640625" style="84" customWidth="1"/>
    <col min="31" max="31" width="9.5" style="84" customWidth="1"/>
    <col min="32" max="32" width="8.5" style="84" customWidth="1"/>
    <col min="33" max="33" width="8.33203125" style="84" customWidth="1"/>
    <col min="34" max="34" width="9.6640625" style="84" customWidth="1"/>
    <col min="35" max="35" width="6.1640625" style="36" customWidth="1"/>
    <col min="36" max="38" width="7.1640625" style="36" customWidth="1"/>
    <col min="39" max="39" width="5.83203125" style="36" customWidth="1"/>
    <col min="40" max="40" width="9.5" style="36" customWidth="1"/>
    <col min="41" max="41" width="8.5" style="36" customWidth="1"/>
    <col min="42" max="42" width="10" style="36" customWidth="1"/>
    <col min="43" max="43" width="5" style="36" customWidth="1"/>
    <col min="44" max="16384" width="10.6640625" style="36"/>
  </cols>
  <sheetData>
    <row r="1" spans="1:42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2"/>
      <c r="N1" s="62"/>
      <c r="O1" s="62"/>
      <c r="P1" s="62"/>
      <c r="Q1" s="16"/>
      <c r="R1" s="62"/>
      <c r="S1" s="62"/>
      <c r="T1" s="62"/>
      <c r="U1" s="62"/>
      <c r="V1" s="16"/>
      <c r="W1" s="62"/>
      <c r="X1" s="62"/>
      <c r="Y1" s="62"/>
      <c r="Z1" s="62"/>
      <c r="AA1" s="16"/>
      <c r="AB1" s="62"/>
      <c r="AC1" s="62"/>
      <c r="AD1" s="62"/>
      <c r="AE1" s="62"/>
      <c r="AF1" s="16"/>
      <c r="AG1" s="16"/>
      <c r="AH1" s="16"/>
      <c r="AI1" s="64"/>
      <c r="AJ1" s="64"/>
      <c r="AK1" s="64"/>
      <c r="AL1" s="64"/>
      <c r="AM1" s="64" t="s">
        <v>359</v>
      </c>
      <c r="AN1" s="16"/>
      <c r="AO1" s="16"/>
      <c r="AP1" s="21"/>
    </row>
    <row r="2" spans="1:42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65"/>
      <c r="N2" s="65"/>
      <c r="O2" s="65"/>
      <c r="P2" s="65"/>
      <c r="Q2" s="66"/>
      <c r="R2" s="65"/>
      <c r="S2" s="65"/>
      <c r="T2" s="65"/>
      <c r="U2" s="65"/>
      <c r="V2" s="66"/>
      <c r="W2" s="65"/>
      <c r="X2" s="65"/>
      <c r="Y2" s="65"/>
      <c r="Z2" s="65"/>
      <c r="AA2" s="66"/>
      <c r="AB2" s="65"/>
      <c r="AC2" s="65"/>
      <c r="AD2" s="65"/>
      <c r="AE2" s="65"/>
      <c r="AF2" s="66"/>
      <c r="AG2" s="66"/>
      <c r="AH2" s="66"/>
      <c r="AI2" s="24"/>
      <c r="AJ2" s="24"/>
      <c r="AK2" s="24"/>
      <c r="AL2" s="24"/>
      <c r="AM2" s="24" t="s">
        <v>308</v>
      </c>
      <c r="AN2" s="24"/>
      <c r="AO2" s="24"/>
      <c r="AP2" s="27"/>
    </row>
    <row r="3" spans="1:42" s="22" customFormat="1">
      <c r="A3" s="187">
        <v>42682</v>
      </c>
      <c r="B3" s="188"/>
      <c r="C3" s="189"/>
      <c r="D3" s="28"/>
      <c r="E3" s="24"/>
      <c r="F3" s="24"/>
      <c r="G3" s="2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24"/>
      <c r="AJ3" s="24"/>
      <c r="AK3" s="24"/>
      <c r="AL3" s="24"/>
      <c r="AM3" s="24"/>
      <c r="AN3" s="24"/>
      <c r="AO3" s="24"/>
      <c r="AP3" s="27"/>
    </row>
    <row r="4" spans="1:42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31"/>
      <c r="AJ4" s="31"/>
      <c r="AK4" s="31"/>
      <c r="AL4" s="31"/>
      <c r="AM4" s="31"/>
      <c r="AN4" s="31"/>
      <c r="AO4" s="31"/>
      <c r="AP4" s="35"/>
    </row>
    <row r="5" spans="1:42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360</v>
      </c>
      <c r="I5" s="72" t="s">
        <v>361</v>
      </c>
      <c r="J5" s="72" t="s">
        <v>362</v>
      </c>
      <c r="K5" s="72" t="s">
        <v>363</v>
      </c>
      <c r="L5" s="72" t="s">
        <v>364</v>
      </c>
      <c r="M5" s="72" t="s">
        <v>365</v>
      </c>
      <c r="N5" s="72" t="s">
        <v>366</v>
      </c>
      <c r="O5" s="72" t="s">
        <v>367</v>
      </c>
      <c r="P5" s="72" t="s">
        <v>368</v>
      </c>
      <c r="Q5" s="72" t="s">
        <v>369</v>
      </c>
      <c r="R5" s="72" t="s">
        <v>360</v>
      </c>
      <c r="S5" s="72" t="s">
        <v>361</v>
      </c>
      <c r="T5" s="72" t="s">
        <v>362</v>
      </c>
      <c r="U5" s="72" t="s">
        <v>363</v>
      </c>
      <c r="V5" s="72" t="s">
        <v>364</v>
      </c>
      <c r="W5" s="72" t="s">
        <v>365</v>
      </c>
      <c r="X5" s="72" t="s">
        <v>366</v>
      </c>
      <c r="Y5" s="72" t="s">
        <v>367</v>
      </c>
      <c r="Z5" s="72" t="s">
        <v>368</v>
      </c>
      <c r="AA5" s="72" t="s">
        <v>369</v>
      </c>
      <c r="AB5" s="72" t="s">
        <v>370</v>
      </c>
      <c r="AC5" s="72" t="s">
        <v>371</v>
      </c>
      <c r="AD5" s="72" t="s">
        <v>372</v>
      </c>
      <c r="AE5" s="72" t="s">
        <v>373</v>
      </c>
      <c r="AF5" s="72" t="s">
        <v>374</v>
      </c>
      <c r="AG5" s="151" t="s">
        <v>375</v>
      </c>
      <c r="AH5" s="72" t="s">
        <v>376</v>
      </c>
      <c r="AI5" s="37" t="s">
        <v>223</v>
      </c>
      <c r="AJ5" s="37" t="s">
        <v>224</v>
      </c>
      <c r="AK5" s="37" t="s">
        <v>234</v>
      </c>
      <c r="AL5" s="37" t="s">
        <v>225</v>
      </c>
      <c r="AM5" s="37" t="s">
        <v>226</v>
      </c>
      <c r="AN5" s="43" t="s">
        <v>95</v>
      </c>
      <c r="AO5" s="43" t="s">
        <v>96</v>
      </c>
      <c r="AP5" s="43" t="s">
        <v>520</v>
      </c>
    </row>
    <row r="6" spans="1:42" s="52" customFormat="1" ht="12">
      <c r="A6" s="46"/>
      <c r="B6" s="46"/>
      <c r="C6" s="46"/>
      <c r="D6" s="46"/>
      <c r="E6" s="45"/>
      <c r="F6" s="45"/>
      <c r="G6" s="47"/>
      <c r="H6" s="75" t="s">
        <v>97</v>
      </c>
      <c r="I6" s="75" t="str">
        <f>H6</f>
        <v>DEM</v>
      </c>
      <c r="J6" s="75" t="str">
        <f>I6</f>
        <v>DEM</v>
      </c>
      <c r="K6" s="75" t="s">
        <v>97</v>
      </c>
      <c r="L6" s="75" t="str">
        <f>H6</f>
        <v>DEM</v>
      </c>
      <c r="M6" s="75" t="s">
        <v>99</v>
      </c>
      <c r="N6" s="75" t="str">
        <f>M6</f>
        <v>REP</v>
      </c>
      <c r="O6" s="75" t="str">
        <f>N6</f>
        <v>REP</v>
      </c>
      <c r="P6" s="75" t="s">
        <v>99</v>
      </c>
      <c r="Q6" s="75" t="str">
        <f>M6</f>
        <v>REP</v>
      </c>
      <c r="R6" s="75" t="s">
        <v>356</v>
      </c>
      <c r="S6" s="75" t="str">
        <f>R6</f>
        <v>BLK</v>
      </c>
      <c r="T6" s="75" t="str">
        <f>S6</f>
        <v>BLK</v>
      </c>
      <c r="U6" s="75" t="s">
        <v>356</v>
      </c>
      <c r="V6" s="75" t="str">
        <f>R6</f>
        <v>BLK</v>
      </c>
      <c r="W6" s="75" t="s">
        <v>356</v>
      </c>
      <c r="X6" s="75" t="str">
        <f>W6</f>
        <v>BLK</v>
      </c>
      <c r="Y6" s="75" t="str">
        <f>X6</f>
        <v>BLK</v>
      </c>
      <c r="Z6" s="75" t="s">
        <v>356</v>
      </c>
      <c r="AA6" s="75" t="str">
        <f>W6</f>
        <v>BLK</v>
      </c>
      <c r="AB6" s="75" t="s">
        <v>356</v>
      </c>
      <c r="AC6" s="75" t="str">
        <f>AB6</f>
        <v>BLK</v>
      </c>
      <c r="AD6" s="75" t="str">
        <f>AC6</f>
        <v>BLK</v>
      </c>
      <c r="AE6" s="75" t="s">
        <v>356</v>
      </c>
      <c r="AF6" s="75" t="str">
        <f>AB6</f>
        <v>BLK</v>
      </c>
      <c r="AG6" s="149"/>
      <c r="AH6" s="75"/>
      <c r="AI6" s="75"/>
      <c r="AJ6" s="75"/>
      <c r="AK6" s="75"/>
      <c r="AL6" s="75"/>
      <c r="AM6" s="75"/>
      <c r="AN6" s="46"/>
      <c r="AO6" s="103"/>
      <c r="AP6" s="144"/>
    </row>
    <row r="7" spans="1:42" ht="18" thickBot="1">
      <c r="A7" s="79" t="s">
        <v>33</v>
      </c>
      <c r="B7" s="79">
        <v>611</v>
      </c>
      <c r="C7" s="79">
        <v>29</v>
      </c>
      <c r="D7" s="79">
        <v>7</v>
      </c>
      <c r="E7" s="79">
        <f>SUM(B7:D7)</f>
        <v>647</v>
      </c>
      <c r="F7" s="4">
        <v>948</v>
      </c>
      <c r="G7" s="80">
        <f t="shared" ref="G7:G8" si="0">E7/F7</f>
        <v>0.6824894514767933</v>
      </c>
      <c r="H7" s="139">
        <v>226</v>
      </c>
      <c r="I7" s="81">
        <v>6</v>
      </c>
      <c r="J7" s="81">
        <v>0</v>
      </c>
      <c r="K7" s="81">
        <v>1</v>
      </c>
      <c r="L7" s="82">
        <f>SUM(H7:K7)</f>
        <v>233</v>
      </c>
      <c r="M7" s="139">
        <v>205</v>
      </c>
      <c r="N7" s="81">
        <v>12</v>
      </c>
      <c r="O7" s="81">
        <v>0</v>
      </c>
      <c r="P7" s="81">
        <v>2</v>
      </c>
      <c r="Q7" s="82">
        <f>SUM(M7:P7)</f>
        <v>219</v>
      </c>
      <c r="R7" s="139">
        <v>16</v>
      </c>
      <c r="S7" s="81">
        <v>0</v>
      </c>
      <c r="T7" s="81">
        <v>0</v>
      </c>
      <c r="U7" s="81">
        <v>0</v>
      </c>
      <c r="V7" s="82">
        <f>SUM(R7:U7)</f>
        <v>16</v>
      </c>
      <c r="W7" s="139">
        <v>6</v>
      </c>
      <c r="X7" s="81">
        <v>0</v>
      </c>
      <c r="Y7" s="81">
        <v>0</v>
      </c>
      <c r="Z7" s="81">
        <v>2</v>
      </c>
      <c r="AA7" s="82">
        <f>SUM(W7:Z7)</f>
        <v>8</v>
      </c>
      <c r="AB7" s="139">
        <v>144</v>
      </c>
      <c r="AC7" s="81">
        <v>6</v>
      </c>
      <c r="AD7" s="81">
        <v>1</v>
      </c>
      <c r="AE7" s="81">
        <v>2</v>
      </c>
      <c r="AF7" s="82">
        <f>SUM(AB7:AE7)</f>
        <v>153</v>
      </c>
      <c r="AG7" s="150">
        <f>V7+L7</f>
        <v>249</v>
      </c>
      <c r="AH7" s="82">
        <f>AA7+Q7</f>
        <v>227</v>
      </c>
      <c r="AI7" s="79">
        <v>0</v>
      </c>
      <c r="AJ7" s="81">
        <v>0</v>
      </c>
      <c r="AK7" s="81">
        <v>0</v>
      </c>
      <c r="AL7" s="81">
        <v>0</v>
      </c>
      <c r="AM7" s="79">
        <f>SUM(AI7:AL7)</f>
        <v>0</v>
      </c>
      <c r="AN7" s="79">
        <f>E7-AO7</f>
        <v>18</v>
      </c>
      <c r="AO7" s="79">
        <f>SUM(AF7:AH7)+AM7</f>
        <v>629</v>
      </c>
      <c r="AP7" s="79">
        <f>AN7+AO7</f>
        <v>647</v>
      </c>
    </row>
    <row r="8" spans="1:42" s="22" customFormat="1" ht="18" thickBot="1">
      <c r="A8" s="100" t="s">
        <v>86</v>
      </c>
      <c r="B8" s="79">
        <f>SUM(B7:B7)</f>
        <v>611</v>
      </c>
      <c r="C8" s="79">
        <f>SUM(C7:C7)</f>
        <v>29</v>
      </c>
      <c r="D8" s="79">
        <f>SUM(D7:D7)</f>
        <v>7</v>
      </c>
      <c r="E8" s="79">
        <f t="shared" ref="E8" si="1">SUM(B8:D8)</f>
        <v>647</v>
      </c>
      <c r="F8" s="79">
        <f>SUM(F7:F7)</f>
        <v>948</v>
      </c>
      <c r="G8" s="80">
        <f t="shared" si="0"/>
        <v>0.6824894514767933</v>
      </c>
      <c r="H8" s="79">
        <f>SUM(H7:H7)</f>
        <v>226</v>
      </c>
      <c r="I8" s="79">
        <f>SUM(I7:I7)</f>
        <v>6</v>
      </c>
      <c r="J8" s="79">
        <f>SUM(J7:J7)</f>
        <v>0</v>
      </c>
      <c r="K8" s="79">
        <f>SUM(K7:K7)</f>
        <v>1</v>
      </c>
      <c r="L8" s="82">
        <f t="shared" ref="L8" si="2">SUM(H8:K8)</f>
        <v>233</v>
      </c>
      <c r="M8" s="79">
        <f>SUM(M7:M7)</f>
        <v>205</v>
      </c>
      <c r="N8" s="79">
        <f>SUM(N7:N7)</f>
        <v>12</v>
      </c>
      <c r="O8" s="79">
        <f>SUM(O7:O7)</f>
        <v>0</v>
      </c>
      <c r="P8" s="79">
        <f>SUM(P7:P7)</f>
        <v>2</v>
      </c>
      <c r="Q8" s="82">
        <f t="shared" ref="Q8" si="3">SUM(M8:P8)</f>
        <v>219</v>
      </c>
      <c r="R8" s="79">
        <f>SUM(R7:R7)</f>
        <v>16</v>
      </c>
      <c r="S8" s="79">
        <f>SUM(S7:S7)</f>
        <v>0</v>
      </c>
      <c r="T8" s="79">
        <f>SUM(T7:T7)</f>
        <v>0</v>
      </c>
      <c r="U8" s="79">
        <f>SUM(U7:U7)</f>
        <v>0</v>
      </c>
      <c r="V8" s="82">
        <f t="shared" ref="V8" si="4">SUM(R8:U8)</f>
        <v>16</v>
      </c>
      <c r="W8" s="79">
        <f>SUM(W7:W7)</f>
        <v>6</v>
      </c>
      <c r="X8" s="79">
        <f>SUM(X7:X7)</f>
        <v>0</v>
      </c>
      <c r="Y8" s="79">
        <f>SUM(Y7:Y7)</f>
        <v>0</v>
      </c>
      <c r="Z8" s="79">
        <f>SUM(Z7:Z7)</f>
        <v>2</v>
      </c>
      <c r="AA8" s="82">
        <f t="shared" ref="AA8" si="5">SUM(W8:Z8)</f>
        <v>8</v>
      </c>
      <c r="AB8" s="79">
        <f>SUM(AB7:AB7)</f>
        <v>144</v>
      </c>
      <c r="AC8" s="79">
        <f>SUM(AC7:AC7)</f>
        <v>6</v>
      </c>
      <c r="AD8" s="79">
        <f>SUM(AD7:AD7)</f>
        <v>1</v>
      </c>
      <c r="AE8" s="79">
        <f>SUM(AE7:AE7)</f>
        <v>2</v>
      </c>
      <c r="AF8" s="82">
        <f t="shared" ref="AF8" si="6">SUM(AB8:AE8)</f>
        <v>153</v>
      </c>
      <c r="AG8" s="150">
        <f>V8+L8</f>
        <v>249</v>
      </c>
      <c r="AH8" s="82">
        <f>AA8+Q8</f>
        <v>227</v>
      </c>
      <c r="AI8" s="79">
        <f>SUM(AI7:AI7)</f>
        <v>0</v>
      </c>
      <c r="AJ8" s="79">
        <f>SUM(AJ7:AJ7)</f>
        <v>0</v>
      </c>
      <c r="AK8" s="79">
        <f>SUM(AK7:AK7)</f>
        <v>0</v>
      </c>
      <c r="AL8" s="79">
        <f>SUM(AL7:AL7)</f>
        <v>0</v>
      </c>
      <c r="AM8" s="79">
        <f t="shared" ref="AM8" si="7">SUM(AI8:AL8)</f>
        <v>0</v>
      </c>
      <c r="AN8" s="79">
        <f>E8-AO8</f>
        <v>18</v>
      </c>
      <c r="AO8" s="79">
        <f t="shared" ref="AO8" si="8">SUM(AF8:AH8)+AM8</f>
        <v>629</v>
      </c>
      <c r="AP8" s="79">
        <f>AN8+AO8</f>
        <v>647</v>
      </c>
    </row>
    <row r="9" spans="1:42" ht="18" thickBot="1">
      <c r="AN9" s="101"/>
      <c r="AO9" s="101"/>
    </row>
    <row r="10" spans="1:42"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O10" s="102"/>
    </row>
    <row r="11" spans="1:42">
      <c r="E11" s="36"/>
      <c r="F11" s="36"/>
      <c r="G11" s="36"/>
    </row>
    <row r="12" spans="1:42"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83"/>
      <c r="AJ12" s="83"/>
      <c r="AK12" s="83"/>
      <c r="AL12" s="83"/>
      <c r="AM12" s="83"/>
    </row>
  </sheetData>
  <mergeCells count="1">
    <mergeCell ref="A3:C3"/>
  </mergeCells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L5" sqref="L5:L11"/>
    </sheetView>
  </sheetViews>
  <sheetFormatPr baseColWidth="10" defaultColWidth="10.6640625" defaultRowHeight="17" x14ac:dyDescent="0"/>
  <cols>
    <col min="1" max="1" width="19.1640625" style="36" customWidth="1"/>
    <col min="2" max="2" width="11" style="36" customWidth="1"/>
    <col min="3" max="3" width="8.1640625" style="36" customWidth="1"/>
    <col min="4" max="4" width="8.33203125" style="36" customWidth="1"/>
    <col min="5" max="5" width="10.83203125" style="22" customWidth="1"/>
    <col min="6" max="6" width="10.1640625" style="22" customWidth="1"/>
    <col min="7" max="7" width="10.6640625" style="59" customWidth="1"/>
    <col min="8" max="9" width="9.1640625" style="84" customWidth="1"/>
    <col min="10" max="12" width="10.6640625" style="84" customWidth="1"/>
    <col min="13" max="13" width="6.1640625" style="36" customWidth="1"/>
    <col min="14" max="16" width="7.1640625" style="36" customWidth="1"/>
    <col min="17" max="17" width="8.33203125" style="36" customWidth="1"/>
    <col min="18" max="18" width="11.83203125" style="36" customWidth="1"/>
    <col min="19" max="19" width="8.5" style="36" customWidth="1"/>
    <col min="20" max="20" width="10" style="36" customWidth="1"/>
    <col min="21" max="21" width="5" style="36" customWidth="1"/>
    <col min="22" max="16384" width="10.6640625" style="36"/>
  </cols>
  <sheetData>
    <row r="1" spans="1:20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4"/>
      <c r="N1" s="64"/>
      <c r="O1" s="64"/>
      <c r="P1" s="64"/>
      <c r="Q1" s="64" t="s">
        <v>377</v>
      </c>
      <c r="R1" s="16"/>
      <c r="S1" s="16"/>
      <c r="T1" s="21"/>
    </row>
    <row r="2" spans="1:20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24"/>
      <c r="N2" s="24"/>
      <c r="O2" s="24"/>
      <c r="P2" s="24"/>
      <c r="Q2" s="24"/>
      <c r="R2" s="24"/>
      <c r="S2" s="24"/>
      <c r="T2" s="27"/>
    </row>
    <row r="3" spans="1:20" s="22" customFormat="1">
      <c r="A3" s="187">
        <v>42682</v>
      </c>
      <c r="B3" s="188"/>
      <c r="C3" s="189"/>
      <c r="D3" s="104"/>
      <c r="E3" s="24"/>
      <c r="F3" s="24"/>
      <c r="G3" s="25"/>
      <c r="H3" s="65"/>
      <c r="I3" s="65"/>
      <c r="J3" s="65"/>
      <c r="K3" s="65"/>
      <c r="L3" s="65"/>
      <c r="M3" s="24"/>
      <c r="N3" s="24"/>
      <c r="O3" s="24"/>
      <c r="P3" s="24"/>
      <c r="Q3" s="24"/>
      <c r="R3" s="24"/>
      <c r="S3" s="24"/>
      <c r="T3" s="27"/>
    </row>
    <row r="4" spans="1:20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31"/>
      <c r="N4" s="31"/>
      <c r="O4" s="31"/>
      <c r="P4" s="31"/>
      <c r="Q4" s="31"/>
      <c r="R4" s="31"/>
      <c r="S4" s="31"/>
      <c r="T4" s="35"/>
    </row>
    <row r="5" spans="1:20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378</v>
      </c>
      <c r="I5" s="72" t="s">
        <v>379</v>
      </c>
      <c r="J5" s="72" t="s">
        <v>380</v>
      </c>
      <c r="K5" s="72" t="s">
        <v>381</v>
      </c>
      <c r="L5" s="151" t="s">
        <v>382</v>
      </c>
      <c r="M5" s="37" t="s">
        <v>223</v>
      </c>
      <c r="N5" s="37" t="s">
        <v>224</v>
      </c>
      <c r="O5" s="37" t="s">
        <v>234</v>
      </c>
      <c r="P5" s="37" t="s">
        <v>225</v>
      </c>
      <c r="Q5" s="37" t="s">
        <v>226</v>
      </c>
      <c r="R5" s="43" t="s">
        <v>95</v>
      </c>
      <c r="S5" s="43" t="s">
        <v>96</v>
      </c>
      <c r="T5" s="43" t="s">
        <v>520</v>
      </c>
    </row>
    <row r="6" spans="1:20" s="52" customFormat="1" ht="12">
      <c r="A6" s="46"/>
      <c r="B6" s="46"/>
      <c r="C6" s="46"/>
      <c r="D6" s="46"/>
      <c r="E6" s="45"/>
      <c r="F6" s="45"/>
      <c r="G6" s="47"/>
      <c r="H6" s="75" t="s">
        <v>97</v>
      </c>
      <c r="I6" s="75" t="str">
        <f>H6</f>
        <v>DEM</v>
      </c>
      <c r="J6" s="75" t="str">
        <f>I6</f>
        <v>DEM</v>
      </c>
      <c r="K6" s="75" t="s">
        <v>97</v>
      </c>
      <c r="L6" s="149" t="str">
        <f>H6</f>
        <v>DEM</v>
      </c>
      <c r="M6" s="75"/>
      <c r="N6" s="75"/>
      <c r="O6" s="75"/>
      <c r="P6" s="75"/>
      <c r="Q6" s="75"/>
      <c r="R6" s="46"/>
      <c r="S6" s="46"/>
      <c r="T6" s="144"/>
    </row>
    <row r="7" spans="1:20">
      <c r="A7" s="79" t="s">
        <v>37</v>
      </c>
      <c r="B7" s="6">
        <v>399</v>
      </c>
      <c r="C7" s="109">
        <v>43</v>
      </c>
      <c r="D7" s="109">
        <v>8</v>
      </c>
      <c r="E7" s="79">
        <f>SUM(B7:D7)</f>
        <v>450</v>
      </c>
      <c r="F7" s="4">
        <v>644</v>
      </c>
      <c r="G7" s="80">
        <f t="shared" ref="G7:G11" si="0">E7/F7</f>
        <v>0.69875776397515532</v>
      </c>
      <c r="H7" s="139">
        <v>266</v>
      </c>
      <c r="I7" s="140">
        <v>33</v>
      </c>
      <c r="J7" s="81">
        <v>0</v>
      </c>
      <c r="K7" s="81">
        <v>5</v>
      </c>
      <c r="L7" s="150">
        <f>SUM(H7:K7)</f>
        <v>304</v>
      </c>
      <c r="M7" s="139">
        <v>2</v>
      </c>
      <c r="N7" s="81">
        <v>0</v>
      </c>
      <c r="O7" s="81">
        <v>0</v>
      </c>
      <c r="P7" s="81">
        <v>0</v>
      </c>
      <c r="Q7" s="79">
        <f>SUM(M7:P7)</f>
        <v>2</v>
      </c>
      <c r="R7" s="79">
        <f>E7-S7</f>
        <v>144</v>
      </c>
      <c r="S7" s="79">
        <f>L7+Q7</f>
        <v>306</v>
      </c>
      <c r="T7" s="79">
        <f>R7+S7</f>
        <v>450</v>
      </c>
    </row>
    <row r="8" spans="1:20">
      <c r="A8" s="79" t="s">
        <v>38</v>
      </c>
      <c r="B8" s="6">
        <v>416</v>
      </c>
      <c r="C8" s="109">
        <v>37</v>
      </c>
      <c r="D8" s="109">
        <v>4</v>
      </c>
      <c r="E8" s="79">
        <f t="shared" ref="E8:E11" si="1">SUM(B8:D8)</f>
        <v>457</v>
      </c>
      <c r="F8" s="4">
        <v>668</v>
      </c>
      <c r="G8" s="80">
        <f t="shared" si="0"/>
        <v>0.68413173652694614</v>
      </c>
      <c r="H8" s="139">
        <v>302</v>
      </c>
      <c r="I8" s="140">
        <v>25</v>
      </c>
      <c r="J8" s="81">
        <v>0</v>
      </c>
      <c r="K8" s="81">
        <v>2</v>
      </c>
      <c r="L8" s="150">
        <f t="shared" ref="L8:L11" si="2">SUM(H8:K8)</f>
        <v>329</v>
      </c>
      <c r="M8" s="139">
        <v>0</v>
      </c>
      <c r="N8" s="81">
        <v>0</v>
      </c>
      <c r="O8" s="81">
        <v>0</v>
      </c>
      <c r="P8" s="81">
        <v>0</v>
      </c>
      <c r="Q8" s="79">
        <f t="shared" ref="Q8:Q11" si="3">SUM(M8:P8)</f>
        <v>0</v>
      </c>
      <c r="R8" s="79">
        <f t="shared" ref="R8:R11" si="4">E8-S8</f>
        <v>128</v>
      </c>
      <c r="S8" s="79">
        <f t="shared" ref="S8:S11" si="5">L8+Q8</f>
        <v>329</v>
      </c>
      <c r="T8" s="79">
        <f t="shared" ref="T8:T11" si="6">R8+S8</f>
        <v>457</v>
      </c>
    </row>
    <row r="9" spans="1:20">
      <c r="A9" s="79" t="s">
        <v>39</v>
      </c>
      <c r="B9" s="6">
        <v>312</v>
      </c>
      <c r="C9" s="109">
        <v>46</v>
      </c>
      <c r="D9" s="109">
        <v>4</v>
      </c>
      <c r="E9" s="79">
        <f t="shared" si="1"/>
        <v>362</v>
      </c>
      <c r="F9" s="4">
        <v>485</v>
      </c>
      <c r="G9" s="80">
        <f t="shared" si="0"/>
        <v>0.7463917525773196</v>
      </c>
      <c r="H9" s="139">
        <v>208</v>
      </c>
      <c r="I9" s="140">
        <v>34</v>
      </c>
      <c r="J9" s="81">
        <v>0</v>
      </c>
      <c r="K9" s="81">
        <v>1</v>
      </c>
      <c r="L9" s="150">
        <f t="shared" si="2"/>
        <v>243</v>
      </c>
      <c r="M9" s="139">
        <v>3</v>
      </c>
      <c r="N9" s="81">
        <v>0</v>
      </c>
      <c r="O9" s="81">
        <v>0</v>
      </c>
      <c r="P9" s="81">
        <v>0</v>
      </c>
      <c r="Q9" s="79">
        <f t="shared" si="3"/>
        <v>3</v>
      </c>
      <c r="R9" s="79">
        <f t="shared" si="4"/>
        <v>116</v>
      </c>
      <c r="S9" s="79">
        <f t="shared" si="5"/>
        <v>246</v>
      </c>
      <c r="T9" s="79">
        <f t="shared" si="6"/>
        <v>362</v>
      </c>
    </row>
    <row r="10" spans="1:20">
      <c r="A10" s="79" t="s">
        <v>40</v>
      </c>
      <c r="B10" s="6">
        <v>219</v>
      </c>
      <c r="C10" s="109">
        <v>29</v>
      </c>
      <c r="D10" s="109">
        <v>2</v>
      </c>
      <c r="E10" s="79">
        <f t="shared" si="1"/>
        <v>250</v>
      </c>
      <c r="F10" s="4">
        <v>321</v>
      </c>
      <c r="G10" s="80">
        <f t="shared" si="0"/>
        <v>0.77881619937694702</v>
      </c>
      <c r="H10" s="139">
        <v>158</v>
      </c>
      <c r="I10" s="140">
        <v>18</v>
      </c>
      <c r="J10" s="81">
        <v>0</v>
      </c>
      <c r="K10" s="81">
        <v>1</v>
      </c>
      <c r="L10" s="150">
        <f t="shared" si="2"/>
        <v>177</v>
      </c>
      <c r="M10" s="139">
        <v>0</v>
      </c>
      <c r="N10" s="81">
        <v>0</v>
      </c>
      <c r="O10" s="81">
        <v>0</v>
      </c>
      <c r="P10" s="81">
        <v>0</v>
      </c>
      <c r="Q10" s="79">
        <f t="shared" si="3"/>
        <v>0</v>
      </c>
      <c r="R10" s="79">
        <f t="shared" si="4"/>
        <v>73</v>
      </c>
      <c r="S10" s="79">
        <f t="shared" si="5"/>
        <v>177</v>
      </c>
      <c r="T10" s="79">
        <f t="shared" si="6"/>
        <v>250</v>
      </c>
    </row>
    <row r="11" spans="1:20" s="22" customFormat="1">
      <c r="A11" s="63" t="s">
        <v>86</v>
      </c>
      <c r="B11" s="79">
        <f>SUM(B7:B10)</f>
        <v>1346</v>
      </c>
      <c r="C11" s="79">
        <f>SUM(C7:C10)</f>
        <v>155</v>
      </c>
      <c r="D11" s="79">
        <f>SUM(D7:D10)</f>
        <v>18</v>
      </c>
      <c r="E11" s="79">
        <f t="shared" si="1"/>
        <v>1519</v>
      </c>
      <c r="F11" s="79">
        <f>SUM(F7:F10)</f>
        <v>2118</v>
      </c>
      <c r="G11" s="80">
        <f t="shared" si="0"/>
        <v>0.71718602455146363</v>
      </c>
      <c r="H11" s="79">
        <f>SUM(H7:H10)</f>
        <v>934</v>
      </c>
      <c r="I11" s="79">
        <f>SUM(I7:I10)</f>
        <v>110</v>
      </c>
      <c r="J11" s="79">
        <f>SUM(J7:J10)</f>
        <v>0</v>
      </c>
      <c r="K11" s="79">
        <f>SUM(K7:K10)</f>
        <v>9</v>
      </c>
      <c r="L11" s="150">
        <f t="shared" si="2"/>
        <v>1053</v>
      </c>
      <c r="M11" s="79">
        <f>SUM(M7:M10)</f>
        <v>5</v>
      </c>
      <c r="N11" s="79">
        <f>SUM(N7:N10)</f>
        <v>0</v>
      </c>
      <c r="O11" s="79">
        <f>SUM(O7:O10)</f>
        <v>0</v>
      </c>
      <c r="P11" s="79">
        <f>SUM(P7:P10)</f>
        <v>0</v>
      </c>
      <c r="Q11" s="79">
        <f t="shared" si="3"/>
        <v>5</v>
      </c>
      <c r="R11" s="79">
        <f t="shared" si="4"/>
        <v>461</v>
      </c>
      <c r="S11" s="79">
        <f t="shared" si="5"/>
        <v>1058</v>
      </c>
      <c r="T11" s="79">
        <f t="shared" si="6"/>
        <v>1519</v>
      </c>
    </row>
    <row r="12" spans="1:20" ht="18" thickBot="1">
      <c r="R12" s="101"/>
      <c r="S12" s="101"/>
    </row>
    <row r="13" spans="1:20">
      <c r="E13" s="36"/>
      <c r="F13" s="36"/>
      <c r="G13" s="36"/>
      <c r="H13" s="36"/>
      <c r="I13" s="36"/>
      <c r="J13" s="36"/>
      <c r="K13" s="36"/>
      <c r="L13" s="36"/>
      <c r="S13" s="102"/>
    </row>
    <row r="14" spans="1:20">
      <c r="E14" s="36"/>
      <c r="F14" s="36"/>
      <c r="G14" s="36"/>
    </row>
    <row r="15" spans="1:20">
      <c r="E15" s="36"/>
      <c r="F15" s="36"/>
      <c r="G15" s="36"/>
      <c r="H15" s="36"/>
      <c r="I15" s="36"/>
      <c r="J15" s="36"/>
      <c r="K15" s="36"/>
      <c r="L15" s="36"/>
      <c r="M15" s="83"/>
      <c r="N15" s="83"/>
      <c r="O15" s="83"/>
      <c r="P15" s="83"/>
      <c r="Q15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0"/>
  <sheetViews>
    <sheetView topLeftCell="A62" workbookViewId="0">
      <pane xSplit="1" topLeftCell="G1" activePane="topRight" state="frozen"/>
      <selection pane="topRight" activeCell="B7" sqref="B7:BF88"/>
    </sheetView>
  </sheetViews>
  <sheetFormatPr baseColWidth="10" defaultColWidth="12.5" defaultRowHeight="17" x14ac:dyDescent="0"/>
  <cols>
    <col min="1" max="1" width="21.1640625" style="22" customWidth="1"/>
    <col min="2" max="2" width="11.33203125" style="36" customWidth="1"/>
    <col min="3" max="3" width="9.33203125" style="36" customWidth="1"/>
    <col min="4" max="4" width="7.5" style="36" customWidth="1"/>
    <col min="5" max="5" width="10.5" style="22" customWidth="1"/>
    <col min="6" max="6" width="11.1640625" style="22" customWidth="1"/>
    <col min="7" max="7" width="11" style="59" customWidth="1"/>
    <col min="8" max="8" width="11.33203125" style="59" hidden="1" customWidth="1"/>
    <col min="9" max="9" width="10.83203125" style="59" hidden="1" customWidth="1"/>
    <col min="10" max="10" width="7.5" style="59" hidden="1" customWidth="1"/>
    <col min="11" max="11" width="8.1640625" style="59" hidden="1" customWidth="1"/>
    <col min="12" max="12" width="11.1640625" style="60" customWidth="1"/>
    <col min="13" max="13" width="10.5" style="59" hidden="1" customWidth="1"/>
    <col min="14" max="14" width="8" style="59" hidden="1" customWidth="1"/>
    <col min="15" max="15" width="7.5" style="20" hidden="1" customWidth="1"/>
    <col min="16" max="16" width="8" style="59" hidden="1" customWidth="1"/>
    <col min="17" max="17" width="10.1640625" style="60" customWidth="1"/>
    <col min="18" max="18" width="9.6640625" style="59" hidden="1" customWidth="1"/>
    <col min="19" max="19" width="8" style="59" hidden="1" customWidth="1"/>
    <col min="20" max="20" width="7.5" style="20" hidden="1" customWidth="1"/>
    <col min="21" max="21" width="8" style="59" hidden="1" customWidth="1"/>
    <col min="22" max="22" width="7.83203125" style="60" customWidth="1"/>
    <col min="23" max="23" width="8.33203125" style="59" hidden="1" customWidth="1"/>
    <col min="24" max="25" width="7.5" style="59" hidden="1" customWidth="1"/>
    <col min="26" max="26" width="8.1640625" style="59" hidden="1" customWidth="1"/>
    <col min="27" max="27" width="8.5" style="60" customWidth="1"/>
    <col min="28" max="28" width="8.33203125" style="59" hidden="1" customWidth="1"/>
    <col min="29" max="30" width="7.5" style="59" hidden="1" customWidth="1"/>
    <col min="31" max="31" width="8.1640625" style="59" hidden="1" customWidth="1"/>
    <col min="32" max="32" width="8" style="60" customWidth="1"/>
    <col min="33" max="33" width="8.33203125" style="59" hidden="1" customWidth="1"/>
    <col min="34" max="35" width="7.5" style="59" hidden="1" customWidth="1"/>
    <col min="36" max="36" width="8.1640625" style="59" hidden="1" customWidth="1"/>
    <col min="37" max="37" width="8.6640625" style="60" customWidth="1"/>
    <col min="38" max="38" width="8.33203125" style="59" hidden="1" customWidth="1"/>
    <col min="39" max="40" width="7.5" style="59" hidden="1" customWidth="1"/>
    <col min="41" max="41" width="8.1640625" style="59" hidden="1" customWidth="1"/>
    <col min="42" max="42" width="6" style="60" customWidth="1"/>
    <col min="43" max="43" width="8.33203125" style="59" hidden="1" customWidth="1"/>
    <col min="44" max="45" width="7.5" style="59" hidden="1" customWidth="1"/>
    <col min="46" max="46" width="8.1640625" style="59" hidden="1" customWidth="1"/>
    <col min="47" max="47" width="7.6640625" style="60" customWidth="1"/>
    <col min="48" max="48" width="10.5" style="60" customWidth="1"/>
    <col min="49" max="49" width="10" style="60" customWidth="1"/>
    <col min="50" max="50" width="8" style="60" customWidth="1"/>
    <col min="51" max="51" width="6.1640625" style="36" hidden="1" customWidth="1"/>
    <col min="52" max="54" width="7.1640625" style="36" hidden="1" customWidth="1"/>
    <col min="55" max="55" width="8.33203125" style="36" customWidth="1"/>
    <col min="56" max="56" width="8.5" style="36" customWidth="1"/>
    <col min="57" max="16384" width="12.5" style="36"/>
  </cols>
  <sheetData>
    <row r="1" spans="1:58" s="22" customFormat="1">
      <c r="A1" s="15" t="s">
        <v>87</v>
      </c>
      <c r="B1" s="16"/>
      <c r="C1" s="16"/>
      <c r="D1" s="16"/>
      <c r="E1" s="17"/>
      <c r="F1" s="16"/>
      <c r="G1" s="18"/>
      <c r="H1" s="18"/>
      <c r="I1" s="18"/>
      <c r="J1" s="18"/>
      <c r="K1" s="18"/>
      <c r="L1" s="19"/>
      <c r="M1" s="18"/>
      <c r="N1" s="18"/>
      <c r="O1" s="20"/>
      <c r="P1" s="18"/>
      <c r="Q1" s="19"/>
      <c r="R1" s="18"/>
      <c r="S1" s="18"/>
      <c r="T1" s="20"/>
      <c r="U1" s="18"/>
      <c r="V1" s="19"/>
      <c r="W1" s="18"/>
      <c r="X1" s="18"/>
      <c r="Y1" s="18"/>
      <c r="Z1" s="18"/>
      <c r="AA1" s="19"/>
      <c r="AB1" s="18"/>
      <c r="AC1" s="18"/>
      <c r="AD1" s="18"/>
      <c r="AE1" s="18"/>
      <c r="AF1" s="19"/>
      <c r="AG1" s="18"/>
      <c r="AH1" s="18"/>
      <c r="AI1" s="18"/>
      <c r="AJ1" s="18"/>
      <c r="AK1" s="19"/>
      <c r="AL1" s="18"/>
      <c r="AM1" s="18"/>
      <c r="AN1" s="18"/>
      <c r="AO1" s="18"/>
      <c r="AP1" s="19"/>
      <c r="AQ1" s="190" t="s">
        <v>124</v>
      </c>
      <c r="AR1" s="190"/>
      <c r="AS1" s="190"/>
      <c r="AT1" s="190"/>
      <c r="AU1" s="190"/>
      <c r="AV1" s="190"/>
      <c r="AW1" s="19"/>
      <c r="AX1" s="19"/>
      <c r="AY1" s="64"/>
      <c r="AZ1" s="64"/>
      <c r="BA1" s="64"/>
      <c r="BB1" s="64"/>
      <c r="BC1" s="64"/>
      <c r="BD1" s="16"/>
      <c r="BE1" s="16"/>
      <c r="BF1" s="21"/>
    </row>
    <row r="2" spans="1:58" s="22" customFormat="1">
      <c r="A2" s="23" t="s">
        <v>98</v>
      </c>
      <c r="B2" s="24"/>
      <c r="C2" s="24"/>
      <c r="D2" s="24"/>
      <c r="E2" s="24"/>
      <c r="F2" s="24"/>
      <c r="G2" s="25"/>
      <c r="H2" s="25"/>
      <c r="I2" s="25"/>
      <c r="J2" s="25"/>
      <c r="K2" s="25"/>
      <c r="L2" s="26"/>
      <c r="M2" s="25"/>
      <c r="N2" s="25"/>
      <c r="O2" s="20"/>
      <c r="P2" s="25"/>
      <c r="Q2" s="26"/>
      <c r="R2" s="25"/>
      <c r="S2" s="25"/>
      <c r="T2" s="20"/>
      <c r="U2" s="25"/>
      <c r="V2" s="26"/>
      <c r="W2" s="25"/>
      <c r="X2" s="25"/>
      <c r="Y2" s="25"/>
      <c r="Z2" s="25"/>
      <c r="AA2" s="26"/>
      <c r="AB2" s="25"/>
      <c r="AC2" s="25"/>
      <c r="AD2" s="25"/>
      <c r="AE2" s="25"/>
      <c r="AF2" s="26"/>
      <c r="AG2" s="25"/>
      <c r="AH2" s="25"/>
      <c r="AI2" s="25"/>
      <c r="AJ2" s="25"/>
      <c r="AK2" s="26"/>
      <c r="AL2" s="25"/>
      <c r="AM2" s="25"/>
      <c r="AN2" s="25"/>
      <c r="AO2" s="25"/>
      <c r="AP2" s="26"/>
      <c r="AQ2" s="25"/>
      <c r="AR2" s="25"/>
      <c r="AS2" s="25"/>
      <c r="AT2" s="25"/>
      <c r="AU2" s="26"/>
      <c r="AV2" s="26"/>
      <c r="AW2" s="26"/>
      <c r="AX2" s="26"/>
      <c r="AY2" s="24"/>
      <c r="AZ2" s="24"/>
      <c r="BA2" s="24"/>
      <c r="BB2" s="24"/>
      <c r="BC2" s="24"/>
      <c r="BD2" s="24"/>
      <c r="BE2" s="24"/>
      <c r="BF2" s="27"/>
    </row>
    <row r="3" spans="1:58" s="22" customFormat="1">
      <c r="A3" s="187">
        <v>42682</v>
      </c>
      <c r="B3" s="188"/>
      <c r="C3" s="189"/>
      <c r="D3" s="28"/>
      <c r="E3" s="24"/>
      <c r="F3" s="24"/>
      <c r="G3" s="25"/>
      <c r="H3" s="25"/>
      <c r="I3" s="25"/>
      <c r="J3" s="25"/>
      <c r="K3" s="25"/>
      <c r="L3" s="26"/>
      <c r="M3" s="25"/>
      <c r="N3" s="25"/>
      <c r="O3" s="20"/>
      <c r="P3" s="25"/>
      <c r="Q3" s="26"/>
      <c r="R3" s="25"/>
      <c r="S3" s="25"/>
      <c r="T3" s="20"/>
      <c r="U3" s="25"/>
      <c r="V3" s="26"/>
      <c r="W3" s="25"/>
      <c r="X3" s="25"/>
      <c r="Y3" s="25"/>
      <c r="Z3" s="25"/>
      <c r="AA3" s="26"/>
      <c r="AB3" s="25"/>
      <c r="AC3" s="25"/>
      <c r="AD3" s="25"/>
      <c r="AE3" s="25"/>
      <c r="AF3" s="26"/>
      <c r="AG3" s="25"/>
      <c r="AH3" s="25"/>
      <c r="AI3" s="25"/>
      <c r="AJ3" s="25"/>
      <c r="AK3" s="26"/>
      <c r="AL3" s="25"/>
      <c r="AM3" s="25"/>
      <c r="AN3" s="25"/>
      <c r="AO3" s="25"/>
      <c r="AP3" s="26"/>
      <c r="AQ3" s="25"/>
      <c r="AR3" s="25"/>
      <c r="AS3" s="25"/>
      <c r="AT3" s="25"/>
      <c r="AU3" s="26"/>
      <c r="AV3" s="26"/>
      <c r="AW3" s="26"/>
      <c r="AX3" s="26"/>
      <c r="AY3" s="24"/>
      <c r="AZ3" s="24"/>
      <c r="BA3" s="24"/>
      <c r="BB3" s="24"/>
      <c r="BC3" s="24"/>
      <c r="BD3" s="24"/>
      <c r="BE3" s="24"/>
      <c r="BF3" s="27"/>
    </row>
    <row r="4" spans="1:58" ht="17.25" customHeight="1" thickBot="1">
      <c r="A4" s="23"/>
      <c r="B4" s="110"/>
      <c r="C4" s="111"/>
      <c r="D4" s="111"/>
      <c r="E4" s="111"/>
      <c r="F4" s="111"/>
      <c r="G4" s="112"/>
      <c r="H4" s="112"/>
      <c r="I4" s="112"/>
      <c r="J4" s="112"/>
      <c r="K4" s="112"/>
      <c r="L4" s="113"/>
      <c r="M4" s="112"/>
      <c r="N4" s="112"/>
      <c r="O4" s="114"/>
      <c r="P4" s="112"/>
      <c r="Q4" s="113"/>
      <c r="R4" s="112"/>
      <c r="S4" s="112"/>
      <c r="T4" s="114"/>
      <c r="U4" s="112"/>
      <c r="V4" s="113"/>
      <c r="W4" s="112"/>
      <c r="X4" s="112"/>
      <c r="Y4" s="112"/>
      <c r="Z4" s="112"/>
      <c r="AA4" s="113"/>
      <c r="AB4" s="112"/>
      <c r="AC4" s="112"/>
      <c r="AD4" s="112"/>
      <c r="AE4" s="112"/>
      <c r="AF4" s="113"/>
      <c r="AG4" s="112"/>
      <c r="AH4" s="112"/>
      <c r="AI4" s="112"/>
      <c r="AJ4" s="112"/>
      <c r="AK4" s="113"/>
      <c r="AL4" s="112"/>
      <c r="AM4" s="112"/>
      <c r="AN4" s="112"/>
      <c r="AO4" s="112"/>
      <c r="AP4" s="113"/>
      <c r="AQ4" s="112"/>
      <c r="AR4" s="112"/>
      <c r="AS4" s="112"/>
      <c r="AT4" s="112"/>
      <c r="AU4" s="113"/>
      <c r="AV4" s="113"/>
      <c r="AW4" s="113"/>
      <c r="AX4" s="113"/>
      <c r="AY4" s="111"/>
      <c r="AZ4" s="111"/>
      <c r="BA4" s="111"/>
      <c r="BB4" s="111"/>
      <c r="BC4" s="111"/>
      <c r="BD4" s="31"/>
      <c r="BE4" s="31"/>
      <c r="BF4" s="35"/>
    </row>
    <row r="5" spans="1:58" s="44" customFormat="1" ht="158.25" customHeight="1">
      <c r="A5" s="96" t="s">
        <v>0</v>
      </c>
      <c r="B5" s="96" t="s">
        <v>1</v>
      </c>
      <c r="C5" s="96" t="s">
        <v>2</v>
      </c>
      <c r="D5" s="96" t="s">
        <v>3</v>
      </c>
      <c r="E5" s="96" t="s">
        <v>88</v>
      </c>
      <c r="F5" s="96" t="s">
        <v>4</v>
      </c>
      <c r="G5" s="41" t="s">
        <v>89</v>
      </c>
      <c r="H5" s="41" t="s">
        <v>90</v>
      </c>
      <c r="I5" s="41" t="s">
        <v>91</v>
      </c>
      <c r="J5" s="41" t="s">
        <v>92</v>
      </c>
      <c r="K5" s="41" t="s">
        <v>93</v>
      </c>
      <c r="L5" s="122" t="s">
        <v>94</v>
      </c>
      <c r="M5" s="41" t="s">
        <v>100</v>
      </c>
      <c r="N5" s="41" t="s">
        <v>101</v>
      </c>
      <c r="O5" s="41" t="s">
        <v>102</v>
      </c>
      <c r="P5" s="41" t="s">
        <v>103</v>
      </c>
      <c r="Q5" s="122" t="s">
        <v>104</v>
      </c>
      <c r="R5" s="41" t="s">
        <v>100</v>
      </c>
      <c r="S5" s="41" t="s">
        <v>101</v>
      </c>
      <c r="T5" s="41" t="s">
        <v>102</v>
      </c>
      <c r="U5" s="41" t="s">
        <v>103</v>
      </c>
      <c r="V5" s="122" t="s">
        <v>104</v>
      </c>
      <c r="W5" s="41" t="s">
        <v>105</v>
      </c>
      <c r="X5" s="41" t="s">
        <v>106</v>
      </c>
      <c r="Y5" s="41" t="s">
        <v>107</v>
      </c>
      <c r="Z5" s="41" t="s">
        <v>108</v>
      </c>
      <c r="AA5" s="122" t="s">
        <v>109</v>
      </c>
      <c r="AB5" s="41" t="s">
        <v>90</v>
      </c>
      <c r="AC5" s="41" t="s">
        <v>91</v>
      </c>
      <c r="AD5" s="41" t="s">
        <v>92</v>
      </c>
      <c r="AE5" s="41" t="s">
        <v>93</v>
      </c>
      <c r="AF5" s="122" t="s">
        <v>94</v>
      </c>
      <c r="AG5" s="41" t="s">
        <v>114</v>
      </c>
      <c r="AH5" s="41" t="s">
        <v>115</v>
      </c>
      <c r="AI5" s="41" t="s">
        <v>116</v>
      </c>
      <c r="AJ5" s="41" t="s">
        <v>117</v>
      </c>
      <c r="AK5" s="122" t="s">
        <v>118</v>
      </c>
      <c r="AL5" s="41" t="s">
        <v>90</v>
      </c>
      <c r="AM5" s="41" t="s">
        <v>91</v>
      </c>
      <c r="AN5" s="41" t="s">
        <v>92</v>
      </c>
      <c r="AO5" s="41" t="s">
        <v>93</v>
      </c>
      <c r="AP5" s="122" t="s">
        <v>94</v>
      </c>
      <c r="AQ5" s="41" t="s">
        <v>114</v>
      </c>
      <c r="AR5" s="41" t="s">
        <v>115</v>
      </c>
      <c r="AS5" s="41" t="s">
        <v>116</v>
      </c>
      <c r="AT5" s="41" t="s">
        <v>117</v>
      </c>
      <c r="AU5" s="122" t="s">
        <v>118</v>
      </c>
      <c r="AV5" s="122" t="s">
        <v>121</v>
      </c>
      <c r="AW5" s="122" t="s">
        <v>122</v>
      </c>
      <c r="AX5" s="122" t="s">
        <v>123</v>
      </c>
      <c r="AY5" s="96" t="s">
        <v>223</v>
      </c>
      <c r="AZ5" s="96" t="s">
        <v>224</v>
      </c>
      <c r="BA5" s="96" t="s">
        <v>234</v>
      </c>
      <c r="BB5" s="96" t="s">
        <v>225</v>
      </c>
      <c r="BC5" s="96" t="s">
        <v>226</v>
      </c>
      <c r="BD5" s="43" t="s">
        <v>95</v>
      </c>
      <c r="BE5" s="43" t="s">
        <v>96</v>
      </c>
      <c r="BF5" s="43" t="s">
        <v>521</v>
      </c>
    </row>
    <row r="6" spans="1:58" s="52" customFormat="1" ht="16.5" customHeight="1">
      <c r="A6" s="123"/>
      <c r="B6" s="103"/>
      <c r="C6" s="103"/>
      <c r="D6" s="103"/>
      <c r="E6" s="123"/>
      <c r="F6" s="123"/>
      <c r="G6" s="124"/>
      <c r="H6" s="125" t="s">
        <v>97</v>
      </c>
      <c r="I6" s="125" t="s">
        <v>97</v>
      </c>
      <c r="J6" s="125" t="s">
        <v>97</v>
      </c>
      <c r="K6" s="125" t="s">
        <v>97</v>
      </c>
      <c r="L6" s="126" t="s">
        <v>97</v>
      </c>
      <c r="M6" s="125" t="s">
        <v>99</v>
      </c>
      <c r="N6" s="125" t="s">
        <v>99</v>
      </c>
      <c r="O6" s="125" t="s">
        <v>99</v>
      </c>
      <c r="P6" s="125" t="s">
        <v>99</v>
      </c>
      <c r="Q6" s="126" t="s">
        <v>99</v>
      </c>
      <c r="R6" s="125" t="s">
        <v>111</v>
      </c>
      <c r="S6" s="125" t="s">
        <v>111</v>
      </c>
      <c r="T6" s="125" t="s">
        <v>111</v>
      </c>
      <c r="U6" s="125" t="s">
        <v>111</v>
      </c>
      <c r="V6" s="126" t="s">
        <v>111</v>
      </c>
      <c r="W6" s="125" t="s">
        <v>110</v>
      </c>
      <c r="X6" s="125" t="s">
        <v>110</v>
      </c>
      <c r="Y6" s="125" t="s">
        <v>110</v>
      </c>
      <c r="Z6" s="125" t="s">
        <v>110</v>
      </c>
      <c r="AA6" s="126" t="s">
        <v>110</v>
      </c>
      <c r="AB6" s="125" t="s">
        <v>112</v>
      </c>
      <c r="AC6" s="125" t="s">
        <v>112</v>
      </c>
      <c r="AD6" s="125" t="s">
        <v>112</v>
      </c>
      <c r="AE6" s="125" t="s">
        <v>112</v>
      </c>
      <c r="AF6" s="126" t="s">
        <v>112</v>
      </c>
      <c r="AG6" s="125" t="s">
        <v>113</v>
      </c>
      <c r="AH6" s="125" t="s">
        <v>113</v>
      </c>
      <c r="AI6" s="125" t="s">
        <v>113</v>
      </c>
      <c r="AJ6" s="125" t="s">
        <v>113</v>
      </c>
      <c r="AK6" s="126" t="s">
        <v>113</v>
      </c>
      <c r="AL6" s="125" t="s">
        <v>119</v>
      </c>
      <c r="AM6" s="125" t="s">
        <v>119</v>
      </c>
      <c r="AN6" s="125" t="s">
        <v>119</v>
      </c>
      <c r="AO6" s="125" t="s">
        <v>119</v>
      </c>
      <c r="AP6" s="126" t="s">
        <v>119</v>
      </c>
      <c r="AQ6" s="125" t="s">
        <v>120</v>
      </c>
      <c r="AR6" s="125" t="s">
        <v>120</v>
      </c>
      <c r="AS6" s="125" t="s">
        <v>120</v>
      </c>
      <c r="AT6" s="125" t="s">
        <v>120</v>
      </c>
      <c r="AU6" s="126" t="s">
        <v>120</v>
      </c>
      <c r="AV6" s="126"/>
      <c r="AW6" s="126"/>
      <c r="AX6" s="126"/>
      <c r="AY6" s="77"/>
      <c r="AZ6" s="77"/>
      <c r="BA6" s="77"/>
      <c r="BB6" s="77"/>
      <c r="BC6" s="77"/>
      <c r="BD6" s="46"/>
      <c r="BE6" s="46"/>
    </row>
    <row r="7" spans="1:58" ht="20.25" customHeight="1">
      <c r="A7" s="53" t="s">
        <v>5</v>
      </c>
      <c r="B7" s="5">
        <v>353</v>
      </c>
      <c r="C7" s="169">
        <v>17</v>
      </c>
      <c r="D7" s="169">
        <v>4</v>
      </c>
      <c r="E7" s="161">
        <f>SUM(B7:D7)</f>
        <v>374</v>
      </c>
      <c r="F7" s="5">
        <v>607</v>
      </c>
      <c r="G7" s="163">
        <f>E7/F7</f>
        <v>0.61614497528830314</v>
      </c>
      <c r="H7" s="164">
        <v>106</v>
      </c>
      <c r="I7" s="165">
        <v>8</v>
      </c>
      <c r="J7" s="166">
        <v>0</v>
      </c>
      <c r="K7" s="170">
        <v>0</v>
      </c>
      <c r="L7" s="171">
        <f t="shared" ref="L7:L38" si="0">SUM(H7:K7)</f>
        <v>114</v>
      </c>
      <c r="M7" s="164">
        <v>204</v>
      </c>
      <c r="N7" s="165">
        <v>6</v>
      </c>
      <c r="O7" s="164">
        <v>0</v>
      </c>
      <c r="P7" s="170">
        <v>3</v>
      </c>
      <c r="Q7" s="171">
        <f t="shared" ref="Q7:Q38" si="1">SUM(M7:P7)</f>
        <v>213</v>
      </c>
      <c r="R7" s="164">
        <v>11</v>
      </c>
      <c r="S7" s="165">
        <v>1</v>
      </c>
      <c r="T7" s="164">
        <v>0</v>
      </c>
      <c r="U7" s="170">
        <v>1</v>
      </c>
      <c r="V7" s="171">
        <f t="shared" ref="V7:V38" si="2">SUM(R7:U7)</f>
        <v>13</v>
      </c>
      <c r="W7" s="165">
        <v>0</v>
      </c>
      <c r="X7" s="165">
        <v>6</v>
      </c>
      <c r="Y7" s="166">
        <v>0</v>
      </c>
      <c r="Z7" s="170">
        <v>0</v>
      </c>
      <c r="AA7" s="171">
        <f t="shared" ref="AA7:AA12" si="3">SUM(W7:Z7)</f>
        <v>6</v>
      </c>
      <c r="AB7" s="164">
        <v>6</v>
      </c>
      <c r="AC7" s="165">
        <v>0</v>
      </c>
      <c r="AD7" s="166">
        <v>0</v>
      </c>
      <c r="AE7" s="170">
        <v>0</v>
      </c>
      <c r="AF7" s="171">
        <f t="shared" ref="AF7:AF12" si="4">SUM(AB7:AE7)</f>
        <v>6</v>
      </c>
      <c r="AG7" s="164">
        <v>9</v>
      </c>
      <c r="AH7" s="165">
        <v>0</v>
      </c>
      <c r="AI7" s="166">
        <v>0</v>
      </c>
      <c r="AJ7" s="170">
        <v>0</v>
      </c>
      <c r="AK7" s="171">
        <f t="shared" ref="AK7:AK12" si="5">SUM(AG7:AJ7)</f>
        <v>9</v>
      </c>
      <c r="AL7" s="164">
        <v>3</v>
      </c>
      <c r="AM7" s="165">
        <v>0</v>
      </c>
      <c r="AN7" s="166">
        <v>0</v>
      </c>
      <c r="AO7" s="170">
        <v>0</v>
      </c>
      <c r="AP7" s="171">
        <f t="shared" ref="AP7:AP12" si="6">SUM(AL7:AO7)</f>
        <v>3</v>
      </c>
      <c r="AQ7" s="165">
        <v>0</v>
      </c>
      <c r="AR7" s="165">
        <v>2</v>
      </c>
      <c r="AS7" s="166">
        <v>0</v>
      </c>
      <c r="AT7" s="170">
        <v>0</v>
      </c>
      <c r="AU7" s="171">
        <f t="shared" ref="AU7:AU12" si="7">SUM(AQ7:AT7)</f>
        <v>2</v>
      </c>
      <c r="AV7" s="171">
        <f>AP7+AF7+L7</f>
        <v>123</v>
      </c>
      <c r="AW7" s="171">
        <f>V7+Q7</f>
        <v>226</v>
      </c>
      <c r="AX7" s="171">
        <f>AU7+AK7</f>
        <v>11</v>
      </c>
      <c r="AY7" s="164">
        <v>3</v>
      </c>
      <c r="AZ7" s="165">
        <v>1</v>
      </c>
      <c r="BA7" s="166">
        <v>0</v>
      </c>
      <c r="BB7" s="161">
        <v>0</v>
      </c>
      <c r="BC7" s="161">
        <f t="shared" ref="BC7:BC70" si="8">SUM(AY7:BB7)</f>
        <v>4</v>
      </c>
      <c r="BD7" s="161">
        <f t="shared" ref="BD7:BD38" si="9">E7-BE7</f>
        <v>4</v>
      </c>
      <c r="BE7" s="161">
        <f>AA7+AV7+AW7+AX7+BC7</f>
        <v>370</v>
      </c>
      <c r="BF7" s="161">
        <f>BD7+BE7</f>
        <v>374</v>
      </c>
    </row>
    <row r="8" spans="1:58" ht="21.75" customHeight="1">
      <c r="A8" s="53" t="s">
        <v>6</v>
      </c>
      <c r="B8" s="5">
        <v>479</v>
      </c>
      <c r="C8" s="169">
        <v>28</v>
      </c>
      <c r="D8" s="169">
        <v>12</v>
      </c>
      <c r="E8" s="161">
        <f t="shared" ref="E8:E71" si="10">SUM(B8:D8)</f>
        <v>519</v>
      </c>
      <c r="F8" s="5">
        <v>759</v>
      </c>
      <c r="G8" s="163">
        <f t="shared" ref="G8:G71" si="11">E8/F8</f>
        <v>0.6837944664031621</v>
      </c>
      <c r="H8" s="164">
        <v>161</v>
      </c>
      <c r="I8" s="165">
        <v>17</v>
      </c>
      <c r="J8" s="166">
        <v>0</v>
      </c>
      <c r="K8" s="170">
        <v>2</v>
      </c>
      <c r="L8" s="171">
        <f t="shared" si="0"/>
        <v>180</v>
      </c>
      <c r="M8" s="164">
        <v>248</v>
      </c>
      <c r="N8" s="165">
        <v>9</v>
      </c>
      <c r="O8" s="164">
        <v>1</v>
      </c>
      <c r="P8" s="170">
        <v>8</v>
      </c>
      <c r="Q8" s="171">
        <f t="shared" si="1"/>
        <v>266</v>
      </c>
      <c r="R8" s="164">
        <v>23</v>
      </c>
      <c r="S8" s="165">
        <v>0</v>
      </c>
      <c r="T8" s="164">
        <v>0</v>
      </c>
      <c r="U8" s="170">
        <v>1</v>
      </c>
      <c r="V8" s="171">
        <f t="shared" si="2"/>
        <v>24</v>
      </c>
      <c r="W8" s="165">
        <v>0</v>
      </c>
      <c r="X8" s="165">
        <v>10</v>
      </c>
      <c r="Y8" s="166">
        <v>0</v>
      </c>
      <c r="Z8" s="170">
        <v>0</v>
      </c>
      <c r="AA8" s="171">
        <f t="shared" si="3"/>
        <v>10</v>
      </c>
      <c r="AB8" s="164">
        <v>6</v>
      </c>
      <c r="AC8" s="165">
        <v>0</v>
      </c>
      <c r="AD8" s="166">
        <v>0</v>
      </c>
      <c r="AE8" s="170">
        <v>0</v>
      </c>
      <c r="AF8" s="171">
        <f t="shared" si="4"/>
        <v>6</v>
      </c>
      <c r="AG8" s="164">
        <v>10</v>
      </c>
      <c r="AH8" s="165">
        <v>0</v>
      </c>
      <c r="AI8" s="166">
        <v>0</v>
      </c>
      <c r="AJ8" s="170">
        <v>1</v>
      </c>
      <c r="AK8" s="171">
        <f t="shared" si="5"/>
        <v>11</v>
      </c>
      <c r="AL8" s="164">
        <v>4</v>
      </c>
      <c r="AM8" s="165">
        <v>0</v>
      </c>
      <c r="AN8" s="166">
        <v>0</v>
      </c>
      <c r="AO8" s="170">
        <v>0</v>
      </c>
      <c r="AP8" s="171">
        <f t="shared" si="6"/>
        <v>4</v>
      </c>
      <c r="AQ8" s="165">
        <v>0</v>
      </c>
      <c r="AR8" s="165">
        <v>9</v>
      </c>
      <c r="AS8" s="166">
        <v>0</v>
      </c>
      <c r="AT8" s="170">
        <v>0</v>
      </c>
      <c r="AU8" s="171">
        <f t="shared" si="7"/>
        <v>9</v>
      </c>
      <c r="AV8" s="171">
        <f t="shared" ref="AV8:AV71" si="12">AP8+AF8+L8</f>
        <v>190</v>
      </c>
      <c r="AW8" s="171">
        <f t="shared" ref="AW8:AW71" si="13">V8+Q8</f>
        <v>290</v>
      </c>
      <c r="AX8" s="171">
        <f t="shared" ref="AX8:AX71" si="14">AU8+AK8</f>
        <v>20</v>
      </c>
      <c r="AY8" s="164">
        <v>5</v>
      </c>
      <c r="AZ8" s="165">
        <v>0</v>
      </c>
      <c r="BA8" s="166">
        <v>0</v>
      </c>
      <c r="BB8" s="161">
        <v>0</v>
      </c>
      <c r="BC8" s="161">
        <f t="shared" si="8"/>
        <v>5</v>
      </c>
      <c r="BD8" s="161">
        <f t="shared" si="9"/>
        <v>4</v>
      </c>
      <c r="BE8" s="161">
        <f t="shared" ref="BE8:BE71" si="15">AX8+AW8+AV8+AA8+BC8</f>
        <v>515</v>
      </c>
      <c r="BF8" s="161">
        <f t="shared" ref="BF8:BF71" si="16">BD8+BE8</f>
        <v>519</v>
      </c>
    </row>
    <row r="9" spans="1:58" s="22" customFormat="1" ht="23.25" customHeight="1">
      <c r="A9" s="53" t="s">
        <v>7</v>
      </c>
      <c r="B9" s="5">
        <v>570</v>
      </c>
      <c r="C9" s="169">
        <v>70</v>
      </c>
      <c r="D9" s="169">
        <v>14</v>
      </c>
      <c r="E9" s="161">
        <f t="shared" si="10"/>
        <v>654</v>
      </c>
      <c r="F9" s="5">
        <v>828</v>
      </c>
      <c r="G9" s="163">
        <f t="shared" si="11"/>
        <v>0.78985507246376807</v>
      </c>
      <c r="H9" s="164">
        <v>394</v>
      </c>
      <c r="I9" s="165">
        <v>40</v>
      </c>
      <c r="J9" s="166">
        <v>9</v>
      </c>
      <c r="K9" s="170">
        <v>2</v>
      </c>
      <c r="L9" s="171">
        <f t="shared" si="0"/>
        <v>445</v>
      </c>
      <c r="M9" s="164">
        <v>99</v>
      </c>
      <c r="N9" s="165">
        <v>11</v>
      </c>
      <c r="O9" s="164">
        <v>1</v>
      </c>
      <c r="P9" s="170">
        <v>1</v>
      </c>
      <c r="Q9" s="171">
        <f t="shared" si="1"/>
        <v>112</v>
      </c>
      <c r="R9" s="164">
        <v>9</v>
      </c>
      <c r="S9" s="165">
        <v>1</v>
      </c>
      <c r="T9" s="164">
        <v>0</v>
      </c>
      <c r="U9" s="170">
        <v>0</v>
      </c>
      <c r="V9" s="171">
        <f t="shared" si="2"/>
        <v>10</v>
      </c>
      <c r="W9" s="165">
        <v>0</v>
      </c>
      <c r="X9" s="165">
        <v>7</v>
      </c>
      <c r="Y9" s="166">
        <v>0</v>
      </c>
      <c r="Z9" s="170">
        <v>0</v>
      </c>
      <c r="AA9" s="171">
        <f t="shared" si="3"/>
        <v>7</v>
      </c>
      <c r="AB9" s="164">
        <v>17</v>
      </c>
      <c r="AC9" s="165">
        <v>1</v>
      </c>
      <c r="AD9" s="166">
        <v>0</v>
      </c>
      <c r="AE9" s="170">
        <v>0</v>
      </c>
      <c r="AF9" s="171">
        <f t="shared" si="4"/>
        <v>18</v>
      </c>
      <c r="AG9" s="164">
        <v>14</v>
      </c>
      <c r="AH9" s="165">
        <v>1</v>
      </c>
      <c r="AI9" s="166">
        <v>0</v>
      </c>
      <c r="AJ9" s="170">
        <v>2</v>
      </c>
      <c r="AK9" s="171">
        <f t="shared" si="5"/>
        <v>17</v>
      </c>
      <c r="AL9" s="164">
        <v>5</v>
      </c>
      <c r="AM9" s="165">
        <v>0</v>
      </c>
      <c r="AN9" s="166">
        <v>0</v>
      </c>
      <c r="AO9" s="170">
        <v>0</v>
      </c>
      <c r="AP9" s="171">
        <f t="shared" si="6"/>
        <v>5</v>
      </c>
      <c r="AQ9" s="165">
        <v>1</v>
      </c>
      <c r="AR9" s="165">
        <v>6</v>
      </c>
      <c r="AS9" s="166">
        <v>0</v>
      </c>
      <c r="AT9" s="170">
        <v>0</v>
      </c>
      <c r="AU9" s="171">
        <f t="shared" si="7"/>
        <v>7</v>
      </c>
      <c r="AV9" s="171">
        <f t="shared" si="12"/>
        <v>468</v>
      </c>
      <c r="AW9" s="171">
        <f t="shared" si="13"/>
        <v>122</v>
      </c>
      <c r="AX9" s="171">
        <f t="shared" si="14"/>
        <v>24</v>
      </c>
      <c r="AY9" s="164">
        <v>16</v>
      </c>
      <c r="AZ9" s="165">
        <v>0</v>
      </c>
      <c r="BA9" s="166">
        <v>0</v>
      </c>
      <c r="BB9" s="161">
        <v>0</v>
      </c>
      <c r="BC9" s="161">
        <f t="shared" si="8"/>
        <v>16</v>
      </c>
      <c r="BD9" s="161">
        <f t="shared" si="9"/>
        <v>17</v>
      </c>
      <c r="BE9" s="161">
        <f t="shared" si="15"/>
        <v>637</v>
      </c>
      <c r="BF9" s="161">
        <f t="shared" si="16"/>
        <v>654</v>
      </c>
    </row>
    <row r="10" spans="1:58" ht="21.75" customHeight="1">
      <c r="A10" s="53" t="s">
        <v>8</v>
      </c>
      <c r="B10" s="173">
        <v>549</v>
      </c>
      <c r="C10" s="169">
        <v>86</v>
      </c>
      <c r="D10" s="169">
        <v>3</v>
      </c>
      <c r="E10" s="161">
        <f t="shared" si="10"/>
        <v>638</v>
      </c>
      <c r="F10" s="5">
        <v>913</v>
      </c>
      <c r="G10" s="163">
        <f t="shared" si="11"/>
        <v>0.6987951807228916</v>
      </c>
      <c r="H10" s="164">
        <v>236</v>
      </c>
      <c r="I10" s="165">
        <v>41</v>
      </c>
      <c r="J10" s="166">
        <v>6</v>
      </c>
      <c r="K10" s="170">
        <v>1</v>
      </c>
      <c r="L10" s="171">
        <f t="shared" si="0"/>
        <v>284</v>
      </c>
      <c r="M10" s="164">
        <v>225</v>
      </c>
      <c r="N10" s="165">
        <v>24</v>
      </c>
      <c r="O10" s="164">
        <v>1</v>
      </c>
      <c r="P10" s="170">
        <v>1</v>
      </c>
      <c r="Q10" s="171">
        <f t="shared" si="1"/>
        <v>251</v>
      </c>
      <c r="R10" s="164">
        <v>25</v>
      </c>
      <c r="S10" s="165">
        <v>2</v>
      </c>
      <c r="T10" s="164">
        <v>1</v>
      </c>
      <c r="U10" s="170">
        <v>0</v>
      </c>
      <c r="V10" s="171">
        <f t="shared" si="2"/>
        <v>28</v>
      </c>
      <c r="W10" s="165">
        <v>2</v>
      </c>
      <c r="X10" s="165">
        <v>15</v>
      </c>
      <c r="Y10" s="166">
        <v>1</v>
      </c>
      <c r="Z10" s="170">
        <v>1</v>
      </c>
      <c r="AA10" s="171">
        <f t="shared" si="3"/>
        <v>19</v>
      </c>
      <c r="AB10" s="164">
        <v>8</v>
      </c>
      <c r="AC10" s="165">
        <v>3</v>
      </c>
      <c r="AD10" s="166">
        <v>0</v>
      </c>
      <c r="AE10" s="170">
        <v>0</v>
      </c>
      <c r="AF10" s="171">
        <f t="shared" si="4"/>
        <v>11</v>
      </c>
      <c r="AG10" s="164">
        <v>17</v>
      </c>
      <c r="AH10" s="165">
        <v>1</v>
      </c>
      <c r="AI10" s="166">
        <v>0</v>
      </c>
      <c r="AJ10" s="170">
        <v>0</v>
      </c>
      <c r="AK10" s="171">
        <f t="shared" si="5"/>
        <v>18</v>
      </c>
      <c r="AL10" s="164">
        <v>1</v>
      </c>
      <c r="AM10" s="165">
        <v>0</v>
      </c>
      <c r="AN10" s="166">
        <v>0</v>
      </c>
      <c r="AO10" s="170">
        <v>0</v>
      </c>
      <c r="AP10" s="171">
        <f t="shared" si="6"/>
        <v>1</v>
      </c>
      <c r="AQ10" s="165">
        <v>0</v>
      </c>
      <c r="AR10" s="165">
        <v>7</v>
      </c>
      <c r="AS10" s="166">
        <v>0</v>
      </c>
      <c r="AT10" s="170">
        <v>0</v>
      </c>
      <c r="AU10" s="171">
        <f t="shared" si="7"/>
        <v>7</v>
      </c>
      <c r="AV10" s="171">
        <f t="shared" si="12"/>
        <v>296</v>
      </c>
      <c r="AW10" s="171">
        <f t="shared" si="13"/>
        <v>279</v>
      </c>
      <c r="AX10" s="171">
        <f t="shared" si="14"/>
        <v>25</v>
      </c>
      <c r="AY10" s="164">
        <v>12</v>
      </c>
      <c r="AZ10" s="165">
        <v>2</v>
      </c>
      <c r="BA10" s="166">
        <v>0</v>
      </c>
      <c r="BB10" s="161">
        <v>0</v>
      </c>
      <c r="BC10" s="161">
        <f t="shared" si="8"/>
        <v>14</v>
      </c>
      <c r="BD10" s="161">
        <f t="shared" si="9"/>
        <v>5</v>
      </c>
      <c r="BE10" s="161">
        <f t="shared" si="15"/>
        <v>633</v>
      </c>
      <c r="BF10" s="161">
        <f t="shared" si="16"/>
        <v>638</v>
      </c>
    </row>
    <row r="11" spans="1:58" ht="18">
      <c r="A11" s="53" t="s">
        <v>9</v>
      </c>
      <c r="B11" s="173">
        <v>424</v>
      </c>
      <c r="C11" s="169">
        <v>84</v>
      </c>
      <c r="D11" s="169">
        <v>8</v>
      </c>
      <c r="E11" s="161">
        <f t="shared" si="10"/>
        <v>516</v>
      </c>
      <c r="F11" s="5">
        <v>661</v>
      </c>
      <c r="G11" s="163">
        <f t="shared" si="11"/>
        <v>0.78063540090771555</v>
      </c>
      <c r="H11" s="164">
        <v>256</v>
      </c>
      <c r="I11" s="165">
        <v>48</v>
      </c>
      <c r="J11" s="166">
        <v>3</v>
      </c>
      <c r="K11" s="170">
        <v>4</v>
      </c>
      <c r="L11" s="171">
        <f t="shared" si="0"/>
        <v>311</v>
      </c>
      <c r="M11" s="164">
        <v>97</v>
      </c>
      <c r="N11" s="165">
        <v>15</v>
      </c>
      <c r="O11" s="164">
        <v>1</v>
      </c>
      <c r="P11" s="170">
        <v>3</v>
      </c>
      <c r="Q11" s="171">
        <f t="shared" si="1"/>
        <v>116</v>
      </c>
      <c r="R11" s="164">
        <v>16</v>
      </c>
      <c r="S11" s="165">
        <v>0</v>
      </c>
      <c r="T11" s="164">
        <v>0</v>
      </c>
      <c r="U11" s="170">
        <v>0</v>
      </c>
      <c r="V11" s="171">
        <f t="shared" si="2"/>
        <v>16</v>
      </c>
      <c r="W11" s="165">
        <v>2</v>
      </c>
      <c r="X11" s="165">
        <v>17</v>
      </c>
      <c r="Y11" s="166">
        <v>1</v>
      </c>
      <c r="Z11" s="170">
        <v>0</v>
      </c>
      <c r="AA11" s="171">
        <f t="shared" si="3"/>
        <v>20</v>
      </c>
      <c r="AB11" s="164">
        <v>13</v>
      </c>
      <c r="AC11" s="165">
        <v>2</v>
      </c>
      <c r="AD11" s="166">
        <v>0</v>
      </c>
      <c r="AE11" s="170">
        <v>1</v>
      </c>
      <c r="AF11" s="171">
        <f t="shared" si="4"/>
        <v>16</v>
      </c>
      <c r="AG11" s="164">
        <v>8</v>
      </c>
      <c r="AH11" s="165">
        <v>2</v>
      </c>
      <c r="AI11" s="166">
        <v>0</v>
      </c>
      <c r="AJ11" s="170">
        <v>0</v>
      </c>
      <c r="AK11" s="171">
        <f t="shared" si="5"/>
        <v>10</v>
      </c>
      <c r="AL11" s="164">
        <v>3</v>
      </c>
      <c r="AM11" s="165">
        <v>0</v>
      </c>
      <c r="AN11" s="166">
        <v>0</v>
      </c>
      <c r="AO11" s="170">
        <v>0</v>
      </c>
      <c r="AP11" s="171">
        <f t="shared" si="6"/>
        <v>3</v>
      </c>
      <c r="AQ11" s="165">
        <v>1</v>
      </c>
      <c r="AR11" s="165">
        <v>5</v>
      </c>
      <c r="AS11" s="166">
        <v>0</v>
      </c>
      <c r="AT11" s="170">
        <v>0</v>
      </c>
      <c r="AU11" s="171">
        <f t="shared" si="7"/>
        <v>6</v>
      </c>
      <c r="AV11" s="171">
        <f t="shared" si="12"/>
        <v>330</v>
      </c>
      <c r="AW11" s="171">
        <f t="shared" si="13"/>
        <v>132</v>
      </c>
      <c r="AX11" s="171">
        <f t="shared" si="14"/>
        <v>16</v>
      </c>
      <c r="AY11" s="164">
        <v>6</v>
      </c>
      <c r="AZ11" s="165">
        <v>4</v>
      </c>
      <c r="BA11" s="166">
        <v>0</v>
      </c>
      <c r="BB11" s="161">
        <v>0</v>
      </c>
      <c r="BC11" s="161">
        <f t="shared" si="8"/>
        <v>10</v>
      </c>
      <c r="BD11" s="161">
        <f t="shared" si="9"/>
        <v>8</v>
      </c>
      <c r="BE11" s="161">
        <f t="shared" si="15"/>
        <v>508</v>
      </c>
      <c r="BF11" s="161">
        <f t="shared" si="16"/>
        <v>516</v>
      </c>
    </row>
    <row r="12" spans="1:58" ht="18">
      <c r="A12" s="53" t="s">
        <v>10</v>
      </c>
      <c r="B12" s="173">
        <v>105</v>
      </c>
      <c r="C12" s="169">
        <v>6</v>
      </c>
      <c r="D12" s="169">
        <v>2</v>
      </c>
      <c r="E12" s="161">
        <f t="shared" si="10"/>
        <v>113</v>
      </c>
      <c r="F12" s="5">
        <v>168</v>
      </c>
      <c r="G12" s="163">
        <f t="shared" si="11"/>
        <v>0.67261904761904767</v>
      </c>
      <c r="H12" s="164">
        <v>38</v>
      </c>
      <c r="I12" s="165">
        <v>3</v>
      </c>
      <c r="J12" s="166">
        <v>1</v>
      </c>
      <c r="K12" s="170">
        <v>0</v>
      </c>
      <c r="L12" s="171">
        <f t="shared" si="0"/>
        <v>42</v>
      </c>
      <c r="M12" s="164">
        <v>39</v>
      </c>
      <c r="N12" s="165">
        <v>2</v>
      </c>
      <c r="O12" s="164">
        <v>0</v>
      </c>
      <c r="P12" s="170">
        <v>1</v>
      </c>
      <c r="Q12" s="171">
        <f t="shared" si="1"/>
        <v>42</v>
      </c>
      <c r="R12" s="164">
        <v>8</v>
      </c>
      <c r="S12" s="165">
        <v>0</v>
      </c>
      <c r="T12" s="164">
        <v>0</v>
      </c>
      <c r="U12" s="170">
        <v>0</v>
      </c>
      <c r="V12" s="171">
        <f t="shared" si="2"/>
        <v>8</v>
      </c>
      <c r="W12" s="165">
        <v>0</v>
      </c>
      <c r="X12" s="165">
        <v>9</v>
      </c>
      <c r="Y12" s="166">
        <v>0</v>
      </c>
      <c r="Z12" s="170">
        <v>0</v>
      </c>
      <c r="AA12" s="171">
        <f t="shared" si="3"/>
        <v>9</v>
      </c>
      <c r="AB12" s="164">
        <v>2</v>
      </c>
      <c r="AC12" s="165">
        <v>0</v>
      </c>
      <c r="AD12" s="166">
        <v>0</v>
      </c>
      <c r="AE12" s="170">
        <v>0</v>
      </c>
      <c r="AF12" s="171">
        <f t="shared" si="4"/>
        <v>2</v>
      </c>
      <c r="AG12" s="164">
        <v>4</v>
      </c>
      <c r="AH12" s="165">
        <v>0</v>
      </c>
      <c r="AI12" s="166">
        <v>0</v>
      </c>
      <c r="AJ12" s="170">
        <v>1</v>
      </c>
      <c r="AK12" s="171">
        <f t="shared" si="5"/>
        <v>5</v>
      </c>
      <c r="AL12" s="164">
        <v>0</v>
      </c>
      <c r="AM12" s="165">
        <v>0</v>
      </c>
      <c r="AN12" s="166">
        <v>0</v>
      </c>
      <c r="AO12" s="170">
        <v>0</v>
      </c>
      <c r="AP12" s="171">
        <f t="shared" si="6"/>
        <v>0</v>
      </c>
      <c r="AQ12" s="165">
        <v>0</v>
      </c>
      <c r="AR12" s="165">
        <v>2</v>
      </c>
      <c r="AS12" s="166">
        <v>0</v>
      </c>
      <c r="AT12" s="170">
        <v>0</v>
      </c>
      <c r="AU12" s="171">
        <f t="shared" si="7"/>
        <v>2</v>
      </c>
      <c r="AV12" s="171">
        <f t="shared" si="12"/>
        <v>44</v>
      </c>
      <c r="AW12" s="171">
        <f t="shared" si="13"/>
        <v>50</v>
      </c>
      <c r="AX12" s="171">
        <f t="shared" si="14"/>
        <v>7</v>
      </c>
      <c r="AY12" s="164">
        <v>1</v>
      </c>
      <c r="AZ12" s="165">
        <v>0</v>
      </c>
      <c r="BA12" s="166">
        <v>0</v>
      </c>
      <c r="BB12" s="161">
        <v>0</v>
      </c>
      <c r="BC12" s="161">
        <f t="shared" si="8"/>
        <v>1</v>
      </c>
      <c r="BD12" s="161">
        <f t="shared" si="9"/>
        <v>2</v>
      </c>
      <c r="BE12" s="161">
        <f t="shared" si="15"/>
        <v>111</v>
      </c>
      <c r="BF12" s="161">
        <f t="shared" si="16"/>
        <v>113</v>
      </c>
    </row>
    <row r="13" spans="1:58" ht="18">
      <c r="A13" s="53" t="s">
        <v>11</v>
      </c>
      <c r="B13" s="173">
        <v>279</v>
      </c>
      <c r="C13" s="169">
        <v>26</v>
      </c>
      <c r="D13" s="169">
        <v>3</v>
      </c>
      <c r="E13" s="161">
        <f t="shared" si="10"/>
        <v>308</v>
      </c>
      <c r="F13" s="5">
        <v>453</v>
      </c>
      <c r="G13" s="163">
        <f t="shared" si="11"/>
        <v>0.67991169977924948</v>
      </c>
      <c r="H13" s="164">
        <v>108</v>
      </c>
      <c r="I13" s="165">
        <v>10</v>
      </c>
      <c r="J13" s="166">
        <v>1</v>
      </c>
      <c r="K13" s="170">
        <v>0</v>
      </c>
      <c r="L13" s="171">
        <f t="shared" si="0"/>
        <v>119</v>
      </c>
      <c r="M13" s="164">
        <v>123</v>
      </c>
      <c r="N13" s="165">
        <v>11</v>
      </c>
      <c r="O13" s="164">
        <v>0</v>
      </c>
      <c r="P13" s="170">
        <v>1</v>
      </c>
      <c r="Q13" s="171">
        <f t="shared" si="1"/>
        <v>135</v>
      </c>
      <c r="R13" s="164">
        <v>13</v>
      </c>
      <c r="S13" s="165">
        <v>1</v>
      </c>
      <c r="T13" s="164">
        <v>0</v>
      </c>
      <c r="U13" s="170">
        <v>0</v>
      </c>
      <c r="V13" s="171">
        <f t="shared" si="2"/>
        <v>14</v>
      </c>
      <c r="W13" s="165">
        <v>0</v>
      </c>
      <c r="X13" s="165">
        <v>8</v>
      </c>
      <c r="Y13" s="166">
        <v>0</v>
      </c>
      <c r="Z13" s="170">
        <v>0</v>
      </c>
      <c r="AA13" s="171">
        <f t="shared" ref="AA13:AA71" si="17">SUM(W13:Z13)</f>
        <v>8</v>
      </c>
      <c r="AB13" s="164">
        <v>6</v>
      </c>
      <c r="AC13" s="165">
        <v>2</v>
      </c>
      <c r="AD13" s="166">
        <v>0</v>
      </c>
      <c r="AE13" s="170">
        <v>0</v>
      </c>
      <c r="AF13" s="171">
        <f t="shared" ref="AF13:AF71" si="18">SUM(AB13:AE13)</f>
        <v>8</v>
      </c>
      <c r="AG13" s="164">
        <v>14</v>
      </c>
      <c r="AH13" s="165">
        <v>1</v>
      </c>
      <c r="AI13" s="166">
        <v>0</v>
      </c>
      <c r="AJ13" s="170">
        <v>1</v>
      </c>
      <c r="AK13" s="171">
        <f t="shared" ref="AK13:AK71" si="19">SUM(AG13:AJ13)</f>
        <v>16</v>
      </c>
      <c r="AL13" s="164">
        <v>0</v>
      </c>
      <c r="AM13" s="165">
        <v>0</v>
      </c>
      <c r="AN13" s="166">
        <v>0</v>
      </c>
      <c r="AO13" s="170">
        <v>0</v>
      </c>
      <c r="AP13" s="171">
        <f t="shared" ref="AP13:AP71" si="20">SUM(AL13:AO13)</f>
        <v>0</v>
      </c>
      <c r="AQ13" s="165">
        <v>0</v>
      </c>
      <c r="AR13" s="165">
        <v>4</v>
      </c>
      <c r="AS13" s="166">
        <v>0</v>
      </c>
      <c r="AT13" s="170">
        <v>1</v>
      </c>
      <c r="AU13" s="171">
        <f t="shared" ref="AU13:AU71" si="21">SUM(AQ13:AT13)</f>
        <v>5</v>
      </c>
      <c r="AV13" s="171">
        <f t="shared" si="12"/>
        <v>127</v>
      </c>
      <c r="AW13" s="171">
        <f t="shared" si="13"/>
        <v>149</v>
      </c>
      <c r="AX13" s="171">
        <f t="shared" si="14"/>
        <v>21</v>
      </c>
      <c r="AY13" s="164">
        <v>0</v>
      </c>
      <c r="AZ13" s="165">
        <v>0</v>
      </c>
      <c r="BA13" s="166">
        <v>0</v>
      </c>
      <c r="BB13" s="161">
        <v>0</v>
      </c>
      <c r="BC13" s="161">
        <f t="shared" si="8"/>
        <v>0</v>
      </c>
      <c r="BD13" s="161">
        <f t="shared" si="9"/>
        <v>3</v>
      </c>
      <c r="BE13" s="161">
        <f t="shared" si="15"/>
        <v>305</v>
      </c>
      <c r="BF13" s="161">
        <f t="shared" si="16"/>
        <v>308</v>
      </c>
    </row>
    <row r="14" spans="1:58" ht="18">
      <c r="A14" s="53" t="s">
        <v>12</v>
      </c>
      <c r="B14" s="173">
        <v>481</v>
      </c>
      <c r="C14" s="169">
        <v>33</v>
      </c>
      <c r="D14" s="169">
        <v>14</v>
      </c>
      <c r="E14" s="161">
        <f t="shared" si="10"/>
        <v>528</v>
      </c>
      <c r="F14" s="5">
        <v>721</v>
      </c>
      <c r="G14" s="163">
        <f t="shared" si="11"/>
        <v>0.73231622746185854</v>
      </c>
      <c r="H14" s="164">
        <v>260</v>
      </c>
      <c r="I14" s="165">
        <v>16</v>
      </c>
      <c r="J14" s="166">
        <v>3</v>
      </c>
      <c r="K14" s="170">
        <v>8</v>
      </c>
      <c r="L14" s="171">
        <f t="shared" si="0"/>
        <v>287</v>
      </c>
      <c r="M14" s="164">
        <v>125</v>
      </c>
      <c r="N14" s="165">
        <v>9</v>
      </c>
      <c r="O14" s="164">
        <v>0</v>
      </c>
      <c r="P14" s="170">
        <v>3</v>
      </c>
      <c r="Q14" s="171">
        <f t="shared" si="1"/>
        <v>137</v>
      </c>
      <c r="R14" s="164">
        <v>21</v>
      </c>
      <c r="S14" s="165">
        <v>0</v>
      </c>
      <c r="T14" s="164">
        <v>0</v>
      </c>
      <c r="U14" s="170">
        <v>0</v>
      </c>
      <c r="V14" s="171">
        <f t="shared" si="2"/>
        <v>21</v>
      </c>
      <c r="W14" s="165">
        <v>3</v>
      </c>
      <c r="X14" s="165">
        <v>15</v>
      </c>
      <c r="Y14" s="166">
        <v>0</v>
      </c>
      <c r="Z14" s="170">
        <v>2</v>
      </c>
      <c r="AA14" s="171">
        <f t="shared" si="17"/>
        <v>20</v>
      </c>
      <c r="AB14" s="164">
        <v>15</v>
      </c>
      <c r="AC14" s="165">
        <v>0</v>
      </c>
      <c r="AD14" s="166">
        <v>0</v>
      </c>
      <c r="AE14" s="170">
        <v>0</v>
      </c>
      <c r="AF14" s="171">
        <f t="shared" si="18"/>
        <v>15</v>
      </c>
      <c r="AG14" s="164">
        <v>5</v>
      </c>
      <c r="AH14" s="165">
        <v>0</v>
      </c>
      <c r="AI14" s="166">
        <v>0</v>
      </c>
      <c r="AJ14" s="170">
        <v>0</v>
      </c>
      <c r="AK14" s="171">
        <f t="shared" si="19"/>
        <v>5</v>
      </c>
      <c r="AL14" s="164">
        <v>6</v>
      </c>
      <c r="AM14" s="165">
        <v>1</v>
      </c>
      <c r="AN14" s="166">
        <v>0</v>
      </c>
      <c r="AO14" s="170">
        <v>0</v>
      </c>
      <c r="AP14" s="171">
        <f t="shared" si="20"/>
        <v>7</v>
      </c>
      <c r="AQ14" s="165">
        <v>0</v>
      </c>
      <c r="AR14" s="165">
        <v>10</v>
      </c>
      <c r="AS14" s="166">
        <v>0</v>
      </c>
      <c r="AT14" s="170">
        <v>1</v>
      </c>
      <c r="AU14" s="171">
        <f t="shared" si="21"/>
        <v>11</v>
      </c>
      <c r="AV14" s="171">
        <f t="shared" si="12"/>
        <v>309</v>
      </c>
      <c r="AW14" s="171">
        <f t="shared" si="13"/>
        <v>158</v>
      </c>
      <c r="AX14" s="171">
        <f t="shared" si="14"/>
        <v>16</v>
      </c>
      <c r="AY14" s="164">
        <v>9</v>
      </c>
      <c r="AZ14" s="165">
        <v>0</v>
      </c>
      <c r="BA14" s="166">
        <v>0</v>
      </c>
      <c r="BB14" s="161">
        <v>0</v>
      </c>
      <c r="BC14" s="161">
        <f t="shared" si="8"/>
        <v>9</v>
      </c>
      <c r="BD14" s="161">
        <f t="shared" si="9"/>
        <v>16</v>
      </c>
      <c r="BE14" s="161">
        <f t="shared" si="15"/>
        <v>512</v>
      </c>
      <c r="BF14" s="161">
        <f t="shared" si="16"/>
        <v>528</v>
      </c>
    </row>
    <row r="15" spans="1:58" ht="18">
      <c r="A15" s="53" t="s">
        <v>13</v>
      </c>
      <c r="B15" s="5">
        <v>191</v>
      </c>
      <c r="C15" s="169">
        <v>24</v>
      </c>
      <c r="D15" s="169">
        <v>2</v>
      </c>
      <c r="E15" s="161">
        <f t="shared" si="10"/>
        <v>217</v>
      </c>
      <c r="F15" s="5">
        <v>318</v>
      </c>
      <c r="G15" s="163">
        <f t="shared" si="11"/>
        <v>0.6823899371069182</v>
      </c>
      <c r="H15" s="164">
        <v>81</v>
      </c>
      <c r="I15" s="165">
        <v>13</v>
      </c>
      <c r="J15" s="166">
        <v>1</v>
      </c>
      <c r="K15" s="170">
        <v>0</v>
      </c>
      <c r="L15" s="171">
        <f t="shared" si="0"/>
        <v>95</v>
      </c>
      <c r="M15" s="164">
        <v>75</v>
      </c>
      <c r="N15" s="165">
        <v>5</v>
      </c>
      <c r="O15" s="164">
        <v>0</v>
      </c>
      <c r="P15" s="170">
        <v>2</v>
      </c>
      <c r="Q15" s="171">
        <f t="shared" si="1"/>
        <v>82</v>
      </c>
      <c r="R15" s="164">
        <v>11</v>
      </c>
      <c r="S15" s="165">
        <v>1</v>
      </c>
      <c r="T15" s="164">
        <v>0</v>
      </c>
      <c r="U15" s="170">
        <v>0</v>
      </c>
      <c r="V15" s="171">
        <f t="shared" si="2"/>
        <v>12</v>
      </c>
      <c r="W15" s="165">
        <v>0</v>
      </c>
      <c r="X15" s="165">
        <v>3</v>
      </c>
      <c r="Y15" s="166">
        <v>0</v>
      </c>
      <c r="Z15" s="170">
        <v>0</v>
      </c>
      <c r="AA15" s="171">
        <f t="shared" si="17"/>
        <v>3</v>
      </c>
      <c r="AB15" s="164">
        <v>3</v>
      </c>
      <c r="AC15" s="165">
        <v>0</v>
      </c>
      <c r="AD15" s="166">
        <v>0</v>
      </c>
      <c r="AE15" s="170">
        <v>0</v>
      </c>
      <c r="AF15" s="171">
        <f t="shared" si="18"/>
        <v>3</v>
      </c>
      <c r="AG15" s="164">
        <v>9</v>
      </c>
      <c r="AH15" s="165">
        <v>2</v>
      </c>
      <c r="AI15" s="166">
        <v>0</v>
      </c>
      <c r="AJ15" s="170">
        <v>0</v>
      </c>
      <c r="AK15" s="171">
        <f t="shared" si="19"/>
        <v>11</v>
      </c>
      <c r="AL15" s="164">
        <v>0</v>
      </c>
      <c r="AM15" s="165">
        <v>0</v>
      </c>
      <c r="AN15" s="166">
        <v>0</v>
      </c>
      <c r="AO15" s="170">
        <v>0</v>
      </c>
      <c r="AP15" s="171">
        <f t="shared" si="20"/>
        <v>0</v>
      </c>
      <c r="AQ15" s="165">
        <v>1</v>
      </c>
      <c r="AR15" s="165">
        <v>5</v>
      </c>
      <c r="AS15" s="166">
        <v>0</v>
      </c>
      <c r="AT15" s="170">
        <v>0</v>
      </c>
      <c r="AU15" s="171">
        <f t="shared" si="21"/>
        <v>6</v>
      </c>
      <c r="AV15" s="171">
        <f t="shared" si="12"/>
        <v>98</v>
      </c>
      <c r="AW15" s="171">
        <f t="shared" si="13"/>
        <v>94</v>
      </c>
      <c r="AX15" s="171">
        <f t="shared" si="14"/>
        <v>17</v>
      </c>
      <c r="AY15" s="164">
        <v>2</v>
      </c>
      <c r="AZ15" s="165">
        <v>0</v>
      </c>
      <c r="BA15" s="166">
        <v>0</v>
      </c>
      <c r="BB15" s="161">
        <v>0</v>
      </c>
      <c r="BC15" s="161">
        <f t="shared" si="8"/>
        <v>2</v>
      </c>
      <c r="BD15" s="161">
        <f t="shared" si="9"/>
        <v>3</v>
      </c>
      <c r="BE15" s="161">
        <f t="shared" si="15"/>
        <v>214</v>
      </c>
      <c r="BF15" s="161">
        <f t="shared" si="16"/>
        <v>217</v>
      </c>
    </row>
    <row r="16" spans="1:58" ht="18">
      <c r="A16" s="53" t="s">
        <v>14</v>
      </c>
      <c r="B16" s="5">
        <v>587</v>
      </c>
      <c r="C16" s="169">
        <v>72</v>
      </c>
      <c r="D16" s="169">
        <v>8</v>
      </c>
      <c r="E16" s="161">
        <f t="shared" si="10"/>
        <v>667</v>
      </c>
      <c r="F16" s="5">
        <v>962</v>
      </c>
      <c r="G16" s="163">
        <f t="shared" si="11"/>
        <v>0.6933471933471933</v>
      </c>
      <c r="H16" s="164">
        <v>252</v>
      </c>
      <c r="I16" s="165">
        <v>42</v>
      </c>
      <c r="J16" s="166">
        <v>6</v>
      </c>
      <c r="K16" s="170">
        <v>6</v>
      </c>
      <c r="L16" s="171">
        <f t="shared" si="0"/>
        <v>306</v>
      </c>
      <c r="M16" s="164">
        <v>225</v>
      </c>
      <c r="N16" s="165">
        <v>18</v>
      </c>
      <c r="O16" s="164">
        <v>0</v>
      </c>
      <c r="P16" s="170">
        <v>2</v>
      </c>
      <c r="Q16" s="171">
        <f t="shared" si="1"/>
        <v>245</v>
      </c>
      <c r="R16" s="164">
        <v>22</v>
      </c>
      <c r="S16" s="165">
        <v>3</v>
      </c>
      <c r="T16" s="164">
        <v>0</v>
      </c>
      <c r="U16" s="170">
        <v>0</v>
      </c>
      <c r="V16" s="171">
        <f t="shared" si="2"/>
        <v>25</v>
      </c>
      <c r="W16" s="165">
        <v>0</v>
      </c>
      <c r="X16" s="165">
        <v>19</v>
      </c>
      <c r="Y16" s="166">
        <v>0</v>
      </c>
      <c r="Z16" s="170">
        <v>0</v>
      </c>
      <c r="AA16" s="171">
        <f t="shared" si="17"/>
        <v>19</v>
      </c>
      <c r="AB16" s="164">
        <v>16</v>
      </c>
      <c r="AC16" s="165">
        <v>2</v>
      </c>
      <c r="AD16" s="166">
        <v>0</v>
      </c>
      <c r="AE16" s="170">
        <v>0</v>
      </c>
      <c r="AF16" s="171">
        <f t="shared" si="18"/>
        <v>18</v>
      </c>
      <c r="AG16" s="164">
        <v>16</v>
      </c>
      <c r="AH16" s="165">
        <v>0</v>
      </c>
      <c r="AI16" s="166">
        <v>0</v>
      </c>
      <c r="AJ16" s="170">
        <v>0</v>
      </c>
      <c r="AK16" s="171">
        <f t="shared" si="19"/>
        <v>16</v>
      </c>
      <c r="AL16" s="164">
        <v>8</v>
      </c>
      <c r="AM16" s="165">
        <v>0</v>
      </c>
      <c r="AN16" s="166">
        <v>0</v>
      </c>
      <c r="AO16" s="170">
        <v>0</v>
      </c>
      <c r="AP16" s="171">
        <f t="shared" si="20"/>
        <v>8</v>
      </c>
      <c r="AQ16" s="165">
        <v>0</v>
      </c>
      <c r="AR16" s="165">
        <v>12</v>
      </c>
      <c r="AS16" s="166">
        <v>0</v>
      </c>
      <c r="AT16" s="170">
        <v>0</v>
      </c>
      <c r="AU16" s="171">
        <f t="shared" si="21"/>
        <v>12</v>
      </c>
      <c r="AV16" s="171">
        <f t="shared" si="12"/>
        <v>332</v>
      </c>
      <c r="AW16" s="171">
        <f t="shared" si="13"/>
        <v>270</v>
      </c>
      <c r="AX16" s="171">
        <f t="shared" si="14"/>
        <v>28</v>
      </c>
      <c r="AY16" s="164">
        <v>7</v>
      </c>
      <c r="AZ16" s="165">
        <v>0</v>
      </c>
      <c r="BA16" s="166">
        <v>0</v>
      </c>
      <c r="BB16" s="161">
        <v>0</v>
      </c>
      <c r="BC16" s="161">
        <f t="shared" si="8"/>
        <v>7</v>
      </c>
      <c r="BD16" s="161">
        <f t="shared" si="9"/>
        <v>11</v>
      </c>
      <c r="BE16" s="161">
        <f t="shared" si="15"/>
        <v>656</v>
      </c>
      <c r="BF16" s="161">
        <f t="shared" si="16"/>
        <v>667</v>
      </c>
    </row>
    <row r="17" spans="1:58" ht="18">
      <c r="A17" s="53" t="s">
        <v>15</v>
      </c>
      <c r="B17" s="5">
        <v>50</v>
      </c>
      <c r="C17" s="169">
        <v>0</v>
      </c>
      <c r="D17" s="169">
        <v>0</v>
      </c>
      <c r="E17" s="161">
        <f t="shared" si="10"/>
        <v>50</v>
      </c>
      <c r="F17" s="5">
        <v>73</v>
      </c>
      <c r="G17" s="163">
        <f t="shared" si="11"/>
        <v>0.68493150684931503</v>
      </c>
      <c r="H17" s="164">
        <v>17</v>
      </c>
      <c r="I17" s="165">
        <v>0</v>
      </c>
      <c r="J17" s="166">
        <v>0</v>
      </c>
      <c r="K17" s="170">
        <v>0</v>
      </c>
      <c r="L17" s="171">
        <f t="shared" si="0"/>
        <v>17</v>
      </c>
      <c r="M17" s="164">
        <v>27</v>
      </c>
      <c r="N17" s="165">
        <v>0</v>
      </c>
      <c r="O17" s="164">
        <v>0</v>
      </c>
      <c r="P17" s="170">
        <v>0</v>
      </c>
      <c r="Q17" s="171">
        <f t="shared" si="1"/>
        <v>27</v>
      </c>
      <c r="R17" s="164">
        <v>3</v>
      </c>
      <c r="S17" s="165">
        <v>0</v>
      </c>
      <c r="T17" s="164">
        <v>0</v>
      </c>
      <c r="U17" s="170">
        <v>0</v>
      </c>
      <c r="V17" s="171">
        <f t="shared" si="2"/>
        <v>3</v>
      </c>
      <c r="W17" s="165">
        <v>0</v>
      </c>
      <c r="X17" s="165">
        <v>0</v>
      </c>
      <c r="Y17" s="166">
        <v>0</v>
      </c>
      <c r="Z17" s="170">
        <v>0</v>
      </c>
      <c r="AA17" s="171">
        <f t="shared" si="17"/>
        <v>0</v>
      </c>
      <c r="AB17" s="164">
        <v>0</v>
      </c>
      <c r="AC17" s="165">
        <v>0</v>
      </c>
      <c r="AD17" s="166">
        <v>0</v>
      </c>
      <c r="AE17" s="170">
        <v>0</v>
      </c>
      <c r="AF17" s="171">
        <f t="shared" si="18"/>
        <v>0</v>
      </c>
      <c r="AG17" s="164">
        <v>0</v>
      </c>
      <c r="AH17" s="165">
        <v>0</v>
      </c>
      <c r="AI17" s="166">
        <v>0</v>
      </c>
      <c r="AJ17" s="170">
        <v>0</v>
      </c>
      <c r="AK17" s="171">
        <f t="shared" si="19"/>
        <v>0</v>
      </c>
      <c r="AL17" s="164">
        <v>0</v>
      </c>
      <c r="AM17" s="165">
        <v>0</v>
      </c>
      <c r="AN17" s="166">
        <v>0</v>
      </c>
      <c r="AO17" s="170">
        <v>0</v>
      </c>
      <c r="AP17" s="171">
        <f t="shared" si="20"/>
        <v>0</v>
      </c>
      <c r="AQ17" s="165">
        <v>0</v>
      </c>
      <c r="AR17" s="165">
        <v>1</v>
      </c>
      <c r="AS17" s="166">
        <v>0</v>
      </c>
      <c r="AT17" s="170">
        <v>0</v>
      </c>
      <c r="AU17" s="171">
        <f t="shared" si="21"/>
        <v>1</v>
      </c>
      <c r="AV17" s="171">
        <f t="shared" si="12"/>
        <v>17</v>
      </c>
      <c r="AW17" s="171">
        <f t="shared" si="13"/>
        <v>30</v>
      </c>
      <c r="AX17" s="171">
        <f t="shared" si="14"/>
        <v>1</v>
      </c>
      <c r="AY17" s="164">
        <v>0</v>
      </c>
      <c r="AZ17" s="165">
        <v>0</v>
      </c>
      <c r="BA17" s="166">
        <v>0</v>
      </c>
      <c r="BB17" s="161">
        <v>0</v>
      </c>
      <c r="BC17" s="161">
        <f t="shared" si="8"/>
        <v>0</v>
      </c>
      <c r="BD17" s="161">
        <f t="shared" si="9"/>
        <v>2</v>
      </c>
      <c r="BE17" s="161">
        <f t="shared" si="15"/>
        <v>48</v>
      </c>
      <c r="BF17" s="161">
        <f t="shared" si="16"/>
        <v>50</v>
      </c>
    </row>
    <row r="18" spans="1:58" ht="18">
      <c r="A18" s="53" t="s">
        <v>16</v>
      </c>
      <c r="B18" s="5">
        <v>130</v>
      </c>
      <c r="C18" s="169">
        <v>6</v>
      </c>
      <c r="D18" s="169">
        <v>6</v>
      </c>
      <c r="E18" s="161">
        <f t="shared" si="10"/>
        <v>142</v>
      </c>
      <c r="F18" s="5">
        <v>228</v>
      </c>
      <c r="G18" s="163">
        <f t="shared" si="11"/>
        <v>0.6228070175438597</v>
      </c>
      <c r="H18" s="164">
        <v>56</v>
      </c>
      <c r="I18" s="165">
        <v>5</v>
      </c>
      <c r="J18" s="166">
        <v>0</v>
      </c>
      <c r="K18" s="170">
        <v>0</v>
      </c>
      <c r="L18" s="171">
        <f t="shared" si="0"/>
        <v>61</v>
      </c>
      <c r="M18" s="164">
        <v>55</v>
      </c>
      <c r="N18" s="165">
        <v>1</v>
      </c>
      <c r="O18" s="164">
        <v>0</v>
      </c>
      <c r="P18" s="170">
        <v>6</v>
      </c>
      <c r="Q18" s="171">
        <f t="shared" si="1"/>
        <v>62</v>
      </c>
      <c r="R18" s="164">
        <v>2</v>
      </c>
      <c r="S18" s="165">
        <v>0</v>
      </c>
      <c r="T18" s="164">
        <v>0</v>
      </c>
      <c r="U18" s="170">
        <v>0</v>
      </c>
      <c r="V18" s="171">
        <f t="shared" si="2"/>
        <v>2</v>
      </c>
      <c r="W18" s="165">
        <v>0</v>
      </c>
      <c r="X18" s="165">
        <v>2</v>
      </c>
      <c r="Y18" s="166">
        <v>0</v>
      </c>
      <c r="Z18" s="170">
        <v>0</v>
      </c>
      <c r="AA18" s="171">
        <f t="shared" si="17"/>
        <v>2</v>
      </c>
      <c r="AB18" s="164">
        <v>4</v>
      </c>
      <c r="AC18" s="165">
        <v>0</v>
      </c>
      <c r="AD18" s="166">
        <v>0</v>
      </c>
      <c r="AE18" s="170">
        <v>0</v>
      </c>
      <c r="AF18" s="171">
        <f t="shared" si="18"/>
        <v>4</v>
      </c>
      <c r="AG18" s="164">
        <v>4</v>
      </c>
      <c r="AH18" s="165">
        <v>0</v>
      </c>
      <c r="AI18" s="166">
        <v>0</v>
      </c>
      <c r="AJ18" s="170">
        <v>0</v>
      </c>
      <c r="AK18" s="171">
        <f t="shared" si="19"/>
        <v>4</v>
      </c>
      <c r="AL18" s="164">
        <v>2</v>
      </c>
      <c r="AM18" s="165">
        <v>0</v>
      </c>
      <c r="AN18" s="166">
        <v>0</v>
      </c>
      <c r="AO18" s="170">
        <v>0</v>
      </c>
      <c r="AP18" s="171">
        <f t="shared" si="20"/>
        <v>2</v>
      </c>
      <c r="AQ18" s="165">
        <v>0</v>
      </c>
      <c r="AR18" s="165">
        <v>2</v>
      </c>
      <c r="AS18" s="166">
        <v>0</v>
      </c>
      <c r="AT18" s="170">
        <v>0</v>
      </c>
      <c r="AU18" s="171">
        <f t="shared" si="21"/>
        <v>2</v>
      </c>
      <c r="AV18" s="171">
        <f t="shared" si="12"/>
        <v>67</v>
      </c>
      <c r="AW18" s="171">
        <f t="shared" si="13"/>
        <v>64</v>
      </c>
      <c r="AX18" s="171">
        <f t="shared" si="14"/>
        <v>6</v>
      </c>
      <c r="AY18" s="164">
        <v>0</v>
      </c>
      <c r="AZ18" s="165">
        <v>0</v>
      </c>
      <c r="BA18" s="166">
        <v>0</v>
      </c>
      <c r="BB18" s="161">
        <v>0</v>
      </c>
      <c r="BC18" s="161">
        <f t="shared" si="8"/>
        <v>0</v>
      </c>
      <c r="BD18" s="161">
        <f t="shared" si="9"/>
        <v>3</v>
      </c>
      <c r="BE18" s="161">
        <f t="shared" si="15"/>
        <v>139</v>
      </c>
      <c r="BF18" s="161">
        <f t="shared" si="16"/>
        <v>142</v>
      </c>
    </row>
    <row r="19" spans="1:58" ht="18">
      <c r="A19" s="53" t="s">
        <v>17</v>
      </c>
      <c r="B19" s="5">
        <v>129</v>
      </c>
      <c r="C19" s="169">
        <v>24</v>
      </c>
      <c r="D19" s="169">
        <v>0</v>
      </c>
      <c r="E19" s="161">
        <f t="shared" si="10"/>
        <v>153</v>
      </c>
      <c r="F19" s="5">
        <v>195</v>
      </c>
      <c r="G19" s="163">
        <f t="shared" si="11"/>
        <v>0.7846153846153846</v>
      </c>
      <c r="H19" s="164">
        <v>49</v>
      </c>
      <c r="I19" s="165">
        <v>4</v>
      </c>
      <c r="J19" s="166">
        <v>0</v>
      </c>
      <c r="K19" s="170">
        <v>0</v>
      </c>
      <c r="L19" s="171">
        <f t="shared" si="0"/>
        <v>53</v>
      </c>
      <c r="M19" s="164">
        <v>63</v>
      </c>
      <c r="N19" s="165">
        <v>14</v>
      </c>
      <c r="O19" s="164">
        <v>0</v>
      </c>
      <c r="P19" s="170">
        <v>0</v>
      </c>
      <c r="Q19" s="171">
        <f t="shared" si="1"/>
        <v>77</v>
      </c>
      <c r="R19" s="164">
        <v>3</v>
      </c>
      <c r="S19" s="165">
        <v>1</v>
      </c>
      <c r="T19" s="164">
        <v>0</v>
      </c>
      <c r="U19" s="170">
        <v>0</v>
      </c>
      <c r="V19" s="171">
        <f t="shared" si="2"/>
        <v>4</v>
      </c>
      <c r="W19" s="165">
        <v>0</v>
      </c>
      <c r="X19" s="165">
        <v>3</v>
      </c>
      <c r="Y19" s="166">
        <v>0</v>
      </c>
      <c r="Z19" s="170">
        <v>0</v>
      </c>
      <c r="AA19" s="171">
        <f t="shared" si="17"/>
        <v>3</v>
      </c>
      <c r="AB19" s="164">
        <v>1</v>
      </c>
      <c r="AC19" s="165">
        <v>0</v>
      </c>
      <c r="AD19" s="166">
        <v>0</v>
      </c>
      <c r="AE19" s="170">
        <v>0</v>
      </c>
      <c r="AF19" s="171">
        <f t="shared" si="18"/>
        <v>1</v>
      </c>
      <c r="AG19" s="164">
        <v>2</v>
      </c>
      <c r="AH19" s="165">
        <v>4</v>
      </c>
      <c r="AI19" s="166">
        <v>0</v>
      </c>
      <c r="AJ19" s="170">
        <v>0</v>
      </c>
      <c r="AK19" s="171">
        <f t="shared" si="19"/>
        <v>6</v>
      </c>
      <c r="AL19" s="164">
        <v>0</v>
      </c>
      <c r="AM19" s="165">
        <v>0</v>
      </c>
      <c r="AN19" s="166">
        <v>0</v>
      </c>
      <c r="AO19" s="170">
        <v>0</v>
      </c>
      <c r="AP19" s="171">
        <f t="shared" si="20"/>
        <v>0</v>
      </c>
      <c r="AQ19" s="165">
        <v>0</v>
      </c>
      <c r="AR19" s="165">
        <v>3</v>
      </c>
      <c r="AS19" s="166">
        <v>0</v>
      </c>
      <c r="AT19" s="170">
        <v>0</v>
      </c>
      <c r="AU19" s="171">
        <f t="shared" si="21"/>
        <v>3</v>
      </c>
      <c r="AV19" s="171">
        <f t="shared" si="12"/>
        <v>54</v>
      </c>
      <c r="AW19" s="171">
        <f t="shared" si="13"/>
        <v>81</v>
      </c>
      <c r="AX19" s="171">
        <f t="shared" si="14"/>
        <v>9</v>
      </c>
      <c r="AY19" s="164">
        <v>4</v>
      </c>
      <c r="AZ19" s="165">
        <v>0</v>
      </c>
      <c r="BA19" s="166">
        <v>0</v>
      </c>
      <c r="BB19" s="161">
        <v>0</v>
      </c>
      <c r="BC19" s="161">
        <f t="shared" si="8"/>
        <v>4</v>
      </c>
      <c r="BD19" s="161">
        <f t="shared" si="9"/>
        <v>2</v>
      </c>
      <c r="BE19" s="161">
        <f t="shared" si="15"/>
        <v>151</v>
      </c>
      <c r="BF19" s="161">
        <f t="shared" si="16"/>
        <v>153</v>
      </c>
    </row>
    <row r="20" spans="1:58" ht="18">
      <c r="A20" s="53" t="s">
        <v>18</v>
      </c>
      <c r="B20" s="5">
        <v>712</v>
      </c>
      <c r="C20" s="169">
        <v>108</v>
      </c>
      <c r="D20" s="169">
        <v>13</v>
      </c>
      <c r="E20" s="161">
        <f t="shared" si="10"/>
        <v>833</v>
      </c>
      <c r="F20" s="5">
        <v>1110</v>
      </c>
      <c r="G20" s="163">
        <f t="shared" si="11"/>
        <v>0.75045045045045045</v>
      </c>
      <c r="H20" s="164">
        <v>289</v>
      </c>
      <c r="I20" s="165">
        <v>50</v>
      </c>
      <c r="J20" s="166">
        <v>2</v>
      </c>
      <c r="K20" s="170">
        <v>2</v>
      </c>
      <c r="L20" s="171">
        <f t="shared" si="0"/>
        <v>343</v>
      </c>
      <c r="M20" s="164">
        <v>330</v>
      </c>
      <c r="N20" s="165">
        <v>44</v>
      </c>
      <c r="O20" s="164">
        <v>0</v>
      </c>
      <c r="P20" s="170">
        <v>9</v>
      </c>
      <c r="Q20" s="171">
        <f t="shared" si="1"/>
        <v>383</v>
      </c>
      <c r="R20" s="164">
        <v>35</v>
      </c>
      <c r="S20" s="165">
        <v>4</v>
      </c>
      <c r="T20" s="164">
        <v>1</v>
      </c>
      <c r="U20" s="170">
        <v>0</v>
      </c>
      <c r="V20" s="171">
        <f t="shared" si="2"/>
        <v>40</v>
      </c>
      <c r="W20" s="165">
        <v>0</v>
      </c>
      <c r="X20" s="165">
        <v>10</v>
      </c>
      <c r="Y20" s="166">
        <v>0</v>
      </c>
      <c r="Z20" s="170">
        <v>1</v>
      </c>
      <c r="AA20" s="171">
        <f t="shared" si="17"/>
        <v>11</v>
      </c>
      <c r="AB20" s="164">
        <v>11</v>
      </c>
      <c r="AC20" s="165">
        <v>0</v>
      </c>
      <c r="AD20" s="166">
        <v>1</v>
      </c>
      <c r="AE20" s="170">
        <v>0</v>
      </c>
      <c r="AF20" s="171">
        <f t="shared" si="18"/>
        <v>12</v>
      </c>
      <c r="AG20" s="164">
        <v>27</v>
      </c>
      <c r="AH20" s="165">
        <v>2</v>
      </c>
      <c r="AI20" s="166">
        <v>0</v>
      </c>
      <c r="AJ20" s="170">
        <v>0</v>
      </c>
      <c r="AK20" s="171">
        <f t="shared" si="19"/>
        <v>29</v>
      </c>
      <c r="AL20" s="164">
        <v>1</v>
      </c>
      <c r="AM20" s="165">
        <v>2</v>
      </c>
      <c r="AN20" s="166">
        <v>0</v>
      </c>
      <c r="AO20" s="170">
        <v>1</v>
      </c>
      <c r="AP20" s="171">
        <f t="shared" si="20"/>
        <v>4</v>
      </c>
      <c r="AQ20" s="165">
        <v>0</v>
      </c>
      <c r="AR20" s="165">
        <v>2</v>
      </c>
      <c r="AS20" s="166">
        <v>0</v>
      </c>
      <c r="AT20" s="170">
        <v>0</v>
      </c>
      <c r="AU20" s="171">
        <f t="shared" si="21"/>
        <v>2</v>
      </c>
      <c r="AV20" s="171">
        <f t="shared" si="12"/>
        <v>359</v>
      </c>
      <c r="AW20" s="171">
        <f t="shared" si="13"/>
        <v>423</v>
      </c>
      <c r="AX20" s="171">
        <f t="shared" si="14"/>
        <v>31</v>
      </c>
      <c r="AY20" s="164">
        <v>4</v>
      </c>
      <c r="AZ20" s="165">
        <v>1</v>
      </c>
      <c r="BA20" s="166">
        <v>0</v>
      </c>
      <c r="BB20" s="161">
        <v>0</v>
      </c>
      <c r="BC20" s="161">
        <f t="shared" si="8"/>
        <v>5</v>
      </c>
      <c r="BD20" s="161">
        <f t="shared" si="9"/>
        <v>4</v>
      </c>
      <c r="BE20" s="161">
        <f t="shared" si="15"/>
        <v>829</v>
      </c>
      <c r="BF20" s="161">
        <f t="shared" si="16"/>
        <v>833</v>
      </c>
    </row>
    <row r="21" spans="1:58" ht="18">
      <c r="A21" s="53" t="s">
        <v>19</v>
      </c>
      <c r="B21" s="5">
        <v>439</v>
      </c>
      <c r="C21" s="169">
        <v>34</v>
      </c>
      <c r="D21" s="169">
        <v>6</v>
      </c>
      <c r="E21" s="161">
        <f t="shared" si="10"/>
        <v>479</v>
      </c>
      <c r="F21" s="5">
        <v>668</v>
      </c>
      <c r="G21" s="163">
        <f t="shared" si="11"/>
        <v>0.71706586826347307</v>
      </c>
      <c r="H21" s="164">
        <v>154</v>
      </c>
      <c r="I21" s="165">
        <v>18</v>
      </c>
      <c r="J21" s="166">
        <v>1</v>
      </c>
      <c r="K21" s="170">
        <v>2</v>
      </c>
      <c r="L21" s="171">
        <f t="shared" si="0"/>
        <v>175</v>
      </c>
      <c r="M21" s="164">
        <v>213</v>
      </c>
      <c r="N21" s="165">
        <v>6</v>
      </c>
      <c r="O21" s="164">
        <v>1</v>
      </c>
      <c r="P21" s="170">
        <v>3</v>
      </c>
      <c r="Q21" s="171">
        <f t="shared" si="1"/>
        <v>223</v>
      </c>
      <c r="R21" s="164">
        <v>35</v>
      </c>
      <c r="S21" s="165">
        <v>1</v>
      </c>
      <c r="T21" s="164">
        <v>0</v>
      </c>
      <c r="U21" s="170">
        <v>0</v>
      </c>
      <c r="V21" s="171">
        <f t="shared" si="2"/>
        <v>36</v>
      </c>
      <c r="W21" s="165">
        <v>0</v>
      </c>
      <c r="X21" s="165">
        <v>6</v>
      </c>
      <c r="Y21" s="166">
        <v>1</v>
      </c>
      <c r="Z21" s="170">
        <v>0</v>
      </c>
      <c r="AA21" s="171">
        <f t="shared" si="17"/>
        <v>7</v>
      </c>
      <c r="AB21" s="164">
        <v>8</v>
      </c>
      <c r="AC21" s="165">
        <v>0</v>
      </c>
      <c r="AD21" s="166">
        <v>0</v>
      </c>
      <c r="AE21" s="170">
        <v>0</v>
      </c>
      <c r="AF21" s="171">
        <f t="shared" si="18"/>
        <v>8</v>
      </c>
      <c r="AG21" s="164">
        <v>11</v>
      </c>
      <c r="AH21" s="165">
        <v>1</v>
      </c>
      <c r="AI21" s="166">
        <v>0</v>
      </c>
      <c r="AJ21" s="170">
        <v>1</v>
      </c>
      <c r="AK21" s="171">
        <f t="shared" si="19"/>
        <v>13</v>
      </c>
      <c r="AL21" s="164">
        <v>3</v>
      </c>
      <c r="AM21" s="165">
        <v>1</v>
      </c>
      <c r="AN21" s="166">
        <v>0</v>
      </c>
      <c r="AO21" s="170">
        <v>0</v>
      </c>
      <c r="AP21" s="171">
        <f t="shared" si="20"/>
        <v>4</v>
      </c>
      <c r="AQ21" s="165">
        <v>0</v>
      </c>
      <c r="AR21" s="165">
        <v>4</v>
      </c>
      <c r="AS21" s="166">
        <v>0</v>
      </c>
      <c r="AT21" s="170">
        <v>0</v>
      </c>
      <c r="AU21" s="171">
        <f t="shared" si="21"/>
        <v>4</v>
      </c>
      <c r="AV21" s="171">
        <f t="shared" si="12"/>
        <v>187</v>
      </c>
      <c r="AW21" s="171">
        <f t="shared" si="13"/>
        <v>259</v>
      </c>
      <c r="AX21" s="171">
        <f t="shared" si="14"/>
        <v>17</v>
      </c>
      <c r="AY21" s="164">
        <v>2</v>
      </c>
      <c r="AZ21" s="165">
        <v>2</v>
      </c>
      <c r="BA21" s="166">
        <v>0</v>
      </c>
      <c r="BB21" s="161">
        <v>0</v>
      </c>
      <c r="BC21" s="161">
        <f t="shared" si="8"/>
        <v>4</v>
      </c>
      <c r="BD21" s="161">
        <f t="shared" si="9"/>
        <v>5</v>
      </c>
      <c r="BE21" s="161">
        <f t="shared" si="15"/>
        <v>474</v>
      </c>
      <c r="BF21" s="161">
        <f t="shared" si="16"/>
        <v>479</v>
      </c>
    </row>
    <row r="22" spans="1:58" ht="18">
      <c r="A22" s="53" t="s">
        <v>20</v>
      </c>
      <c r="B22" s="5">
        <v>319</v>
      </c>
      <c r="C22" s="169">
        <v>13</v>
      </c>
      <c r="D22" s="169">
        <v>4</v>
      </c>
      <c r="E22" s="161">
        <f t="shared" si="10"/>
        <v>336</v>
      </c>
      <c r="F22" s="5">
        <v>496</v>
      </c>
      <c r="G22" s="163">
        <f t="shared" si="11"/>
        <v>0.67741935483870963</v>
      </c>
      <c r="H22" s="164">
        <v>105</v>
      </c>
      <c r="I22" s="165">
        <v>4</v>
      </c>
      <c r="J22" s="166">
        <v>0</v>
      </c>
      <c r="K22" s="170">
        <v>0</v>
      </c>
      <c r="L22" s="171">
        <f t="shared" si="0"/>
        <v>109</v>
      </c>
      <c r="M22" s="164">
        <v>162</v>
      </c>
      <c r="N22" s="165">
        <v>4</v>
      </c>
      <c r="O22" s="164">
        <v>0</v>
      </c>
      <c r="P22" s="170">
        <v>3</v>
      </c>
      <c r="Q22" s="171">
        <f t="shared" si="1"/>
        <v>169</v>
      </c>
      <c r="R22" s="164">
        <v>29</v>
      </c>
      <c r="S22" s="165">
        <v>3</v>
      </c>
      <c r="T22" s="164">
        <v>0</v>
      </c>
      <c r="U22" s="170">
        <v>0</v>
      </c>
      <c r="V22" s="171">
        <f t="shared" si="2"/>
        <v>32</v>
      </c>
      <c r="W22" s="165">
        <v>0</v>
      </c>
      <c r="X22" s="165">
        <v>2</v>
      </c>
      <c r="Y22" s="166">
        <v>0</v>
      </c>
      <c r="Z22" s="170">
        <v>0</v>
      </c>
      <c r="AA22" s="171">
        <f t="shared" si="17"/>
        <v>2</v>
      </c>
      <c r="AB22" s="164">
        <v>2</v>
      </c>
      <c r="AC22" s="165">
        <v>0</v>
      </c>
      <c r="AD22" s="166">
        <v>0</v>
      </c>
      <c r="AE22" s="170">
        <v>0</v>
      </c>
      <c r="AF22" s="171">
        <f t="shared" si="18"/>
        <v>2</v>
      </c>
      <c r="AG22" s="164">
        <v>8</v>
      </c>
      <c r="AH22" s="165">
        <v>2</v>
      </c>
      <c r="AI22" s="166">
        <v>0</v>
      </c>
      <c r="AJ22" s="170">
        <v>0</v>
      </c>
      <c r="AK22" s="171">
        <f t="shared" si="19"/>
        <v>10</v>
      </c>
      <c r="AL22" s="164">
        <v>0</v>
      </c>
      <c r="AM22" s="165">
        <v>0</v>
      </c>
      <c r="AN22" s="166">
        <v>0</v>
      </c>
      <c r="AO22" s="170">
        <v>0</v>
      </c>
      <c r="AP22" s="171">
        <f t="shared" si="20"/>
        <v>0</v>
      </c>
      <c r="AQ22" s="165">
        <v>0</v>
      </c>
      <c r="AR22" s="165">
        <v>5</v>
      </c>
      <c r="AS22" s="166">
        <v>0</v>
      </c>
      <c r="AT22" s="170">
        <v>1</v>
      </c>
      <c r="AU22" s="171">
        <f t="shared" si="21"/>
        <v>6</v>
      </c>
      <c r="AV22" s="171">
        <f t="shared" si="12"/>
        <v>111</v>
      </c>
      <c r="AW22" s="171">
        <f t="shared" si="13"/>
        <v>201</v>
      </c>
      <c r="AX22" s="171">
        <f t="shared" si="14"/>
        <v>16</v>
      </c>
      <c r="AY22" s="164">
        <v>4</v>
      </c>
      <c r="AZ22" s="165">
        <v>0</v>
      </c>
      <c r="BA22" s="166">
        <v>0</v>
      </c>
      <c r="BB22" s="161">
        <v>0</v>
      </c>
      <c r="BC22" s="161">
        <f t="shared" si="8"/>
        <v>4</v>
      </c>
      <c r="BD22" s="161">
        <f t="shared" si="9"/>
        <v>2</v>
      </c>
      <c r="BE22" s="161">
        <f t="shared" si="15"/>
        <v>334</v>
      </c>
      <c r="BF22" s="161">
        <f t="shared" si="16"/>
        <v>336</v>
      </c>
    </row>
    <row r="23" spans="1:58" ht="18">
      <c r="A23" s="53" t="s">
        <v>21</v>
      </c>
      <c r="B23" s="5">
        <v>224</v>
      </c>
      <c r="C23" s="169">
        <v>16</v>
      </c>
      <c r="D23" s="169">
        <v>1</v>
      </c>
      <c r="E23" s="161">
        <f t="shared" si="10"/>
        <v>241</v>
      </c>
      <c r="F23" s="5">
        <v>355</v>
      </c>
      <c r="G23" s="163">
        <f t="shared" si="11"/>
        <v>0.6788732394366197</v>
      </c>
      <c r="H23" s="164">
        <v>46</v>
      </c>
      <c r="I23" s="165">
        <v>5</v>
      </c>
      <c r="J23" s="166">
        <v>1</v>
      </c>
      <c r="K23" s="170">
        <v>0</v>
      </c>
      <c r="L23" s="171">
        <f t="shared" si="0"/>
        <v>52</v>
      </c>
      <c r="M23" s="164">
        <v>149</v>
      </c>
      <c r="N23" s="165">
        <v>4</v>
      </c>
      <c r="O23" s="164">
        <v>2</v>
      </c>
      <c r="P23" s="170">
        <v>1</v>
      </c>
      <c r="Q23" s="171">
        <f t="shared" si="1"/>
        <v>156</v>
      </c>
      <c r="R23" s="164">
        <v>8</v>
      </c>
      <c r="S23" s="165">
        <v>1</v>
      </c>
      <c r="T23" s="164">
        <v>0</v>
      </c>
      <c r="U23" s="170">
        <v>0</v>
      </c>
      <c r="V23" s="171">
        <f t="shared" si="2"/>
        <v>9</v>
      </c>
      <c r="W23" s="165">
        <v>0</v>
      </c>
      <c r="X23" s="165">
        <v>6</v>
      </c>
      <c r="Y23" s="166">
        <v>0</v>
      </c>
      <c r="Z23" s="170">
        <v>0</v>
      </c>
      <c r="AA23" s="171">
        <f t="shared" si="17"/>
        <v>6</v>
      </c>
      <c r="AB23" s="164">
        <v>3</v>
      </c>
      <c r="AC23" s="165">
        <v>0</v>
      </c>
      <c r="AD23" s="166">
        <v>0</v>
      </c>
      <c r="AE23" s="170">
        <v>0</v>
      </c>
      <c r="AF23" s="171">
        <f t="shared" si="18"/>
        <v>3</v>
      </c>
      <c r="AG23" s="164">
        <v>2</v>
      </c>
      <c r="AH23" s="165">
        <v>0</v>
      </c>
      <c r="AI23" s="166">
        <v>0</v>
      </c>
      <c r="AJ23" s="170">
        <v>0</v>
      </c>
      <c r="AK23" s="171">
        <f t="shared" si="19"/>
        <v>2</v>
      </c>
      <c r="AL23" s="164">
        <v>1</v>
      </c>
      <c r="AM23" s="165">
        <v>0</v>
      </c>
      <c r="AN23" s="166">
        <v>0</v>
      </c>
      <c r="AO23" s="170">
        <v>0</v>
      </c>
      <c r="AP23" s="171">
        <f t="shared" si="20"/>
        <v>1</v>
      </c>
      <c r="AQ23" s="165">
        <v>0</v>
      </c>
      <c r="AR23" s="165">
        <v>2</v>
      </c>
      <c r="AS23" s="166">
        <v>0</v>
      </c>
      <c r="AT23" s="170">
        <v>0</v>
      </c>
      <c r="AU23" s="171">
        <f t="shared" si="21"/>
        <v>2</v>
      </c>
      <c r="AV23" s="171">
        <f t="shared" si="12"/>
        <v>56</v>
      </c>
      <c r="AW23" s="171">
        <f t="shared" si="13"/>
        <v>165</v>
      </c>
      <c r="AX23" s="171">
        <f t="shared" si="14"/>
        <v>4</v>
      </c>
      <c r="AY23" s="164">
        <v>1</v>
      </c>
      <c r="AZ23" s="165">
        <v>0</v>
      </c>
      <c r="BA23" s="166">
        <v>0</v>
      </c>
      <c r="BB23" s="161">
        <v>0</v>
      </c>
      <c r="BC23" s="161">
        <f t="shared" si="8"/>
        <v>1</v>
      </c>
      <c r="BD23" s="161">
        <f t="shared" si="9"/>
        <v>9</v>
      </c>
      <c r="BE23" s="161">
        <f t="shared" si="15"/>
        <v>232</v>
      </c>
      <c r="BF23" s="161">
        <f t="shared" si="16"/>
        <v>241</v>
      </c>
    </row>
    <row r="24" spans="1:58" ht="18">
      <c r="A24" s="53" t="s">
        <v>22</v>
      </c>
      <c r="B24" s="5">
        <v>388</v>
      </c>
      <c r="C24" s="169">
        <v>15</v>
      </c>
      <c r="D24" s="169">
        <v>1</v>
      </c>
      <c r="E24" s="161">
        <f t="shared" si="10"/>
        <v>404</v>
      </c>
      <c r="F24" s="5">
        <v>647</v>
      </c>
      <c r="G24" s="163">
        <f t="shared" si="11"/>
        <v>0.62442040185471404</v>
      </c>
      <c r="H24" s="164">
        <v>128</v>
      </c>
      <c r="I24" s="165">
        <v>5</v>
      </c>
      <c r="J24" s="166">
        <v>0</v>
      </c>
      <c r="K24" s="170">
        <v>0</v>
      </c>
      <c r="L24" s="171">
        <f t="shared" si="0"/>
        <v>133</v>
      </c>
      <c r="M24" s="164">
        <v>204</v>
      </c>
      <c r="N24" s="165">
        <v>8</v>
      </c>
      <c r="O24" s="164">
        <v>1</v>
      </c>
      <c r="P24" s="170">
        <v>1</v>
      </c>
      <c r="Q24" s="171">
        <f t="shared" si="1"/>
        <v>214</v>
      </c>
      <c r="R24" s="164">
        <v>26</v>
      </c>
      <c r="S24" s="165">
        <v>1</v>
      </c>
      <c r="T24" s="164">
        <v>0</v>
      </c>
      <c r="U24" s="170">
        <v>0</v>
      </c>
      <c r="V24" s="171">
        <f t="shared" si="2"/>
        <v>27</v>
      </c>
      <c r="W24" s="165">
        <v>0</v>
      </c>
      <c r="X24" s="165">
        <v>5</v>
      </c>
      <c r="Y24" s="166">
        <v>0</v>
      </c>
      <c r="Z24" s="170">
        <v>0</v>
      </c>
      <c r="AA24" s="171">
        <f t="shared" si="17"/>
        <v>5</v>
      </c>
      <c r="AB24" s="164">
        <v>3</v>
      </c>
      <c r="AC24" s="165">
        <v>0</v>
      </c>
      <c r="AD24" s="166">
        <v>0</v>
      </c>
      <c r="AE24" s="170">
        <v>0</v>
      </c>
      <c r="AF24" s="171">
        <f t="shared" si="18"/>
        <v>3</v>
      </c>
      <c r="AG24" s="164">
        <v>15</v>
      </c>
      <c r="AH24" s="165">
        <v>0</v>
      </c>
      <c r="AI24" s="166">
        <v>0</v>
      </c>
      <c r="AJ24" s="170">
        <v>0</v>
      </c>
      <c r="AK24" s="171">
        <f t="shared" si="19"/>
        <v>15</v>
      </c>
      <c r="AL24" s="164">
        <v>2</v>
      </c>
      <c r="AM24" s="165">
        <v>0</v>
      </c>
      <c r="AN24" s="166">
        <v>0</v>
      </c>
      <c r="AO24" s="170">
        <v>0</v>
      </c>
      <c r="AP24" s="171">
        <f t="shared" si="20"/>
        <v>2</v>
      </c>
      <c r="AQ24" s="165">
        <v>0</v>
      </c>
      <c r="AR24" s="165">
        <v>0</v>
      </c>
      <c r="AS24" s="166">
        <v>0</v>
      </c>
      <c r="AT24" s="170">
        <v>0</v>
      </c>
      <c r="AU24" s="171">
        <f t="shared" si="21"/>
        <v>0</v>
      </c>
      <c r="AV24" s="171">
        <f t="shared" si="12"/>
        <v>138</v>
      </c>
      <c r="AW24" s="171">
        <f t="shared" si="13"/>
        <v>241</v>
      </c>
      <c r="AX24" s="171">
        <f t="shared" si="14"/>
        <v>15</v>
      </c>
      <c r="AY24" s="164">
        <v>2</v>
      </c>
      <c r="AZ24" s="165">
        <v>0</v>
      </c>
      <c r="BA24" s="166">
        <v>0</v>
      </c>
      <c r="BB24" s="161">
        <v>0</v>
      </c>
      <c r="BC24" s="161">
        <f t="shared" si="8"/>
        <v>2</v>
      </c>
      <c r="BD24" s="161">
        <f t="shared" si="9"/>
        <v>3</v>
      </c>
      <c r="BE24" s="161">
        <f t="shared" si="15"/>
        <v>401</v>
      </c>
      <c r="BF24" s="161">
        <f t="shared" si="16"/>
        <v>404</v>
      </c>
    </row>
    <row r="25" spans="1:58" ht="18">
      <c r="A25" s="53" t="s">
        <v>23</v>
      </c>
      <c r="B25" s="5">
        <v>535</v>
      </c>
      <c r="C25" s="169">
        <v>36</v>
      </c>
      <c r="D25" s="169">
        <v>3</v>
      </c>
      <c r="E25" s="161">
        <f t="shared" si="10"/>
        <v>574</v>
      </c>
      <c r="F25" s="5">
        <v>875</v>
      </c>
      <c r="G25" s="163">
        <f t="shared" si="11"/>
        <v>0.65600000000000003</v>
      </c>
      <c r="H25" s="164">
        <v>206</v>
      </c>
      <c r="I25" s="165">
        <v>14</v>
      </c>
      <c r="J25" s="166">
        <v>2</v>
      </c>
      <c r="K25" s="170">
        <v>0</v>
      </c>
      <c r="L25" s="171">
        <f t="shared" si="0"/>
        <v>222</v>
      </c>
      <c r="M25" s="164">
        <v>264</v>
      </c>
      <c r="N25" s="165">
        <v>16</v>
      </c>
      <c r="O25" s="164">
        <v>0</v>
      </c>
      <c r="P25" s="170">
        <v>2</v>
      </c>
      <c r="Q25" s="171">
        <f t="shared" si="1"/>
        <v>282</v>
      </c>
      <c r="R25" s="164">
        <v>23</v>
      </c>
      <c r="S25" s="165">
        <v>1</v>
      </c>
      <c r="T25" s="164">
        <v>0</v>
      </c>
      <c r="U25" s="170">
        <v>1</v>
      </c>
      <c r="V25" s="171">
        <f t="shared" si="2"/>
        <v>25</v>
      </c>
      <c r="W25" s="165">
        <v>0</v>
      </c>
      <c r="X25" s="165">
        <v>6</v>
      </c>
      <c r="Y25" s="166">
        <v>0</v>
      </c>
      <c r="Z25" s="170">
        <v>0</v>
      </c>
      <c r="AA25" s="171">
        <f t="shared" si="17"/>
        <v>6</v>
      </c>
      <c r="AB25" s="164">
        <v>3</v>
      </c>
      <c r="AC25" s="165">
        <v>0</v>
      </c>
      <c r="AD25" s="166">
        <v>0</v>
      </c>
      <c r="AE25" s="170">
        <v>0</v>
      </c>
      <c r="AF25" s="171">
        <f t="shared" si="18"/>
        <v>3</v>
      </c>
      <c r="AG25" s="164">
        <v>17</v>
      </c>
      <c r="AH25" s="165">
        <v>1</v>
      </c>
      <c r="AI25" s="166">
        <v>0</v>
      </c>
      <c r="AJ25" s="170">
        <v>0</v>
      </c>
      <c r="AK25" s="171">
        <f t="shared" si="19"/>
        <v>18</v>
      </c>
      <c r="AL25" s="164">
        <v>3</v>
      </c>
      <c r="AM25" s="165">
        <v>0</v>
      </c>
      <c r="AN25" s="166">
        <v>0</v>
      </c>
      <c r="AO25" s="170">
        <v>0</v>
      </c>
      <c r="AP25" s="171">
        <f t="shared" si="20"/>
        <v>3</v>
      </c>
      <c r="AQ25" s="165">
        <v>0</v>
      </c>
      <c r="AR25" s="165">
        <v>5</v>
      </c>
      <c r="AS25" s="166">
        <v>0</v>
      </c>
      <c r="AT25" s="170">
        <v>0</v>
      </c>
      <c r="AU25" s="171">
        <f t="shared" si="21"/>
        <v>5</v>
      </c>
      <c r="AV25" s="171">
        <f t="shared" si="12"/>
        <v>228</v>
      </c>
      <c r="AW25" s="171">
        <f t="shared" si="13"/>
        <v>307</v>
      </c>
      <c r="AX25" s="171">
        <f t="shared" si="14"/>
        <v>23</v>
      </c>
      <c r="AY25" s="164">
        <v>2</v>
      </c>
      <c r="AZ25" s="165">
        <v>0</v>
      </c>
      <c r="BA25" s="166">
        <v>0</v>
      </c>
      <c r="BB25" s="161">
        <v>0</v>
      </c>
      <c r="BC25" s="161">
        <f t="shared" si="8"/>
        <v>2</v>
      </c>
      <c r="BD25" s="161">
        <f t="shared" si="9"/>
        <v>8</v>
      </c>
      <c r="BE25" s="161">
        <f t="shared" si="15"/>
        <v>566</v>
      </c>
      <c r="BF25" s="161">
        <f t="shared" si="16"/>
        <v>574</v>
      </c>
    </row>
    <row r="26" spans="1:58" ht="18">
      <c r="A26" s="53" t="s">
        <v>24</v>
      </c>
      <c r="B26" s="5">
        <v>371</v>
      </c>
      <c r="C26" s="169">
        <v>23</v>
      </c>
      <c r="D26" s="169">
        <v>5</v>
      </c>
      <c r="E26" s="161">
        <f t="shared" si="10"/>
        <v>399</v>
      </c>
      <c r="F26" s="5">
        <v>575</v>
      </c>
      <c r="G26" s="163">
        <f t="shared" si="11"/>
        <v>0.69391304347826088</v>
      </c>
      <c r="H26" s="164">
        <v>97</v>
      </c>
      <c r="I26" s="165">
        <v>6</v>
      </c>
      <c r="J26" s="166">
        <v>1</v>
      </c>
      <c r="K26" s="170">
        <v>0</v>
      </c>
      <c r="L26" s="171">
        <f t="shared" si="0"/>
        <v>104</v>
      </c>
      <c r="M26" s="164">
        <v>215</v>
      </c>
      <c r="N26" s="165">
        <v>8</v>
      </c>
      <c r="O26" s="164">
        <v>0</v>
      </c>
      <c r="P26" s="170">
        <v>5</v>
      </c>
      <c r="Q26" s="171">
        <f t="shared" si="1"/>
        <v>228</v>
      </c>
      <c r="R26" s="164">
        <v>32</v>
      </c>
      <c r="S26" s="165">
        <v>3</v>
      </c>
      <c r="T26" s="164">
        <v>0</v>
      </c>
      <c r="U26" s="170">
        <v>0</v>
      </c>
      <c r="V26" s="171">
        <f t="shared" si="2"/>
        <v>35</v>
      </c>
      <c r="W26" s="165">
        <v>0</v>
      </c>
      <c r="X26" s="165">
        <v>3</v>
      </c>
      <c r="Y26" s="166">
        <v>0</v>
      </c>
      <c r="Z26" s="170">
        <v>0</v>
      </c>
      <c r="AA26" s="171">
        <f t="shared" si="17"/>
        <v>3</v>
      </c>
      <c r="AB26" s="164">
        <v>1</v>
      </c>
      <c r="AC26" s="165">
        <v>0</v>
      </c>
      <c r="AD26" s="166">
        <v>0</v>
      </c>
      <c r="AE26" s="170">
        <v>0</v>
      </c>
      <c r="AF26" s="171">
        <f t="shared" si="18"/>
        <v>1</v>
      </c>
      <c r="AG26" s="164">
        <v>11</v>
      </c>
      <c r="AH26" s="165">
        <v>2</v>
      </c>
      <c r="AI26" s="166">
        <v>0</v>
      </c>
      <c r="AJ26" s="170">
        <v>0</v>
      </c>
      <c r="AK26" s="171">
        <f t="shared" si="19"/>
        <v>13</v>
      </c>
      <c r="AL26" s="164">
        <v>3</v>
      </c>
      <c r="AM26" s="165">
        <v>0</v>
      </c>
      <c r="AN26" s="166">
        <v>0</v>
      </c>
      <c r="AO26" s="170">
        <v>0</v>
      </c>
      <c r="AP26" s="171">
        <f t="shared" si="20"/>
        <v>3</v>
      </c>
      <c r="AQ26" s="165">
        <v>0</v>
      </c>
      <c r="AR26" s="165">
        <v>3</v>
      </c>
      <c r="AS26" s="166">
        <v>1</v>
      </c>
      <c r="AT26" s="170">
        <v>0</v>
      </c>
      <c r="AU26" s="171">
        <f t="shared" si="21"/>
        <v>4</v>
      </c>
      <c r="AV26" s="171">
        <f t="shared" si="12"/>
        <v>108</v>
      </c>
      <c r="AW26" s="171">
        <f t="shared" si="13"/>
        <v>263</v>
      </c>
      <c r="AX26" s="171">
        <f t="shared" si="14"/>
        <v>17</v>
      </c>
      <c r="AY26" s="164">
        <v>1</v>
      </c>
      <c r="AZ26" s="165">
        <v>1</v>
      </c>
      <c r="BA26" s="166">
        <v>0</v>
      </c>
      <c r="BB26" s="161">
        <v>0</v>
      </c>
      <c r="BC26" s="161">
        <f t="shared" si="8"/>
        <v>2</v>
      </c>
      <c r="BD26" s="161">
        <f t="shared" si="9"/>
        <v>6</v>
      </c>
      <c r="BE26" s="161">
        <f t="shared" si="15"/>
        <v>393</v>
      </c>
      <c r="BF26" s="161">
        <f t="shared" si="16"/>
        <v>399</v>
      </c>
    </row>
    <row r="27" spans="1:58" ht="18">
      <c r="A27" s="53" t="s">
        <v>25</v>
      </c>
      <c r="B27" s="5">
        <v>455</v>
      </c>
      <c r="C27" s="169">
        <v>52</v>
      </c>
      <c r="D27" s="169">
        <v>6</v>
      </c>
      <c r="E27" s="161">
        <f t="shared" si="10"/>
        <v>513</v>
      </c>
      <c r="F27" s="5">
        <v>790</v>
      </c>
      <c r="G27" s="163">
        <f t="shared" si="11"/>
        <v>0.64936708860759496</v>
      </c>
      <c r="H27" s="164">
        <v>128</v>
      </c>
      <c r="I27" s="165">
        <v>23</v>
      </c>
      <c r="J27" s="166">
        <v>1</v>
      </c>
      <c r="K27" s="170">
        <v>1</v>
      </c>
      <c r="L27" s="171">
        <f t="shared" si="0"/>
        <v>153</v>
      </c>
      <c r="M27" s="164">
        <v>273</v>
      </c>
      <c r="N27" s="165">
        <v>22</v>
      </c>
      <c r="O27" s="164">
        <v>0</v>
      </c>
      <c r="P27" s="170">
        <v>3</v>
      </c>
      <c r="Q27" s="171">
        <f t="shared" si="1"/>
        <v>298</v>
      </c>
      <c r="R27" s="164">
        <v>23</v>
      </c>
      <c r="S27" s="165">
        <v>0</v>
      </c>
      <c r="T27" s="164">
        <v>0</v>
      </c>
      <c r="U27" s="170">
        <v>1</v>
      </c>
      <c r="V27" s="171">
        <f t="shared" si="2"/>
        <v>24</v>
      </c>
      <c r="W27" s="165">
        <v>1</v>
      </c>
      <c r="X27" s="165">
        <v>5</v>
      </c>
      <c r="Y27" s="166">
        <v>0</v>
      </c>
      <c r="Z27" s="170">
        <v>0</v>
      </c>
      <c r="AA27" s="171">
        <f t="shared" si="17"/>
        <v>6</v>
      </c>
      <c r="AB27" s="164">
        <v>3</v>
      </c>
      <c r="AC27" s="165">
        <v>0</v>
      </c>
      <c r="AD27" s="166">
        <v>0</v>
      </c>
      <c r="AE27" s="170">
        <v>0</v>
      </c>
      <c r="AF27" s="171">
        <f t="shared" si="18"/>
        <v>3</v>
      </c>
      <c r="AG27" s="164">
        <v>11</v>
      </c>
      <c r="AH27" s="165">
        <v>0</v>
      </c>
      <c r="AI27" s="166">
        <v>0</v>
      </c>
      <c r="AJ27" s="170">
        <v>1</v>
      </c>
      <c r="AK27" s="171">
        <f t="shared" si="19"/>
        <v>12</v>
      </c>
      <c r="AL27" s="164">
        <v>2</v>
      </c>
      <c r="AM27" s="165">
        <v>1</v>
      </c>
      <c r="AN27" s="166">
        <v>0</v>
      </c>
      <c r="AO27" s="170">
        <v>0</v>
      </c>
      <c r="AP27" s="171">
        <f t="shared" si="20"/>
        <v>3</v>
      </c>
      <c r="AQ27" s="165">
        <v>0</v>
      </c>
      <c r="AR27" s="165">
        <v>4</v>
      </c>
      <c r="AS27" s="166">
        <v>0</v>
      </c>
      <c r="AT27" s="170">
        <v>0</v>
      </c>
      <c r="AU27" s="171">
        <f t="shared" si="21"/>
        <v>4</v>
      </c>
      <c r="AV27" s="171">
        <f t="shared" si="12"/>
        <v>159</v>
      </c>
      <c r="AW27" s="171">
        <f t="shared" si="13"/>
        <v>322</v>
      </c>
      <c r="AX27" s="171">
        <f t="shared" si="14"/>
        <v>16</v>
      </c>
      <c r="AY27" s="164">
        <v>2</v>
      </c>
      <c r="AZ27" s="165">
        <v>2</v>
      </c>
      <c r="BA27" s="166">
        <v>0</v>
      </c>
      <c r="BB27" s="161">
        <v>0</v>
      </c>
      <c r="BC27" s="161">
        <f t="shared" si="8"/>
        <v>4</v>
      </c>
      <c r="BD27" s="161">
        <f t="shared" si="9"/>
        <v>6</v>
      </c>
      <c r="BE27" s="161">
        <f t="shared" si="15"/>
        <v>507</v>
      </c>
      <c r="BF27" s="161">
        <f t="shared" si="16"/>
        <v>513</v>
      </c>
    </row>
    <row r="28" spans="1:58" ht="18">
      <c r="A28" s="53" t="s">
        <v>26</v>
      </c>
      <c r="B28" s="5">
        <v>488</v>
      </c>
      <c r="C28" s="169">
        <v>41</v>
      </c>
      <c r="D28" s="169">
        <v>6</v>
      </c>
      <c r="E28" s="161">
        <f t="shared" si="10"/>
        <v>535</v>
      </c>
      <c r="F28" s="5">
        <v>819</v>
      </c>
      <c r="G28" s="163">
        <f t="shared" si="11"/>
        <v>0.65323565323565325</v>
      </c>
      <c r="H28" s="164">
        <v>204</v>
      </c>
      <c r="I28" s="165">
        <v>16</v>
      </c>
      <c r="J28" s="166">
        <v>5</v>
      </c>
      <c r="K28" s="170">
        <v>3</v>
      </c>
      <c r="L28" s="171">
        <f t="shared" si="0"/>
        <v>228</v>
      </c>
      <c r="M28" s="164">
        <v>218</v>
      </c>
      <c r="N28" s="165">
        <v>14</v>
      </c>
      <c r="O28" s="164">
        <v>1</v>
      </c>
      <c r="P28" s="170">
        <v>3</v>
      </c>
      <c r="Q28" s="171">
        <f t="shared" si="1"/>
        <v>236</v>
      </c>
      <c r="R28" s="164">
        <v>16</v>
      </c>
      <c r="S28" s="165">
        <v>1</v>
      </c>
      <c r="T28" s="164">
        <v>0</v>
      </c>
      <c r="U28" s="170">
        <v>0</v>
      </c>
      <c r="V28" s="171">
        <f t="shared" si="2"/>
        <v>17</v>
      </c>
      <c r="W28" s="165">
        <v>1</v>
      </c>
      <c r="X28" s="165">
        <v>15</v>
      </c>
      <c r="Y28" s="166">
        <v>0</v>
      </c>
      <c r="Z28" s="170">
        <v>0</v>
      </c>
      <c r="AA28" s="171">
        <f t="shared" si="17"/>
        <v>16</v>
      </c>
      <c r="AB28" s="164">
        <v>5</v>
      </c>
      <c r="AC28" s="165">
        <v>0</v>
      </c>
      <c r="AD28" s="166">
        <v>0</v>
      </c>
      <c r="AE28" s="170">
        <v>0</v>
      </c>
      <c r="AF28" s="171">
        <f t="shared" si="18"/>
        <v>5</v>
      </c>
      <c r="AG28" s="164">
        <v>9</v>
      </c>
      <c r="AH28" s="165">
        <v>0</v>
      </c>
      <c r="AI28" s="166">
        <v>0</v>
      </c>
      <c r="AJ28" s="170">
        <v>0</v>
      </c>
      <c r="AK28" s="171">
        <f t="shared" si="19"/>
        <v>9</v>
      </c>
      <c r="AL28" s="164">
        <v>1</v>
      </c>
      <c r="AM28" s="165">
        <v>0</v>
      </c>
      <c r="AN28" s="166">
        <v>0</v>
      </c>
      <c r="AO28" s="170">
        <v>0</v>
      </c>
      <c r="AP28" s="171">
        <f t="shared" si="20"/>
        <v>1</v>
      </c>
      <c r="AQ28" s="165">
        <v>0</v>
      </c>
      <c r="AR28" s="165">
        <v>5</v>
      </c>
      <c r="AS28" s="166">
        <v>0</v>
      </c>
      <c r="AT28" s="170">
        <v>0</v>
      </c>
      <c r="AU28" s="171">
        <f t="shared" si="21"/>
        <v>5</v>
      </c>
      <c r="AV28" s="171">
        <f t="shared" si="12"/>
        <v>234</v>
      </c>
      <c r="AW28" s="171">
        <f t="shared" si="13"/>
        <v>253</v>
      </c>
      <c r="AX28" s="171">
        <f t="shared" si="14"/>
        <v>14</v>
      </c>
      <c r="AY28" s="164">
        <v>8</v>
      </c>
      <c r="AZ28" s="165">
        <v>1</v>
      </c>
      <c r="BA28" s="166">
        <v>0</v>
      </c>
      <c r="BB28" s="161">
        <v>0</v>
      </c>
      <c r="BC28" s="161">
        <f t="shared" si="8"/>
        <v>9</v>
      </c>
      <c r="BD28" s="161">
        <f t="shared" si="9"/>
        <v>9</v>
      </c>
      <c r="BE28" s="161">
        <f t="shared" si="15"/>
        <v>526</v>
      </c>
      <c r="BF28" s="161">
        <f t="shared" si="16"/>
        <v>535</v>
      </c>
    </row>
    <row r="29" spans="1:58" ht="18">
      <c r="A29" s="53" t="s">
        <v>27</v>
      </c>
      <c r="B29" s="5">
        <v>490</v>
      </c>
      <c r="C29" s="169">
        <v>27</v>
      </c>
      <c r="D29" s="169">
        <v>9</v>
      </c>
      <c r="E29" s="161">
        <f t="shared" si="10"/>
        <v>526</v>
      </c>
      <c r="F29" s="5">
        <v>950</v>
      </c>
      <c r="G29" s="163">
        <f t="shared" si="11"/>
        <v>0.55368421052631578</v>
      </c>
      <c r="H29" s="164">
        <v>182</v>
      </c>
      <c r="I29" s="165">
        <v>5</v>
      </c>
      <c r="J29" s="166">
        <v>4</v>
      </c>
      <c r="K29" s="170">
        <v>4</v>
      </c>
      <c r="L29" s="171">
        <f t="shared" si="0"/>
        <v>195</v>
      </c>
      <c r="M29" s="164">
        <v>238</v>
      </c>
      <c r="N29" s="165">
        <v>9</v>
      </c>
      <c r="O29" s="164">
        <v>1</v>
      </c>
      <c r="P29" s="170">
        <v>3</v>
      </c>
      <c r="Q29" s="171">
        <f t="shared" si="1"/>
        <v>251</v>
      </c>
      <c r="R29" s="164">
        <v>24</v>
      </c>
      <c r="S29" s="165">
        <v>2</v>
      </c>
      <c r="T29" s="164">
        <v>0</v>
      </c>
      <c r="U29" s="170">
        <v>1</v>
      </c>
      <c r="V29" s="171">
        <f t="shared" si="2"/>
        <v>27</v>
      </c>
      <c r="W29" s="165">
        <v>1</v>
      </c>
      <c r="X29" s="165">
        <v>8</v>
      </c>
      <c r="Y29" s="166">
        <v>0</v>
      </c>
      <c r="Z29" s="170">
        <v>1</v>
      </c>
      <c r="AA29" s="171">
        <f t="shared" si="17"/>
        <v>10</v>
      </c>
      <c r="AB29" s="164">
        <v>5</v>
      </c>
      <c r="AC29" s="165">
        <v>0</v>
      </c>
      <c r="AD29" s="166">
        <v>0</v>
      </c>
      <c r="AE29" s="170">
        <v>0</v>
      </c>
      <c r="AF29" s="171">
        <f t="shared" si="18"/>
        <v>5</v>
      </c>
      <c r="AG29" s="164">
        <v>11</v>
      </c>
      <c r="AH29" s="165">
        <v>1</v>
      </c>
      <c r="AI29" s="166">
        <v>0</v>
      </c>
      <c r="AJ29" s="170">
        <v>0</v>
      </c>
      <c r="AK29" s="171">
        <f t="shared" si="19"/>
        <v>12</v>
      </c>
      <c r="AL29" s="164">
        <v>5</v>
      </c>
      <c r="AM29" s="165">
        <v>0</v>
      </c>
      <c r="AN29" s="166">
        <v>0</v>
      </c>
      <c r="AO29" s="170">
        <v>0</v>
      </c>
      <c r="AP29" s="171">
        <f t="shared" si="20"/>
        <v>5</v>
      </c>
      <c r="AQ29" s="165">
        <v>2</v>
      </c>
      <c r="AR29" s="165">
        <v>6</v>
      </c>
      <c r="AS29" s="166">
        <v>0</v>
      </c>
      <c r="AT29" s="170">
        <v>0</v>
      </c>
      <c r="AU29" s="171">
        <f t="shared" si="21"/>
        <v>8</v>
      </c>
      <c r="AV29" s="171">
        <f t="shared" si="12"/>
        <v>205</v>
      </c>
      <c r="AW29" s="171">
        <f t="shared" si="13"/>
        <v>278</v>
      </c>
      <c r="AX29" s="171">
        <f t="shared" si="14"/>
        <v>20</v>
      </c>
      <c r="AY29" s="164">
        <v>5</v>
      </c>
      <c r="AZ29" s="165">
        <v>0</v>
      </c>
      <c r="BA29" s="166">
        <v>0</v>
      </c>
      <c r="BB29" s="161">
        <v>0</v>
      </c>
      <c r="BC29" s="161">
        <f t="shared" si="8"/>
        <v>5</v>
      </c>
      <c r="BD29" s="161">
        <f t="shared" si="9"/>
        <v>8</v>
      </c>
      <c r="BE29" s="161">
        <f t="shared" si="15"/>
        <v>518</v>
      </c>
      <c r="BF29" s="161">
        <f t="shared" si="16"/>
        <v>526</v>
      </c>
    </row>
    <row r="30" spans="1:58" ht="18">
      <c r="A30" s="53" t="s">
        <v>28</v>
      </c>
      <c r="B30" s="5">
        <v>301</v>
      </c>
      <c r="C30" s="169">
        <v>12</v>
      </c>
      <c r="D30" s="169">
        <v>1</v>
      </c>
      <c r="E30" s="161">
        <f t="shared" si="10"/>
        <v>314</v>
      </c>
      <c r="F30" s="5">
        <v>523</v>
      </c>
      <c r="G30" s="163">
        <f t="shared" si="11"/>
        <v>0.60038240917782026</v>
      </c>
      <c r="H30" s="164">
        <v>97</v>
      </c>
      <c r="I30" s="165">
        <v>8</v>
      </c>
      <c r="J30" s="166">
        <v>0</v>
      </c>
      <c r="K30" s="170">
        <v>1</v>
      </c>
      <c r="L30" s="171">
        <f t="shared" si="0"/>
        <v>106</v>
      </c>
      <c r="M30" s="164">
        <v>168</v>
      </c>
      <c r="N30" s="165">
        <v>4</v>
      </c>
      <c r="O30" s="164">
        <v>0</v>
      </c>
      <c r="P30" s="170">
        <v>0</v>
      </c>
      <c r="Q30" s="171">
        <f t="shared" si="1"/>
        <v>172</v>
      </c>
      <c r="R30" s="164">
        <v>19</v>
      </c>
      <c r="S30" s="165">
        <v>0</v>
      </c>
      <c r="T30" s="164">
        <v>0</v>
      </c>
      <c r="U30" s="170">
        <v>0</v>
      </c>
      <c r="V30" s="171">
        <f t="shared" si="2"/>
        <v>19</v>
      </c>
      <c r="W30" s="165">
        <v>0</v>
      </c>
      <c r="X30" s="165">
        <v>4</v>
      </c>
      <c r="Y30" s="166">
        <v>0</v>
      </c>
      <c r="Z30" s="170">
        <v>0</v>
      </c>
      <c r="AA30" s="171">
        <f t="shared" si="17"/>
        <v>4</v>
      </c>
      <c r="AB30" s="164">
        <v>1</v>
      </c>
      <c r="AC30" s="165">
        <v>0</v>
      </c>
      <c r="AD30" s="166">
        <v>0</v>
      </c>
      <c r="AE30" s="170">
        <v>0</v>
      </c>
      <c r="AF30" s="171">
        <f t="shared" si="18"/>
        <v>1</v>
      </c>
      <c r="AG30" s="164">
        <v>8</v>
      </c>
      <c r="AH30" s="165">
        <v>0</v>
      </c>
      <c r="AI30" s="166">
        <v>0</v>
      </c>
      <c r="AJ30" s="170">
        <v>0</v>
      </c>
      <c r="AK30" s="171">
        <f t="shared" si="19"/>
        <v>8</v>
      </c>
      <c r="AL30" s="164">
        <v>1</v>
      </c>
      <c r="AM30" s="165">
        <v>0</v>
      </c>
      <c r="AN30" s="166">
        <v>0</v>
      </c>
      <c r="AO30" s="170">
        <v>0</v>
      </c>
      <c r="AP30" s="171">
        <f t="shared" si="20"/>
        <v>1</v>
      </c>
      <c r="AQ30" s="165">
        <v>0</v>
      </c>
      <c r="AR30" s="165">
        <v>0</v>
      </c>
      <c r="AS30" s="166">
        <v>0</v>
      </c>
      <c r="AT30" s="170">
        <v>0</v>
      </c>
      <c r="AU30" s="171">
        <f t="shared" si="21"/>
        <v>0</v>
      </c>
      <c r="AV30" s="171">
        <f t="shared" si="12"/>
        <v>108</v>
      </c>
      <c r="AW30" s="171">
        <f t="shared" si="13"/>
        <v>191</v>
      </c>
      <c r="AX30" s="171">
        <f t="shared" si="14"/>
        <v>8</v>
      </c>
      <c r="AY30" s="164">
        <v>1</v>
      </c>
      <c r="AZ30" s="165">
        <v>0</v>
      </c>
      <c r="BA30" s="166">
        <v>0</v>
      </c>
      <c r="BB30" s="161">
        <v>0</v>
      </c>
      <c r="BC30" s="161">
        <f t="shared" si="8"/>
        <v>1</v>
      </c>
      <c r="BD30" s="161">
        <f t="shared" si="9"/>
        <v>2</v>
      </c>
      <c r="BE30" s="161">
        <f t="shared" si="15"/>
        <v>312</v>
      </c>
      <c r="BF30" s="161">
        <f t="shared" si="16"/>
        <v>314</v>
      </c>
    </row>
    <row r="31" spans="1:58" ht="18">
      <c r="A31" s="53" t="s">
        <v>29</v>
      </c>
      <c r="B31" s="5">
        <v>398</v>
      </c>
      <c r="C31" s="169">
        <v>22</v>
      </c>
      <c r="D31" s="169">
        <v>5</v>
      </c>
      <c r="E31" s="161">
        <f t="shared" si="10"/>
        <v>425</v>
      </c>
      <c r="F31" s="5">
        <v>647</v>
      </c>
      <c r="G31" s="163">
        <f t="shared" si="11"/>
        <v>0.65687789799072638</v>
      </c>
      <c r="H31" s="164">
        <v>97</v>
      </c>
      <c r="I31" s="165">
        <v>6</v>
      </c>
      <c r="J31" s="166">
        <v>0</v>
      </c>
      <c r="K31" s="170">
        <v>1</v>
      </c>
      <c r="L31" s="171">
        <f t="shared" si="0"/>
        <v>104</v>
      </c>
      <c r="M31" s="164">
        <v>254</v>
      </c>
      <c r="N31" s="165">
        <v>7</v>
      </c>
      <c r="O31" s="164">
        <v>1</v>
      </c>
      <c r="P31" s="170">
        <v>2</v>
      </c>
      <c r="Q31" s="171">
        <f t="shared" si="1"/>
        <v>264</v>
      </c>
      <c r="R31" s="164">
        <v>21</v>
      </c>
      <c r="S31" s="165">
        <v>4</v>
      </c>
      <c r="T31" s="164">
        <v>0</v>
      </c>
      <c r="U31" s="170">
        <v>1</v>
      </c>
      <c r="V31" s="171">
        <f t="shared" si="2"/>
        <v>26</v>
      </c>
      <c r="W31" s="165">
        <v>0</v>
      </c>
      <c r="X31" s="165">
        <v>5</v>
      </c>
      <c r="Y31" s="166">
        <v>0</v>
      </c>
      <c r="Z31" s="170">
        <v>0</v>
      </c>
      <c r="AA31" s="171">
        <f t="shared" si="17"/>
        <v>5</v>
      </c>
      <c r="AB31" s="164">
        <v>1</v>
      </c>
      <c r="AC31" s="165">
        <v>1</v>
      </c>
      <c r="AD31" s="166">
        <v>0</v>
      </c>
      <c r="AE31" s="170">
        <v>0</v>
      </c>
      <c r="AF31" s="171">
        <f t="shared" si="18"/>
        <v>2</v>
      </c>
      <c r="AG31" s="164">
        <v>9</v>
      </c>
      <c r="AH31" s="165">
        <v>0</v>
      </c>
      <c r="AI31" s="166">
        <v>0</v>
      </c>
      <c r="AJ31" s="170">
        <v>0</v>
      </c>
      <c r="AK31" s="171">
        <f t="shared" si="19"/>
        <v>9</v>
      </c>
      <c r="AL31" s="164">
        <v>4</v>
      </c>
      <c r="AM31" s="165">
        <v>0</v>
      </c>
      <c r="AN31" s="166">
        <v>0</v>
      </c>
      <c r="AO31" s="170">
        <v>1</v>
      </c>
      <c r="AP31" s="171">
        <f t="shared" si="20"/>
        <v>5</v>
      </c>
      <c r="AQ31" s="165">
        <v>0</v>
      </c>
      <c r="AR31" s="165">
        <v>1</v>
      </c>
      <c r="AS31" s="166">
        <v>1</v>
      </c>
      <c r="AT31" s="170">
        <v>0</v>
      </c>
      <c r="AU31" s="171">
        <f t="shared" si="21"/>
        <v>2</v>
      </c>
      <c r="AV31" s="171">
        <f t="shared" si="12"/>
        <v>111</v>
      </c>
      <c r="AW31" s="171">
        <f t="shared" si="13"/>
        <v>290</v>
      </c>
      <c r="AX31" s="171">
        <f t="shared" si="14"/>
        <v>11</v>
      </c>
      <c r="AY31" s="164">
        <v>3</v>
      </c>
      <c r="AZ31" s="165">
        <v>0</v>
      </c>
      <c r="BA31" s="166">
        <v>0</v>
      </c>
      <c r="BB31" s="161">
        <v>0</v>
      </c>
      <c r="BC31" s="161">
        <f t="shared" si="8"/>
        <v>3</v>
      </c>
      <c r="BD31" s="161">
        <f t="shared" si="9"/>
        <v>5</v>
      </c>
      <c r="BE31" s="161">
        <f t="shared" si="15"/>
        <v>420</v>
      </c>
      <c r="BF31" s="161">
        <f t="shared" si="16"/>
        <v>425</v>
      </c>
    </row>
    <row r="32" spans="1:58" ht="18">
      <c r="A32" s="53" t="s">
        <v>30</v>
      </c>
      <c r="B32" s="5">
        <v>524</v>
      </c>
      <c r="C32" s="169">
        <v>77</v>
      </c>
      <c r="D32" s="169">
        <v>4</v>
      </c>
      <c r="E32" s="161">
        <f t="shared" si="10"/>
        <v>605</v>
      </c>
      <c r="F32" s="5">
        <v>827</v>
      </c>
      <c r="G32" s="163">
        <f t="shared" si="11"/>
        <v>0.73155985489721886</v>
      </c>
      <c r="H32" s="164">
        <v>169</v>
      </c>
      <c r="I32" s="165">
        <v>31</v>
      </c>
      <c r="J32" s="166">
        <v>1</v>
      </c>
      <c r="K32" s="170">
        <v>1</v>
      </c>
      <c r="L32" s="171">
        <f t="shared" si="0"/>
        <v>202</v>
      </c>
      <c r="M32" s="164">
        <v>297</v>
      </c>
      <c r="N32" s="165">
        <v>25</v>
      </c>
      <c r="O32" s="164">
        <v>1</v>
      </c>
      <c r="P32" s="170">
        <v>1</v>
      </c>
      <c r="Q32" s="171">
        <f t="shared" si="1"/>
        <v>324</v>
      </c>
      <c r="R32" s="164">
        <v>15</v>
      </c>
      <c r="S32" s="165">
        <v>4</v>
      </c>
      <c r="T32" s="164">
        <v>0</v>
      </c>
      <c r="U32" s="170">
        <v>1</v>
      </c>
      <c r="V32" s="171">
        <f t="shared" si="2"/>
        <v>20</v>
      </c>
      <c r="W32" s="165">
        <v>1</v>
      </c>
      <c r="X32" s="165">
        <v>9</v>
      </c>
      <c r="Y32" s="166">
        <v>0</v>
      </c>
      <c r="Z32" s="170">
        <v>0</v>
      </c>
      <c r="AA32" s="171">
        <f t="shared" si="17"/>
        <v>10</v>
      </c>
      <c r="AB32" s="164">
        <v>1</v>
      </c>
      <c r="AC32" s="165">
        <v>0</v>
      </c>
      <c r="AD32" s="166">
        <v>0</v>
      </c>
      <c r="AE32" s="170">
        <v>1</v>
      </c>
      <c r="AF32" s="171">
        <f t="shared" si="18"/>
        <v>2</v>
      </c>
      <c r="AG32" s="164">
        <v>14</v>
      </c>
      <c r="AH32" s="165">
        <v>1</v>
      </c>
      <c r="AI32" s="166">
        <v>2</v>
      </c>
      <c r="AJ32" s="170">
        <v>0</v>
      </c>
      <c r="AK32" s="171">
        <f t="shared" si="19"/>
        <v>17</v>
      </c>
      <c r="AL32" s="164">
        <v>2</v>
      </c>
      <c r="AM32" s="165">
        <v>2</v>
      </c>
      <c r="AN32" s="166">
        <v>0</v>
      </c>
      <c r="AO32" s="170">
        <v>0</v>
      </c>
      <c r="AP32" s="171">
        <f t="shared" si="20"/>
        <v>4</v>
      </c>
      <c r="AQ32" s="165">
        <v>1</v>
      </c>
      <c r="AR32" s="165">
        <v>5</v>
      </c>
      <c r="AS32" s="166">
        <v>0</v>
      </c>
      <c r="AT32" s="170">
        <v>0</v>
      </c>
      <c r="AU32" s="171">
        <f t="shared" si="21"/>
        <v>6</v>
      </c>
      <c r="AV32" s="171">
        <f t="shared" si="12"/>
        <v>208</v>
      </c>
      <c r="AW32" s="171">
        <f t="shared" si="13"/>
        <v>344</v>
      </c>
      <c r="AX32" s="171">
        <f t="shared" si="14"/>
        <v>23</v>
      </c>
      <c r="AY32" s="164">
        <v>3</v>
      </c>
      <c r="AZ32" s="165">
        <v>3</v>
      </c>
      <c r="BA32" s="166">
        <v>0</v>
      </c>
      <c r="BB32" s="161">
        <v>0</v>
      </c>
      <c r="BC32" s="161">
        <f t="shared" si="8"/>
        <v>6</v>
      </c>
      <c r="BD32" s="161">
        <f t="shared" si="9"/>
        <v>14</v>
      </c>
      <c r="BE32" s="161">
        <f t="shared" si="15"/>
        <v>591</v>
      </c>
      <c r="BF32" s="161">
        <f t="shared" si="16"/>
        <v>605</v>
      </c>
    </row>
    <row r="33" spans="1:58" ht="18">
      <c r="A33" s="53" t="s">
        <v>31</v>
      </c>
      <c r="B33" s="5">
        <v>404</v>
      </c>
      <c r="C33" s="169">
        <v>40</v>
      </c>
      <c r="D33" s="169">
        <v>2</v>
      </c>
      <c r="E33" s="161">
        <f t="shared" si="10"/>
        <v>446</v>
      </c>
      <c r="F33" s="5">
        <v>659</v>
      </c>
      <c r="G33" s="163">
        <f t="shared" si="11"/>
        <v>0.67678300455235207</v>
      </c>
      <c r="H33" s="164">
        <v>115</v>
      </c>
      <c r="I33" s="165">
        <v>20</v>
      </c>
      <c r="J33" s="166">
        <v>4</v>
      </c>
      <c r="K33" s="170">
        <v>0</v>
      </c>
      <c r="L33" s="171">
        <f t="shared" si="0"/>
        <v>139</v>
      </c>
      <c r="M33" s="164">
        <v>226</v>
      </c>
      <c r="N33" s="165">
        <v>10</v>
      </c>
      <c r="O33" s="164">
        <v>1</v>
      </c>
      <c r="P33" s="170">
        <v>2</v>
      </c>
      <c r="Q33" s="171">
        <f t="shared" si="1"/>
        <v>239</v>
      </c>
      <c r="R33" s="164">
        <v>23</v>
      </c>
      <c r="S33" s="165">
        <v>1</v>
      </c>
      <c r="T33" s="164">
        <v>0</v>
      </c>
      <c r="U33" s="170">
        <v>0</v>
      </c>
      <c r="V33" s="171">
        <f t="shared" si="2"/>
        <v>24</v>
      </c>
      <c r="W33" s="165">
        <v>1</v>
      </c>
      <c r="X33" s="165">
        <v>11</v>
      </c>
      <c r="Y33" s="166">
        <v>0</v>
      </c>
      <c r="Z33" s="170">
        <v>0</v>
      </c>
      <c r="AA33" s="171">
        <f t="shared" si="17"/>
        <v>12</v>
      </c>
      <c r="AB33" s="164">
        <v>2</v>
      </c>
      <c r="AC33" s="165">
        <v>0</v>
      </c>
      <c r="AD33" s="166">
        <v>0</v>
      </c>
      <c r="AE33" s="170">
        <v>0</v>
      </c>
      <c r="AF33" s="171">
        <f t="shared" si="18"/>
        <v>2</v>
      </c>
      <c r="AG33" s="164">
        <v>9</v>
      </c>
      <c r="AH33" s="165">
        <v>0</v>
      </c>
      <c r="AI33" s="166">
        <v>0</v>
      </c>
      <c r="AJ33" s="170">
        <v>0</v>
      </c>
      <c r="AK33" s="171">
        <f t="shared" si="19"/>
        <v>9</v>
      </c>
      <c r="AL33" s="164">
        <v>0</v>
      </c>
      <c r="AM33" s="165">
        <v>0</v>
      </c>
      <c r="AN33" s="166">
        <v>0</v>
      </c>
      <c r="AO33" s="170">
        <v>0</v>
      </c>
      <c r="AP33" s="171">
        <f t="shared" si="20"/>
        <v>0</v>
      </c>
      <c r="AQ33" s="165">
        <v>1</v>
      </c>
      <c r="AR33" s="165">
        <v>5</v>
      </c>
      <c r="AS33" s="166">
        <v>0</v>
      </c>
      <c r="AT33" s="170">
        <v>0</v>
      </c>
      <c r="AU33" s="171">
        <f t="shared" si="21"/>
        <v>6</v>
      </c>
      <c r="AV33" s="171">
        <f t="shared" si="12"/>
        <v>141</v>
      </c>
      <c r="AW33" s="171">
        <f t="shared" si="13"/>
        <v>263</v>
      </c>
      <c r="AX33" s="171">
        <f t="shared" si="14"/>
        <v>15</v>
      </c>
      <c r="AY33" s="164">
        <v>8</v>
      </c>
      <c r="AZ33" s="165">
        <v>0</v>
      </c>
      <c r="BA33" s="166">
        <v>0</v>
      </c>
      <c r="BB33" s="161">
        <v>0</v>
      </c>
      <c r="BC33" s="161">
        <f t="shared" si="8"/>
        <v>8</v>
      </c>
      <c r="BD33" s="161">
        <f t="shared" si="9"/>
        <v>7</v>
      </c>
      <c r="BE33" s="161">
        <f t="shared" si="15"/>
        <v>439</v>
      </c>
      <c r="BF33" s="161">
        <f t="shared" si="16"/>
        <v>446</v>
      </c>
    </row>
    <row r="34" spans="1:58" ht="18">
      <c r="A34" s="53" t="s">
        <v>32</v>
      </c>
      <c r="B34" s="5">
        <v>437</v>
      </c>
      <c r="C34" s="169">
        <v>13</v>
      </c>
      <c r="D34" s="169">
        <v>7</v>
      </c>
      <c r="E34" s="161">
        <f t="shared" si="10"/>
        <v>457</v>
      </c>
      <c r="F34" s="5">
        <v>653</v>
      </c>
      <c r="G34" s="163">
        <f t="shared" si="11"/>
        <v>0.69984686064318535</v>
      </c>
      <c r="H34" s="164">
        <v>129</v>
      </c>
      <c r="I34" s="165">
        <v>1</v>
      </c>
      <c r="J34" s="166">
        <v>2</v>
      </c>
      <c r="K34" s="170">
        <v>1</v>
      </c>
      <c r="L34" s="171">
        <f t="shared" si="0"/>
        <v>133</v>
      </c>
      <c r="M34" s="164">
        <v>243</v>
      </c>
      <c r="N34" s="165">
        <v>7</v>
      </c>
      <c r="O34" s="164">
        <v>0</v>
      </c>
      <c r="P34" s="170">
        <v>4</v>
      </c>
      <c r="Q34" s="171">
        <f t="shared" si="1"/>
        <v>254</v>
      </c>
      <c r="R34" s="164">
        <v>29</v>
      </c>
      <c r="S34" s="165">
        <v>1</v>
      </c>
      <c r="T34" s="164">
        <v>1</v>
      </c>
      <c r="U34" s="170">
        <v>0</v>
      </c>
      <c r="V34" s="171">
        <f t="shared" si="2"/>
        <v>31</v>
      </c>
      <c r="W34" s="165">
        <v>0</v>
      </c>
      <c r="X34" s="165">
        <v>12</v>
      </c>
      <c r="Y34" s="166">
        <v>0</v>
      </c>
      <c r="Z34" s="170">
        <v>0</v>
      </c>
      <c r="AA34" s="171">
        <f t="shared" si="17"/>
        <v>12</v>
      </c>
      <c r="AB34" s="164">
        <v>8</v>
      </c>
      <c r="AC34" s="165">
        <v>0</v>
      </c>
      <c r="AD34" s="166">
        <v>0</v>
      </c>
      <c r="AE34" s="170">
        <v>0</v>
      </c>
      <c r="AF34" s="171">
        <f t="shared" si="18"/>
        <v>8</v>
      </c>
      <c r="AG34" s="164">
        <v>6</v>
      </c>
      <c r="AH34" s="165">
        <v>1</v>
      </c>
      <c r="AI34" s="166">
        <v>0</v>
      </c>
      <c r="AJ34" s="170">
        <v>2</v>
      </c>
      <c r="AK34" s="171">
        <f t="shared" si="19"/>
        <v>9</v>
      </c>
      <c r="AL34" s="164">
        <v>2</v>
      </c>
      <c r="AM34" s="165">
        <v>0</v>
      </c>
      <c r="AN34" s="166">
        <v>0</v>
      </c>
      <c r="AO34" s="170">
        <v>0</v>
      </c>
      <c r="AP34" s="171">
        <f t="shared" si="20"/>
        <v>2</v>
      </c>
      <c r="AQ34" s="165">
        <v>0</v>
      </c>
      <c r="AR34" s="165">
        <v>2</v>
      </c>
      <c r="AS34" s="166">
        <v>0</v>
      </c>
      <c r="AT34" s="170">
        <v>0</v>
      </c>
      <c r="AU34" s="171">
        <f t="shared" si="21"/>
        <v>2</v>
      </c>
      <c r="AV34" s="171">
        <f t="shared" si="12"/>
        <v>143</v>
      </c>
      <c r="AW34" s="171">
        <f t="shared" si="13"/>
        <v>285</v>
      </c>
      <c r="AX34" s="171">
        <f t="shared" si="14"/>
        <v>11</v>
      </c>
      <c r="AY34" s="164">
        <v>4</v>
      </c>
      <c r="AZ34" s="165">
        <v>0</v>
      </c>
      <c r="BA34" s="166">
        <v>0</v>
      </c>
      <c r="BB34" s="161">
        <v>0</v>
      </c>
      <c r="BC34" s="161">
        <f t="shared" si="8"/>
        <v>4</v>
      </c>
      <c r="BD34" s="161">
        <f t="shared" si="9"/>
        <v>2</v>
      </c>
      <c r="BE34" s="161">
        <f t="shared" si="15"/>
        <v>455</v>
      </c>
      <c r="BF34" s="161">
        <f t="shared" si="16"/>
        <v>457</v>
      </c>
    </row>
    <row r="35" spans="1:58" ht="18">
      <c r="A35" s="53" t="s">
        <v>33</v>
      </c>
      <c r="B35" s="5">
        <v>611</v>
      </c>
      <c r="C35" s="169">
        <v>29</v>
      </c>
      <c r="D35" s="169">
        <v>7</v>
      </c>
      <c r="E35" s="161">
        <f t="shared" si="10"/>
        <v>647</v>
      </c>
      <c r="F35" s="5">
        <v>948</v>
      </c>
      <c r="G35" s="163">
        <f t="shared" si="11"/>
        <v>0.6824894514767933</v>
      </c>
      <c r="H35" s="164">
        <v>200</v>
      </c>
      <c r="I35" s="165">
        <v>10</v>
      </c>
      <c r="J35" s="166">
        <v>0</v>
      </c>
      <c r="K35" s="170">
        <v>2</v>
      </c>
      <c r="L35" s="171">
        <f t="shared" si="0"/>
        <v>212</v>
      </c>
      <c r="M35" s="164">
        <v>308</v>
      </c>
      <c r="N35" s="165">
        <v>13</v>
      </c>
      <c r="O35" s="164">
        <v>0</v>
      </c>
      <c r="P35" s="170">
        <v>5</v>
      </c>
      <c r="Q35" s="171">
        <f t="shared" si="1"/>
        <v>326</v>
      </c>
      <c r="R35" s="164">
        <v>41</v>
      </c>
      <c r="S35" s="165">
        <v>2</v>
      </c>
      <c r="T35" s="164">
        <v>0</v>
      </c>
      <c r="U35" s="170">
        <v>0</v>
      </c>
      <c r="V35" s="171">
        <f t="shared" si="2"/>
        <v>43</v>
      </c>
      <c r="W35" s="165">
        <v>1</v>
      </c>
      <c r="X35" s="165">
        <v>16</v>
      </c>
      <c r="Y35" s="166">
        <v>0</v>
      </c>
      <c r="Z35" s="170">
        <v>0</v>
      </c>
      <c r="AA35" s="171">
        <f t="shared" si="17"/>
        <v>17</v>
      </c>
      <c r="AB35" s="164">
        <v>8</v>
      </c>
      <c r="AC35" s="165">
        <v>0</v>
      </c>
      <c r="AD35" s="166">
        <v>0</v>
      </c>
      <c r="AE35" s="170">
        <v>0</v>
      </c>
      <c r="AF35" s="171">
        <f t="shared" si="18"/>
        <v>8</v>
      </c>
      <c r="AG35" s="164">
        <v>14</v>
      </c>
      <c r="AH35" s="165">
        <v>0</v>
      </c>
      <c r="AI35" s="166">
        <v>0</v>
      </c>
      <c r="AJ35" s="170">
        <v>0</v>
      </c>
      <c r="AK35" s="171">
        <f t="shared" si="19"/>
        <v>14</v>
      </c>
      <c r="AL35" s="164">
        <v>2</v>
      </c>
      <c r="AM35" s="165">
        <v>0</v>
      </c>
      <c r="AN35" s="166">
        <v>0</v>
      </c>
      <c r="AO35" s="170">
        <v>0</v>
      </c>
      <c r="AP35" s="171">
        <f t="shared" si="20"/>
        <v>2</v>
      </c>
      <c r="AQ35" s="165">
        <v>1</v>
      </c>
      <c r="AR35" s="165">
        <v>12</v>
      </c>
      <c r="AS35" s="166">
        <v>1</v>
      </c>
      <c r="AT35" s="170">
        <v>0</v>
      </c>
      <c r="AU35" s="171">
        <f t="shared" si="21"/>
        <v>14</v>
      </c>
      <c r="AV35" s="171">
        <f t="shared" si="12"/>
        <v>222</v>
      </c>
      <c r="AW35" s="171">
        <f t="shared" si="13"/>
        <v>369</v>
      </c>
      <c r="AX35" s="171">
        <f t="shared" si="14"/>
        <v>28</v>
      </c>
      <c r="AY35" s="164">
        <v>5</v>
      </c>
      <c r="AZ35" s="165">
        <v>0</v>
      </c>
      <c r="BA35" s="166">
        <v>0</v>
      </c>
      <c r="BB35" s="161">
        <v>0</v>
      </c>
      <c r="BC35" s="161">
        <f t="shared" si="8"/>
        <v>5</v>
      </c>
      <c r="BD35" s="161">
        <f t="shared" si="9"/>
        <v>6</v>
      </c>
      <c r="BE35" s="161">
        <f t="shared" si="15"/>
        <v>641</v>
      </c>
      <c r="BF35" s="161">
        <f t="shared" si="16"/>
        <v>647</v>
      </c>
    </row>
    <row r="36" spans="1:58" ht="18">
      <c r="A36" s="53" t="s">
        <v>34</v>
      </c>
      <c r="B36" s="5">
        <v>536</v>
      </c>
      <c r="C36" s="169">
        <v>43</v>
      </c>
      <c r="D36" s="169">
        <v>8</v>
      </c>
      <c r="E36" s="161">
        <f t="shared" si="10"/>
        <v>587</v>
      </c>
      <c r="F36" s="5">
        <v>838</v>
      </c>
      <c r="G36" s="163">
        <f t="shared" si="11"/>
        <v>0.7004773269689738</v>
      </c>
      <c r="H36" s="164">
        <v>158</v>
      </c>
      <c r="I36" s="165">
        <v>13</v>
      </c>
      <c r="J36" s="166">
        <v>3</v>
      </c>
      <c r="K36" s="170">
        <v>1</v>
      </c>
      <c r="L36" s="171">
        <f t="shared" si="0"/>
        <v>175</v>
      </c>
      <c r="M36" s="164">
        <v>308</v>
      </c>
      <c r="N36" s="165">
        <v>22</v>
      </c>
      <c r="O36" s="164">
        <v>0</v>
      </c>
      <c r="P36" s="170">
        <v>5</v>
      </c>
      <c r="Q36" s="171">
        <f t="shared" si="1"/>
        <v>335</v>
      </c>
      <c r="R36" s="164">
        <v>27</v>
      </c>
      <c r="S36" s="165">
        <v>4</v>
      </c>
      <c r="T36" s="164">
        <v>0</v>
      </c>
      <c r="U36" s="170">
        <v>0</v>
      </c>
      <c r="V36" s="171">
        <f t="shared" si="2"/>
        <v>31</v>
      </c>
      <c r="W36" s="165">
        <v>0</v>
      </c>
      <c r="X36" s="165">
        <v>10</v>
      </c>
      <c r="Y36" s="166">
        <v>0</v>
      </c>
      <c r="Z36" s="170">
        <v>0</v>
      </c>
      <c r="AA36" s="171">
        <f t="shared" si="17"/>
        <v>10</v>
      </c>
      <c r="AB36" s="164">
        <v>5</v>
      </c>
      <c r="AC36" s="165">
        <v>1</v>
      </c>
      <c r="AD36" s="166">
        <v>0</v>
      </c>
      <c r="AE36" s="170">
        <v>0</v>
      </c>
      <c r="AF36" s="171">
        <f t="shared" si="18"/>
        <v>6</v>
      </c>
      <c r="AG36" s="164">
        <v>9</v>
      </c>
      <c r="AH36" s="165">
        <v>0</v>
      </c>
      <c r="AI36" s="166">
        <v>0</v>
      </c>
      <c r="AJ36" s="170">
        <v>0</v>
      </c>
      <c r="AK36" s="171">
        <f t="shared" si="19"/>
        <v>9</v>
      </c>
      <c r="AL36" s="164">
        <v>1</v>
      </c>
      <c r="AM36" s="165">
        <v>0</v>
      </c>
      <c r="AN36" s="166">
        <v>0</v>
      </c>
      <c r="AO36" s="170">
        <v>0</v>
      </c>
      <c r="AP36" s="171">
        <f t="shared" si="20"/>
        <v>1</v>
      </c>
      <c r="AQ36" s="165">
        <v>0</v>
      </c>
      <c r="AR36" s="165">
        <v>3</v>
      </c>
      <c r="AS36" s="166">
        <v>0</v>
      </c>
      <c r="AT36" s="170">
        <v>1</v>
      </c>
      <c r="AU36" s="171">
        <f t="shared" si="21"/>
        <v>4</v>
      </c>
      <c r="AV36" s="171">
        <f t="shared" si="12"/>
        <v>182</v>
      </c>
      <c r="AW36" s="171">
        <f t="shared" si="13"/>
        <v>366</v>
      </c>
      <c r="AX36" s="171">
        <f t="shared" si="14"/>
        <v>13</v>
      </c>
      <c r="AY36" s="164">
        <v>8</v>
      </c>
      <c r="AZ36" s="165">
        <v>0</v>
      </c>
      <c r="BA36" s="166">
        <v>0</v>
      </c>
      <c r="BB36" s="161">
        <v>0</v>
      </c>
      <c r="BC36" s="161">
        <f t="shared" si="8"/>
        <v>8</v>
      </c>
      <c r="BD36" s="161">
        <f t="shared" si="9"/>
        <v>8</v>
      </c>
      <c r="BE36" s="161">
        <f t="shared" si="15"/>
        <v>579</v>
      </c>
      <c r="BF36" s="161">
        <f t="shared" si="16"/>
        <v>587</v>
      </c>
    </row>
    <row r="37" spans="1:58" ht="18">
      <c r="A37" s="53" t="s">
        <v>35</v>
      </c>
      <c r="B37" s="5">
        <v>441</v>
      </c>
      <c r="C37" s="169">
        <v>28</v>
      </c>
      <c r="D37" s="169">
        <v>5</v>
      </c>
      <c r="E37" s="161">
        <f t="shared" si="10"/>
        <v>474</v>
      </c>
      <c r="F37" s="5">
        <v>733</v>
      </c>
      <c r="G37" s="163">
        <f t="shared" si="11"/>
        <v>0.64665757162346527</v>
      </c>
      <c r="H37" s="164">
        <v>119</v>
      </c>
      <c r="I37" s="165">
        <v>7</v>
      </c>
      <c r="J37" s="166">
        <v>2</v>
      </c>
      <c r="K37" s="170">
        <v>1</v>
      </c>
      <c r="L37" s="171">
        <f t="shared" si="0"/>
        <v>129</v>
      </c>
      <c r="M37" s="164">
        <v>261</v>
      </c>
      <c r="N37" s="165">
        <v>14</v>
      </c>
      <c r="O37" s="164">
        <v>1</v>
      </c>
      <c r="P37" s="170">
        <v>2</v>
      </c>
      <c r="Q37" s="171">
        <f t="shared" si="1"/>
        <v>278</v>
      </c>
      <c r="R37" s="164">
        <v>20</v>
      </c>
      <c r="S37" s="165">
        <v>3</v>
      </c>
      <c r="T37" s="164">
        <v>1</v>
      </c>
      <c r="U37" s="170">
        <v>0</v>
      </c>
      <c r="V37" s="171">
        <f t="shared" si="2"/>
        <v>24</v>
      </c>
      <c r="W37" s="165">
        <v>1</v>
      </c>
      <c r="X37" s="165">
        <v>8</v>
      </c>
      <c r="Y37" s="166">
        <v>0</v>
      </c>
      <c r="Z37" s="170">
        <v>0</v>
      </c>
      <c r="AA37" s="171">
        <f t="shared" si="17"/>
        <v>9</v>
      </c>
      <c r="AB37" s="164">
        <v>3</v>
      </c>
      <c r="AC37" s="165">
        <v>0</v>
      </c>
      <c r="AD37" s="166">
        <v>0</v>
      </c>
      <c r="AE37" s="170">
        <v>0</v>
      </c>
      <c r="AF37" s="171">
        <f t="shared" si="18"/>
        <v>3</v>
      </c>
      <c r="AG37" s="164">
        <v>11</v>
      </c>
      <c r="AH37" s="165">
        <v>1</v>
      </c>
      <c r="AI37" s="166">
        <v>0</v>
      </c>
      <c r="AJ37" s="170">
        <v>1</v>
      </c>
      <c r="AK37" s="171">
        <f t="shared" si="19"/>
        <v>13</v>
      </c>
      <c r="AL37" s="164">
        <v>2</v>
      </c>
      <c r="AM37" s="165">
        <v>0</v>
      </c>
      <c r="AN37" s="166">
        <v>0</v>
      </c>
      <c r="AO37" s="170">
        <v>0</v>
      </c>
      <c r="AP37" s="171">
        <f t="shared" si="20"/>
        <v>2</v>
      </c>
      <c r="AQ37" s="165">
        <v>0</v>
      </c>
      <c r="AR37" s="165">
        <v>5</v>
      </c>
      <c r="AS37" s="166">
        <v>0</v>
      </c>
      <c r="AT37" s="170">
        <v>0</v>
      </c>
      <c r="AU37" s="171">
        <f t="shared" si="21"/>
        <v>5</v>
      </c>
      <c r="AV37" s="171">
        <f t="shared" si="12"/>
        <v>134</v>
      </c>
      <c r="AW37" s="171">
        <f t="shared" si="13"/>
        <v>302</v>
      </c>
      <c r="AX37" s="171">
        <f t="shared" si="14"/>
        <v>18</v>
      </c>
      <c r="AY37" s="164">
        <v>7</v>
      </c>
      <c r="AZ37" s="165">
        <v>0</v>
      </c>
      <c r="BA37" s="166">
        <v>0</v>
      </c>
      <c r="BB37" s="161">
        <v>1</v>
      </c>
      <c r="BC37" s="161">
        <f t="shared" si="8"/>
        <v>8</v>
      </c>
      <c r="BD37" s="161">
        <f t="shared" si="9"/>
        <v>3</v>
      </c>
      <c r="BE37" s="161">
        <f t="shared" si="15"/>
        <v>471</v>
      </c>
      <c r="BF37" s="161">
        <f t="shared" si="16"/>
        <v>474</v>
      </c>
    </row>
    <row r="38" spans="1:58" ht="18">
      <c r="A38" s="53" t="s">
        <v>36</v>
      </c>
      <c r="B38" s="174">
        <v>480</v>
      </c>
      <c r="C38" s="169">
        <v>43</v>
      </c>
      <c r="D38" s="169">
        <v>6</v>
      </c>
      <c r="E38" s="161">
        <f t="shared" si="10"/>
        <v>529</v>
      </c>
      <c r="F38" s="5">
        <v>782</v>
      </c>
      <c r="G38" s="163">
        <f t="shared" si="11"/>
        <v>0.67647058823529416</v>
      </c>
      <c r="H38" s="164">
        <v>131</v>
      </c>
      <c r="I38" s="165">
        <v>14</v>
      </c>
      <c r="J38" s="166">
        <v>0</v>
      </c>
      <c r="K38" s="170">
        <v>3</v>
      </c>
      <c r="L38" s="171">
        <f t="shared" si="0"/>
        <v>148</v>
      </c>
      <c r="M38" s="164">
        <v>270</v>
      </c>
      <c r="N38" s="165">
        <v>19</v>
      </c>
      <c r="O38" s="164">
        <v>1</v>
      </c>
      <c r="P38" s="170">
        <v>3</v>
      </c>
      <c r="Q38" s="171">
        <f t="shared" si="1"/>
        <v>293</v>
      </c>
      <c r="R38" s="164">
        <v>31</v>
      </c>
      <c r="S38" s="165">
        <v>2</v>
      </c>
      <c r="T38" s="164">
        <v>0</v>
      </c>
      <c r="U38" s="170">
        <v>0</v>
      </c>
      <c r="V38" s="171">
        <f t="shared" si="2"/>
        <v>33</v>
      </c>
      <c r="W38" s="165">
        <v>0</v>
      </c>
      <c r="X38" s="165">
        <v>6</v>
      </c>
      <c r="Y38" s="166">
        <v>0</v>
      </c>
      <c r="Z38" s="170">
        <v>0</v>
      </c>
      <c r="AA38" s="171">
        <f t="shared" si="17"/>
        <v>6</v>
      </c>
      <c r="AB38" s="164">
        <v>3</v>
      </c>
      <c r="AC38" s="165">
        <v>0</v>
      </c>
      <c r="AD38" s="166">
        <v>0</v>
      </c>
      <c r="AE38" s="170">
        <v>0</v>
      </c>
      <c r="AF38" s="171">
        <f t="shared" si="18"/>
        <v>3</v>
      </c>
      <c r="AG38" s="164">
        <v>13</v>
      </c>
      <c r="AH38" s="165">
        <v>1</v>
      </c>
      <c r="AI38" s="166">
        <v>0</v>
      </c>
      <c r="AJ38" s="170">
        <v>0</v>
      </c>
      <c r="AK38" s="171">
        <f t="shared" si="19"/>
        <v>14</v>
      </c>
      <c r="AL38" s="164">
        <v>0</v>
      </c>
      <c r="AM38" s="165">
        <v>0</v>
      </c>
      <c r="AN38" s="166">
        <v>0</v>
      </c>
      <c r="AO38" s="170">
        <v>0</v>
      </c>
      <c r="AP38" s="171">
        <f t="shared" si="20"/>
        <v>0</v>
      </c>
      <c r="AQ38" s="165">
        <v>1</v>
      </c>
      <c r="AR38" s="165">
        <v>3</v>
      </c>
      <c r="AS38" s="166">
        <v>0</v>
      </c>
      <c r="AT38" s="170">
        <v>0</v>
      </c>
      <c r="AU38" s="171">
        <f t="shared" si="21"/>
        <v>4</v>
      </c>
      <c r="AV38" s="171">
        <f t="shared" si="12"/>
        <v>151</v>
      </c>
      <c r="AW38" s="171">
        <f t="shared" si="13"/>
        <v>326</v>
      </c>
      <c r="AX38" s="171">
        <f t="shared" si="14"/>
        <v>18</v>
      </c>
      <c r="AY38" s="164">
        <v>9</v>
      </c>
      <c r="AZ38" s="165">
        <v>0</v>
      </c>
      <c r="BA38" s="166">
        <v>1</v>
      </c>
      <c r="BB38" s="161">
        <v>0</v>
      </c>
      <c r="BC38" s="161">
        <f t="shared" si="8"/>
        <v>10</v>
      </c>
      <c r="BD38" s="161">
        <f t="shared" si="9"/>
        <v>18</v>
      </c>
      <c r="BE38" s="161">
        <f t="shared" si="15"/>
        <v>511</v>
      </c>
      <c r="BF38" s="161">
        <f t="shared" si="16"/>
        <v>529</v>
      </c>
    </row>
    <row r="39" spans="1:58" ht="18">
      <c r="A39" s="53" t="s">
        <v>37</v>
      </c>
      <c r="B39" s="173">
        <v>399</v>
      </c>
      <c r="C39" s="169">
        <v>43</v>
      </c>
      <c r="D39" s="169">
        <v>8</v>
      </c>
      <c r="E39" s="161">
        <f t="shared" si="10"/>
        <v>450</v>
      </c>
      <c r="F39" s="5">
        <v>644</v>
      </c>
      <c r="G39" s="163">
        <f t="shared" si="11"/>
        <v>0.69875776397515532</v>
      </c>
      <c r="H39" s="164">
        <v>155</v>
      </c>
      <c r="I39" s="165">
        <v>26</v>
      </c>
      <c r="J39" s="166">
        <v>1</v>
      </c>
      <c r="K39" s="170">
        <v>4</v>
      </c>
      <c r="L39" s="171">
        <f t="shared" ref="L39:L70" si="22">SUM(H39:K39)</f>
        <v>186</v>
      </c>
      <c r="M39" s="164">
        <v>197</v>
      </c>
      <c r="N39" s="165">
        <v>13</v>
      </c>
      <c r="O39" s="164">
        <v>0</v>
      </c>
      <c r="P39" s="170">
        <v>3</v>
      </c>
      <c r="Q39" s="171">
        <f t="shared" ref="Q39:Q70" si="23">SUM(M39:P39)</f>
        <v>213</v>
      </c>
      <c r="R39" s="164">
        <v>16</v>
      </c>
      <c r="S39" s="165">
        <v>2</v>
      </c>
      <c r="T39" s="164">
        <v>0</v>
      </c>
      <c r="U39" s="170">
        <v>0</v>
      </c>
      <c r="V39" s="171">
        <f t="shared" ref="V39:V70" si="24">SUM(R39:U39)</f>
        <v>18</v>
      </c>
      <c r="W39" s="165">
        <v>0</v>
      </c>
      <c r="X39" s="165">
        <v>8</v>
      </c>
      <c r="Y39" s="166">
        <v>0</v>
      </c>
      <c r="Z39" s="170">
        <v>0</v>
      </c>
      <c r="AA39" s="171">
        <f t="shared" si="17"/>
        <v>8</v>
      </c>
      <c r="AB39" s="164">
        <v>1</v>
      </c>
      <c r="AC39" s="165">
        <v>0</v>
      </c>
      <c r="AD39" s="166">
        <v>0</v>
      </c>
      <c r="AE39" s="170">
        <v>0</v>
      </c>
      <c r="AF39" s="171">
        <f t="shared" si="18"/>
        <v>1</v>
      </c>
      <c r="AG39" s="164">
        <v>8</v>
      </c>
      <c r="AH39" s="165">
        <v>0</v>
      </c>
      <c r="AI39" s="166">
        <v>0</v>
      </c>
      <c r="AJ39" s="170">
        <v>1</v>
      </c>
      <c r="AK39" s="171">
        <f t="shared" si="19"/>
        <v>9</v>
      </c>
      <c r="AL39" s="164">
        <v>0</v>
      </c>
      <c r="AM39" s="165">
        <v>0</v>
      </c>
      <c r="AN39" s="166">
        <v>0</v>
      </c>
      <c r="AO39" s="170">
        <v>0</v>
      </c>
      <c r="AP39" s="171">
        <f t="shared" si="20"/>
        <v>0</v>
      </c>
      <c r="AQ39" s="165">
        <v>0</v>
      </c>
      <c r="AR39" s="165">
        <v>2</v>
      </c>
      <c r="AS39" s="166">
        <v>0</v>
      </c>
      <c r="AT39" s="170">
        <v>0</v>
      </c>
      <c r="AU39" s="171">
        <f t="shared" si="21"/>
        <v>2</v>
      </c>
      <c r="AV39" s="171">
        <f t="shared" si="12"/>
        <v>187</v>
      </c>
      <c r="AW39" s="171">
        <f t="shared" si="13"/>
        <v>231</v>
      </c>
      <c r="AX39" s="171">
        <f t="shared" si="14"/>
        <v>11</v>
      </c>
      <c r="AY39" s="164">
        <v>10</v>
      </c>
      <c r="AZ39" s="165">
        <v>0</v>
      </c>
      <c r="BA39" s="166">
        <v>0</v>
      </c>
      <c r="BB39" s="161">
        <v>0</v>
      </c>
      <c r="BC39" s="161">
        <f t="shared" si="8"/>
        <v>10</v>
      </c>
      <c r="BD39" s="161">
        <f t="shared" ref="BD39:BD70" si="25">E39-BE39</f>
        <v>3</v>
      </c>
      <c r="BE39" s="161">
        <f t="shared" si="15"/>
        <v>447</v>
      </c>
      <c r="BF39" s="161">
        <f t="shared" si="16"/>
        <v>450</v>
      </c>
    </row>
    <row r="40" spans="1:58" ht="18">
      <c r="A40" s="53" t="s">
        <v>38</v>
      </c>
      <c r="B40" s="173">
        <v>416</v>
      </c>
      <c r="C40" s="169">
        <v>37</v>
      </c>
      <c r="D40" s="169">
        <v>4</v>
      </c>
      <c r="E40" s="161">
        <f t="shared" si="10"/>
        <v>457</v>
      </c>
      <c r="F40" s="5">
        <v>668</v>
      </c>
      <c r="G40" s="163">
        <f t="shared" si="11"/>
        <v>0.68413173652694614</v>
      </c>
      <c r="H40" s="164">
        <v>177</v>
      </c>
      <c r="I40" s="165">
        <v>19</v>
      </c>
      <c r="J40" s="166">
        <v>2</v>
      </c>
      <c r="K40" s="170">
        <v>1</v>
      </c>
      <c r="L40" s="171">
        <f t="shared" si="22"/>
        <v>199</v>
      </c>
      <c r="M40" s="164">
        <v>183</v>
      </c>
      <c r="N40" s="165">
        <v>11</v>
      </c>
      <c r="O40" s="164">
        <v>2</v>
      </c>
      <c r="P40" s="170">
        <v>3</v>
      </c>
      <c r="Q40" s="171">
        <f t="shared" si="23"/>
        <v>199</v>
      </c>
      <c r="R40" s="164">
        <v>18</v>
      </c>
      <c r="S40" s="165">
        <v>0</v>
      </c>
      <c r="T40" s="164">
        <v>0</v>
      </c>
      <c r="U40" s="170">
        <v>0</v>
      </c>
      <c r="V40" s="171">
        <f t="shared" si="24"/>
        <v>18</v>
      </c>
      <c r="W40" s="165">
        <v>0</v>
      </c>
      <c r="X40" s="165">
        <v>6</v>
      </c>
      <c r="Y40" s="166">
        <v>0</v>
      </c>
      <c r="Z40" s="170">
        <v>0</v>
      </c>
      <c r="AA40" s="171">
        <f t="shared" si="17"/>
        <v>6</v>
      </c>
      <c r="AB40" s="164">
        <v>5</v>
      </c>
      <c r="AC40" s="165">
        <v>1</v>
      </c>
      <c r="AD40" s="166">
        <v>0</v>
      </c>
      <c r="AE40" s="170">
        <v>0</v>
      </c>
      <c r="AF40" s="171">
        <f t="shared" si="18"/>
        <v>6</v>
      </c>
      <c r="AG40" s="164">
        <v>6</v>
      </c>
      <c r="AH40" s="165">
        <v>1</v>
      </c>
      <c r="AI40" s="166">
        <v>0</v>
      </c>
      <c r="AJ40" s="170">
        <v>0</v>
      </c>
      <c r="AK40" s="171">
        <f t="shared" si="19"/>
        <v>7</v>
      </c>
      <c r="AL40" s="164">
        <v>2</v>
      </c>
      <c r="AM40" s="165">
        <v>0</v>
      </c>
      <c r="AN40" s="166">
        <v>0</v>
      </c>
      <c r="AO40" s="170">
        <v>0</v>
      </c>
      <c r="AP40" s="171">
        <f t="shared" si="20"/>
        <v>2</v>
      </c>
      <c r="AQ40" s="165">
        <v>0</v>
      </c>
      <c r="AR40" s="165">
        <v>7</v>
      </c>
      <c r="AS40" s="166">
        <v>0</v>
      </c>
      <c r="AT40" s="170">
        <v>0</v>
      </c>
      <c r="AU40" s="171">
        <f t="shared" si="21"/>
        <v>7</v>
      </c>
      <c r="AV40" s="171">
        <f t="shared" si="12"/>
        <v>207</v>
      </c>
      <c r="AW40" s="171">
        <f t="shared" si="13"/>
        <v>217</v>
      </c>
      <c r="AX40" s="171">
        <f t="shared" si="14"/>
        <v>14</v>
      </c>
      <c r="AY40" s="164">
        <v>9</v>
      </c>
      <c r="AZ40" s="165">
        <v>1</v>
      </c>
      <c r="BA40" s="166">
        <v>0</v>
      </c>
      <c r="BB40" s="161">
        <v>0</v>
      </c>
      <c r="BC40" s="161">
        <f t="shared" si="8"/>
        <v>10</v>
      </c>
      <c r="BD40" s="161">
        <f t="shared" si="25"/>
        <v>3</v>
      </c>
      <c r="BE40" s="161">
        <f t="shared" si="15"/>
        <v>454</v>
      </c>
      <c r="BF40" s="161">
        <f t="shared" si="16"/>
        <v>457</v>
      </c>
    </row>
    <row r="41" spans="1:58" ht="18">
      <c r="A41" s="53" t="s">
        <v>39</v>
      </c>
      <c r="B41" s="173">
        <v>312</v>
      </c>
      <c r="C41" s="169">
        <v>46</v>
      </c>
      <c r="D41" s="169">
        <v>4</v>
      </c>
      <c r="E41" s="161">
        <f t="shared" si="10"/>
        <v>362</v>
      </c>
      <c r="F41" s="5">
        <v>485</v>
      </c>
      <c r="G41" s="163">
        <f t="shared" si="11"/>
        <v>0.7463917525773196</v>
      </c>
      <c r="H41" s="164">
        <v>120</v>
      </c>
      <c r="I41" s="165">
        <v>21</v>
      </c>
      <c r="J41" s="166">
        <v>1</v>
      </c>
      <c r="K41" s="170">
        <v>0</v>
      </c>
      <c r="L41" s="171">
        <f t="shared" si="22"/>
        <v>142</v>
      </c>
      <c r="M41" s="164">
        <v>153</v>
      </c>
      <c r="N41" s="165">
        <v>18</v>
      </c>
      <c r="O41" s="164">
        <v>0</v>
      </c>
      <c r="P41" s="170">
        <v>4</v>
      </c>
      <c r="Q41" s="171">
        <f t="shared" si="23"/>
        <v>175</v>
      </c>
      <c r="R41" s="164">
        <v>9</v>
      </c>
      <c r="S41" s="165">
        <v>3</v>
      </c>
      <c r="T41" s="164">
        <v>0</v>
      </c>
      <c r="U41" s="170">
        <v>0</v>
      </c>
      <c r="V41" s="171">
        <f t="shared" si="24"/>
        <v>12</v>
      </c>
      <c r="W41" s="165">
        <v>0</v>
      </c>
      <c r="X41" s="165">
        <v>7</v>
      </c>
      <c r="Y41" s="166">
        <v>0</v>
      </c>
      <c r="Z41" s="170">
        <v>0</v>
      </c>
      <c r="AA41" s="171">
        <f t="shared" si="17"/>
        <v>7</v>
      </c>
      <c r="AB41" s="164">
        <v>3</v>
      </c>
      <c r="AC41" s="165">
        <v>0</v>
      </c>
      <c r="AD41" s="166">
        <v>0</v>
      </c>
      <c r="AE41" s="170">
        <v>0</v>
      </c>
      <c r="AF41" s="171">
        <f t="shared" si="18"/>
        <v>3</v>
      </c>
      <c r="AG41" s="164">
        <v>10</v>
      </c>
      <c r="AH41" s="165">
        <v>1</v>
      </c>
      <c r="AI41" s="166">
        <v>0</v>
      </c>
      <c r="AJ41" s="170">
        <v>0</v>
      </c>
      <c r="AK41" s="171">
        <f t="shared" si="19"/>
        <v>11</v>
      </c>
      <c r="AL41" s="164">
        <v>0</v>
      </c>
      <c r="AM41" s="165">
        <v>0</v>
      </c>
      <c r="AN41" s="166">
        <v>1</v>
      </c>
      <c r="AO41" s="170">
        <v>0</v>
      </c>
      <c r="AP41" s="171">
        <f t="shared" si="20"/>
        <v>1</v>
      </c>
      <c r="AQ41" s="165">
        <v>1</v>
      </c>
      <c r="AR41" s="165">
        <v>5</v>
      </c>
      <c r="AS41" s="166">
        <v>0</v>
      </c>
      <c r="AT41" s="170">
        <v>0</v>
      </c>
      <c r="AU41" s="171">
        <f t="shared" si="21"/>
        <v>6</v>
      </c>
      <c r="AV41" s="171">
        <f t="shared" si="12"/>
        <v>146</v>
      </c>
      <c r="AW41" s="171">
        <f t="shared" si="13"/>
        <v>187</v>
      </c>
      <c r="AX41" s="171">
        <f t="shared" si="14"/>
        <v>17</v>
      </c>
      <c r="AY41" s="164">
        <v>1</v>
      </c>
      <c r="AZ41" s="165">
        <v>0</v>
      </c>
      <c r="BA41" s="166">
        <v>0</v>
      </c>
      <c r="BB41" s="161">
        <v>0</v>
      </c>
      <c r="BC41" s="161">
        <f t="shared" si="8"/>
        <v>1</v>
      </c>
      <c r="BD41" s="161">
        <f t="shared" si="25"/>
        <v>4</v>
      </c>
      <c r="BE41" s="161">
        <f t="shared" si="15"/>
        <v>358</v>
      </c>
      <c r="BF41" s="161">
        <f t="shared" si="16"/>
        <v>362</v>
      </c>
    </row>
    <row r="42" spans="1:58" ht="18">
      <c r="A42" s="53" t="s">
        <v>40</v>
      </c>
      <c r="B42" s="173">
        <v>219</v>
      </c>
      <c r="C42" s="169">
        <v>29</v>
      </c>
      <c r="D42" s="169">
        <v>2</v>
      </c>
      <c r="E42" s="161">
        <f t="shared" si="10"/>
        <v>250</v>
      </c>
      <c r="F42" s="5">
        <v>321</v>
      </c>
      <c r="G42" s="163">
        <f t="shared" si="11"/>
        <v>0.77881619937694702</v>
      </c>
      <c r="H42" s="164">
        <v>104</v>
      </c>
      <c r="I42" s="165">
        <v>13</v>
      </c>
      <c r="J42" s="166">
        <v>1</v>
      </c>
      <c r="K42" s="170">
        <v>0</v>
      </c>
      <c r="L42" s="171">
        <f t="shared" si="22"/>
        <v>118</v>
      </c>
      <c r="M42" s="164">
        <v>96</v>
      </c>
      <c r="N42" s="165">
        <v>8</v>
      </c>
      <c r="O42" s="164">
        <v>0</v>
      </c>
      <c r="P42" s="170">
        <v>1</v>
      </c>
      <c r="Q42" s="171">
        <f t="shared" si="23"/>
        <v>105</v>
      </c>
      <c r="R42" s="164">
        <v>4</v>
      </c>
      <c r="S42" s="165">
        <v>3</v>
      </c>
      <c r="T42" s="164">
        <v>0</v>
      </c>
      <c r="U42" s="170">
        <v>0</v>
      </c>
      <c r="V42" s="171">
        <f t="shared" si="24"/>
        <v>7</v>
      </c>
      <c r="W42" s="165">
        <v>0</v>
      </c>
      <c r="X42" s="165">
        <v>0</v>
      </c>
      <c r="Y42" s="166">
        <v>0</v>
      </c>
      <c r="Z42" s="170">
        <v>0</v>
      </c>
      <c r="AA42" s="171">
        <f t="shared" si="17"/>
        <v>0</v>
      </c>
      <c r="AB42" s="164">
        <v>2</v>
      </c>
      <c r="AC42" s="165">
        <v>0</v>
      </c>
      <c r="AD42" s="166">
        <v>0</v>
      </c>
      <c r="AE42" s="170">
        <v>0</v>
      </c>
      <c r="AF42" s="171">
        <f t="shared" si="18"/>
        <v>2</v>
      </c>
      <c r="AG42" s="164">
        <v>4</v>
      </c>
      <c r="AH42" s="165">
        <v>2</v>
      </c>
      <c r="AI42" s="166">
        <v>0</v>
      </c>
      <c r="AJ42" s="170">
        <v>0</v>
      </c>
      <c r="AK42" s="171">
        <f t="shared" si="19"/>
        <v>6</v>
      </c>
      <c r="AL42" s="164">
        <v>0</v>
      </c>
      <c r="AM42" s="165">
        <v>0</v>
      </c>
      <c r="AN42" s="166">
        <v>0</v>
      </c>
      <c r="AO42" s="170">
        <v>0</v>
      </c>
      <c r="AP42" s="171">
        <f t="shared" si="20"/>
        <v>0</v>
      </c>
      <c r="AQ42" s="165">
        <v>0</v>
      </c>
      <c r="AR42" s="165">
        <v>3</v>
      </c>
      <c r="AS42" s="166">
        <v>0</v>
      </c>
      <c r="AT42" s="170">
        <v>0</v>
      </c>
      <c r="AU42" s="171">
        <f t="shared" si="21"/>
        <v>3</v>
      </c>
      <c r="AV42" s="171">
        <f t="shared" si="12"/>
        <v>120</v>
      </c>
      <c r="AW42" s="171">
        <f t="shared" si="13"/>
        <v>112</v>
      </c>
      <c r="AX42" s="171">
        <f t="shared" si="14"/>
        <v>9</v>
      </c>
      <c r="AY42" s="164">
        <v>2</v>
      </c>
      <c r="AZ42" s="165">
        <v>0</v>
      </c>
      <c r="BA42" s="166">
        <v>0</v>
      </c>
      <c r="BB42" s="161">
        <v>0</v>
      </c>
      <c r="BC42" s="161">
        <f t="shared" si="8"/>
        <v>2</v>
      </c>
      <c r="BD42" s="161">
        <f t="shared" si="25"/>
        <v>7</v>
      </c>
      <c r="BE42" s="161">
        <f t="shared" si="15"/>
        <v>243</v>
      </c>
      <c r="BF42" s="161">
        <f t="shared" si="16"/>
        <v>250</v>
      </c>
    </row>
    <row r="43" spans="1:58" ht="18">
      <c r="A43" s="53" t="s">
        <v>41</v>
      </c>
      <c r="B43" s="173">
        <v>348</v>
      </c>
      <c r="C43" s="169">
        <v>36</v>
      </c>
      <c r="D43" s="169">
        <v>2</v>
      </c>
      <c r="E43" s="161">
        <f t="shared" si="10"/>
        <v>386</v>
      </c>
      <c r="F43" s="5">
        <v>537</v>
      </c>
      <c r="G43" s="163">
        <f t="shared" si="11"/>
        <v>0.71880819366852888</v>
      </c>
      <c r="H43" s="164">
        <v>99</v>
      </c>
      <c r="I43" s="165">
        <v>13</v>
      </c>
      <c r="J43" s="166">
        <v>1</v>
      </c>
      <c r="K43" s="170">
        <v>0</v>
      </c>
      <c r="L43" s="171">
        <f t="shared" si="22"/>
        <v>113</v>
      </c>
      <c r="M43" s="164">
        <v>206</v>
      </c>
      <c r="N43" s="165">
        <v>14</v>
      </c>
      <c r="O43" s="164">
        <v>1</v>
      </c>
      <c r="P43" s="170">
        <v>2</v>
      </c>
      <c r="Q43" s="171">
        <f t="shared" si="23"/>
        <v>223</v>
      </c>
      <c r="R43" s="164">
        <v>11</v>
      </c>
      <c r="S43" s="165">
        <v>2</v>
      </c>
      <c r="T43" s="164">
        <v>0</v>
      </c>
      <c r="U43" s="170">
        <v>0</v>
      </c>
      <c r="V43" s="171">
        <f t="shared" si="24"/>
        <v>13</v>
      </c>
      <c r="W43" s="165">
        <v>1</v>
      </c>
      <c r="X43" s="165">
        <v>6</v>
      </c>
      <c r="Y43" s="166">
        <v>0</v>
      </c>
      <c r="Z43" s="170">
        <v>0</v>
      </c>
      <c r="AA43" s="171">
        <f t="shared" si="17"/>
        <v>7</v>
      </c>
      <c r="AB43" s="164">
        <v>3</v>
      </c>
      <c r="AC43" s="165">
        <v>0</v>
      </c>
      <c r="AD43" s="166">
        <v>0</v>
      </c>
      <c r="AE43" s="170">
        <v>0</v>
      </c>
      <c r="AF43" s="171">
        <f t="shared" si="18"/>
        <v>3</v>
      </c>
      <c r="AG43" s="164">
        <v>11</v>
      </c>
      <c r="AH43" s="165">
        <v>0</v>
      </c>
      <c r="AI43" s="166">
        <v>0</v>
      </c>
      <c r="AJ43" s="170">
        <v>0</v>
      </c>
      <c r="AK43" s="171">
        <f t="shared" si="19"/>
        <v>11</v>
      </c>
      <c r="AL43" s="164">
        <v>0</v>
      </c>
      <c r="AM43" s="165">
        <v>1</v>
      </c>
      <c r="AN43" s="166">
        <v>0</v>
      </c>
      <c r="AO43" s="170">
        <v>0</v>
      </c>
      <c r="AP43" s="171">
        <f t="shared" si="20"/>
        <v>1</v>
      </c>
      <c r="AQ43" s="165">
        <v>0</v>
      </c>
      <c r="AR43" s="165">
        <v>0</v>
      </c>
      <c r="AS43" s="166">
        <v>0</v>
      </c>
      <c r="AT43" s="170">
        <v>0</v>
      </c>
      <c r="AU43" s="171">
        <f t="shared" si="21"/>
        <v>0</v>
      </c>
      <c r="AV43" s="171">
        <f t="shared" si="12"/>
        <v>117</v>
      </c>
      <c r="AW43" s="171">
        <f t="shared" si="13"/>
        <v>236</v>
      </c>
      <c r="AX43" s="171">
        <f t="shared" si="14"/>
        <v>11</v>
      </c>
      <c r="AY43" s="164">
        <v>6</v>
      </c>
      <c r="AZ43" s="165">
        <v>3</v>
      </c>
      <c r="BA43" s="166">
        <v>0</v>
      </c>
      <c r="BB43" s="161">
        <v>0</v>
      </c>
      <c r="BC43" s="161">
        <f t="shared" si="8"/>
        <v>9</v>
      </c>
      <c r="BD43" s="161">
        <f t="shared" si="25"/>
        <v>6</v>
      </c>
      <c r="BE43" s="161">
        <f t="shared" si="15"/>
        <v>380</v>
      </c>
      <c r="BF43" s="161">
        <f t="shared" si="16"/>
        <v>386</v>
      </c>
    </row>
    <row r="44" spans="1:58" ht="18">
      <c r="A44" s="53" t="s">
        <v>42</v>
      </c>
      <c r="B44" s="173">
        <v>648</v>
      </c>
      <c r="C44" s="169">
        <v>38</v>
      </c>
      <c r="D44" s="169">
        <v>6</v>
      </c>
      <c r="E44" s="161">
        <f t="shared" si="10"/>
        <v>692</v>
      </c>
      <c r="F44" s="5">
        <v>999</v>
      </c>
      <c r="G44" s="163">
        <f t="shared" si="11"/>
        <v>0.69269269269269274</v>
      </c>
      <c r="H44" s="164">
        <v>232</v>
      </c>
      <c r="I44" s="165">
        <v>20</v>
      </c>
      <c r="J44" s="166">
        <v>3</v>
      </c>
      <c r="K44" s="170">
        <v>1</v>
      </c>
      <c r="L44" s="171">
        <f t="shared" si="22"/>
        <v>256</v>
      </c>
      <c r="M44" s="164">
        <v>315</v>
      </c>
      <c r="N44" s="165">
        <v>12</v>
      </c>
      <c r="O44" s="164">
        <v>0</v>
      </c>
      <c r="P44" s="170">
        <v>5</v>
      </c>
      <c r="Q44" s="171">
        <f t="shared" si="23"/>
        <v>332</v>
      </c>
      <c r="R44" s="164">
        <v>25</v>
      </c>
      <c r="S44" s="165">
        <v>2</v>
      </c>
      <c r="T44" s="164">
        <v>0</v>
      </c>
      <c r="U44" s="170">
        <v>0</v>
      </c>
      <c r="V44" s="171">
        <f t="shared" si="24"/>
        <v>27</v>
      </c>
      <c r="W44" s="165">
        <v>0</v>
      </c>
      <c r="X44" s="165">
        <v>15</v>
      </c>
      <c r="Y44" s="166">
        <v>0</v>
      </c>
      <c r="Z44" s="170">
        <v>0</v>
      </c>
      <c r="AA44" s="171">
        <f t="shared" si="17"/>
        <v>15</v>
      </c>
      <c r="AB44" s="164">
        <v>9</v>
      </c>
      <c r="AC44" s="165">
        <v>1</v>
      </c>
      <c r="AD44" s="166">
        <v>0</v>
      </c>
      <c r="AE44" s="170">
        <v>0</v>
      </c>
      <c r="AF44" s="171">
        <f t="shared" si="18"/>
        <v>10</v>
      </c>
      <c r="AG44" s="164">
        <v>29</v>
      </c>
      <c r="AH44" s="165">
        <v>0</v>
      </c>
      <c r="AI44" s="166">
        <v>0</v>
      </c>
      <c r="AJ44" s="170">
        <v>0</v>
      </c>
      <c r="AK44" s="171">
        <f t="shared" si="19"/>
        <v>29</v>
      </c>
      <c r="AL44" s="164">
        <v>2</v>
      </c>
      <c r="AM44" s="165">
        <v>0</v>
      </c>
      <c r="AN44" s="166">
        <v>0</v>
      </c>
      <c r="AO44" s="170">
        <v>0</v>
      </c>
      <c r="AP44" s="171">
        <f t="shared" si="20"/>
        <v>2</v>
      </c>
      <c r="AQ44" s="165">
        <v>0</v>
      </c>
      <c r="AR44" s="165">
        <v>10</v>
      </c>
      <c r="AS44" s="166">
        <v>0</v>
      </c>
      <c r="AT44" s="170">
        <v>0</v>
      </c>
      <c r="AU44" s="171">
        <f t="shared" si="21"/>
        <v>10</v>
      </c>
      <c r="AV44" s="171">
        <f t="shared" si="12"/>
        <v>268</v>
      </c>
      <c r="AW44" s="171">
        <f t="shared" si="13"/>
        <v>359</v>
      </c>
      <c r="AX44" s="171">
        <f t="shared" si="14"/>
        <v>39</v>
      </c>
      <c r="AY44" s="164">
        <v>5</v>
      </c>
      <c r="AZ44" s="165">
        <v>0</v>
      </c>
      <c r="BA44" s="166">
        <v>0</v>
      </c>
      <c r="BB44" s="161">
        <v>0</v>
      </c>
      <c r="BC44" s="161">
        <f t="shared" si="8"/>
        <v>5</v>
      </c>
      <c r="BD44" s="161">
        <f t="shared" si="25"/>
        <v>6</v>
      </c>
      <c r="BE44" s="161">
        <f t="shared" si="15"/>
        <v>686</v>
      </c>
      <c r="BF44" s="161">
        <f t="shared" si="16"/>
        <v>692</v>
      </c>
    </row>
    <row r="45" spans="1:58" ht="18">
      <c r="A45" s="53" t="s">
        <v>43</v>
      </c>
      <c r="B45" s="173">
        <v>744</v>
      </c>
      <c r="C45" s="169">
        <v>82</v>
      </c>
      <c r="D45" s="169">
        <v>7</v>
      </c>
      <c r="E45" s="161">
        <f t="shared" si="10"/>
        <v>833</v>
      </c>
      <c r="F45" s="5">
        <v>1155</v>
      </c>
      <c r="G45" s="163">
        <f t="shared" si="11"/>
        <v>0.72121212121212119</v>
      </c>
      <c r="H45" s="164">
        <v>357</v>
      </c>
      <c r="I45" s="165">
        <v>36</v>
      </c>
      <c r="J45" s="166">
        <v>5</v>
      </c>
      <c r="K45" s="170">
        <v>2</v>
      </c>
      <c r="L45" s="171">
        <f t="shared" si="22"/>
        <v>400</v>
      </c>
      <c r="M45" s="164">
        <v>285</v>
      </c>
      <c r="N45" s="165">
        <v>25</v>
      </c>
      <c r="O45" s="164">
        <v>0</v>
      </c>
      <c r="P45" s="170">
        <v>3</v>
      </c>
      <c r="Q45" s="171">
        <f t="shared" si="23"/>
        <v>313</v>
      </c>
      <c r="R45" s="164">
        <v>22</v>
      </c>
      <c r="S45" s="165">
        <v>4</v>
      </c>
      <c r="T45" s="164">
        <v>0</v>
      </c>
      <c r="U45" s="170">
        <v>0</v>
      </c>
      <c r="V45" s="171">
        <f t="shared" si="24"/>
        <v>26</v>
      </c>
      <c r="W45" s="165">
        <v>1</v>
      </c>
      <c r="X45" s="165">
        <v>14</v>
      </c>
      <c r="Y45" s="166">
        <v>0</v>
      </c>
      <c r="Z45" s="170">
        <v>1</v>
      </c>
      <c r="AA45" s="171">
        <f t="shared" si="17"/>
        <v>16</v>
      </c>
      <c r="AB45" s="164">
        <v>9</v>
      </c>
      <c r="AC45" s="165">
        <v>0</v>
      </c>
      <c r="AD45" s="166">
        <v>0</v>
      </c>
      <c r="AE45" s="170">
        <v>0</v>
      </c>
      <c r="AF45" s="171">
        <f t="shared" si="18"/>
        <v>9</v>
      </c>
      <c r="AG45" s="164">
        <v>27</v>
      </c>
      <c r="AH45" s="165">
        <v>2</v>
      </c>
      <c r="AI45" s="166">
        <v>3</v>
      </c>
      <c r="AJ45" s="170">
        <v>0</v>
      </c>
      <c r="AK45" s="171">
        <f t="shared" si="19"/>
        <v>32</v>
      </c>
      <c r="AL45" s="164">
        <v>4</v>
      </c>
      <c r="AM45" s="165">
        <v>0</v>
      </c>
      <c r="AN45" s="166">
        <v>0</v>
      </c>
      <c r="AO45" s="170">
        <v>0</v>
      </c>
      <c r="AP45" s="171">
        <f t="shared" si="20"/>
        <v>4</v>
      </c>
      <c r="AQ45" s="165">
        <v>0</v>
      </c>
      <c r="AR45" s="165">
        <v>8</v>
      </c>
      <c r="AS45" s="166">
        <v>0</v>
      </c>
      <c r="AT45" s="170">
        <v>0</v>
      </c>
      <c r="AU45" s="171">
        <f t="shared" si="21"/>
        <v>8</v>
      </c>
      <c r="AV45" s="171">
        <f t="shared" si="12"/>
        <v>413</v>
      </c>
      <c r="AW45" s="171">
        <f t="shared" si="13"/>
        <v>339</v>
      </c>
      <c r="AX45" s="171">
        <f t="shared" si="14"/>
        <v>40</v>
      </c>
      <c r="AY45" s="164">
        <v>9</v>
      </c>
      <c r="AZ45" s="165">
        <v>1</v>
      </c>
      <c r="BA45" s="166">
        <v>1</v>
      </c>
      <c r="BB45" s="161">
        <v>1</v>
      </c>
      <c r="BC45" s="161">
        <f t="shared" si="8"/>
        <v>12</v>
      </c>
      <c r="BD45" s="161">
        <f t="shared" si="25"/>
        <v>13</v>
      </c>
      <c r="BE45" s="161">
        <f t="shared" si="15"/>
        <v>820</v>
      </c>
      <c r="BF45" s="161">
        <f t="shared" si="16"/>
        <v>833</v>
      </c>
    </row>
    <row r="46" spans="1:58" ht="18">
      <c r="A46" s="53" t="s">
        <v>44</v>
      </c>
      <c r="B46" s="173">
        <v>565</v>
      </c>
      <c r="C46" s="162">
        <v>56</v>
      </c>
      <c r="D46" s="162">
        <v>8</v>
      </c>
      <c r="E46" s="161">
        <f t="shared" si="10"/>
        <v>629</v>
      </c>
      <c r="F46" s="5">
        <v>980</v>
      </c>
      <c r="G46" s="163">
        <f t="shared" si="11"/>
        <v>0.64183673469387759</v>
      </c>
      <c r="H46" s="164">
        <v>252</v>
      </c>
      <c r="I46" s="165">
        <v>28</v>
      </c>
      <c r="J46" s="166">
        <v>1</v>
      </c>
      <c r="K46" s="170">
        <v>2</v>
      </c>
      <c r="L46" s="171">
        <f t="shared" si="22"/>
        <v>283</v>
      </c>
      <c r="M46" s="164">
        <v>244</v>
      </c>
      <c r="N46" s="165">
        <v>13</v>
      </c>
      <c r="O46" s="164">
        <v>0</v>
      </c>
      <c r="P46" s="170">
        <v>2</v>
      </c>
      <c r="Q46" s="171">
        <f t="shared" si="23"/>
        <v>259</v>
      </c>
      <c r="R46" s="164">
        <v>19</v>
      </c>
      <c r="S46" s="165">
        <v>2</v>
      </c>
      <c r="T46" s="164">
        <v>0</v>
      </c>
      <c r="U46" s="170">
        <v>2</v>
      </c>
      <c r="V46" s="171">
        <f t="shared" si="24"/>
        <v>23</v>
      </c>
      <c r="W46" s="165">
        <v>1</v>
      </c>
      <c r="X46" s="165">
        <v>12</v>
      </c>
      <c r="Y46" s="166">
        <v>3</v>
      </c>
      <c r="Z46" s="170">
        <v>1</v>
      </c>
      <c r="AA46" s="171">
        <f t="shared" si="17"/>
        <v>17</v>
      </c>
      <c r="AB46" s="164">
        <v>4</v>
      </c>
      <c r="AC46" s="165">
        <v>1</v>
      </c>
      <c r="AD46" s="166">
        <v>0</v>
      </c>
      <c r="AE46" s="170">
        <v>1</v>
      </c>
      <c r="AF46" s="171">
        <f t="shared" si="18"/>
        <v>6</v>
      </c>
      <c r="AG46" s="164">
        <v>9</v>
      </c>
      <c r="AH46" s="165">
        <v>3</v>
      </c>
      <c r="AI46" s="166">
        <v>1</v>
      </c>
      <c r="AJ46" s="170">
        <v>0</v>
      </c>
      <c r="AK46" s="171">
        <f t="shared" si="19"/>
        <v>13</v>
      </c>
      <c r="AL46" s="164">
        <v>3</v>
      </c>
      <c r="AM46" s="165">
        <v>0</v>
      </c>
      <c r="AN46" s="166">
        <v>0</v>
      </c>
      <c r="AO46" s="170">
        <v>0</v>
      </c>
      <c r="AP46" s="171">
        <f t="shared" si="20"/>
        <v>3</v>
      </c>
      <c r="AQ46" s="165">
        <v>0</v>
      </c>
      <c r="AR46" s="165">
        <v>8</v>
      </c>
      <c r="AS46" s="166">
        <v>1</v>
      </c>
      <c r="AT46" s="170">
        <v>0</v>
      </c>
      <c r="AU46" s="171">
        <f t="shared" si="21"/>
        <v>9</v>
      </c>
      <c r="AV46" s="171">
        <f t="shared" si="12"/>
        <v>292</v>
      </c>
      <c r="AW46" s="171">
        <f t="shared" si="13"/>
        <v>282</v>
      </c>
      <c r="AX46" s="171">
        <f t="shared" si="14"/>
        <v>22</v>
      </c>
      <c r="AY46" s="164">
        <v>11</v>
      </c>
      <c r="AZ46" s="165">
        <v>2</v>
      </c>
      <c r="BA46" s="166">
        <v>0</v>
      </c>
      <c r="BB46" s="161">
        <v>0</v>
      </c>
      <c r="BC46" s="161">
        <f t="shared" si="8"/>
        <v>13</v>
      </c>
      <c r="BD46" s="161">
        <f t="shared" si="25"/>
        <v>3</v>
      </c>
      <c r="BE46" s="161">
        <f t="shared" si="15"/>
        <v>626</v>
      </c>
      <c r="BF46" s="161">
        <f t="shared" si="16"/>
        <v>629</v>
      </c>
    </row>
    <row r="47" spans="1:58" ht="18">
      <c r="A47" s="53" t="s">
        <v>45</v>
      </c>
      <c r="B47" s="173">
        <v>509</v>
      </c>
      <c r="C47" s="162">
        <v>47</v>
      </c>
      <c r="D47" s="162">
        <v>15</v>
      </c>
      <c r="E47" s="161">
        <f t="shared" si="10"/>
        <v>571</v>
      </c>
      <c r="F47" s="5">
        <v>881</v>
      </c>
      <c r="G47" s="163">
        <f t="shared" si="11"/>
        <v>0.64812712826333707</v>
      </c>
      <c r="H47" s="164">
        <v>240</v>
      </c>
      <c r="I47" s="165">
        <v>18</v>
      </c>
      <c r="J47" s="166">
        <v>3</v>
      </c>
      <c r="K47" s="170">
        <v>4</v>
      </c>
      <c r="L47" s="171">
        <f t="shared" si="22"/>
        <v>265</v>
      </c>
      <c r="M47" s="164">
        <v>217</v>
      </c>
      <c r="N47" s="165">
        <v>19</v>
      </c>
      <c r="O47" s="164">
        <v>1</v>
      </c>
      <c r="P47" s="170">
        <v>9</v>
      </c>
      <c r="Q47" s="171">
        <f t="shared" si="23"/>
        <v>246</v>
      </c>
      <c r="R47" s="164">
        <v>20</v>
      </c>
      <c r="S47" s="165">
        <v>0</v>
      </c>
      <c r="T47" s="164">
        <v>0</v>
      </c>
      <c r="U47" s="170">
        <v>1</v>
      </c>
      <c r="V47" s="171">
        <f t="shared" si="24"/>
        <v>21</v>
      </c>
      <c r="W47" s="165">
        <v>1</v>
      </c>
      <c r="X47" s="165">
        <v>11</v>
      </c>
      <c r="Y47" s="166">
        <v>1</v>
      </c>
      <c r="Z47" s="170">
        <v>1</v>
      </c>
      <c r="AA47" s="171">
        <f t="shared" si="17"/>
        <v>14</v>
      </c>
      <c r="AB47" s="164">
        <v>1</v>
      </c>
      <c r="AC47" s="165">
        <v>1</v>
      </c>
      <c r="AD47" s="166">
        <v>0</v>
      </c>
      <c r="AE47" s="170">
        <v>0</v>
      </c>
      <c r="AF47" s="171">
        <f t="shared" si="18"/>
        <v>2</v>
      </c>
      <c r="AG47" s="164">
        <v>6</v>
      </c>
      <c r="AH47" s="165">
        <v>1</v>
      </c>
      <c r="AI47" s="166">
        <v>0</v>
      </c>
      <c r="AJ47" s="170">
        <v>0</v>
      </c>
      <c r="AK47" s="171">
        <f t="shared" si="19"/>
        <v>7</v>
      </c>
      <c r="AL47" s="164">
        <v>2</v>
      </c>
      <c r="AM47" s="165">
        <v>0</v>
      </c>
      <c r="AN47" s="166">
        <v>0</v>
      </c>
      <c r="AO47" s="170">
        <v>0</v>
      </c>
      <c r="AP47" s="171">
        <f t="shared" si="20"/>
        <v>2</v>
      </c>
      <c r="AQ47" s="165">
        <v>0</v>
      </c>
      <c r="AR47" s="165">
        <v>3</v>
      </c>
      <c r="AS47" s="166">
        <v>0</v>
      </c>
      <c r="AT47" s="170">
        <v>0</v>
      </c>
      <c r="AU47" s="171">
        <f t="shared" si="21"/>
        <v>3</v>
      </c>
      <c r="AV47" s="171">
        <f t="shared" si="12"/>
        <v>269</v>
      </c>
      <c r="AW47" s="171">
        <f t="shared" si="13"/>
        <v>267</v>
      </c>
      <c r="AX47" s="171">
        <f t="shared" si="14"/>
        <v>10</v>
      </c>
      <c r="AY47" s="164">
        <v>8</v>
      </c>
      <c r="AZ47" s="165">
        <v>0</v>
      </c>
      <c r="BA47" s="166">
        <v>0</v>
      </c>
      <c r="BB47" s="161">
        <v>0</v>
      </c>
      <c r="BC47" s="161">
        <f t="shared" si="8"/>
        <v>8</v>
      </c>
      <c r="BD47" s="161">
        <f t="shared" si="25"/>
        <v>3</v>
      </c>
      <c r="BE47" s="161">
        <f t="shared" si="15"/>
        <v>568</v>
      </c>
      <c r="BF47" s="161">
        <f t="shared" si="16"/>
        <v>571</v>
      </c>
    </row>
    <row r="48" spans="1:58" ht="18">
      <c r="A48" s="53" t="s">
        <v>46</v>
      </c>
      <c r="B48" s="173">
        <v>256</v>
      </c>
      <c r="C48" s="162">
        <v>17</v>
      </c>
      <c r="D48" s="162">
        <v>3</v>
      </c>
      <c r="E48" s="161">
        <f t="shared" si="10"/>
        <v>276</v>
      </c>
      <c r="F48" s="5">
        <v>478</v>
      </c>
      <c r="G48" s="163">
        <f t="shared" si="11"/>
        <v>0.57740585774058573</v>
      </c>
      <c r="H48" s="164">
        <v>113</v>
      </c>
      <c r="I48" s="165">
        <v>7</v>
      </c>
      <c r="J48" s="166">
        <v>0</v>
      </c>
      <c r="K48" s="170">
        <v>1</v>
      </c>
      <c r="L48" s="171">
        <f t="shared" si="22"/>
        <v>121</v>
      </c>
      <c r="M48" s="164">
        <v>103</v>
      </c>
      <c r="N48" s="165">
        <v>7</v>
      </c>
      <c r="O48" s="164">
        <v>0</v>
      </c>
      <c r="P48" s="170">
        <v>2</v>
      </c>
      <c r="Q48" s="171">
        <f t="shared" si="23"/>
        <v>112</v>
      </c>
      <c r="R48" s="164">
        <v>9</v>
      </c>
      <c r="S48" s="165">
        <v>1</v>
      </c>
      <c r="T48" s="164">
        <v>0</v>
      </c>
      <c r="U48" s="170">
        <v>0</v>
      </c>
      <c r="V48" s="171">
        <f t="shared" si="24"/>
        <v>10</v>
      </c>
      <c r="W48" s="165">
        <v>0</v>
      </c>
      <c r="X48" s="165">
        <v>9</v>
      </c>
      <c r="Y48" s="166">
        <v>0</v>
      </c>
      <c r="Z48" s="170">
        <v>0</v>
      </c>
      <c r="AA48" s="171">
        <f t="shared" si="17"/>
        <v>9</v>
      </c>
      <c r="AB48" s="164">
        <v>2</v>
      </c>
      <c r="AC48" s="165">
        <v>0</v>
      </c>
      <c r="AD48" s="166">
        <v>0</v>
      </c>
      <c r="AE48" s="170">
        <v>0</v>
      </c>
      <c r="AF48" s="171">
        <f t="shared" si="18"/>
        <v>2</v>
      </c>
      <c r="AG48" s="164">
        <v>8</v>
      </c>
      <c r="AH48" s="165">
        <v>1</v>
      </c>
      <c r="AI48" s="166">
        <v>0</v>
      </c>
      <c r="AJ48" s="170">
        <v>0</v>
      </c>
      <c r="AK48" s="171">
        <f t="shared" si="19"/>
        <v>9</v>
      </c>
      <c r="AL48" s="164">
        <v>0</v>
      </c>
      <c r="AM48" s="165">
        <v>0</v>
      </c>
      <c r="AN48" s="166">
        <v>0</v>
      </c>
      <c r="AO48" s="170">
        <v>0</v>
      </c>
      <c r="AP48" s="171">
        <f t="shared" si="20"/>
        <v>0</v>
      </c>
      <c r="AQ48" s="165">
        <v>0</v>
      </c>
      <c r="AR48" s="165">
        <v>0</v>
      </c>
      <c r="AS48" s="166">
        <v>0</v>
      </c>
      <c r="AT48" s="170">
        <v>0</v>
      </c>
      <c r="AU48" s="171">
        <f t="shared" si="21"/>
        <v>0</v>
      </c>
      <c r="AV48" s="171">
        <f t="shared" si="12"/>
        <v>123</v>
      </c>
      <c r="AW48" s="171">
        <f t="shared" si="13"/>
        <v>122</v>
      </c>
      <c r="AX48" s="171">
        <f t="shared" si="14"/>
        <v>9</v>
      </c>
      <c r="AY48" s="164">
        <v>9</v>
      </c>
      <c r="AZ48" s="165">
        <v>1</v>
      </c>
      <c r="BA48" s="166">
        <v>0</v>
      </c>
      <c r="BB48" s="161">
        <v>0</v>
      </c>
      <c r="BC48" s="161">
        <f t="shared" si="8"/>
        <v>10</v>
      </c>
      <c r="BD48" s="161">
        <f t="shared" si="25"/>
        <v>3</v>
      </c>
      <c r="BE48" s="161">
        <f t="shared" si="15"/>
        <v>273</v>
      </c>
      <c r="BF48" s="161">
        <f t="shared" si="16"/>
        <v>276</v>
      </c>
    </row>
    <row r="49" spans="1:58" ht="18">
      <c r="A49" s="53" t="s">
        <v>47</v>
      </c>
      <c r="B49" s="173">
        <v>555</v>
      </c>
      <c r="C49" s="162">
        <v>43</v>
      </c>
      <c r="D49" s="162">
        <v>12</v>
      </c>
      <c r="E49" s="161">
        <f t="shared" si="10"/>
        <v>610</v>
      </c>
      <c r="F49" s="5">
        <v>975</v>
      </c>
      <c r="G49" s="163">
        <f t="shared" si="11"/>
        <v>0.62564102564102564</v>
      </c>
      <c r="H49" s="164">
        <v>228</v>
      </c>
      <c r="I49" s="165">
        <v>19</v>
      </c>
      <c r="J49" s="166">
        <v>0</v>
      </c>
      <c r="K49" s="170">
        <v>3</v>
      </c>
      <c r="L49" s="171">
        <f t="shared" si="22"/>
        <v>250</v>
      </c>
      <c r="M49" s="164">
        <v>265</v>
      </c>
      <c r="N49" s="165">
        <v>16</v>
      </c>
      <c r="O49" s="164">
        <v>0</v>
      </c>
      <c r="P49" s="170">
        <v>9</v>
      </c>
      <c r="Q49" s="171">
        <f t="shared" si="23"/>
        <v>290</v>
      </c>
      <c r="R49" s="164">
        <v>13</v>
      </c>
      <c r="S49" s="165">
        <v>0</v>
      </c>
      <c r="T49" s="164">
        <v>0</v>
      </c>
      <c r="U49" s="170">
        <v>0</v>
      </c>
      <c r="V49" s="171">
        <f t="shared" si="24"/>
        <v>13</v>
      </c>
      <c r="W49" s="165">
        <v>1</v>
      </c>
      <c r="X49" s="165">
        <v>17</v>
      </c>
      <c r="Y49" s="166">
        <v>0</v>
      </c>
      <c r="Z49" s="170">
        <v>0</v>
      </c>
      <c r="AA49" s="171">
        <f t="shared" si="17"/>
        <v>18</v>
      </c>
      <c r="AB49" s="164">
        <v>7</v>
      </c>
      <c r="AC49" s="165">
        <v>1</v>
      </c>
      <c r="AD49" s="166">
        <v>0</v>
      </c>
      <c r="AE49" s="170">
        <v>0</v>
      </c>
      <c r="AF49" s="171">
        <f t="shared" si="18"/>
        <v>8</v>
      </c>
      <c r="AG49" s="164">
        <v>9</v>
      </c>
      <c r="AH49" s="165">
        <v>1</v>
      </c>
      <c r="AI49" s="166">
        <v>0</v>
      </c>
      <c r="AJ49" s="170">
        <v>0</v>
      </c>
      <c r="AK49" s="171">
        <f t="shared" si="19"/>
        <v>10</v>
      </c>
      <c r="AL49" s="164">
        <v>3</v>
      </c>
      <c r="AM49" s="165">
        <v>0</v>
      </c>
      <c r="AN49" s="166">
        <v>0</v>
      </c>
      <c r="AO49" s="170">
        <v>0</v>
      </c>
      <c r="AP49" s="171">
        <f t="shared" si="20"/>
        <v>3</v>
      </c>
      <c r="AQ49" s="165">
        <v>2</v>
      </c>
      <c r="AR49" s="165">
        <v>3</v>
      </c>
      <c r="AS49" s="166">
        <v>0</v>
      </c>
      <c r="AT49" s="170">
        <v>0</v>
      </c>
      <c r="AU49" s="171">
        <f t="shared" si="21"/>
        <v>5</v>
      </c>
      <c r="AV49" s="171">
        <f t="shared" si="12"/>
        <v>261</v>
      </c>
      <c r="AW49" s="171">
        <f t="shared" si="13"/>
        <v>303</v>
      </c>
      <c r="AX49" s="171">
        <f t="shared" si="14"/>
        <v>15</v>
      </c>
      <c r="AY49" s="164">
        <v>5</v>
      </c>
      <c r="AZ49" s="165">
        <v>0</v>
      </c>
      <c r="BA49" s="166">
        <v>0</v>
      </c>
      <c r="BB49" s="161">
        <v>0</v>
      </c>
      <c r="BC49" s="161">
        <f t="shared" si="8"/>
        <v>5</v>
      </c>
      <c r="BD49" s="161">
        <f t="shared" si="25"/>
        <v>8</v>
      </c>
      <c r="BE49" s="161">
        <f t="shared" si="15"/>
        <v>602</v>
      </c>
      <c r="BF49" s="161">
        <f t="shared" si="16"/>
        <v>610</v>
      </c>
    </row>
    <row r="50" spans="1:58" ht="18">
      <c r="A50" s="53" t="s">
        <v>48</v>
      </c>
      <c r="B50" s="173">
        <v>508</v>
      </c>
      <c r="C50" s="162">
        <v>39</v>
      </c>
      <c r="D50" s="162">
        <v>12</v>
      </c>
      <c r="E50" s="161">
        <f t="shared" si="10"/>
        <v>559</v>
      </c>
      <c r="F50" s="5">
        <v>855</v>
      </c>
      <c r="G50" s="163">
        <f t="shared" si="11"/>
        <v>0.65380116959064327</v>
      </c>
      <c r="H50" s="164">
        <v>233</v>
      </c>
      <c r="I50" s="165">
        <v>22</v>
      </c>
      <c r="J50" s="166">
        <v>5</v>
      </c>
      <c r="K50" s="170">
        <v>4</v>
      </c>
      <c r="L50" s="171">
        <f t="shared" si="22"/>
        <v>264</v>
      </c>
      <c r="M50" s="164">
        <v>204</v>
      </c>
      <c r="N50" s="165">
        <v>9</v>
      </c>
      <c r="O50" s="164">
        <v>1</v>
      </c>
      <c r="P50" s="170">
        <v>5</v>
      </c>
      <c r="Q50" s="171">
        <f t="shared" si="23"/>
        <v>219</v>
      </c>
      <c r="R50" s="164">
        <v>20</v>
      </c>
      <c r="S50" s="165">
        <v>0</v>
      </c>
      <c r="T50" s="164">
        <v>0</v>
      </c>
      <c r="U50" s="170">
        <v>0</v>
      </c>
      <c r="V50" s="171">
        <f t="shared" si="24"/>
        <v>20</v>
      </c>
      <c r="W50" s="165">
        <v>0</v>
      </c>
      <c r="X50" s="165">
        <v>15</v>
      </c>
      <c r="Y50" s="166">
        <v>0</v>
      </c>
      <c r="Z50" s="170">
        <v>0</v>
      </c>
      <c r="AA50" s="171">
        <f t="shared" si="17"/>
        <v>15</v>
      </c>
      <c r="AB50" s="164">
        <v>10</v>
      </c>
      <c r="AC50" s="165">
        <v>0</v>
      </c>
      <c r="AD50" s="166">
        <v>0</v>
      </c>
      <c r="AE50" s="170">
        <v>1</v>
      </c>
      <c r="AF50" s="171">
        <f t="shared" si="18"/>
        <v>11</v>
      </c>
      <c r="AG50" s="164">
        <v>12</v>
      </c>
      <c r="AH50" s="165">
        <v>0</v>
      </c>
      <c r="AI50" s="166">
        <v>0</v>
      </c>
      <c r="AJ50" s="170">
        <v>0</v>
      </c>
      <c r="AK50" s="171">
        <f t="shared" si="19"/>
        <v>12</v>
      </c>
      <c r="AL50" s="164">
        <v>4</v>
      </c>
      <c r="AM50" s="165">
        <v>0</v>
      </c>
      <c r="AN50" s="166">
        <v>0</v>
      </c>
      <c r="AO50" s="170">
        <v>0</v>
      </c>
      <c r="AP50" s="171">
        <f t="shared" si="20"/>
        <v>4</v>
      </c>
      <c r="AQ50" s="165">
        <v>0</v>
      </c>
      <c r="AR50" s="165">
        <v>2</v>
      </c>
      <c r="AS50" s="166">
        <v>0</v>
      </c>
      <c r="AT50" s="170">
        <v>0</v>
      </c>
      <c r="AU50" s="171">
        <f t="shared" si="21"/>
        <v>2</v>
      </c>
      <c r="AV50" s="171">
        <f t="shared" si="12"/>
        <v>279</v>
      </c>
      <c r="AW50" s="171">
        <f t="shared" si="13"/>
        <v>239</v>
      </c>
      <c r="AX50" s="171">
        <f t="shared" si="14"/>
        <v>14</v>
      </c>
      <c r="AY50" s="164">
        <v>6</v>
      </c>
      <c r="AZ50" s="165">
        <v>1</v>
      </c>
      <c r="BA50" s="166">
        <v>0</v>
      </c>
      <c r="BB50" s="161">
        <v>2</v>
      </c>
      <c r="BC50" s="161">
        <f t="shared" si="8"/>
        <v>9</v>
      </c>
      <c r="BD50" s="161">
        <f t="shared" si="25"/>
        <v>3</v>
      </c>
      <c r="BE50" s="161">
        <f t="shared" si="15"/>
        <v>556</v>
      </c>
      <c r="BF50" s="161">
        <f t="shared" si="16"/>
        <v>559</v>
      </c>
    </row>
    <row r="51" spans="1:58" ht="18">
      <c r="A51" s="53" t="s">
        <v>49</v>
      </c>
      <c r="B51" s="173">
        <v>435</v>
      </c>
      <c r="C51" s="162">
        <v>33</v>
      </c>
      <c r="D51" s="162">
        <v>4</v>
      </c>
      <c r="E51" s="161">
        <f t="shared" si="10"/>
        <v>472</v>
      </c>
      <c r="F51" s="5">
        <v>746</v>
      </c>
      <c r="G51" s="163">
        <f t="shared" si="11"/>
        <v>0.63270777479892759</v>
      </c>
      <c r="H51" s="164">
        <v>188</v>
      </c>
      <c r="I51" s="165">
        <v>16</v>
      </c>
      <c r="J51" s="166">
        <v>1</v>
      </c>
      <c r="K51" s="170">
        <v>4</v>
      </c>
      <c r="L51" s="171">
        <f t="shared" si="22"/>
        <v>209</v>
      </c>
      <c r="M51" s="164">
        <v>196</v>
      </c>
      <c r="N51" s="165">
        <v>11</v>
      </c>
      <c r="O51" s="164">
        <v>0</v>
      </c>
      <c r="P51" s="170">
        <v>0</v>
      </c>
      <c r="Q51" s="171">
        <f t="shared" si="23"/>
        <v>207</v>
      </c>
      <c r="R51" s="164">
        <v>17</v>
      </c>
      <c r="S51" s="165">
        <v>1</v>
      </c>
      <c r="T51" s="164">
        <v>0</v>
      </c>
      <c r="U51" s="170">
        <v>0</v>
      </c>
      <c r="V51" s="171">
        <f t="shared" si="24"/>
        <v>18</v>
      </c>
      <c r="W51" s="165">
        <v>0</v>
      </c>
      <c r="X51" s="165">
        <v>7</v>
      </c>
      <c r="Y51" s="166">
        <v>0</v>
      </c>
      <c r="Z51" s="170">
        <v>0</v>
      </c>
      <c r="AA51" s="171">
        <f t="shared" si="17"/>
        <v>7</v>
      </c>
      <c r="AB51" s="164">
        <v>5</v>
      </c>
      <c r="AC51" s="165">
        <v>0</v>
      </c>
      <c r="AD51" s="166">
        <v>0</v>
      </c>
      <c r="AE51" s="170">
        <v>0</v>
      </c>
      <c r="AF51" s="171">
        <f t="shared" si="18"/>
        <v>5</v>
      </c>
      <c r="AG51" s="164">
        <v>8</v>
      </c>
      <c r="AH51" s="165">
        <v>1</v>
      </c>
      <c r="AI51" s="166">
        <v>0</v>
      </c>
      <c r="AJ51" s="170">
        <v>0</v>
      </c>
      <c r="AK51" s="171">
        <f t="shared" si="19"/>
        <v>9</v>
      </c>
      <c r="AL51" s="164">
        <v>2</v>
      </c>
      <c r="AM51" s="165">
        <v>1</v>
      </c>
      <c r="AN51" s="166">
        <v>0</v>
      </c>
      <c r="AO51" s="170">
        <v>0</v>
      </c>
      <c r="AP51" s="171">
        <f t="shared" si="20"/>
        <v>3</v>
      </c>
      <c r="AQ51" s="165">
        <v>0</v>
      </c>
      <c r="AR51" s="165">
        <v>4</v>
      </c>
      <c r="AS51" s="166">
        <v>0</v>
      </c>
      <c r="AT51" s="170">
        <v>0</v>
      </c>
      <c r="AU51" s="171">
        <f t="shared" si="21"/>
        <v>4</v>
      </c>
      <c r="AV51" s="171">
        <f t="shared" si="12"/>
        <v>217</v>
      </c>
      <c r="AW51" s="171">
        <f t="shared" si="13"/>
        <v>225</v>
      </c>
      <c r="AX51" s="171">
        <f t="shared" si="14"/>
        <v>13</v>
      </c>
      <c r="AY51" s="164">
        <v>4</v>
      </c>
      <c r="AZ51" s="165">
        <v>1</v>
      </c>
      <c r="BA51" s="166">
        <v>0</v>
      </c>
      <c r="BB51" s="161">
        <v>0</v>
      </c>
      <c r="BC51" s="161">
        <f t="shared" si="8"/>
        <v>5</v>
      </c>
      <c r="BD51" s="161">
        <f t="shared" si="25"/>
        <v>5</v>
      </c>
      <c r="BE51" s="161">
        <f t="shared" si="15"/>
        <v>467</v>
      </c>
      <c r="BF51" s="161">
        <f t="shared" si="16"/>
        <v>472</v>
      </c>
    </row>
    <row r="52" spans="1:58" ht="18">
      <c r="A52" s="53" t="s">
        <v>50</v>
      </c>
      <c r="B52" s="173">
        <v>376</v>
      </c>
      <c r="C52" s="162">
        <v>39</v>
      </c>
      <c r="D52" s="162">
        <v>5</v>
      </c>
      <c r="E52" s="161">
        <f t="shared" si="10"/>
        <v>420</v>
      </c>
      <c r="F52" s="5">
        <v>615</v>
      </c>
      <c r="G52" s="163">
        <f t="shared" si="11"/>
        <v>0.68292682926829273</v>
      </c>
      <c r="H52" s="164">
        <v>143</v>
      </c>
      <c r="I52" s="165">
        <v>17</v>
      </c>
      <c r="J52" s="166">
        <v>1</v>
      </c>
      <c r="K52" s="170">
        <v>1</v>
      </c>
      <c r="L52" s="171">
        <f t="shared" si="22"/>
        <v>162</v>
      </c>
      <c r="M52" s="164">
        <v>183</v>
      </c>
      <c r="N52" s="165">
        <v>12</v>
      </c>
      <c r="O52" s="164">
        <v>1</v>
      </c>
      <c r="P52" s="170">
        <v>4</v>
      </c>
      <c r="Q52" s="171">
        <f t="shared" si="23"/>
        <v>200</v>
      </c>
      <c r="R52" s="164">
        <v>16</v>
      </c>
      <c r="S52" s="165">
        <v>2</v>
      </c>
      <c r="T52" s="164">
        <v>0</v>
      </c>
      <c r="U52" s="170">
        <v>0</v>
      </c>
      <c r="V52" s="171">
        <f t="shared" si="24"/>
        <v>18</v>
      </c>
      <c r="W52" s="165">
        <v>0</v>
      </c>
      <c r="X52" s="165">
        <v>12</v>
      </c>
      <c r="Y52" s="166">
        <v>1</v>
      </c>
      <c r="Z52" s="170">
        <v>0</v>
      </c>
      <c r="AA52" s="171">
        <f t="shared" si="17"/>
        <v>13</v>
      </c>
      <c r="AB52" s="164">
        <v>0</v>
      </c>
      <c r="AC52" s="165">
        <v>0</v>
      </c>
      <c r="AD52" s="166">
        <v>0</v>
      </c>
      <c r="AE52" s="170">
        <v>0</v>
      </c>
      <c r="AF52" s="171">
        <f t="shared" si="18"/>
        <v>0</v>
      </c>
      <c r="AG52" s="164">
        <v>9</v>
      </c>
      <c r="AH52" s="165">
        <v>1</v>
      </c>
      <c r="AI52" s="166">
        <v>0</v>
      </c>
      <c r="AJ52" s="170">
        <v>0</v>
      </c>
      <c r="AK52" s="171">
        <f t="shared" si="19"/>
        <v>10</v>
      </c>
      <c r="AL52" s="164">
        <v>0</v>
      </c>
      <c r="AM52" s="165">
        <v>1</v>
      </c>
      <c r="AN52" s="166">
        <v>0</v>
      </c>
      <c r="AO52" s="170">
        <v>0</v>
      </c>
      <c r="AP52" s="171">
        <f t="shared" si="20"/>
        <v>1</v>
      </c>
      <c r="AQ52" s="165">
        <v>1</v>
      </c>
      <c r="AR52" s="165">
        <v>3</v>
      </c>
      <c r="AS52" s="166">
        <v>0</v>
      </c>
      <c r="AT52" s="170">
        <v>0</v>
      </c>
      <c r="AU52" s="171">
        <f t="shared" si="21"/>
        <v>4</v>
      </c>
      <c r="AV52" s="171">
        <f t="shared" si="12"/>
        <v>163</v>
      </c>
      <c r="AW52" s="171">
        <f t="shared" si="13"/>
        <v>218</v>
      </c>
      <c r="AX52" s="171">
        <f t="shared" si="14"/>
        <v>14</v>
      </c>
      <c r="AY52" s="164">
        <v>2</v>
      </c>
      <c r="AZ52" s="165">
        <v>0</v>
      </c>
      <c r="BA52" s="166">
        <v>0</v>
      </c>
      <c r="BB52" s="161">
        <v>0</v>
      </c>
      <c r="BC52" s="161">
        <f t="shared" si="8"/>
        <v>2</v>
      </c>
      <c r="BD52" s="161">
        <f t="shared" si="25"/>
        <v>10</v>
      </c>
      <c r="BE52" s="161">
        <f t="shared" si="15"/>
        <v>410</v>
      </c>
      <c r="BF52" s="161">
        <f t="shared" si="16"/>
        <v>420</v>
      </c>
    </row>
    <row r="53" spans="1:58" ht="18">
      <c r="A53" s="53" t="s">
        <v>51</v>
      </c>
      <c r="B53" s="173">
        <v>267</v>
      </c>
      <c r="C53" s="162">
        <v>45</v>
      </c>
      <c r="D53" s="162">
        <v>2</v>
      </c>
      <c r="E53" s="161">
        <f t="shared" si="10"/>
        <v>314</v>
      </c>
      <c r="F53" s="5">
        <v>488</v>
      </c>
      <c r="G53" s="163">
        <f t="shared" si="11"/>
        <v>0.64344262295081966</v>
      </c>
      <c r="H53" s="164">
        <v>76</v>
      </c>
      <c r="I53" s="165">
        <v>12</v>
      </c>
      <c r="J53" s="166">
        <v>1</v>
      </c>
      <c r="K53" s="170">
        <v>0</v>
      </c>
      <c r="L53" s="171">
        <f t="shared" si="22"/>
        <v>89</v>
      </c>
      <c r="M53" s="164">
        <v>160</v>
      </c>
      <c r="N53" s="165">
        <v>22</v>
      </c>
      <c r="O53" s="164">
        <v>0</v>
      </c>
      <c r="P53" s="170">
        <v>2</v>
      </c>
      <c r="Q53" s="171">
        <f t="shared" si="23"/>
        <v>184</v>
      </c>
      <c r="R53" s="164">
        <v>12</v>
      </c>
      <c r="S53" s="165">
        <v>5</v>
      </c>
      <c r="T53" s="164">
        <v>0</v>
      </c>
      <c r="U53" s="170">
        <v>0</v>
      </c>
      <c r="V53" s="171">
        <f t="shared" si="24"/>
        <v>17</v>
      </c>
      <c r="W53" s="165">
        <v>0</v>
      </c>
      <c r="X53" s="165">
        <v>1</v>
      </c>
      <c r="Y53" s="166">
        <v>0</v>
      </c>
      <c r="Z53" s="170">
        <v>0</v>
      </c>
      <c r="AA53" s="171">
        <f t="shared" si="17"/>
        <v>1</v>
      </c>
      <c r="AB53" s="164">
        <v>1</v>
      </c>
      <c r="AC53" s="165">
        <v>1</v>
      </c>
      <c r="AD53" s="166">
        <v>0</v>
      </c>
      <c r="AE53" s="170">
        <v>0</v>
      </c>
      <c r="AF53" s="171">
        <f t="shared" si="18"/>
        <v>2</v>
      </c>
      <c r="AG53" s="164">
        <v>11</v>
      </c>
      <c r="AH53" s="165">
        <v>0</v>
      </c>
      <c r="AI53" s="166">
        <v>0</v>
      </c>
      <c r="AJ53" s="170">
        <v>0</v>
      </c>
      <c r="AK53" s="171">
        <f t="shared" si="19"/>
        <v>11</v>
      </c>
      <c r="AL53" s="164">
        <v>0</v>
      </c>
      <c r="AM53" s="165">
        <v>0</v>
      </c>
      <c r="AN53" s="166">
        <v>0</v>
      </c>
      <c r="AO53" s="170">
        <v>0</v>
      </c>
      <c r="AP53" s="171">
        <f t="shared" si="20"/>
        <v>0</v>
      </c>
      <c r="AQ53" s="165">
        <v>1</v>
      </c>
      <c r="AR53" s="165">
        <v>2</v>
      </c>
      <c r="AS53" s="166">
        <v>0</v>
      </c>
      <c r="AT53" s="170">
        <v>0</v>
      </c>
      <c r="AU53" s="171">
        <f t="shared" si="21"/>
        <v>3</v>
      </c>
      <c r="AV53" s="171">
        <f t="shared" si="12"/>
        <v>91</v>
      </c>
      <c r="AW53" s="171">
        <f t="shared" si="13"/>
        <v>201</v>
      </c>
      <c r="AX53" s="171">
        <f t="shared" si="14"/>
        <v>14</v>
      </c>
      <c r="AY53" s="164">
        <v>1</v>
      </c>
      <c r="AZ53" s="165">
        <v>0</v>
      </c>
      <c r="BA53" s="166">
        <v>0</v>
      </c>
      <c r="BB53" s="161">
        <v>0</v>
      </c>
      <c r="BC53" s="161">
        <f t="shared" si="8"/>
        <v>1</v>
      </c>
      <c r="BD53" s="161">
        <f t="shared" si="25"/>
        <v>6</v>
      </c>
      <c r="BE53" s="161">
        <f t="shared" si="15"/>
        <v>308</v>
      </c>
      <c r="BF53" s="161">
        <f t="shared" si="16"/>
        <v>314</v>
      </c>
    </row>
    <row r="54" spans="1:58" ht="18">
      <c r="A54" s="53" t="s">
        <v>52</v>
      </c>
      <c r="B54" s="173">
        <v>497</v>
      </c>
      <c r="C54" s="162">
        <v>49</v>
      </c>
      <c r="D54" s="162">
        <v>2</v>
      </c>
      <c r="E54" s="161">
        <f t="shared" si="10"/>
        <v>548</v>
      </c>
      <c r="F54" s="5">
        <v>720</v>
      </c>
      <c r="G54" s="163">
        <f t="shared" si="11"/>
        <v>0.76111111111111107</v>
      </c>
      <c r="H54" s="164">
        <v>151</v>
      </c>
      <c r="I54" s="165">
        <v>16</v>
      </c>
      <c r="J54" s="166">
        <v>2</v>
      </c>
      <c r="K54" s="170">
        <v>0</v>
      </c>
      <c r="L54" s="171">
        <f t="shared" si="22"/>
        <v>169</v>
      </c>
      <c r="M54" s="164">
        <v>276</v>
      </c>
      <c r="N54" s="165">
        <v>24</v>
      </c>
      <c r="O54" s="164">
        <v>0</v>
      </c>
      <c r="P54" s="170">
        <v>2</v>
      </c>
      <c r="Q54" s="171">
        <f t="shared" si="23"/>
        <v>302</v>
      </c>
      <c r="R54" s="164">
        <v>20</v>
      </c>
      <c r="S54" s="165">
        <v>1</v>
      </c>
      <c r="T54" s="164">
        <v>0</v>
      </c>
      <c r="U54" s="170">
        <v>0</v>
      </c>
      <c r="V54" s="171">
        <f t="shared" si="24"/>
        <v>21</v>
      </c>
      <c r="W54" s="165">
        <v>1</v>
      </c>
      <c r="X54" s="165">
        <v>8</v>
      </c>
      <c r="Y54" s="166">
        <v>0</v>
      </c>
      <c r="Z54" s="170">
        <v>0</v>
      </c>
      <c r="AA54" s="171">
        <f t="shared" si="17"/>
        <v>9</v>
      </c>
      <c r="AB54" s="164">
        <v>8</v>
      </c>
      <c r="AC54" s="165">
        <v>0</v>
      </c>
      <c r="AD54" s="166">
        <v>0</v>
      </c>
      <c r="AE54" s="170">
        <v>0</v>
      </c>
      <c r="AF54" s="171">
        <f t="shared" si="18"/>
        <v>8</v>
      </c>
      <c r="AG54" s="164">
        <v>19</v>
      </c>
      <c r="AH54" s="165">
        <v>1</v>
      </c>
      <c r="AI54" s="166">
        <v>1</v>
      </c>
      <c r="AJ54" s="170">
        <v>0</v>
      </c>
      <c r="AK54" s="171">
        <f t="shared" si="19"/>
        <v>21</v>
      </c>
      <c r="AL54" s="164">
        <v>0</v>
      </c>
      <c r="AM54" s="165">
        <v>0</v>
      </c>
      <c r="AN54" s="166">
        <v>0</v>
      </c>
      <c r="AO54" s="170">
        <v>0</v>
      </c>
      <c r="AP54" s="171">
        <f t="shared" si="20"/>
        <v>0</v>
      </c>
      <c r="AQ54" s="165">
        <v>0</v>
      </c>
      <c r="AR54" s="165">
        <v>4</v>
      </c>
      <c r="AS54" s="166">
        <v>0</v>
      </c>
      <c r="AT54" s="170">
        <v>0</v>
      </c>
      <c r="AU54" s="171">
        <f t="shared" si="21"/>
        <v>4</v>
      </c>
      <c r="AV54" s="171">
        <f t="shared" si="12"/>
        <v>177</v>
      </c>
      <c r="AW54" s="171">
        <f t="shared" si="13"/>
        <v>323</v>
      </c>
      <c r="AX54" s="171">
        <f t="shared" si="14"/>
        <v>25</v>
      </c>
      <c r="AY54" s="164">
        <v>4</v>
      </c>
      <c r="AZ54" s="165">
        <v>1</v>
      </c>
      <c r="BA54" s="166">
        <v>0</v>
      </c>
      <c r="BB54" s="161">
        <v>0</v>
      </c>
      <c r="BC54" s="161">
        <f t="shared" si="8"/>
        <v>5</v>
      </c>
      <c r="BD54" s="161">
        <f t="shared" si="25"/>
        <v>9</v>
      </c>
      <c r="BE54" s="161">
        <f t="shared" si="15"/>
        <v>539</v>
      </c>
      <c r="BF54" s="161">
        <f t="shared" si="16"/>
        <v>548</v>
      </c>
    </row>
    <row r="55" spans="1:58" ht="18">
      <c r="A55" s="53" t="s">
        <v>53</v>
      </c>
      <c r="B55" s="173">
        <v>471</v>
      </c>
      <c r="C55" s="162">
        <v>29</v>
      </c>
      <c r="D55" s="162">
        <v>8</v>
      </c>
      <c r="E55" s="161">
        <f t="shared" si="10"/>
        <v>508</v>
      </c>
      <c r="F55" s="5">
        <v>792</v>
      </c>
      <c r="G55" s="163">
        <f t="shared" si="11"/>
        <v>0.64141414141414144</v>
      </c>
      <c r="H55" s="164">
        <v>184</v>
      </c>
      <c r="I55" s="165">
        <v>11</v>
      </c>
      <c r="J55" s="166">
        <v>1</v>
      </c>
      <c r="K55" s="170">
        <v>2</v>
      </c>
      <c r="L55" s="171">
        <f t="shared" si="22"/>
        <v>198</v>
      </c>
      <c r="M55" s="164">
        <v>239</v>
      </c>
      <c r="N55" s="165">
        <v>14</v>
      </c>
      <c r="O55" s="164">
        <v>0</v>
      </c>
      <c r="P55" s="170">
        <v>6</v>
      </c>
      <c r="Q55" s="171">
        <f t="shared" si="23"/>
        <v>259</v>
      </c>
      <c r="R55" s="164">
        <v>21</v>
      </c>
      <c r="S55" s="165">
        <v>1</v>
      </c>
      <c r="T55" s="164">
        <v>0</v>
      </c>
      <c r="U55" s="170">
        <v>0</v>
      </c>
      <c r="V55" s="171">
        <f t="shared" si="24"/>
        <v>22</v>
      </c>
      <c r="W55" s="165">
        <v>0</v>
      </c>
      <c r="X55" s="165">
        <v>2</v>
      </c>
      <c r="Y55" s="166">
        <v>0</v>
      </c>
      <c r="Z55" s="170">
        <v>0</v>
      </c>
      <c r="AA55" s="171">
        <f t="shared" si="17"/>
        <v>2</v>
      </c>
      <c r="AB55" s="164">
        <v>2</v>
      </c>
      <c r="AC55" s="165">
        <v>0</v>
      </c>
      <c r="AD55" s="166">
        <v>0</v>
      </c>
      <c r="AE55" s="170">
        <v>0</v>
      </c>
      <c r="AF55" s="171">
        <f t="shared" si="18"/>
        <v>2</v>
      </c>
      <c r="AG55" s="164">
        <v>9</v>
      </c>
      <c r="AH55" s="165">
        <v>0</v>
      </c>
      <c r="AI55" s="166">
        <v>1</v>
      </c>
      <c r="AJ55" s="170">
        <v>0</v>
      </c>
      <c r="AK55" s="171">
        <f t="shared" si="19"/>
        <v>10</v>
      </c>
      <c r="AL55" s="164">
        <v>1</v>
      </c>
      <c r="AM55" s="165">
        <v>0</v>
      </c>
      <c r="AN55" s="166">
        <v>0</v>
      </c>
      <c r="AO55" s="170">
        <v>0</v>
      </c>
      <c r="AP55" s="171">
        <f t="shared" si="20"/>
        <v>1</v>
      </c>
      <c r="AQ55" s="165">
        <v>1</v>
      </c>
      <c r="AR55" s="165">
        <v>6</v>
      </c>
      <c r="AS55" s="166">
        <v>0</v>
      </c>
      <c r="AT55" s="170">
        <v>0</v>
      </c>
      <c r="AU55" s="171">
        <f t="shared" si="21"/>
        <v>7</v>
      </c>
      <c r="AV55" s="171">
        <f t="shared" si="12"/>
        <v>201</v>
      </c>
      <c r="AW55" s="171">
        <f t="shared" si="13"/>
        <v>281</v>
      </c>
      <c r="AX55" s="171">
        <f t="shared" si="14"/>
        <v>17</v>
      </c>
      <c r="AY55" s="164">
        <v>2</v>
      </c>
      <c r="AZ55" s="165">
        <v>0</v>
      </c>
      <c r="BA55" s="161">
        <v>0</v>
      </c>
      <c r="BB55" s="161">
        <v>0</v>
      </c>
      <c r="BC55" s="161">
        <f t="shared" si="8"/>
        <v>2</v>
      </c>
      <c r="BD55" s="161">
        <f t="shared" si="25"/>
        <v>5</v>
      </c>
      <c r="BE55" s="161">
        <f t="shared" si="15"/>
        <v>503</v>
      </c>
      <c r="BF55" s="161">
        <f t="shared" si="16"/>
        <v>508</v>
      </c>
    </row>
    <row r="56" spans="1:58" ht="18">
      <c r="A56" s="53" t="s">
        <v>54</v>
      </c>
      <c r="B56" s="173">
        <v>551</v>
      </c>
      <c r="C56" s="162">
        <v>46</v>
      </c>
      <c r="D56" s="162">
        <v>13</v>
      </c>
      <c r="E56" s="161">
        <f t="shared" si="10"/>
        <v>610</v>
      </c>
      <c r="F56" s="5">
        <v>960</v>
      </c>
      <c r="G56" s="163">
        <f t="shared" si="11"/>
        <v>0.63541666666666663</v>
      </c>
      <c r="H56" s="164">
        <v>207</v>
      </c>
      <c r="I56" s="165">
        <v>19</v>
      </c>
      <c r="J56" s="166">
        <v>2</v>
      </c>
      <c r="K56" s="170">
        <v>3</v>
      </c>
      <c r="L56" s="171">
        <f t="shared" si="22"/>
        <v>231</v>
      </c>
      <c r="M56" s="164">
        <v>268</v>
      </c>
      <c r="N56" s="165">
        <v>20</v>
      </c>
      <c r="O56" s="164">
        <v>0</v>
      </c>
      <c r="P56" s="170">
        <v>10</v>
      </c>
      <c r="Q56" s="171">
        <f t="shared" si="23"/>
        <v>298</v>
      </c>
      <c r="R56" s="164">
        <v>27</v>
      </c>
      <c r="S56" s="165">
        <v>1</v>
      </c>
      <c r="T56" s="164">
        <v>0</v>
      </c>
      <c r="U56" s="170">
        <v>0</v>
      </c>
      <c r="V56" s="171">
        <f t="shared" si="24"/>
        <v>28</v>
      </c>
      <c r="W56" s="165">
        <v>1</v>
      </c>
      <c r="X56" s="165">
        <v>8</v>
      </c>
      <c r="Y56" s="166">
        <v>0</v>
      </c>
      <c r="Z56" s="170">
        <v>0</v>
      </c>
      <c r="AA56" s="171">
        <f t="shared" si="17"/>
        <v>9</v>
      </c>
      <c r="AB56" s="164">
        <v>2</v>
      </c>
      <c r="AC56" s="165">
        <v>0</v>
      </c>
      <c r="AD56" s="166">
        <v>0</v>
      </c>
      <c r="AE56" s="170">
        <v>0</v>
      </c>
      <c r="AF56" s="171">
        <f t="shared" si="18"/>
        <v>2</v>
      </c>
      <c r="AG56" s="164">
        <v>15</v>
      </c>
      <c r="AH56" s="165">
        <v>2</v>
      </c>
      <c r="AI56" s="166">
        <v>0</v>
      </c>
      <c r="AJ56" s="170">
        <v>0</v>
      </c>
      <c r="AK56" s="171">
        <f t="shared" si="19"/>
        <v>17</v>
      </c>
      <c r="AL56" s="164">
        <v>5</v>
      </c>
      <c r="AM56" s="165">
        <v>0</v>
      </c>
      <c r="AN56" s="166">
        <v>0</v>
      </c>
      <c r="AO56" s="170">
        <v>0</v>
      </c>
      <c r="AP56" s="171">
        <f t="shared" si="20"/>
        <v>5</v>
      </c>
      <c r="AQ56" s="165">
        <v>0</v>
      </c>
      <c r="AR56" s="165">
        <v>3</v>
      </c>
      <c r="AS56" s="166">
        <v>0</v>
      </c>
      <c r="AT56" s="170">
        <v>0</v>
      </c>
      <c r="AU56" s="171">
        <f t="shared" si="21"/>
        <v>3</v>
      </c>
      <c r="AV56" s="171">
        <f t="shared" si="12"/>
        <v>238</v>
      </c>
      <c r="AW56" s="171">
        <f t="shared" si="13"/>
        <v>326</v>
      </c>
      <c r="AX56" s="171">
        <f t="shared" si="14"/>
        <v>20</v>
      </c>
      <c r="AY56" s="164">
        <v>9</v>
      </c>
      <c r="AZ56" s="165">
        <v>0</v>
      </c>
      <c r="BA56" s="161">
        <v>0</v>
      </c>
      <c r="BB56" s="161">
        <v>0</v>
      </c>
      <c r="BC56" s="161">
        <f t="shared" si="8"/>
        <v>9</v>
      </c>
      <c r="BD56" s="161">
        <f t="shared" si="25"/>
        <v>8</v>
      </c>
      <c r="BE56" s="161">
        <f t="shared" si="15"/>
        <v>602</v>
      </c>
      <c r="BF56" s="161">
        <f t="shared" si="16"/>
        <v>610</v>
      </c>
    </row>
    <row r="57" spans="1:58" ht="18">
      <c r="A57" s="53" t="s">
        <v>55</v>
      </c>
      <c r="B57" s="173">
        <v>485</v>
      </c>
      <c r="C57" s="162">
        <v>40</v>
      </c>
      <c r="D57" s="162">
        <v>9</v>
      </c>
      <c r="E57" s="161">
        <f t="shared" si="10"/>
        <v>534</v>
      </c>
      <c r="F57" s="5">
        <v>810</v>
      </c>
      <c r="G57" s="163">
        <f t="shared" si="11"/>
        <v>0.65925925925925921</v>
      </c>
      <c r="H57" s="164">
        <v>167</v>
      </c>
      <c r="I57" s="165">
        <v>16</v>
      </c>
      <c r="J57" s="166">
        <v>2</v>
      </c>
      <c r="K57" s="170">
        <v>2</v>
      </c>
      <c r="L57" s="171">
        <f t="shared" si="22"/>
        <v>187</v>
      </c>
      <c r="M57" s="164">
        <v>245</v>
      </c>
      <c r="N57" s="165">
        <v>13</v>
      </c>
      <c r="O57" s="164">
        <v>0</v>
      </c>
      <c r="P57" s="170">
        <v>6</v>
      </c>
      <c r="Q57" s="171">
        <f t="shared" si="23"/>
        <v>264</v>
      </c>
      <c r="R57" s="164">
        <v>24</v>
      </c>
      <c r="S57" s="165">
        <v>1</v>
      </c>
      <c r="T57" s="164">
        <v>0</v>
      </c>
      <c r="U57" s="170">
        <v>0</v>
      </c>
      <c r="V57" s="171">
        <f t="shared" si="24"/>
        <v>25</v>
      </c>
      <c r="W57" s="165">
        <v>2</v>
      </c>
      <c r="X57" s="165">
        <v>17</v>
      </c>
      <c r="Y57" s="166">
        <v>1</v>
      </c>
      <c r="Z57" s="170">
        <v>0</v>
      </c>
      <c r="AA57" s="171">
        <f t="shared" si="17"/>
        <v>20</v>
      </c>
      <c r="AB57" s="164">
        <v>8</v>
      </c>
      <c r="AC57" s="165">
        <v>0</v>
      </c>
      <c r="AD57" s="166">
        <v>0</v>
      </c>
      <c r="AE57" s="170">
        <v>0</v>
      </c>
      <c r="AF57" s="171">
        <f t="shared" si="18"/>
        <v>8</v>
      </c>
      <c r="AG57" s="164">
        <v>11</v>
      </c>
      <c r="AH57" s="165">
        <v>1</v>
      </c>
      <c r="AI57" s="166">
        <v>0</v>
      </c>
      <c r="AJ57" s="170">
        <v>0</v>
      </c>
      <c r="AK57" s="171">
        <f t="shared" si="19"/>
        <v>12</v>
      </c>
      <c r="AL57" s="164">
        <v>3</v>
      </c>
      <c r="AM57" s="165">
        <v>0</v>
      </c>
      <c r="AN57" s="166">
        <v>0</v>
      </c>
      <c r="AO57" s="170">
        <v>0</v>
      </c>
      <c r="AP57" s="171">
        <f t="shared" si="20"/>
        <v>3</v>
      </c>
      <c r="AQ57" s="165">
        <v>1</v>
      </c>
      <c r="AR57" s="165">
        <v>2</v>
      </c>
      <c r="AS57" s="166">
        <v>0</v>
      </c>
      <c r="AT57" s="170">
        <v>0</v>
      </c>
      <c r="AU57" s="171">
        <f t="shared" si="21"/>
        <v>3</v>
      </c>
      <c r="AV57" s="171">
        <f t="shared" si="12"/>
        <v>198</v>
      </c>
      <c r="AW57" s="171">
        <f t="shared" si="13"/>
        <v>289</v>
      </c>
      <c r="AX57" s="171">
        <f t="shared" si="14"/>
        <v>15</v>
      </c>
      <c r="AY57" s="164">
        <v>4</v>
      </c>
      <c r="AZ57" s="165">
        <v>3</v>
      </c>
      <c r="BA57" s="161">
        <v>0</v>
      </c>
      <c r="BB57" s="161">
        <v>1</v>
      </c>
      <c r="BC57" s="161">
        <f t="shared" si="8"/>
        <v>8</v>
      </c>
      <c r="BD57" s="161">
        <f t="shared" si="25"/>
        <v>4</v>
      </c>
      <c r="BE57" s="161">
        <f t="shared" si="15"/>
        <v>530</v>
      </c>
      <c r="BF57" s="161">
        <f t="shared" si="16"/>
        <v>534</v>
      </c>
    </row>
    <row r="58" spans="1:58" ht="18">
      <c r="A58" s="53" t="s">
        <v>56</v>
      </c>
      <c r="B58" s="173">
        <v>678</v>
      </c>
      <c r="C58" s="162">
        <v>61</v>
      </c>
      <c r="D58" s="162">
        <v>9</v>
      </c>
      <c r="E58" s="161">
        <f t="shared" si="10"/>
        <v>748</v>
      </c>
      <c r="F58" s="5">
        <v>1124</v>
      </c>
      <c r="G58" s="163">
        <f t="shared" si="11"/>
        <v>0.66548042704626331</v>
      </c>
      <c r="H58" s="164">
        <v>189</v>
      </c>
      <c r="I58" s="165">
        <v>18</v>
      </c>
      <c r="J58" s="166">
        <v>0</v>
      </c>
      <c r="K58" s="170">
        <v>6</v>
      </c>
      <c r="L58" s="171">
        <f t="shared" si="22"/>
        <v>213</v>
      </c>
      <c r="M58" s="164">
        <v>387</v>
      </c>
      <c r="N58" s="165">
        <v>35</v>
      </c>
      <c r="O58" s="164">
        <v>0</v>
      </c>
      <c r="P58" s="170">
        <v>3</v>
      </c>
      <c r="Q58" s="171">
        <f t="shared" si="23"/>
        <v>425</v>
      </c>
      <c r="R58" s="164">
        <v>41</v>
      </c>
      <c r="S58" s="165">
        <v>3</v>
      </c>
      <c r="T58" s="164">
        <v>0</v>
      </c>
      <c r="U58" s="170">
        <v>0</v>
      </c>
      <c r="V58" s="171">
        <f t="shared" si="24"/>
        <v>44</v>
      </c>
      <c r="W58" s="165">
        <v>0</v>
      </c>
      <c r="X58" s="165">
        <v>6</v>
      </c>
      <c r="Y58" s="166">
        <v>0</v>
      </c>
      <c r="Z58" s="170">
        <v>0</v>
      </c>
      <c r="AA58" s="171">
        <f t="shared" si="17"/>
        <v>6</v>
      </c>
      <c r="AB58" s="164">
        <v>12</v>
      </c>
      <c r="AC58" s="165">
        <v>0</v>
      </c>
      <c r="AD58" s="166">
        <v>0</v>
      </c>
      <c r="AE58" s="170">
        <v>0</v>
      </c>
      <c r="AF58" s="171">
        <f t="shared" si="18"/>
        <v>12</v>
      </c>
      <c r="AG58" s="164">
        <v>22</v>
      </c>
      <c r="AH58" s="165">
        <v>2</v>
      </c>
      <c r="AI58" s="166">
        <v>0</v>
      </c>
      <c r="AJ58" s="170">
        <v>0</v>
      </c>
      <c r="AK58" s="171">
        <f t="shared" si="19"/>
        <v>24</v>
      </c>
      <c r="AL58" s="164">
        <v>0</v>
      </c>
      <c r="AM58" s="165">
        <v>0</v>
      </c>
      <c r="AN58" s="166">
        <v>0</v>
      </c>
      <c r="AO58" s="170">
        <v>0</v>
      </c>
      <c r="AP58" s="171">
        <f t="shared" si="20"/>
        <v>0</v>
      </c>
      <c r="AQ58" s="165">
        <v>0</v>
      </c>
      <c r="AR58" s="165">
        <v>9</v>
      </c>
      <c r="AS58" s="166">
        <v>0</v>
      </c>
      <c r="AT58" s="170">
        <v>0</v>
      </c>
      <c r="AU58" s="171">
        <f t="shared" si="21"/>
        <v>9</v>
      </c>
      <c r="AV58" s="171">
        <f t="shared" si="12"/>
        <v>225</v>
      </c>
      <c r="AW58" s="171">
        <f t="shared" si="13"/>
        <v>469</v>
      </c>
      <c r="AX58" s="171">
        <f t="shared" si="14"/>
        <v>33</v>
      </c>
      <c r="AY58" s="164">
        <v>5</v>
      </c>
      <c r="AZ58" s="165">
        <v>1</v>
      </c>
      <c r="BA58" s="161">
        <v>0</v>
      </c>
      <c r="BB58" s="161">
        <v>0</v>
      </c>
      <c r="BC58" s="161">
        <f t="shared" si="8"/>
        <v>6</v>
      </c>
      <c r="BD58" s="161">
        <f t="shared" si="25"/>
        <v>9</v>
      </c>
      <c r="BE58" s="161">
        <f t="shared" si="15"/>
        <v>739</v>
      </c>
      <c r="BF58" s="161">
        <f t="shared" si="16"/>
        <v>748</v>
      </c>
    </row>
    <row r="59" spans="1:58" ht="18">
      <c r="A59" s="53" t="s">
        <v>57</v>
      </c>
      <c r="B59" s="173">
        <v>583</v>
      </c>
      <c r="C59" s="162">
        <v>61</v>
      </c>
      <c r="D59" s="162">
        <v>11</v>
      </c>
      <c r="E59" s="161">
        <f t="shared" si="10"/>
        <v>655</v>
      </c>
      <c r="F59" s="5">
        <v>964</v>
      </c>
      <c r="G59" s="163">
        <f t="shared" si="11"/>
        <v>0.6794605809128631</v>
      </c>
      <c r="H59" s="164">
        <v>182</v>
      </c>
      <c r="I59" s="165">
        <v>26</v>
      </c>
      <c r="J59" s="166">
        <v>4</v>
      </c>
      <c r="K59" s="170">
        <v>4</v>
      </c>
      <c r="L59" s="171">
        <f t="shared" si="22"/>
        <v>216</v>
      </c>
      <c r="M59" s="164">
        <v>324</v>
      </c>
      <c r="N59" s="165">
        <v>23</v>
      </c>
      <c r="O59" s="164">
        <v>1</v>
      </c>
      <c r="P59" s="170">
        <v>6</v>
      </c>
      <c r="Q59" s="171">
        <f t="shared" si="23"/>
        <v>354</v>
      </c>
      <c r="R59" s="164">
        <v>35</v>
      </c>
      <c r="S59" s="165">
        <v>2</v>
      </c>
      <c r="T59" s="164">
        <v>0</v>
      </c>
      <c r="U59" s="170">
        <v>0</v>
      </c>
      <c r="V59" s="171">
        <f t="shared" si="24"/>
        <v>37</v>
      </c>
      <c r="W59" s="165">
        <v>0</v>
      </c>
      <c r="X59" s="165">
        <v>7</v>
      </c>
      <c r="Y59" s="166">
        <v>0</v>
      </c>
      <c r="Z59" s="170">
        <v>0</v>
      </c>
      <c r="AA59" s="171">
        <f t="shared" si="17"/>
        <v>7</v>
      </c>
      <c r="AB59" s="164">
        <v>10</v>
      </c>
      <c r="AC59" s="165">
        <v>0</v>
      </c>
      <c r="AD59" s="166">
        <v>0</v>
      </c>
      <c r="AE59" s="170">
        <v>1</v>
      </c>
      <c r="AF59" s="171">
        <f t="shared" si="18"/>
        <v>11</v>
      </c>
      <c r="AG59" s="164">
        <v>11</v>
      </c>
      <c r="AH59" s="165">
        <v>2</v>
      </c>
      <c r="AI59" s="166">
        <v>0</v>
      </c>
      <c r="AJ59" s="170">
        <v>0</v>
      </c>
      <c r="AK59" s="171">
        <f t="shared" si="19"/>
        <v>13</v>
      </c>
      <c r="AL59" s="164">
        <v>0</v>
      </c>
      <c r="AM59" s="165">
        <v>1</v>
      </c>
      <c r="AN59" s="166">
        <v>0</v>
      </c>
      <c r="AO59" s="170">
        <v>0</v>
      </c>
      <c r="AP59" s="171">
        <f t="shared" si="20"/>
        <v>1</v>
      </c>
      <c r="AQ59" s="165">
        <v>1</v>
      </c>
      <c r="AR59" s="165">
        <v>7</v>
      </c>
      <c r="AS59" s="166">
        <v>0</v>
      </c>
      <c r="AT59" s="170">
        <v>0</v>
      </c>
      <c r="AU59" s="171">
        <f t="shared" si="21"/>
        <v>8</v>
      </c>
      <c r="AV59" s="171">
        <f t="shared" si="12"/>
        <v>228</v>
      </c>
      <c r="AW59" s="171">
        <f t="shared" si="13"/>
        <v>391</v>
      </c>
      <c r="AX59" s="171">
        <f t="shared" si="14"/>
        <v>21</v>
      </c>
      <c r="AY59" s="164">
        <v>3</v>
      </c>
      <c r="AZ59" s="165">
        <v>0</v>
      </c>
      <c r="BA59" s="161">
        <v>0</v>
      </c>
      <c r="BB59" s="161">
        <v>0</v>
      </c>
      <c r="BC59" s="161">
        <f t="shared" si="8"/>
        <v>3</v>
      </c>
      <c r="BD59" s="161">
        <f t="shared" si="25"/>
        <v>5</v>
      </c>
      <c r="BE59" s="161">
        <f t="shared" si="15"/>
        <v>650</v>
      </c>
      <c r="BF59" s="161">
        <f t="shared" si="16"/>
        <v>655</v>
      </c>
    </row>
    <row r="60" spans="1:58" ht="18">
      <c r="A60" s="53" t="s">
        <v>58</v>
      </c>
      <c r="B60" s="173">
        <v>292</v>
      </c>
      <c r="C60" s="162">
        <v>25</v>
      </c>
      <c r="D60" s="162">
        <v>6</v>
      </c>
      <c r="E60" s="161">
        <f t="shared" si="10"/>
        <v>323</v>
      </c>
      <c r="F60" s="5">
        <v>448</v>
      </c>
      <c r="G60" s="163">
        <f t="shared" si="11"/>
        <v>0.7209821428571429</v>
      </c>
      <c r="H60" s="164">
        <v>92</v>
      </c>
      <c r="I60" s="165">
        <v>8</v>
      </c>
      <c r="J60" s="166">
        <v>2</v>
      </c>
      <c r="K60" s="170">
        <v>2</v>
      </c>
      <c r="L60" s="171">
        <f t="shared" si="22"/>
        <v>104</v>
      </c>
      <c r="M60" s="164">
        <v>166</v>
      </c>
      <c r="N60" s="165">
        <v>13</v>
      </c>
      <c r="O60" s="164">
        <v>1</v>
      </c>
      <c r="P60" s="170">
        <v>3</v>
      </c>
      <c r="Q60" s="171">
        <f t="shared" si="23"/>
        <v>183</v>
      </c>
      <c r="R60" s="164">
        <v>6</v>
      </c>
      <c r="S60" s="165">
        <v>1</v>
      </c>
      <c r="T60" s="164">
        <v>0</v>
      </c>
      <c r="U60" s="170">
        <v>0</v>
      </c>
      <c r="V60" s="171">
        <f t="shared" si="24"/>
        <v>7</v>
      </c>
      <c r="W60" s="165">
        <v>0</v>
      </c>
      <c r="X60" s="165">
        <v>3</v>
      </c>
      <c r="Y60" s="166">
        <v>0</v>
      </c>
      <c r="Z60" s="170">
        <v>0</v>
      </c>
      <c r="AA60" s="171">
        <f t="shared" si="17"/>
        <v>3</v>
      </c>
      <c r="AB60" s="164">
        <v>5</v>
      </c>
      <c r="AC60" s="165">
        <v>0</v>
      </c>
      <c r="AD60" s="166">
        <v>0</v>
      </c>
      <c r="AE60" s="170">
        <v>0</v>
      </c>
      <c r="AF60" s="171">
        <f t="shared" si="18"/>
        <v>5</v>
      </c>
      <c r="AG60" s="164">
        <v>9</v>
      </c>
      <c r="AH60" s="165">
        <v>1</v>
      </c>
      <c r="AI60" s="166">
        <v>0</v>
      </c>
      <c r="AJ60" s="170">
        <v>1</v>
      </c>
      <c r="AK60" s="171">
        <f t="shared" si="19"/>
        <v>11</v>
      </c>
      <c r="AL60" s="164">
        <v>0</v>
      </c>
      <c r="AM60" s="165">
        <v>0</v>
      </c>
      <c r="AN60" s="166">
        <v>0</v>
      </c>
      <c r="AO60" s="170">
        <v>0</v>
      </c>
      <c r="AP60" s="171">
        <f t="shared" si="20"/>
        <v>0</v>
      </c>
      <c r="AQ60" s="165">
        <v>0</v>
      </c>
      <c r="AR60" s="165">
        <v>3</v>
      </c>
      <c r="AS60" s="166">
        <v>0</v>
      </c>
      <c r="AT60" s="170">
        <v>0</v>
      </c>
      <c r="AU60" s="171">
        <f t="shared" si="21"/>
        <v>3</v>
      </c>
      <c r="AV60" s="171">
        <f t="shared" si="12"/>
        <v>109</v>
      </c>
      <c r="AW60" s="171">
        <f t="shared" si="13"/>
        <v>190</v>
      </c>
      <c r="AX60" s="171">
        <f t="shared" si="14"/>
        <v>14</v>
      </c>
      <c r="AY60" s="164">
        <v>2</v>
      </c>
      <c r="AZ60" s="165">
        <v>0</v>
      </c>
      <c r="BA60" s="161">
        <v>0</v>
      </c>
      <c r="BB60" s="161">
        <v>0</v>
      </c>
      <c r="BC60" s="161">
        <f t="shared" si="8"/>
        <v>2</v>
      </c>
      <c r="BD60" s="161">
        <f t="shared" si="25"/>
        <v>5</v>
      </c>
      <c r="BE60" s="161">
        <f t="shared" si="15"/>
        <v>318</v>
      </c>
      <c r="BF60" s="161">
        <f t="shared" si="16"/>
        <v>323</v>
      </c>
    </row>
    <row r="61" spans="1:58" ht="18">
      <c r="A61" s="53" t="s">
        <v>59</v>
      </c>
      <c r="B61" s="173">
        <v>343</v>
      </c>
      <c r="C61" s="162">
        <v>27</v>
      </c>
      <c r="D61" s="162">
        <v>8</v>
      </c>
      <c r="E61" s="161">
        <f t="shared" si="10"/>
        <v>378</v>
      </c>
      <c r="F61" s="5">
        <v>525</v>
      </c>
      <c r="G61" s="163">
        <f t="shared" si="11"/>
        <v>0.72</v>
      </c>
      <c r="H61" s="164">
        <v>87</v>
      </c>
      <c r="I61" s="165">
        <v>5</v>
      </c>
      <c r="J61" s="166">
        <v>2</v>
      </c>
      <c r="K61" s="170">
        <v>2</v>
      </c>
      <c r="L61" s="171">
        <f t="shared" si="22"/>
        <v>96</v>
      </c>
      <c r="M61" s="164">
        <v>213</v>
      </c>
      <c r="N61" s="165">
        <v>10</v>
      </c>
      <c r="O61" s="164">
        <v>0</v>
      </c>
      <c r="P61" s="170">
        <v>5</v>
      </c>
      <c r="Q61" s="171">
        <f t="shared" si="23"/>
        <v>228</v>
      </c>
      <c r="R61" s="164">
        <v>17</v>
      </c>
      <c r="S61" s="165">
        <v>2</v>
      </c>
      <c r="T61" s="164">
        <v>0</v>
      </c>
      <c r="U61" s="170">
        <v>0</v>
      </c>
      <c r="V61" s="171">
        <f t="shared" si="24"/>
        <v>19</v>
      </c>
      <c r="W61" s="165">
        <v>0</v>
      </c>
      <c r="X61" s="165">
        <v>7</v>
      </c>
      <c r="Y61" s="166">
        <v>0</v>
      </c>
      <c r="Z61" s="170">
        <v>0</v>
      </c>
      <c r="AA61" s="171">
        <f t="shared" si="17"/>
        <v>7</v>
      </c>
      <c r="AB61" s="164">
        <v>1</v>
      </c>
      <c r="AC61" s="165">
        <v>0</v>
      </c>
      <c r="AD61" s="166">
        <v>1</v>
      </c>
      <c r="AE61" s="170">
        <v>0</v>
      </c>
      <c r="AF61" s="171">
        <f t="shared" si="18"/>
        <v>2</v>
      </c>
      <c r="AG61" s="164">
        <v>6</v>
      </c>
      <c r="AH61" s="165">
        <v>4</v>
      </c>
      <c r="AI61" s="166">
        <v>0</v>
      </c>
      <c r="AJ61" s="170">
        <v>0</v>
      </c>
      <c r="AK61" s="171">
        <f t="shared" si="19"/>
        <v>10</v>
      </c>
      <c r="AL61" s="164">
        <v>1</v>
      </c>
      <c r="AM61" s="165">
        <v>0</v>
      </c>
      <c r="AN61" s="166">
        <v>0</v>
      </c>
      <c r="AO61" s="170">
        <v>0</v>
      </c>
      <c r="AP61" s="171">
        <f t="shared" si="20"/>
        <v>1</v>
      </c>
      <c r="AQ61" s="165">
        <v>0</v>
      </c>
      <c r="AR61" s="165">
        <v>5</v>
      </c>
      <c r="AS61" s="166">
        <v>0</v>
      </c>
      <c r="AT61" s="170">
        <v>1</v>
      </c>
      <c r="AU61" s="171">
        <f t="shared" si="21"/>
        <v>6</v>
      </c>
      <c r="AV61" s="171">
        <f t="shared" si="12"/>
        <v>99</v>
      </c>
      <c r="AW61" s="171">
        <f t="shared" si="13"/>
        <v>247</v>
      </c>
      <c r="AX61" s="171">
        <f t="shared" si="14"/>
        <v>16</v>
      </c>
      <c r="AY61" s="164">
        <v>3</v>
      </c>
      <c r="AZ61" s="165">
        <v>2</v>
      </c>
      <c r="BA61" s="161">
        <v>0</v>
      </c>
      <c r="BB61" s="161">
        <v>0</v>
      </c>
      <c r="BC61" s="161">
        <f t="shared" si="8"/>
        <v>5</v>
      </c>
      <c r="BD61" s="161">
        <f t="shared" si="25"/>
        <v>4</v>
      </c>
      <c r="BE61" s="161">
        <f t="shared" si="15"/>
        <v>374</v>
      </c>
      <c r="BF61" s="161">
        <f t="shared" si="16"/>
        <v>378</v>
      </c>
    </row>
    <row r="62" spans="1:58" ht="18">
      <c r="A62" s="53" t="s">
        <v>60</v>
      </c>
      <c r="B62" s="173">
        <v>480</v>
      </c>
      <c r="C62" s="162">
        <v>33</v>
      </c>
      <c r="D62" s="162">
        <v>9</v>
      </c>
      <c r="E62" s="161">
        <f t="shared" si="10"/>
        <v>522</v>
      </c>
      <c r="F62" s="5">
        <v>792</v>
      </c>
      <c r="G62" s="163">
        <f t="shared" si="11"/>
        <v>0.65909090909090906</v>
      </c>
      <c r="H62" s="164">
        <v>154</v>
      </c>
      <c r="I62" s="165">
        <v>15</v>
      </c>
      <c r="J62" s="166">
        <v>1</v>
      </c>
      <c r="K62" s="170">
        <v>1</v>
      </c>
      <c r="L62" s="171">
        <f t="shared" si="22"/>
        <v>171</v>
      </c>
      <c r="M62" s="164">
        <v>259</v>
      </c>
      <c r="N62" s="165">
        <v>11</v>
      </c>
      <c r="O62" s="164">
        <v>0</v>
      </c>
      <c r="P62" s="170">
        <v>7</v>
      </c>
      <c r="Q62" s="171">
        <f t="shared" si="23"/>
        <v>277</v>
      </c>
      <c r="R62" s="164">
        <v>20</v>
      </c>
      <c r="S62" s="165">
        <v>3</v>
      </c>
      <c r="T62" s="164">
        <v>1</v>
      </c>
      <c r="U62" s="170">
        <v>1</v>
      </c>
      <c r="V62" s="171">
        <f t="shared" si="24"/>
        <v>25</v>
      </c>
      <c r="W62" s="165">
        <v>1</v>
      </c>
      <c r="X62" s="165">
        <v>13</v>
      </c>
      <c r="Y62" s="166">
        <v>0</v>
      </c>
      <c r="Z62" s="170">
        <v>0</v>
      </c>
      <c r="AA62" s="171">
        <f t="shared" si="17"/>
        <v>14</v>
      </c>
      <c r="AB62" s="164">
        <v>5</v>
      </c>
      <c r="AC62" s="165">
        <v>0</v>
      </c>
      <c r="AD62" s="166">
        <v>0</v>
      </c>
      <c r="AE62" s="170">
        <v>0</v>
      </c>
      <c r="AF62" s="171">
        <f t="shared" si="18"/>
        <v>5</v>
      </c>
      <c r="AG62" s="164">
        <v>10</v>
      </c>
      <c r="AH62" s="165">
        <v>0</v>
      </c>
      <c r="AI62" s="166">
        <v>0</v>
      </c>
      <c r="AJ62" s="170">
        <v>0</v>
      </c>
      <c r="AK62" s="171">
        <f t="shared" si="19"/>
        <v>10</v>
      </c>
      <c r="AL62" s="164">
        <v>2</v>
      </c>
      <c r="AM62" s="165">
        <v>0</v>
      </c>
      <c r="AN62" s="166">
        <v>0</v>
      </c>
      <c r="AO62" s="170">
        <v>0</v>
      </c>
      <c r="AP62" s="171">
        <f t="shared" si="20"/>
        <v>2</v>
      </c>
      <c r="AQ62" s="165">
        <v>1</v>
      </c>
      <c r="AR62" s="165">
        <v>8</v>
      </c>
      <c r="AS62" s="166">
        <v>0</v>
      </c>
      <c r="AT62" s="170">
        <v>0</v>
      </c>
      <c r="AU62" s="171">
        <f t="shared" si="21"/>
        <v>9</v>
      </c>
      <c r="AV62" s="171">
        <f t="shared" si="12"/>
        <v>178</v>
      </c>
      <c r="AW62" s="171">
        <f t="shared" si="13"/>
        <v>302</v>
      </c>
      <c r="AX62" s="171">
        <f t="shared" si="14"/>
        <v>19</v>
      </c>
      <c r="AY62" s="164">
        <v>3</v>
      </c>
      <c r="AZ62" s="165">
        <v>0</v>
      </c>
      <c r="BA62" s="161">
        <v>0</v>
      </c>
      <c r="BB62" s="161">
        <v>0</v>
      </c>
      <c r="BC62" s="161">
        <f t="shared" si="8"/>
        <v>3</v>
      </c>
      <c r="BD62" s="161">
        <f t="shared" si="25"/>
        <v>6</v>
      </c>
      <c r="BE62" s="161">
        <f t="shared" si="15"/>
        <v>516</v>
      </c>
      <c r="BF62" s="161">
        <f t="shared" si="16"/>
        <v>522</v>
      </c>
    </row>
    <row r="63" spans="1:58" ht="18">
      <c r="A63" s="53" t="s">
        <v>61</v>
      </c>
      <c r="B63" s="173">
        <v>123</v>
      </c>
      <c r="C63" s="162">
        <v>14</v>
      </c>
      <c r="D63" s="162">
        <v>0</v>
      </c>
      <c r="E63" s="161">
        <f t="shared" si="10"/>
        <v>137</v>
      </c>
      <c r="F63" s="5">
        <v>197</v>
      </c>
      <c r="G63" s="163">
        <f t="shared" si="11"/>
        <v>0.69543147208121825</v>
      </c>
      <c r="H63" s="164">
        <v>65</v>
      </c>
      <c r="I63" s="165">
        <v>7</v>
      </c>
      <c r="J63" s="166">
        <v>0</v>
      </c>
      <c r="K63" s="170">
        <v>0</v>
      </c>
      <c r="L63" s="171">
        <f t="shared" si="22"/>
        <v>72</v>
      </c>
      <c r="M63" s="164">
        <v>40</v>
      </c>
      <c r="N63" s="165">
        <v>3</v>
      </c>
      <c r="O63" s="164">
        <v>0</v>
      </c>
      <c r="P63" s="170">
        <v>0</v>
      </c>
      <c r="Q63" s="171">
        <f t="shared" si="23"/>
        <v>43</v>
      </c>
      <c r="R63" s="164">
        <v>3</v>
      </c>
      <c r="S63" s="165">
        <v>3</v>
      </c>
      <c r="T63" s="164">
        <v>0</v>
      </c>
      <c r="U63" s="170">
        <v>0</v>
      </c>
      <c r="V63" s="171">
        <f t="shared" si="24"/>
        <v>6</v>
      </c>
      <c r="W63" s="165">
        <v>0</v>
      </c>
      <c r="X63" s="165">
        <v>3</v>
      </c>
      <c r="Y63" s="166">
        <v>0</v>
      </c>
      <c r="Z63" s="170">
        <v>0</v>
      </c>
      <c r="AA63" s="171">
        <f t="shared" si="17"/>
        <v>3</v>
      </c>
      <c r="AB63" s="164">
        <v>4</v>
      </c>
      <c r="AC63" s="165">
        <v>1</v>
      </c>
      <c r="AD63" s="166">
        <v>0</v>
      </c>
      <c r="AE63" s="170">
        <v>0</v>
      </c>
      <c r="AF63" s="171">
        <f t="shared" si="18"/>
        <v>5</v>
      </c>
      <c r="AG63" s="164">
        <v>2</v>
      </c>
      <c r="AH63" s="165">
        <v>0</v>
      </c>
      <c r="AI63" s="166">
        <v>0</v>
      </c>
      <c r="AJ63" s="170">
        <v>0</v>
      </c>
      <c r="AK63" s="171">
        <f t="shared" si="19"/>
        <v>2</v>
      </c>
      <c r="AL63" s="164">
        <v>0</v>
      </c>
      <c r="AM63" s="165">
        <v>0</v>
      </c>
      <c r="AN63" s="166">
        <v>0</v>
      </c>
      <c r="AO63" s="170">
        <v>0</v>
      </c>
      <c r="AP63" s="171">
        <f t="shared" si="20"/>
        <v>0</v>
      </c>
      <c r="AQ63" s="165">
        <v>0</v>
      </c>
      <c r="AR63" s="165">
        <v>1</v>
      </c>
      <c r="AS63" s="166">
        <v>0</v>
      </c>
      <c r="AT63" s="170">
        <v>0</v>
      </c>
      <c r="AU63" s="171">
        <f t="shared" si="21"/>
        <v>1</v>
      </c>
      <c r="AV63" s="171">
        <f t="shared" si="12"/>
        <v>77</v>
      </c>
      <c r="AW63" s="171">
        <f t="shared" si="13"/>
        <v>49</v>
      </c>
      <c r="AX63" s="171">
        <f t="shared" si="14"/>
        <v>3</v>
      </c>
      <c r="AY63" s="164">
        <v>2</v>
      </c>
      <c r="AZ63" s="165">
        <v>0</v>
      </c>
      <c r="BA63" s="161">
        <v>0</v>
      </c>
      <c r="BB63" s="161">
        <v>0</v>
      </c>
      <c r="BC63" s="161">
        <f t="shared" si="8"/>
        <v>2</v>
      </c>
      <c r="BD63" s="161">
        <f t="shared" si="25"/>
        <v>3</v>
      </c>
      <c r="BE63" s="161">
        <f t="shared" si="15"/>
        <v>134</v>
      </c>
      <c r="BF63" s="161">
        <f t="shared" si="16"/>
        <v>137</v>
      </c>
    </row>
    <row r="64" spans="1:58" ht="18">
      <c r="A64" s="53" t="s">
        <v>62</v>
      </c>
      <c r="B64" s="173">
        <v>621</v>
      </c>
      <c r="C64" s="162">
        <v>40</v>
      </c>
      <c r="D64" s="162">
        <v>4</v>
      </c>
      <c r="E64" s="161">
        <f t="shared" si="10"/>
        <v>665</v>
      </c>
      <c r="F64" s="5">
        <v>989</v>
      </c>
      <c r="G64" s="163">
        <f t="shared" si="11"/>
        <v>0.67239635995955516</v>
      </c>
      <c r="H64" s="164">
        <v>235</v>
      </c>
      <c r="I64" s="165">
        <v>17</v>
      </c>
      <c r="J64" s="166">
        <v>1</v>
      </c>
      <c r="K64" s="170">
        <v>1</v>
      </c>
      <c r="L64" s="171">
        <f t="shared" si="22"/>
        <v>254</v>
      </c>
      <c r="M64" s="164">
        <v>291</v>
      </c>
      <c r="N64" s="165">
        <v>10</v>
      </c>
      <c r="O64" s="164">
        <v>1</v>
      </c>
      <c r="P64" s="170">
        <v>2</v>
      </c>
      <c r="Q64" s="171">
        <f t="shared" si="23"/>
        <v>304</v>
      </c>
      <c r="R64" s="164">
        <v>31</v>
      </c>
      <c r="S64" s="165">
        <v>5</v>
      </c>
      <c r="T64" s="164">
        <v>0</v>
      </c>
      <c r="U64" s="170">
        <v>0</v>
      </c>
      <c r="V64" s="171">
        <f t="shared" si="24"/>
        <v>36</v>
      </c>
      <c r="W64" s="165">
        <v>2</v>
      </c>
      <c r="X64" s="165">
        <v>10</v>
      </c>
      <c r="Y64" s="166">
        <v>0</v>
      </c>
      <c r="Z64" s="170">
        <v>0</v>
      </c>
      <c r="AA64" s="171">
        <f t="shared" si="17"/>
        <v>12</v>
      </c>
      <c r="AB64" s="164">
        <v>15</v>
      </c>
      <c r="AC64" s="165">
        <v>0</v>
      </c>
      <c r="AD64" s="166">
        <v>0</v>
      </c>
      <c r="AE64" s="170">
        <v>0</v>
      </c>
      <c r="AF64" s="171">
        <f t="shared" si="18"/>
        <v>15</v>
      </c>
      <c r="AG64" s="164">
        <v>14</v>
      </c>
      <c r="AH64" s="165">
        <v>0</v>
      </c>
      <c r="AI64" s="166">
        <v>0</v>
      </c>
      <c r="AJ64" s="170">
        <v>1</v>
      </c>
      <c r="AK64" s="171">
        <f t="shared" si="19"/>
        <v>15</v>
      </c>
      <c r="AL64" s="164">
        <v>11</v>
      </c>
      <c r="AM64" s="165">
        <v>0</v>
      </c>
      <c r="AN64" s="166">
        <v>0</v>
      </c>
      <c r="AO64" s="170">
        <v>0</v>
      </c>
      <c r="AP64" s="171">
        <f t="shared" si="20"/>
        <v>11</v>
      </c>
      <c r="AQ64" s="165">
        <v>2</v>
      </c>
      <c r="AR64" s="165">
        <v>3</v>
      </c>
      <c r="AS64" s="166">
        <v>0</v>
      </c>
      <c r="AT64" s="170">
        <v>0</v>
      </c>
      <c r="AU64" s="171">
        <f t="shared" si="21"/>
        <v>5</v>
      </c>
      <c r="AV64" s="171">
        <f t="shared" si="12"/>
        <v>280</v>
      </c>
      <c r="AW64" s="171">
        <f t="shared" si="13"/>
        <v>340</v>
      </c>
      <c r="AX64" s="171">
        <f t="shared" si="14"/>
        <v>20</v>
      </c>
      <c r="AY64" s="164">
        <v>8</v>
      </c>
      <c r="AZ64" s="165">
        <v>1</v>
      </c>
      <c r="BA64" s="161">
        <v>0</v>
      </c>
      <c r="BB64" s="161">
        <v>0</v>
      </c>
      <c r="BC64" s="161">
        <f t="shared" si="8"/>
        <v>9</v>
      </c>
      <c r="BD64" s="161">
        <f t="shared" si="25"/>
        <v>4</v>
      </c>
      <c r="BE64" s="161">
        <f t="shared" si="15"/>
        <v>661</v>
      </c>
      <c r="BF64" s="161">
        <f t="shared" si="16"/>
        <v>665</v>
      </c>
    </row>
    <row r="65" spans="1:58" ht="18">
      <c r="A65" s="53" t="s">
        <v>63</v>
      </c>
      <c r="B65" s="173">
        <v>510</v>
      </c>
      <c r="C65" s="162">
        <v>44</v>
      </c>
      <c r="D65" s="162">
        <v>12</v>
      </c>
      <c r="E65" s="161">
        <f t="shared" si="10"/>
        <v>566</v>
      </c>
      <c r="F65" s="5">
        <v>750</v>
      </c>
      <c r="G65" s="163">
        <f t="shared" si="11"/>
        <v>0.75466666666666671</v>
      </c>
      <c r="H65" s="164">
        <v>225</v>
      </c>
      <c r="I65" s="165">
        <v>19</v>
      </c>
      <c r="J65" s="166">
        <v>2</v>
      </c>
      <c r="K65" s="170">
        <v>7</v>
      </c>
      <c r="L65" s="171">
        <f t="shared" si="22"/>
        <v>253</v>
      </c>
      <c r="M65" s="164">
        <v>219</v>
      </c>
      <c r="N65" s="165">
        <v>13</v>
      </c>
      <c r="O65" s="164">
        <v>0</v>
      </c>
      <c r="P65" s="170">
        <v>4</v>
      </c>
      <c r="Q65" s="171">
        <f t="shared" si="23"/>
        <v>236</v>
      </c>
      <c r="R65" s="164">
        <v>21</v>
      </c>
      <c r="S65" s="165">
        <v>1</v>
      </c>
      <c r="T65" s="164">
        <v>0</v>
      </c>
      <c r="U65" s="170">
        <v>0</v>
      </c>
      <c r="V65" s="171">
        <f t="shared" si="24"/>
        <v>22</v>
      </c>
      <c r="W65" s="165">
        <v>2</v>
      </c>
      <c r="X65" s="165">
        <v>8</v>
      </c>
      <c r="Y65" s="166">
        <v>0</v>
      </c>
      <c r="Z65" s="170">
        <v>0</v>
      </c>
      <c r="AA65" s="171">
        <f t="shared" si="17"/>
        <v>10</v>
      </c>
      <c r="AB65" s="164">
        <v>9</v>
      </c>
      <c r="AC65" s="165">
        <v>0</v>
      </c>
      <c r="AD65" s="166">
        <v>0</v>
      </c>
      <c r="AE65" s="170">
        <v>0</v>
      </c>
      <c r="AF65" s="171">
        <f t="shared" si="18"/>
        <v>9</v>
      </c>
      <c r="AG65" s="164">
        <v>10</v>
      </c>
      <c r="AH65" s="165">
        <v>4</v>
      </c>
      <c r="AI65" s="166">
        <v>0</v>
      </c>
      <c r="AJ65" s="170">
        <v>1</v>
      </c>
      <c r="AK65" s="171">
        <f t="shared" si="19"/>
        <v>15</v>
      </c>
      <c r="AL65" s="164">
        <v>3</v>
      </c>
      <c r="AM65" s="165">
        <v>0</v>
      </c>
      <c r="AN65" s="166">
        <v>0</v>
      </c>
      <c r="AO65" s="170">
        <v>0</v>
      </c>
      <c r="AP65" s="171">
        <f t="shared" si="20"/>
        <v>3</v>
      </c>
      <c r="AQ65" s="165">
        <v>0</v>
      </c>
      <c r="AR65" s="165">
        <v>6</v>
      </c>
      <c r="AS65" s="166">
        <v>0</v>
      </c>
      <c r="AT65" s="170">
        <v>0</v>
      </c>
      <c r="AU65" s="171">
        <f t="shared" si="21"/>
        <v>6</v>
      </c>
      <c r="AV65" s="171">
        <f t="shared" si="12"/>
        <v>265</v>
      </c>
      <c r="AW65" s="171">
        <f t="shared" si="13"/>
        <v>258</v>
      </c>
      <c r="AX65" s="171">
        <f t="shared" si="14"/>
        <v>21</v>
      </c>
      <c r="AY65" s="164">
        <v>9</v>
      </c>
      <c r="AZ65" s="165">
        <v>0</v>
      </c>
      <c r="BA65" s="161">
        <v>0</v>
      </c>
      <c r="BB65" s="161">
        <v>0</v>
      </c>
      <c r="BC65" s="161">
        <f t="shared" si="8"/>
        <v>9</v>
      </c>
      <c r="BD65" s="161">
        <f t="shared" si="25"/>
        <v>3</v>
      </c>
      <c r="BE65" s="161">
        <f t="shared" si="15"/>
        <v>563</v>
      </c>
      <c r="BF65" s="161">
        <f t="shared" si="16"/>
        <v>566</v>
      </c>
    </row>
    <row r="66" spans="1:58" ht="18">
      <c r="A66" s="53" t="s">
        <v>64</v>
      </c>
      <c r="B66" s="173">
        <v>290</v>
      </c>
      <c r="C66" s="162">
        <v>23</v>
      </c>
      <c r="D66" s="162">
        <v>1</v>
      </c>
      <c r="E66" s="161">
        <f t="shared" si="10"/>
        <v>314</v>
      </c>
      <c r="F66" s="5">
        <v>468</v>
      </c>
      <c r="G66" s="163">
        <f t="shared" si="11"/>
        <v>0.67094017094017089</v>
      </c>
      <c r="H66" s="164">
        <v>84</v>
      </c>
      <c r="I66" s="165">
        <v>8</v>
      </c>
      <c r="J66" s="166">
        <v>1</v>
      </c>
      <c r="K66" s="170">
        <v>0</v>
      </c>
      <c r="L66" s="171">
        <f t="shared" si="22"/>
        <v>93</v>
      </c>
      <c r="M66" s="164">
        <v>177</v>
      </c>
      <c r="N66" s="165">
        <v>14</v>
      </c>
      <c r="O66" s="164">
        <v>0</v>
      </c>
      <c r="P66" s="170">
        <v>1</v>
      </c>
      <c r="Q66" s="171">
        <f t="shared" si="23"/>
        <v>192</v>
      </c>
      <c r="R66" s="164">
        <v>14</v>
      </c>
      <c r="S66" s="165">
        <v>0</v>
      </c>
      <c r="T66" s="164">
        <v>0</v>
      </c>
      <c r="U66" s="170">
        <v>0</v>
      </c>
      <c r="V66" s="171">
        <f t="shared" si="24"/>
        <v>14</v>
      </c>
      <c r="W66" s="165">
        <v>0</v>
      </c>
      <c r="X66" s="165">
        <v>2</v>
      </c>
      <c r="Y66" s="166">
        <v>0</v>
      </c>
      <c r="Z66" s="170">
        <v>0</v>
      </c>
      <c r="AA66" s="171">
        <f t="shared" si="17"/>
        <v>2</v>
      </c>
      <c r="AB66" s="164">
        <v>1</v>
      </c>
      <c r="AC66" s="165">
        <v>0</v>
      </c>
      <c r="AD66" s="166">
        <v>0</v>
      </c>
      <c r="AE66" s="170">
        <v>0</v>
      </c>
      <c r="AF66" s="171">
        <f t="shared" si="18"/>
        <v>1</v>
      </c>
      <c r="AG66" s="164">
        <v>5</v>
      </c>
      <c r="AH66" s="165">
        <v>0</v>
      </c>
      <c r="AI66" s="166">
        <v>0</v>
      </c>
      <c r="AJ66" s="170">
        <v>0</v>
      </c>
      <c r="AK66" s="171">
        <f t="shared" si="19"/>
        <v>5</v>
      </c>
      <c r="AL66" s="164">
        <v>0</v>
      </c>
      <c r="AM66" s="165">
        <v>0</v>
      </c>
      <c r="AN66" s="166">
        <v>0</v>
      </c>
      <c r="AO66" s="170">
        <v>0</v>
      </c>
      <c r="AP66" s="171">
        <f t="shared" si="20"/>
        <v>0</v>
      </c>
      <c r="AQ66" s="165">
        <v>0</v>
      </c>
      <c r="AR66" s="165">
        <v>4</v>
      </c>
      <c r="AS66" s="166">
        <v>0</v>
      </c>
      <c r="AT66" s="170">
        <v>0</v>
      </c>
      <c r="AU66" s="171">
        <f t="shared" si="21"/>
        <v>4</v>
      </c>
      <c r="AV66" s="171">
        <f t="shared" si="12"/>
        <v>94</v>
      </c>
      <c r="AW66" s="171">
        <f t="shared" si="13"/>
        <v>206</v>
      </c>
      <c r="AX66" s="171">
        <f t="shared" si="14"/>
        <v>9</v>
      </c>
      <c r="AY66" s="164">
        <v>2</v>
      </c>
      <c r="AZ66" s="165">
        <v>0</v>
      </c>
      <c r="BA66" s="161">
        <v>0</v>
      </c>
      <c r="BB66" s="161">
        <v>0</v>
      </c>
      <c r="BC66" s="161">
        <f t="shared" si="8"/>
        <v>2</v>
      </c>
      <c r="BD66" s="161">
        <f t="shared" si="25"/>
        <v>1</v>
      </c>
      <c r="BE66" s="161">
        <f t="shared" si="15"/>
        <v>313</v>
      </c>
      <c r="BF66" s="161">
        <f t="shared" si="16"/>
        <v>314</v>
      </c>
    </row>
    <row r="67" spans="1:58" ht="18">
      <c r="A67" s="53" t="s">
        <v>65</v>
      </c>
      <c r="B67" s="173">
        <v>554</v>
      </c>
      <c r="C67" s="162">
        <v>57</v>
      </c>
      <c r="D67" s="162">
        <v>2</v>
      </c>
      <c r="E67" s="161">
        <f t="shared" si="10"/>
        <v>613</v>
      </c>
      <c r="F67" s="5">
        <v>821</v>
      </c>
      <c r="G67" s="163">
        <f t="shared" si="11"/>
        <v>0.74665042630937883</v>
      </c>
      <c r="H67" s="164">
        <v>269</v>
      </c>
      <c r="I67" s="165">
        <v>31</v>
      </c>
      <c r="J67" s="166">
        <v>3</v>
      </c>
      <c r="K67" s="170">
        <v>2</v>
      </c>
      <c r="L67" s="171">
        <f t="shared" si="22"/>
        <v>305</v>
      </c>
      <c r="M67" s="164">
        <v>204</v>
      </c>
      <c r="N67" s="165">
        <v>17</v>
      </c>
      <c r="O67" s="164">
        <v>1</v>
      </c>
      <c r="P67" s="170">
        <v>0</v>
      </c>
      <c r="Q67" s="171">
        <f t="shared" si="23"/>
        <v>222</v>
      </c>
      <c r="R67" s="164">
        <v>17</v>
      </c>
      <c r="S67" s="165">
        <v>1</v>
      </c>
      <c r="T67" s="164">
        <v>0</v>
      </c>
      <c r="U67" s="170">
        <v>0</v>
      </c>
      <c r="V67" s="171">
        <f t="shared" si="24"/>
        <v>18</v>
      </c>
      <c r="W67" s="165">
        <v>1</v>
      </c>
      <c r="X67" s="165">
        <v>9</v>
      </c>
      <c r="Y67" s="166">
        <v>0</v>
      </c>
      <c r="Z67" s="170">
        <v>0</v>
      </c>
      <c r="AA67" s="171">
        <f t="shared" si="17"/>
        <v>10</v>
      </c>
      <c r="AB67" s="164">
        <v>13</v>
      </c>
      <c r="AC67" s="165">
        <v>1</v>
      </c>
      <c r="AD67" s="166">
        <v>0</v>
      </c>
      <c r="AE67" s="170">
        <v>0</v>
      </c>
      <c r="AF67" s="171">
        <f t="shared" si="18"/>
        <v>14</v>
      </c>
      <c r="AG67" s="164">
        <v>13</v>
      </c>
      <c r="AH67" s="165">
        <v>1</v>
      </c>
      <c r="AI67" s="166">
        <v>0</v>
      </c>
      <c r="AJ67" s="170">
        <v>0</v>
      </c>
      <c r="AK67" s="171">
        <f t="shared" si="19"/>
        <v>14</v>
      </c>
      <c r="AL67" s="164">
        <v>6</v>
      </c>
      <c r="AM67" s="165">
        <v>0</v>
      </c>
      <c r="AN67" s="166">
        <v>0</v>
      </c>
      <c r="AO67" s="170">
        <v>0</v>
      </c>
      <c r="AP67" s="171">
        <f t="shared" si="20"/>
        <v>6</v>
      </c>
      <c r="AQ67" s="165">
        <v>1</v>
      </c>
      <c r="AR67" s="165">
        <v>9</v>
      </c>
      <c r="AS67" s="166">
        <v>0</v>
      </c>
      <c r="AT67" s="170">
        <v>0</v>
      </c>
      <c r="AU67" s="171">
        <f t="shared" si="21"/>
        <v>10</v>
      </c>
      <c r="AV67" s="171">
        <f t="shared" si="12"/>
        <v>325</v>
      </c>
      <c r="AW67" s="171">
        <f t="shared" si="13"/>
        <v>240</v>
      </c>
      <c r="AX67" s="171">
        <f t="shared" si="14"/>
        <v>24</v>
      </c>
      <c r="AY67" s="164">
        <v>8</v>
      </c>
      <c r="AZ67" s="165">
        <v>0</v>
      </c>
      <c r="BA67" s="161">
        <v>0</v>
      </c>
      <c r="BB67" s="161">
        <v>0</v>
      </c>
      <c r="BC67" s="161">
        <f t="shared" si="8"/>
        <v>8</v>
      </c>
      <c r="BD67" s="161">
        <f t="shared" si="25"/>
        <v>6</v>
      </c>
      <c r="BE67" s="161">
        <f t="shared" si="15"/>
        <v>607</v>
      </c>
      <c r="BF67" s="161">
        <f t="shared" si="16"/>
        <v>613</v>
      </c>
    </row>
    <row r="68" spans="1:58" ht="18">
      <c r="A68" s="53" t="s">
        <v>66</v>
      </c>
      <c r="B68" s="173">
        <v>482</v>
      </c>
      <c r="C68" s="162">
        <v>49</v>
      </c>
      <c r="D68" s="162">
        <v>7</v>
      </c>
      <c r="E68" s="161">
        <f t="shared" si="10"/>
        <v>538</v>
      </c>
      <c r="F68" s="5">
        <v>749</v>
      </c>
      <c r="G68" s="163">
        <f t="shared" si="11"/>
        <v>0.71829105473965282</v>
      </c>
      <c r="H68" s="164">
        <v>190</v>
      </c>
      <c r="I68" s="165">
        <v>20</v>
      </c>
      <c r="J68" s="166">
        <v>2</v>
      </c>
      <c r="K68" s="170">
        <v>1</v>
      </c>
      <c r="L68" s="171">
        <f t="shared" si="22"/>
        <v>213</v>
      </c>
      <c r="M68" s="164">
        <v>214</v>
      </c>
      <c r="N68" s="165">
        <v>17</v>
      </c>
      <c r="O68" s="164">
        <v>1</v>
      </c>
      <c r="P68" s="170">
        <v>5</v>
      </c>
      <c r="Q68" s="171">
        <f t="shared" si="23"/>
        <v>237</v>
      </c>
      <c r="R68" s="164">
        <v>22</v>
      </c>
      <c r="S68" s="165">
        <v>1</v>
      </c>
      <c r="T68" s="164">
        <v>0</v>
      </c>
      <c r="U68" s="170">
        <v>0</v>
      </c>
      <c r="V68" s="171">
        <f t="shared" si="24"/>
        <v>23</v>
      </c>
      <c r="W68" s="165">
        <v>0</v>
      </c>
      <c r="X68" s="165">
        <v>16</v>
      </c>
      <c r="Y68" s="166">
        <v>0</v>
      </c>
      <c r="Z68" s="170">
        <v>0</v>
      </c>
      <c r="AA68" s="171">
        <f t="shared" si="17"/>
        <v>16</v>
      </c>
      <c r="AB68" s="164">
        <v>10</v>
      </c>
      <c r="AC68" s="165">
        <v>0</v>
      </c>
      <c r="AD68" s="166">
        <v>1</v>
      </c>
      <c r="AE68" s="170">
        <v>0</v>
      </c>
      <c r="AF68" s="171">
        <f t="shared" si="18"/>
        <v>11</v>
      </c>
      <c r="AG68" s="164">
        <v>15</v>
      </c>
      <c r="AH68" s="165">
        <v>3</v>
      </c>
      <c r="AI68" s="166">
        <v>1</v>
      </c>
      <c r="AJ68" s="170">
        <v>0</v>
      </c>
      <c r="AK68" s="171">
        <f t="shared" si="19"/>
        <v>19</v>
      </c>
      <c r="AL68" s="164">
        <v>3</v>
      </c>
      <c r="AM68" s="165">
        <v>0</v>
      </c>
      <c r="AN68" s="166">
        <v>0</v>
      </c>
      <c r="AO68" s="170">
        <v>0</v>
      </c>
      <c r="AP68" s="171">
        <f t="shared" si="20"/>
        <v>3</v>
      </c>
      <c r="AQ68" s="165">
        <v>0</v>
      </c>
      <c r="AR68" s="165">
        <v>3</v>
      </c>
      <c r="AS68" s="166">
        <v>0</v>
      </c>
      <c r="AT68" s="170">
        <v>0</v>
      </c>
      <c r="AU68" s="171">
        <f t="shared" si="21"/>
        <v>3</v>
      </c>
      <c r="AV68" s="171">
        <f t="shared" si="12"/>
        <v>227</v>
      </c>
      <c r="AW68" s="171">
        <f t="shared" si="13"/>
        <v>260</v>
      </c>
      <c r="AX68" s="171">
        <f t="shared" si="14"/>
        <v>22</v>
      </c>
      <c r="AY68" s="164">
        <v>6</v>
      </c>
      <c r="AZ68" s="165">
        <v>0</v>
      </c>
      <c r="BA68" s="161">
        <v>0</v>
      </c>
      <c r="BB68" s="161">
        <v>1</v>
      </c>
      <c r="BC68" s="161">
        <f t="shared" si="8"/>
        <v>7</v>
      </c>
      <c r="BD68" s="161">
        <f t="shared" si="25"/>
        <v>6</v>
      </c>
      <c r="BE68" s="161">
        <f t="shared" si="15"/>
        <v>532</v>
      </c>
      <c r="BF68" s="161">
        <f t="shared" si="16"/>
        <v>538</v>
      </c>
    </row>
    <row r="69" spans="1:58" ht="18">
      <c r="A69" s="53" t="s">
        <v>67</v>
      </c>
      <c r="B69" s="173">
        <v>423</v>
      </c>
      <c r="C69" s="162">
        <v>32</v>
      </c>
      <c r="D69" s="162">
        <v>5</v>
      </c>
      <c r="E69" s="161">
        <f t="shared" si="10"/>
        <v>460</v>
      </c>
      <c r="F69" s="5">
        <v>654</v>
      </c>
      <c r="G69" s="163">
        <f t="shared" si="11"/>
        <v>0.70336391437308865</v>
      </c>
      <c r="H69" s="164">
        <v>166</v>
      </c>
      <c r="I69" s="165">
        <v>18</v>
      </c>
      <c r="J69" s="166">
        <v>2</v>
      </c>
      <c r="K69" s="170">
        <v>4</v>
      </c>
      <c r="L69" s="171">
        <f t="shared" si="22"/>
        <v>190</v>
      </c>
      <c r="M69" s="164">
        <v>202</v>
      </c>
      <c r="N69" s="165">
        <v>8</v>
      </c>
      <c r="O69" s="164">
        <v>1</v>
      </c>
      <c r="P69" s="170">
        <v>1</v>
      </c>
      <c r="Q69" s="171">
        <f t="shared" si="23"/>
        <v>212</v>
      </c>
      <c r="R69" s="164">
        <v>23</v>
      </c>
      <c r="S69" s="165">
        <v>0</v>
      </c>
      <c r="T69" s="164">
        <v>0</v>
      </c>
      <c r="U69" s="170">
        <v>0</v>
      </c>
      <c r="V69" s="171">
        <f t="shared" si="24"/>
        <v>23</v>
      </c>
      <c r="W69" s="165">
        <v>0</v>
      </c>
      <c r="X69" s="165">
        <v>7</v>
      </c>
      <c r="Y69" s="166">
        <v>0</v>
      </c>
      <c r="Z69" s="170">
        <v>0</v>
      </c>
      <c r="AA69" s="171">
        <f t="shared" si="17"/>
        <v>7</v>
      </c>
      <c r="AB69" s="164">
        <v>2</v>
      </c>
      <c r="AC69" s="165">
        <v>0</v>
      </c>
      <c r="AD69" s="166">
        <v>0</v>
      </c>
      <c r="AE69" s="170">
        <v>0</v>
      </c>
      <c r="AF69" s="171">
        <f t="shared" si="18"/>
        <v>2</v>
      </c>
      <c r="AG69" s="164">
        <v>9</v>
      </c>
      <c r="AH69" s="165">
        <v>0</v>
      </c>
      <c r="AI69" s="166">
        <v>0</v>
      </c>
      <c r="AJ69" s="170">
        <v>0</v>
      </c>
      <c r="AK69" s="171">
        <f t="shared" si="19"/>
        <v>9</v>
      </c>
      <c r="AL69" s="164">
        <v>1</v>
      </c>
      <c r="AM69" s="165">
        <v>0</v>
      </c>
      <c r="AN69" s="166">
        <v>0</v>
      </c>
      <c r="AO69" s="170">
        <v>0</v>
      </c>
      <c r="AP69" s="171">
        <f t="shared" si="20"/>
        <v>1</v>
      </c>
      <c r="AQ69" s="165">
        <v>0</v>
      </c>
      <c r="AR69" s="165">
        <v>5</v>
      </c>
      <c r="AS69" s="166">
        <v>0</v>
      </c>
      <c r="AT69" s="170">
        <v>0</v>
      </c>
      <c r="AU69" s="171">
        <f t="shared" si="21"/>
        <v>5</v>
      </c>
      <c r="AV69" s="171">
        <f t="shared" si="12"/>
        <v>193</v>
      </c>
      <c r="AW69" s="171">
        <f t="shared" si="13"/>
        <v>235</v>
      </c>
      <c r="AX69" s="171">
        <f t="shared" si="14"/>
        <v>14</v>
      </c>
      <c r="AY69" s="164">
        <v>5</v>
      </c>
      <c r="AZ69" s="165">
        <v>1</v>
      </c>
      <c r="BA69" s="161">
        <v>0</v>
      </c>
      <c r="BB69" s="161">
        <v>0</v>
      </c>
      <c r="BC69" s="161">
        <f t="shared" si="8"/>
        <v>6</v>
      </c>
      <c r="BD69" s="161">
        <f t="shared" si="25"/>
        <v>5</v>
      </c>
      <c r="BE69" s="161">
        <f t="shared" si="15"/>
        <v>455</v>
      </c>
      <c r="BF69" s="161">
        <f t="shared" si="16"/>
        <v>460</v>
      </c>
    </row>
    <row r="70" spans="1:58" ht="18">
      <c r="A70" s="53" t="s">
        <v>68</v>
      </c>
      <c r="B70" s="173">
        <v>562</v>
      </c>
      <c r="C70" s="162">
        <v>45</v>
      </c>
      <c r="D70" s="162">
        <v>13</v>
      </c>
      <c r="E70" s="161">
        <f t="shared" si="10"/>
        <v>620</v>
      </c>
      <c r="F70" s="5">
        <v>969</v>
      </c>
      <c r="G70" s="163">
        <f t="shared" si="11"/>
        <v>0.63983488132094946</v>
      </c>
      <c r="H70" s="164">
        <v>302</v>
      </c>
      <c r="I70" s="165">
        <v>25</v>
      </c>
      <c r="J70" s="166">
        <v>5</v>
      </c>
      <c r="K70" s="170">
        <v>7</v>
      </c>
      <c r="L70" s="171">
        <f t="shared" si="22"/>
        <v>339</v>
      </c>
      <c r="M70" s="164">
        <v>182</v>
      </c>
      <c r="N70" s="165">
        <v>9</v>
      </c>
      <c r="O70" s="164">
        <v>1</v>
      </c>
      <c r="P70" s="170">
        <v>1</v>
      </c>
      <c r="Q70" s="171">
        <f t="shared" si="23"/>
        <v>193</v>
      </c>
      <c r="R70" s="164">
        <v>17</v>
      </c>
      <c r="S70" s="165">
        <v>1</v>
      </c>
      <c r="T70" s="164">
        <v>0</v>
      </c>
      <c r="U70" s="170">
        <v>0</v>
      </c>
      <c r="V70" s="171">
        <f t="shared" si="24"/>
        <v>18</v>
      </c>
      <c r="W70" s="165">
        <v>1</v>
      </c>
      <c r="X70" s="165">
        <v>14</v>
      </c>
      <c r="Y70" s="166">
        <v>1</v>
      </c>
      <c r="Z70" s="170">
        <v>1</v>
      </c>
      <c r="AA70" s="171">
        <f t="shared" si="17"/>
        <v>17</v>
      </c>
      <c r="AB70" s="164">
        <v>10</v>
      </c>
      <c r="AC70" s="165">
        <v>0</v>
      </c>
      <c r="AD70" s="166">
        <v>0</v>
      </c>
      <c r="AE70" s="170">
        <v>1</v>
      </c>
      <c r="AF70" s="171">
        <f t="shared" si="18"/>
        <v>11</v>
      </c>
      <c r="AG70" s="164">
        <v>10</v>
      </c>
      <c r="AH70" s="165">
        <v>1</v>
      </c>
      <c r="AI70" s="166">
        <v>0</v>
      </c>
      <c r="AJ70" s="170">
        <v>1</v>
      </c>
      <c r="AK70" s="171">
        <f t="shared" si="19"/>
        <v>12</v>
      </c>
      <c r="AL70" s="164">
        <v>7</v>
      </c>
      <c r="AM70" s="165">
        <v>0</v>
      </c>
      <c r="AN70" s="166">
        <v>0</v>
      </c>
      <c r="AO70" s="170">
        <v>0</v>
      </c>
      <c r="AP70" s="171">
        <f t="shared" si="20"/>
        <v>7</v>
      </c>
      <c r="AQ70" s="165">
        <v>0</v>
      </c>
      <c r="AR70" s="165">
        <v>9</v>
      </c>
      <c r="AS70" s="166">
        <v>0</v>
      </c>
      <c r="AT70" s="170">
        <v>0</v>
      </c>
      <c r="AU70" s="171">
        <f t="shared" si="21"/>
        <v>9</v>
      </c>
      <c r="AV70" s="171">
        <f t="shared" si="12"/>
        <v>357</v>
      </c>
      <c r="AW70" s="171">
        <f t="shared" si="13"/>
        <v>211</v>
      </c>
      <c r="AX70" s="171">
        <f t="shared" si="14"/>
        <v>21</v>
      </c>
      <c r="AY70" s="164">
        <v>8</v>
      </c>
      <c r="AZ70" s="165">
        <v>0</v>
      </c>
      <c r="BA70" s="161">
        <v>0</v>
      </c>
      <c r="BB70" s="161">
        <v>2</v>
      </c>
      <c r="BC70" s="161">
        <f t="shared" si="8"/>
        <v>10</v>
      </c>
      <c r="BD70" s="161">
        <f t="shared" si="25"/>
        <v>4</v>
      </c>
      <c r="BE70" s="161">
        <f t="shared" si="15"/>
        <v>616</v>
      </c>
      <c r="BF70" s="161">
        <f t="shared" si="16"/>
        <v>620</v>
      </c>
    </row>
    <row r="71" spans="1:58" ht="18">
      <c r="A71" s="53" t="s">
        <v>69</v>
      </c>
      <c r="B71" s="173">
        <v>535</v>
      </c>
      <c r="C71" s="162">
        <v>74</v>
      </c>
      <c r="D71" s="162">
        <v>7</v>
      </c>
      <c r="E71" s="161">
        <f t="shared" si="10"/>
        <v>616</v>
      </c>
      <c r="F71" s="5">
        <v>867</v>
      </c>
      <c r="G71" s="163">
        <f t="shared" si="11"/>
        <v>0.71049596309111884</v>
      </c>
      <c r="H71" s="164">
        <v>332</v>
      </c>
      <c r="I71" s="165">
        <v>45</v>
      </c>
      <c r="J71" s="166">
        <v>7</v>
      </c>
      <c r="K71" s="170">
        <v>5</v>
      </c>
      <c r="L71" s="171">
        <f t="shared" ref="L71:L87" si="26">SUM(H71:K71)</f>
        <v>389</v>
      </c>
      <c r="M71" s="164">
        <v>108</v>
      </c>
      <c r="N71" s="165">
        <v>11</v>
      </c>
      <c r="O71" s="164">
        <v>2</v>
      </c>
      <c r="P71" s="170">
        <v>2</v>
      </c>
      <c r="Q71" s="171">
        <f t="shared" ref="Q71:Q88" si="27">SUM(M71:P71)</f>
        <v>123</v>
      </c>
      <c r="R71" s="164">
        <v>8</v>
      </c>
      <c r="S71" s="165">
        <v>0</v>
      </c>
      <c r="T71" s="164">
        <v>0</v>
      </c>
      <c r="U71" s="170">
        <v>0</v>
      </c>
      <c r="V71" s="171">
        <f t="shared" ref="V71:V88" si="28">SUM(R71:U71)</f>
        <v>8</v>
      </c>
      <c r="W71" s="165">
        <v>0</v>
      </c>
      <c r="X71" s="165">
        <v>26</v>
      </c>
      <c r="Y71" s="166">
        <v>0</v>
      </c>
      <c r="Z71" s="170">
        <v>0</v>
      </c>
      <c r="AA71" s="171">
        <f t="shared" si="17"/>
        <v>26</v>
      </c>
      <c r="AB71" s="164">
        <v>13</v>
      </c>
      <c r="AC71" s="165">
        <v>1</v>
      </c>
      <c r="AD71" s="166">
        <v>1</v>
      </c>
      <c r="AE71" s="170">
        <v>0</v>
      </c>
      <c r="AF71" s="171">
        <f t="shared" si="18"/>
        <v>15</v>
      </c>
      <c r="AG71" s="164">
        <v>15</v>
      </c>
      <c r="AH71" s="165">
        <v>1</v>
      </c>
      <c r="AI71" s="166">
        <v>0</v>
      </c>
      <c r="AJ71" s="170">
        <v>0</v>
      </c>
      <c r="AK71" s="171">
        <f t="shared" si="19"/>
        <v>16</v>
      </c>
      <c r="AL71" s="164">
        <v>8</v>
      </c>
      <c r="AM71" s="165">
        <v>2</v>
      </c>
      <c r="AN71" s="166">
        <v>0</v>
      </c>
      <c r="AO71" s="170">
        <v>0</v>
      </c>
      <c r="AP71" s="171">
        <f t="shared" si="20"/>
        <v>10</v>
      </c>
      <c r="AQ71" s="165">
        <v>0</v>
      </c>
      <c r="AR71" s="165">
        <v>5</v>
      </c>
      <c r="AS71" s="166">
        <v>0</v>
      </c>
      <c r="AT71" s="170">
        <v>0</v>
      </c>
      <c r="AU71" s="171">
        <f t="shared" si="21"/>
        <v>5</v>
      </c>
      <c r="AV71" s="171">
        <f t="shared" si="12"/>
        <v>414</v>
      </c>
      <c r="AW71" s="171">
        <f t="shared" si="13"/>
        <v>131</v>
      </c>
      <c r="AX71" s="171">
        <f t="shared" si="14"/>
        <v>21</v>
      </c>
      <c r="AY71" s="164">
        <v>13</v>
      </c>
      <c r="AZ71" s="165">
        <v>1</v>
      </c>
      <c r="BA71" s="161">
        <v>0</v>
      </c>
      <c r="BB71" s="161">
        <v>0</v>
      </c>
      <c r="BC71" s="161">
        <f t="shared" ref="BC71:BC87" si="29">SUM(AY71:BB71)</f>
        <v>14</v>
      </c>
      <c r="BD71" s="161">
        <f t="shared" ref="BD71:BD88" si="30">E71-BE71</f>
        <v>10</v>
      </c>
      <c r="BE71" s="161">
        <f t="shared" si="15"/>
        <v>606</v>
      </c>
      <c r="BF71" s="161">
        <f t="shared" si="16"/>
        <v>616</v>
      </c>
    </row>
    <row r="72" spans="1:58" ht="18">
      <c r="A72" s="53" t="s">
        <v>70</v>
      </c>
      <c r="B72" s="173">
        <v>532</v>
      </c>
      <c r="C72" s="162">
        <v>39</v>
      </c>
      <c r="D72" s="162">
        <v>16</v>
      </c>
      <c r="E72" s="161">
        <f t="shared" ref="E72:E88" si="31">SUM(B72:D72)</f>
        <v>587</v>
      </c>
      <c r="F72" s="5">
        <v>995</v>
      </c>
      <c r="G72" s="163">
        <f t="shared" ref="G72:G88" si="32">E72/F72</f>
        <v>0.58994974874371864</v>
      </c>
      <c r="H72" s="164">
        <v>349</v>
      </c>
      <c r="I72" s="165">
        <v>26</v>
      </c>
      <c r="J72" s="166">
        <v>5</v>
      </c>
      <c r="K72" s="170">
        <v>10</v>
      </c>
      <c r="L72" s="171">
        <f t="shared" si="26"/>
        <v>390</v>
      </c>
      <c r="M72" s="164">
        <v>87</v>
      </c>
      <c r="N72" s="165">
        <v>4</v>
      </c>
      <c r="O72" s="164">
        <v>0</v>
      </c>
      <c r="P72" s="170">
        <v>4</v>
      </c>
      <c r="Q72" s="171">
        <f t="shared" si="27"/>
        <v>95</v>
      </c>
      <c r="R72" s="164">
        <v>10</v>
      </c>
      <c r="S72" s="165">
        <v>0</v>
      </c>
      <c r="T72" s="164">
        <v>0</v>
      </c>
      <c r="U72" s="170">
        <v>0</v>
      </c>
      <c r="V72" s="171">
        <f t="shared" si="28"/>
        <v>10</v>
      </c>
      <c r="W72" s="165">
        <v>0</v>
      </c>
      <c r="X72" s="165">
        <v>33</v>
      </c>
      <c r="Y72" s="166">
        <v>0</v>
      </c>
      <c r="Z72" s="170">
        <v>0</v>
      </c>
      <c r="AA72" s="171">
        <f t="shared" ref="AA72:AA81" si="33">SUM(W72:Z72)</f>
        <v>33</v>
      </c>
      <c r="AB72" s="164">
        <v>18</v>
      </c>
      <c r="AC72" s="165">
        <v>0</v>
      </c>
      <c r="AD72" s="166">
        <v>0</v>
      </c>
      <c r="AE72" s="170">
        <v>0</v>
      </c>
      <c r="AF72" s="171">
        <f t="shared" ref="AF72:AF81" si="34">SUM(AB72:AE72)</f>
        <v>18</v>
      </c>
      <c r="AG72" s="164">
        <v>10</v>
      </c>
      <c r="AH72" s="165">
        <v>1</v>
      </c>
      <c r="AI72" s="166">
        <v>0</v>
      </c>
      <c r="AJ72" s="170">
        <v>2</v>
      </c>
      <c r="AK72" s="171">
        <f t="shared" ref="AK72:AK81" si="35">SUM(AG72:AJ72)</f>
        <v>13</v>
      </c>
      <c r="AL72" s="164">
        <v>5</v>
      </c>
      <c r="AM72" s="165">
        <v>1</v>
      </c>
      <c r="AN72" s="166">
        <v>0</v>
      </c>
      <c r="AO72" s="170">
        <v>0</v>
      </c>
      <c r="AP72" s="171">
        <f t="shared" ref="AP72:AP81" si="36">SUM(AL72:AO72)</f>
        <v>6</v>
      </c>
      <c r="AQ72" s="165">
        <v>2</v>
      </c>
      <c r="AR72" s="165">
        <v>11</v>
      </c>
      <c r="AS72" s="166">
        <v>0</v>
      </c>
      <c r="AT72" s="170">
        <v>0</v>
      </c>
      <c r="AU72" s="171">
        <f t="shared" ref="AU72:AU81" si="37">SUM(AQ72:AT72)</f>
        <v>13</v>
      </c>
      <c r="AV72" s="171">
        <f t="shared" ref="AV72:AV88" si="38">AP72+AF72+L72</f>
        <v>414</v>
      </c>
      <c r="AW72" s="171">
        <f t="shared" ref="AW72:AW88" si="39">V72+Q72</f>
        <v>105</v>
      </c>
      <c r="AX72" s="171">
        <f t="shared" ref="AX72:AX88" si="40">AU72+AK72</f>
        <v>26</v>
      </c>
      <c r="AY72" s="164">
        <v>7</v>
      </c>
      <c r="AZ72" s="165">
        <v>0</v>
      </c>
      <c r="BA72" s="161">
        <v>0</v>
      </c>
      <c r="BB72" s="161">
        <v>0</v>
      </c>
      <c r="BC72" s="161">
        <f t="shared" si="29"/>
        <v>7</v>
      </c>
      <c r="BD72" s="161">
        <f t="shared" si="30"/>
        <v>2</v>
      </c>
      <c r="BE72" s="161">
        <f t="shared" ref="BE72:BE88" si="41">AX72+AW72+AV72+AA72+BC72</f>
        <v>585</v>
      </c>
      <c r="BF72" s="161">
        <f t="shared" ref="BF72:BF88" si="42">BD72+BE72</f>
        <v>587</v>
      </c>
    </row>
    <row r="73" spans="1:58" ht="18">
      <c r="A73" s="53" t="s">
        <v>71</v>
      </c>
      <c r="B73" s="173">
        <v>502</v>
      </c>
      <c r="C73" s="162">
        <v>53</v>
      </c>
      <c r="D73" s="162">
        <v>7</v>
      </c>
      <c r="E73" s="161">
        <f t="shared" si="31"/>
        <v>562</v>
      </c>
      <c r="F73" s="5">
        <v>766</v>
      </c>
      <c r="G73" s="163">
        <f t="shared" si="32"/>
        <v>0.73368146214099217</v>
      </c>
      <c r="H73" s="164">
        <v>328</v>
      </c>
      <c r="I73" s="165">
        <v>31</v>
      </c>
      <c r="J73" s="166">
        <v>9</v>
      </c>
      <c r="K73" s="170">
        <v>3</v>
      </c>
      <c r="L73" s="171">
        <f t="shared" si="26"/>
        <v>371</v>
      </c>
      <c r="M73" s="164">
        <v>82</v>
      </c>
      <c r="N73" s="165">
        <v>4</v>
      </c>
      <c r="O73" s="164">
        <v>1</v>
      </c>
      <c r="P73" s="170">
        <v>2</v>
      </c>
      <c r="Q73" s="171">
        <f t="shared" si="27"/>
        <v>89</v>
      </c>
      <c r="R73" s="164">
        <v>10</v>
      </c>
      <c r="S73" s="165">
        <v>0</v>
      </c>
      <c r="T73" s="164">
        <v>0</v>
      </c>
      <c r="U73" s="170">
        <v>0</v>
      </c>
      <c r="V73" s="171">
        <f t="shared" si="28"/>
        <v>10</v>
      </c>
      <c r="W73" s="165">
        <v>2</v>
      </c>
      <c r="X73" s="165">
        <v>28</v>
      </c>
      <c r="Y73" s="166">
        <v>0</v>
      </c>
      <c r="Z73" s="170">
        <v>2</v>
      </c>
      <c r="AA73" s="171">
        <f t="shared" si="33"/>
        <v>32</v>
      </c>
      <c r="AB73" s="164">
        <v>22</v>
      </c>
      <c r="AC73" s="165">
        <v>1</v>
      </c>
      <c r="AD73" s="166">
        <v>0</v>
      </c>
      <c r="AE73" s="170">
        <v>0</v>
      </c>
      <c r="AF73" s="171">
        <f t="shared" si="34"/>
        <v>23</v>
      </c>
      <c r="AG73" s="164">
        <v>11</v>
      </c>
      <c r="AH73" s="165">
        <v>0</v>
      </c>
      <c r="AI73" s="166">
        <v>0</v>
      </c>
      <c r="AJ73" s="170">
        <v>0</v>
      </c>
      <c r="AK73" s="171">
        <f t="shared" si="35"/>
        <v>11</v>
      </c>
      <c r="AL73" s="164">
        <v>3</v>
      </c>
      <c r="AM73" s="165">
        <v>0</v>
      </c>
      <c r="AN73" s="166">
        <v>0</v>
      </c>
      <c r="AO73" s="170">
        <v>0</v>
      </c>
      <c r="AP73" s="171">
        <f t="shared" si="36"/>
        <v>3</v>
      </c>
      <c r="AQ73" s="165">
        <v>2</v>
      </c>
      <c r="AR73" s="165">
        <v>6</v>
      </c>
      <c r="AS73" s="166">
        <v>0</v>
      </c>
      <c r="AT73" s="170">
        <v>0</v>
      </c>
      <c r="AU73" s="171">
        <f t="shared" si="37"/>
        <v>8</v>
      </c>
      <c r="AV73" s="171">
        <f t="shared" si="38"/>
        <v>397</v>
      </c>
      <c r="AW73" s="171">
        <f t="shared" si="39"/>
        <v>99</v>
      </c>
      <c r="AX73" s="171">
        <f t="shared" si="40"/>
        <v>19</v>
      </c>
      <c r="AY73" s="164">
        <v>10</v>
      </c>
      <c r="AZ73" s="165">
        <v>0</v>
      </c>
      <c r="BA73" s="161">
        <v>0</v>
      </c>
      <c r="BB73" s="161">
        <v>0</v>
      </c>
      <c r="BC73" s="161">
        <f t="shared" si="29"/>
        <v>10</v>
      </c>
      <c r="BD73" s="161">
        <f t="shared" si="30"/>
        <v>5</v>
      </c>
      <c r="BE73" s="161">
        <f t="shared" si="41"/>
        <v>557</v>
      </c>
      <c r="BF73" s="161">
        <f t="shared" si="42"/>
        <v>562</v>
      </c>
    </row>
    <row r="74" spans="1:58" ht="18">
      <c r="A74" s="53" t="s">
        <v>72</v>
      </c>
      <c r="B74" s="173">
        <v>614</v>
      </c>
      <c r="C74" s="162">
        <v>36</v>
      </c>
      <c r="D74" s="162">
        <v>9</v>
      </c>
      <c r="E74" s="161">
        <f t="shared" si="31"/>
        <v>659</v>
      </c>
      <c r="F74" s="5">
        <v>955</v>
      </c>
      <c r="G74" s="163">
        <f t="shared" si="32"/>
        <v>0.69005235602094239</v>
      </c>
      <c r="H74" s="164">
        <v>282</v>
      </c>
      <c r="I74" s="165">
        <v>21</v>
      </c>
      <c r="J74" s="166">
        <v>2</v>
      </c>
      <c r="K74" s="170">
        <v>4</v>
      </c>
      <c r="L74" s="171">
        <f t="shared" si="26"/>
        <v>309</v>
      </c>
      <c r="M74" s="164">
        <v>249</v>
      </c>
      <c r="N74" s="165">
        <v>8</v>
      </c>
      <c r="O74" s="164">
        <v>1</v>
      </c>
      <c r="P74" s="170">
        <v>5</v>
      </c>
      <c r="Q74" s="171">
        <f t="shared" si="27"/>
        <v>263</v>
      </c>
      <c r="R74" s="164">
        <v>16</v>
      </c>
      <c r="S74" s="165">
        <v>1</v>
      </c>
      <c r="T74" s="164">
        <v>0</v>
      </c>
      <c r="U74" s="170">
        <v>0</v>
      </c>
      <c r="V74" s="171">
        <f t="shared" si="28"/>
        <v>17</v>
      </c>
      <c r="W74" s="165">
        <v>0</v>
      </c>
      <c r="X74" s="165">
        <v>12</v>
      </c>
      <c r="Y74" s="166">
        <v>0</v>
      </c>
      <c r="Z74" s="170">
        <v>0</v>
      </c>
      <c r="AA74" s="171">
        <f t="shared" si="33"/>
        <v>12</v>
      </c>
      <c r="AB74" s="164">
        <v>9</v>
      </c>
      <c r="AC74" s="165">
        <v>0</v>
      </c>
      <c r="AD74" s="166">
        <v>0</v>
      </c>
      <c r="AE74" s="170">
        <v>0</v>
      </c>
      <c r="AF74" s="171">
        <f t="shared" si="34"/>
        <v>9</v>
      </c>
      <c r="AG74" s="164">
        <v>20</v>
      </c>
      <c r="AH74" s="165">
        <v>1</v>
      </c>
      <c r="AI74" s="166">
        <v>0</v>
      </c>
      <c r="AJ74" s="170">
        <v>0</v>
      </c>
      <c r="AK74" s="171">
        <f t="shared" si="35"/>
        <v>21</v>
      </c>
      <c r="AL74" s="164">
        <v>5</v>
      </c>
      <c r="AM74" s="165">
        <v>0</v>
      </c>
      <c r="AN74" s="166">
        <v>0</v>
      </c>
      <c r="AO74" s="170">
        <v>0</v>
      </c>
      <c r="AP74" s="171">
        <f t="shared" si="36"/>
        <v>5</v>
      </c>
      <c r="AQ74" s="165">
        <v>0</v>
      </c>
      <c r="AR74" s="165">
        <v>7</v>
      </c>
      <c r="AS74" s="166">
        <v>0</v>
      </c>
      <c r="AT74" s="170">
        <v>0</v>
      </c>
      <c r="AU74" s="171">
        <f t="shared" si="37"/>
        <v>7</v>
      </c>
      <c r="AV74" s="171">
        <f t="shared" si="38"/>
        <v>323</v>
      </c>
      <c r="AW74" s="171">
        <f t="shared" si="39"/>
        <v>280</v>
      </c>
      <c r="AX74" s="171">
        <f t="shared" si="40"/>
        <v>28</v>
      </c>
      <c r="AY74" s="164">
        <v>12</v>
      </c>
      <c r="AZ74" s="165">
        <v>2</v>
      </c>
      <c r="BA74" s="161">
        <v>0</v>
      </c>
      <c r="BB74" s="161">
        <v>0</v>
      </c>
      <c r="BC74" s="161">
        <f t="shared" si="29"/>
        <v>14</v>
      </c>
      <c r="BD74" s="161">
        <f t="shared" si="30"/>
        <v>2</v>
      </c>
      <c r="BE74" s="161">
        <f t="shared" si="41"/>
        <v>657</v>
      </c>
      <c r="BF74" s="161">
        <f t="shared" si="42"/>
        <v>659</v>
      </c>
    </row>
    <row r="75" spans="1:58" ht="18">
      <c r="A75" s="53" t="s">
        <v>73</v>
      </c>
      <c r="B75" s="173">
        <v>225</v>
      </c>
      <c r="C75" s="162">
        <v>13</v>
      </c>
      <c r="D75" s="162">
        <v>3</v>
      </c>
      <c r="E75" s="161">
        <f t="shared" si="31"/>
        <v>241</v>
      </c>
      <c r="F75" s="5">
        <v>387</v>
      </c>
      <c r="G75" s="163">
        <f t="shared" si="32"/>
        <v>0.62273901808785526</v>
      </c>
      <c r="H75" s="164">
        <v>82</v>
      </c>
      <c r="I75" s="165">
        <v>6</v>
      </c>
      <c r="J75" s="166">
        <v>0</v>
      </c>
      <c r="K75" s="170">
        <v>1</v>
      </c>
      <c r="L75" s="171">
        <f t="shared" si="26"/>
        <v>89</v>
      </c>
      <c r="M75" s="164">
        <v>114</v>
      </c>
      <c r="N75" s="165">
        <v>4</v>
      </c>
      <c r="O75" s="164">
        <v>0</v>
      </c>
      <c r="P75" s="170">
        <v>1</v>
      </c>
      <c r="Q75" s="171">
        <f t="shared" si="27"/>
        <v>119</v>
      </c>
      <c r="R75" s="164">
        <v>13</v>
      </c>
      <c r="S75" s="165">
        <v>0</v>
      </c>
      <c r="T75" s="164">
        <v>0</v>
      </c>
      <c r="U75" s="170">
        <v>1</v>
      </c>
      <c r="V75" s="171">
        <f t="shared" si="28"/>
        <v>14</v>
      </c>
      <c r="W75" s="165">
        <v>0</v>
      </c>
      <c r="X75" s="165">
        <v>4</v>
      </c>
      <c r="Y75" s="166">
        <v>0</v>
      </c>
      <c r="Z75" s="170">
        <v>0</v>
      </c>
      <c r="AA75" s="171">
        <f t="shared" si="33"/>
        <v>4</v>
      </c>
      <c r="AB75" s="164">
        <v>4</v>
      </c>
      <c r="AC75" s="165">
        <v>1</v>
      </c>
      <c r="AD75" s="166">
        <v>0</v>
      </c>
      <c r="AE75" s="170">
        <v>0</v>
      </c>
      <c r="AF75" s="171">
        <f t="shared" si="34"/>
        <v>5</v>
      </c>
      <c r="AG75" s="164">
        <v>4</v>
      </c>
      <c r="AH75" s="165">
        <v>1</v>
      </c>
      <c r="AI75" s="166">
        <v>0</v>
      </c>
      <c r="AJ75" s="170">
        <v>0</v>
      </c>
      <c r="AK75" s="171">
        <f t="shared" si="35"/>
        <v>5</v>
      </c>
      <c r="AL75" s="164">
        <v>1</v>
      </c>
      <c r="AM75" s="165">
        <v>0</v>
      </c>
      <c r="AN75" s="166">
        <v>0</v>
      </c>
      <c r="AO75" s="170">
        <v>0</v>
      </c>
      <c r="AP75" s="171">
        <f t="shared" si="36"/>
        <v>1</v>
      </c>
      <c r="AQ75" s="165">
        <v>0</v>
      </c>
      <c r="AR75" s="165">
        <v>2</v>
      </c>
      <c r="AS75" s="166">
        <v>0</v>
      </c>
      <c r="AT75" s="170">
        <v>0</v>
      </c>
      <c r="AU75" s="171">
        <f t="shared" si="37"/>
        <v>2</v>
      </c>
      <c r="AV75" s="171">
        <f t="shared" si="38"/>
        <v>95</v>
      </c>
      <c r="AW75" s="171">
        <f t="shared" si="39"/>
        <v>133</v>
      </c>
      <c r="AX75" s="171">
        <f t="shared" si="40"/>
        <v>7</v>
      </c>
      <c r="AY75" s="164">
        <v>0</v>
      </c>
      <c r="AZ75" s="165">
        <v>1</v>
      </c>
      <c r="BA75" s="161">
        <v>0</v>
      </c>
      <c r="BB75" s="161">
        <v>0</v>
      </c>
      <c r="BC75" s="161">
        <f t="shared" si="29"/>
        <v>1</v>
      </c>
      <c r="BD75" s="161">
        <f t="shared" si="30"/>
        <v>1</v>
      </c>
      <c r="BE75" s="161">
        <f t="shared" si="41"/>
        <v>240</v>
      </c>
      <c r="BF75" s="161">
        <f t="shared" si="42"/>
        <v>241</v>
      </c>
    </row>
    <row r="76" spans="1:58" ht="18">
      <c r="A76" s="53" t="s">
        <v>74</v>
      </c>
      <c r="B76" s="173">
        <v>678</v>
      </c>
      <c r="C76" s="162">
        <v>26</v>
      </c>
      <c r="D76" s="162">
        <v>7</v>
      </c>
      <c r="E76" s="161">
        <f t="shared" si="31"/>
        <v>711</v>
      </c>
      <c r="F76" s="5">
        <v>1118</v>
      </c>
      <c r="G76" s="163">
        <f t="shared" si="32"/>
        <v>0.63595706618962433</v>
      </c>
      <c r="H76" s="164">
        <v>206</v>
      </c>
      <c r="I76" s="165">
        <v>11</v>
      </c>
      <c r="J76" s="166">
        <v>1</v>
      </c>
      <c r="K76" s="170">
        <v>0</v>
      </c>
      <c r="L76" s="171">
        <f t="shared" si="26"/>
        <v>218</v>
      </c>
      <c r="M76" s="164">
        <v>387</v>
      </c>
      <c r="N76" s="165">
        <v>7</v>
      </c>
      <c r="O76" s="164">
        <v>1</v>
      </c>
      <c r="P76" s="170">
        <v>5</v>
      </c>
      <c r="Q76" s="171">
        <f t="shared" si="27"/>
        <v>400</v>
      </c>
      <c r="R76" s="164">
        <v>36</v>
      </c>
      <c r="S76" s="165">
        <v>3</v>
      </c>
      <c r="T76" s="164">
        <v>0</v>
      </c>
      <c r="U76" s="170">
        <v>0</v>
      </c>
      <c r="V76" s="171">
        <f t="shared" si="28"/>
        <v>39</v>
      </c>
      <c r="W76" s="165">
        <v>1</v>
      </c>
      <c r="X76" s="165">
        <v>9</v>
      </c>
      <c r="Y76" s="166">
        <v>0</v>
      </c>
      <c r="Z76" s="170">
        <v>0</v>
      </c>
      <c r="AA76" s="171">
        <f t="shared" si="33"/>
        <v>10</v>
      </c>
      <c r="AB76" s="164">
        <v>6</v>
      </c>
      <c r="AC76" s="165">
        <v>0</v>
      </c>
      <c r="AD76" s="166">
        <v>0</v>
      </c>
      <c r="AE76" s="170">
        <v>0</v>
      </c>
      <c r="AF76" s="171">
        <f t="shared" si="34"/>
        <v>6</v>
      </c>
      <c r="AG76" s="164">
        <v>15</v>
      </c>
      <c r="AH76" s="165">
        <v>2</v>
      </c>
      <c r="AI76" s="166">
        <v>0</v>
      </c>
      <c r="AJ76" s="170">
        <v>1</v>
      </c>
      <c r="AK76" s="171">
        <f t="shared" si="35"/>
        <v>18</v>
      </c>
      <c r="AL76" s="164">
        <v>1</v>
      </c>
      <c r="AM76" s="165">
        <v>0</v>
      </c>
      <c r="AN76" s="166">
        <v>0</v>
      </c>
      <c r="AO76" s="170">
        <v>0</v>
      </c>
      <c r="AP76" s="171">
        <f t="shared" si="36"/>
        <v>1</v>
      </c>
      <c r="AQ76" s="165">
        <v>0</v>
      </c>
      <c r="AR76" s="165">
        <v>4</v>
      </c>
      <c r="AS76" s="166">
        <v>0</v>
      </c>
      <c r="AT76" s="170">
        <v>0</v>
      </c>
      <c r="AU76" s="171">
        <f t="shared" si="37"/>
        <v>4</v>
      </c>
      <c r="AV76" s="171">
        <f t="shared" si="38"/>
        <v>225</v>
      </c>
      <c r="AW76" s="171">
        <f t="shared" si="39"/>
        <v>439</v>
      </c>
      <c r="AX76" s="171">
        <f t="shared" si="40"/>
        <v>22</v>
      </c>
      <c r="AY76" s="164">
        <v>12</v>
      </c>
      <c r="AZ76" s="165">
        <v>0</v>
      </c>
      <c r="BA76" s="161">
        <v>0</v>
      </c>
      <c r="BB76" s="161">
        <v>1</v>
      </c>
      <c r="BC76" s="161">
        <f t="shared" si="29"/>
        <v>13</v>
      </c>
      <c r="BD76" s="161">
        <f t="shared" si="30"/>
        <v>2</v>
      </c>
      <c r="BE76" s="161">
        <f t="shared" si="41"/>
        <v>709</v>
      </c>
      <c r="BF76" s="161">
        <f t="shared" si="42"/>
        <v>711</v>
      </c>
    </row>
    <row r="77" spans="1:58" ht="18">
      <c r="A77" s="53" t="s">
        <v>75</v>
      </c>
      <c r="B77" s="173">
        <v>599</v>
      </c>
      <c r="C77" s="162">
        <v>33</v>
      </c>
      <c r="D77" s="162">
        <v>5</v>
      </c>
      <c r="E77" s="161">
        <f t="shared" si="31"/>
        <v>637</v>
      </c>
      <c r="F77" s="5">
        <v>890</v>
      </c>
      <c r="G77" s="163">
        <f t="shared" si="32"/>
        <v>0.71573033707865163</v>
      </c>
      <c r="H77" s="164">
        <v>234</v>
      </c>
      <c r="I77" s="165">
        <v>14</v>
      </c>
      <c r="J77" s="166">
        <v>2</v>
      </c>
      <c r="K77" s="170">
        <v>1</v>
      </c>
      <c r="L77" s="171">
        <f t="shared" si="26"/>
        <v>251</v>
      </c>
      <c r="M77" s="164">
        <v>272</v>
      </c>
      <c r="N77" s="165">
        <v>8</v>
      </c>
      <c r="O77" s="164">
        <v>3</v>
      </c>
      <c r="P77" s="170">
        <v>2</v>
      </c>
      <c r="Q77" s="171">
        <f t="shared" si="27"/>
        <v>285</v>
      </c>
      <c r="R77" s="164">
        <v>28</v>
      </c>
      <c r="S77" s="165">
        <v>1</v>
      </c>
      <c r="T77" s="164">
        <v>0</v>
      </c>
      <c r="U77" s="170">
        <v>2</v>
      </c>
      <c r="V77" s="171">
        <f t="shared" si="28"/>
        <v>31</v>
      </c>
      <c r="W77" s="165">
        <v>0</v>
      </c>
      <c r="X77" s="165">
        <v>12</v>
      </c>
      <c r="Y77" s="166">
        <v>0</v>
      </c>
      <c r="Z77" s="170">
        <v>0</v>
      </c>
      <c r="AA77" s="171">
        <f t="shared" si="33"/>
        <v>12</v>
      </c>
      <c r="AB77" s="164">
        <v>8</v>
      </c>
      <c r="AC77" s="165">
        <v>0</v>
      </c>
      <c r="AD77" s="166">
        <v>0</v>
      </c>
      <c r="AE77" s="170">
        <v>0</v>
      </c>
      <c r="AF77" s="171">
        <f t="shared" si="34"/>
        <v>8</v>
      </c>
      <c r="AG77" s="164">
        <v>22</v>
      </c>
      <c r="AH77" s="165">
        <v>0</v>
      </c>
      <c r="AI77" s="166">
        <v>0</v>
      </c>
      <c r="AJ77" s="170">
        <v>0</v>
      </c>
      <c r="AK77" s="171">
        <f t="shared" si="35"/>
        <v>22</v>
      </c>
      <c r="AL77" s="164">
        <v>4</v>
      </c>
      <c r="AM77" s="165">
        <v>1</v>
      </c>
      <c r="AN77" s="166">
        <v>0</v>
      </c>
      <c r="AO77" s="170">
        <v>0</v>
      </c>
      <c r="AP77" s="171">
        <f t="shared" si="36"/>
        <v>5</v>
      </c>
      <c r="AQ77" s="165">
        <v>1</v>
      </c>
      <c r="AR77" s="165">
        <v>11</v>
      </c>
      <c r="AS77" s="166">
        <v>0</v>
      </c>
      <c r="AT77" s="170">
        <v>0</v>
      </c>
      <c r="AU77" s="171">
        <f t="shared" si="37"/>
        <v>12</v>
      </c>
      <c r="AV77" s="171">
        <f t="shared" si="38"/>
        <v>264</v>
      </c>
      <c r="AW77" s="171">
        <f t="shared" si="39"/>
        <v>316</v>
      </c>
      <c r="AX77" s="171">
        <f t="shared" si="40"/>
        <v>34</v>
      </c>
      <c r="AY77" s="164">
        <v>5</v>
      </c>
      <c r="AZ77" s="165">
        <v>1</v>
      </c>
      <c r="BA77" s="161">
        <v>0</v>
      </c>
      <c r="BB77" s="161">
        <v>0</v>
      </c>
      <c r="BC77" s="161">
        <f t="shared" si="29"/>
        <v>6</v>
      </c>
      <c r="BD77" s="161">
        <f t="shared" si="30"/>
        <v>5</v>
      </c>
      <c r="BE77" s="161">
        <f t="shared" si="41"/>
        <v>632</v>
      </c>
      <c r="BF77" s="161">
        <f t="shared" si="42"/>
        <v>637</v>
      </c>
    </row>
    <row r="78" spans="1:58" ht="18">
      <c r="A78" s="53" t="s">
        <v>76</v>
      </c>
      <c r="B78" s="173">
        <v>497</v>
      </c>
      <c r="C78" s="162">
        <v>25</v>
      </c>
      <c r="D78" s="162">
        <v>1</v>
      </c>
      <c r="E78" s="161">
        <f t="shared" si="31"/>
        <v>523</v>
      </c>
      <c r="F78" s="5">
        <v>784</v>
      </c>
      <c r="G78" s="163">
        <f t="shared" si="32"/>
        <v>0.66709183673469385</v>
      </c>
      <c r="H78" s="164">
        <v>162</v>
      </c>
      <c r="I78" s="165">
        <v>11</v>
      </c>
      <c r="J78" s="166">
        <v>1</v>
      </c>
      <c r="K78" s="170">
        <v>0</v>
      </c>
      <c r="L78" s="171">
        <f t="shared" si="26"/>
        <v>174</v>
      </c>
      <c r="M78" s="164">
        <v>269</v>
      </c>
      <c r="N78" s="165">
        <v>11</v>
      </c>
      <c r="O78" s="164">
        <v>0</v>
      </c>
      <c r="P78" s="170">
        <v>1</v>
      </c>
      <c r="Q78" s="171">
        <f t="shared" si="27"/>
        <v>281</v>
      </c>
      <c r="R78" s="164">
        <v>22</v>
      </c>
      <c r="S78" s="165">
        <v>0</v>
      </c>
      <c r="T78" s="164">
        <v>0</v>
      </c>
      <c r="U78" s="170">
        <v>0</v>
      </c>
      <c r="V78" s="171">
        <f t="shared" si="28"/>
        <v>22</v>
      </c>
      <c r="W78" s="165">
        <v>0</v>
      </c>
      <c r="X78" s="165">
        <v>9</v>
      </c>
      <c r="Y78" s="166">
        <v>0</v>
      </c>
      <c r="Z78" s="170">
        <v>0</v>
      </c>
      <c r="AA78" s="171">
        <f t="shared" si="33"/>
        <v>9</v>
      </c>
      <c r="AB78" s="164">
        <v>3</v>
      </c>
      <c r="AC78" s="165">
        <v>1</v>
      </c>
      <c r="AD78" s="166">
        <v>0</v>
      </c>
      <c r="AE78" s="170">
        <v>0</v>
      </c>
      <c r="AF78" s="171">
        <f t="shared" si="34"/>
        <v>4</v>
      </c>
      <c r="AG78" s="164">
        <v>14</v>
      </c>
      <c r="AH78" s="165">
        <v>1</v>
      </c>
      <c r="AI78" s="166">
        <v>0</v>
      </c>
      <c r="AJ78" s="170">
        <v>0</v>
      </c>
      <c r="AK78" s="171">
        <f t="shared" si="35"/>
        <v>15</v>
      </c>
      <c r="AL78" s="164">
        <v>4</v>
      </c>
      <c r="AM78" s="165">
        <v>0</v>
      </c>
      <c r="AN78" s="166">
        <v>0</v>
      </c>
      <c r="AO78" s="170">
        <v>0</v>
      </c>
      <c r="AP78" s="171">
        <f t="shared" si="36"/>
        <v>4</v>
      </c>
      <c r="AQ78" s="165">
        <v>0</v>
      </c>
      <c r="AR78" s="165">
        <v>2</v>
      </c>
      <c r="AS78" s="166">
        <v>0</v>
      </c>
      <c r="AT78" s="170">
        <v>0</v>
      </c>
      <c r="AU78" s="171">
        <f t="shared" si="37"/>
        <v>2</v>
      </c>
      <c r="AV78" s="171">
        <f t="shared" si="38"/>
        <v>182</v>
      </c>
      <c r="AW78" s="171">
        <f t="shared" si="39"/>
        <v>303</v>
      </c>
      <c r="AX78" s="171">
        <f t="shared" si="40"/>
        <v>17</v>
      </c>
      <c r="AY78" s="164">
        <v>7</v>
      </c>
      <c r="AZ78" s="165">
        <v>0</v>
      </c>
      <c r="BA78" s="161">
        <v>0</v>
      </c>
      <c r="BB78" s="161">
        <v>0</v>
      </c>
      <c r="BC78" s="161">
        <f t="shared" si="29"/>
        <v>7</v>
      </c>
      <c r="BD78" s="161">
        <f t="shared" si="30"/>
        <v>5</v>
      </c>
      <c r="BE78" s="161">
        <f t="shared" si="41"/>
        <v>518</v>
      </c>
      <c r="BF78" s="161">
        <f t="shared" si="42"/>
        <v>523</v>
      </c>
    </row>
    <row r="79" spans="1:58" ht="18">
      <c r="A79" s="53" t="s">
        <v>77</v>
      </c>
      <c r="B79" s="173">
        <v>266</v>
      </c>
      <c r="C79" s="162">
        <v>19</v>
      </c>
      <c r="D79" s="162">
        <v>3</v>
      </c>
      <c r="E79" s="161">
        <f t="shared" si="31"/>
        <v>288</v>
      </c>
      <c r="F79" s="5">
        <v>465</v>
      </c>
      <c r="G79" s="163">
        <f t="shared" si="32"/>
        <v>0.61935483870967745</v>
      </c>
      <c r="H79" s="164">
        <v>60</v>
      </c>
      <c r="I79" s="165">
        <v>9</v>
      </c>
      <c r="J79" s="166">
        <v>0</v>
      </c>
      <c r="K79" s="170">
        <v>0</v>
      </c>
      <c r="L79" s="171">
        <f t="shared" si="26"/>
        <v>69</v>
      </c>
      <c r="M79" s="164">
        <v>160</v>
      </c>
      <c r="N79" s="165">
        <v>6</v>
      </c>
      <c r="O79" s="164">
        <v>0</v>
      </c>
      <c r="P79" s="170">
        <v>3</v>
      </c>
      <c r="Q79" s="171">
        <f t="shared" si="27"/>
        <v>169</v>
      </c>
      <c r="R79" s="164">
        <v>7</v>
      </c>
      <c r="S79" s="165">
        <v>2</v>
      </c>
      <c r="T79" s="164">
        <v>0</v>
      </c>
      <c r="U79" s="170">
        <v>0</v>
      </c>
      <c r="V79" s="171">
        <f t="shared" si="28"/>
        <v>9</v>
      </c>
      <c r="W79" s="165">
        <v>2</v>
      </c>
      <c r="X79" s="165">
        <v>11</v>
      </c>
      <c r="Y79" s="166">
        <v>0</v>
      </c>
      <c r="Z79" s="170">
        <v>0</v>
      </c>
      <c r="AA79" s="171">
        <f t="shared" si="33"/>
        <v>13</v>
      </c>
      <c r="AB79" s="164">
        <v>3</v>
      </c>
      <c r="AC79" s="165">
        <v>0</v>
      </c>
      <c r="AD79" s="166">
        <v>0</v>
      </c>
      <c r="AE79" s="170">
        <v>0</v>
      </c>
      <c r="AF79" s="171">
        <f t="shared" si="34"/>
        <v>3</v>
      </c>
      <c r="AG79" s="164">
        <v>10</v>
      </c>
      <c r="AH79" s="165">
        <v>0</v>
      </c>
      <c r="AI79" s="166">
        <v>0</v>
      </c>
      <c r="AJ79" s="170">
        <v>0</v>
      </c>
      <c r="AK79" s="171">
        <f t="shared" si="35"/>
        <v>10</v>
      </c>
      <c r="AL79" s="164">
        <v>0</v>
      </c>
      <c r="AM79" s="165">
        <v>0</v>
      </c>
      <c r="AN79" s="166">
        <v>0</v>
      </c>
      <c r="AO79" s="170">
        <v>0</v>
      </c>
      <c r="AP79" s="171">
        <f t="shared" si="36"/>
        <v>0</v>
      </c>
      <c r="AQ79" s="165">
        <v>0</v>
      </c>
      <c r="AR79" s="165">
        <v>7</v>
      </c>
      <c r="AS79" s="166">
        <v>0</v>
      </c>
      <c r="AT79" s="170">
        <v>0</v>
      </c>
      <c r="AU79" s="171">
        <f t="shared" si="37"/>
        <v>7</v>
      </c>
      <c r="AV79" s="171">
        <f t="shared" si="38"/>
        <v>72</v>
      </c>
      <c r="AW79" s="171">
        <f t="shared" si="39"/>
        <v>178</v>
      </c>
      <c r="AX79" s="171">
        <f t="shared" si="40"/>
        <v>17</v>
      </c>
      <c r="AY79" s="164">
        <v>3</v>
      </c>
      <c r="AZ79" s="165">
        <v>0</v>
      </c>
      <c r="BA79" s="161">
        <v>0</v>
      </c>
      <c r="BB79" s="161">
        <v>0</v>
      </c>
      <c r="BC79" s="161">
        <f t="shared" si="29"/>
        <v>3</v>
      </c>
      <c r="BD79" s="161">
        <f t="shared" si="30"/>
        <v>5</v>
      </c>
      <c r="BE79" s="161">
        <f t="shared" si="41"/>
        <v>283</v>
      </c>
      <c r="BF79" s="161">
        <f t="shared" si="42"/>
        <v>288</v>
      </c>
    </row>
    <row r="80" spans="1:58" ht="18">
      <c r="A80" s="53" t="s">
        <v>78</v>
      </c>
      <c r="B80" s="173">
        <v>442</v>
      </c>
      <c r="C80" s="162">
        <v>69</v>
      </c>
      <c r="D80" s="162">
        <v>12</v>
      </c>
      <c r="E80" s="161">
        <f t="shared" si="31"/>
        <v>523</v>
      </c>
      <c r="F80" s="5">
        <v>685</v>
      </c>
      <c r="G80" s="163">
        <f t="shared" si="32"/>
        <v>0.76350364963503647</v>
      </c>
      <c r="H80" s="164">
        <v>183</v>
      </c>
      <c r="I80" s="165">
        <v>35</v>
      </c>
      <c r="J80" s="166">
        <v>3</v>
      </c>
      <c r="K80" s="170">
        <v>4</v>
      </c>
      <c r="L80" s="171">
        <f t="shared" si="26"/>
        <v>225</v>
      </c>
      <c r="M80" s="164">
        <v>201</v>
      </c>
      <c r="N80" s="165">
        <v>25</v>
      </c>
      <c r="O80" s="164">
        <v>0</v>
      </c>
      <c r="P80" s="170">
        <v>6</v>
      </c>
      <c r="Q80" s="171">
        <f t="shared" si="27"/>
        <v>232</v>
      </c>
      <c r="R80" s="164">
        <v>19</v>
      </c>
      <c r="S80" s="165">
        <v>0</v>
      </c>
      <c r="T80" s="164">
        <v>0</v>
      </c>
      <c r="U80" s="170">
        <v>1</v>
      </c>
      <c r="V80" s="171">
        <f t="shared" si="28"/>
        <v>20</v>
      </c>
      <c r="W80" s="165">
        <v>2</v>
      </c>
      <c r="X80" s="165">
        <v>12</v>
      </c>
      <c r="Y80" s="166">
        <v>0</v>
      </c>
      <c r="Z80" s="170">
        <v>0</v>
      </c>
      <c r="AA80" s="171">
        <f t="shared" si="33"/>
        <v>14</v>
      </c>
      <c r="AB80" s="164">
        <v>5</v>
      </c>
      <c r="AC80" s="165">
        <v>0</v>
      </c>
      <c r="AD80" s="166">
        <v>0</v>
      </c>
      <c r="AE80" s="170">
        <v>0</v>
      </c>
      <c r="AF80" s="171">
        <f t="shared" si="34"/>
        <v>5</v>
      </c>
      <c r="AG80" s="164">
        <v>7</v>
      </c>
      <c r="AH80" s="165">
        <v>1</v>
      </c>
      <c r="AI80" s="166">
        <v>0</v>
      </c>
      <c r="AJ80" s="170">
        <v>0</v>
      </c>
      <c r="AK80" s="171">
        <f t="shared" si="35"/>
        <v>8</v>
      </c>
      <c r="AL80" s="164">
        <v>1</v>
      </c>
      <c r="AM80" s="165">
        <v>0</v>
      </c>
      <c r="AN80" s="166">
        <v>1</v>
      </c>
      <c r="AO80" s="170">
        <v>0</v>
      </c>
      <c r="AP80" s="171">
        <f t="shared" si="36"/>
        <v>2</v>
      </c>
      <c r="AQ80" s="165">
        <v>1</v>
      </c>
      <c r="AR80" s="165">
        <v>2</v>
      </c>
      <c r="AS80" s="166">
        <v>0</v>
      </c>
      <c r="AT80" s="170">
        <v>0</v>
      </c>
      <c r="AU80" s="171">
        <f t="shared" si="37"/>
        <v>3</v>
      </c>
      <c r="AV80" s="171">
        <f t="shared" si="38"/>
        <v>232</v>
      </c>
      <c r="AW80" s="171">
        <f t="shared" si="39"/>
        <v>252</v>
      </c>
      <c r="AX80" s="171">
        <f t="shared" si="40"/>
        <v>11</v>
      </c>
      <c r="AY80" s="164">
        <v>3</v>
      </c>
      <c r="AZ80" s="165">
        <v>0</v>
      </c>
      <c r="BA80" s="161">
        <v>0</v>
      </c>
      <c r="BB80" s="161">
        <v>0</v>
      </c>
      <c r="BC80" s="161">
        <f t="shared" si="29"/>
        <v>3</v>
      </c>
      <c r="BD80" s="161">
        <f t="shared" si="30"/>
        <v>11</v>
      </c>
      <c r="BE80" s="161">
        <f t="shared" si="41"/>
        <v>512</v>
      </c>
      <c r="BF80" s="161">
        <f t="shared" si="42"/>
        <v>523</v>
      </c>
    </row>
    <row r="81" spans="1:58" ht="18">
      <c r="A81" s="53" t="s">
        <v>79</v>
      </c>
      <c r="B81" s="173">
        <v>554</v>
      </c>
      <c r="C81" s="162">
        <v>43</v>
      </c>
      <c r="D81" s="162">
        <v>7</v>
      </c>
      <c r="E81" s="161">
        <f t="shared" si="31"/>
        <v>604</v>
      </c>
      <c r="F81" s="5">
        <v>875</v>
      </c>
      <c r="G81" s="163">
        <f t="shared" si="32"/>
        <v>0.69028571428571428</v>
      </c>
      <c r="H81" s="164">
        <v>168</v>
      </c>
      <c r="I81" s="165">
        <v>18</v>
      </c>
      <c r="J81" s="166">
        <v>0</v>
      </c>
      <c r="K81" s="170">
        <v>3</v>
      </c>
      <c r="L81" s="171">
        <f t="shared" si="26"/>
        <v>189</v>
      </c>
      <c r="M81" s="164">
        <v>318</v>
      </c>
      <c r="N81" s="165">
        <v>18</v>
      </c>
      <c r="O81" s="164">
        <v>0</v>
      </c>
      <c r="P81" s="170">
        <v>3</v>
      </c>
      <c r="Q81" s="171">
        <f t="shared" si="27"/>
        <v>339</v>
      </c>
      <c r="R81" s="164">
        <v>21</v>
      </c>
      <c r="S81" s="165">
        <v>1</v>
      </c>
      <c r="T81" s="164">
        <v>0</v>
      </c>
      <c r="U81" s="170">
        <v>0</v>
      </c>
      <c r="V81" s="171">
        <f t="shared" si="28"/>
        <v>22</v>
      </c>
      <c r="W81" s="165">
        <v>0</v>
      </c>
      <c r="X81" s="165">
        <v>5</v>
      </c>
      <c r="Y81" s="166">
        <v>0</v>
      </c>
      <c r="Z81" s="170">
        <v>0</v>
      </c>
      <c r="AA81" s="171">
        <f t="shared" si="33"/>
        <v>5</v>
      </c>
      <c r="AB81" s="164">
        <v>10</v>
      </c>
      <c r="AC81" s="165">
        <v>0</v>
      </c>
      <c r="AD81" s="166">
        <v>0</v>
      </c>
      <c r="AE81" s="170">
        <v>0</v>
      </c>
      <c r="AF81" s="171">
        <f t="shared" si="34"/>
        <v>10</v>
      </c>
      <c r="AG81" s="164">
        <v>17</v>
      </c>
      <c r="AH81" s="165">
        <v>1</v>
      </c>
      <c r="AI81" s="166">
        <v>0</v>
      </c>
      <c r="AJ81" s="170">
        <v>0</v>
      </c>
      <c r="AK81" s="171">
        <f t="shared" si="35"/>
        <v>18</v>
      </c>
      <c r="AL81" s="164">
        <v>4</v>
      </c>
      <c r="AM81" s="165">
        <v>0</v>
      </c>
      <c r="AN81" s="166">
        <v>0</v>
      </c>
      <c r="AO81" s="170">
        <v>0</v>
      </c>
      <c r="AP81" s="171">
        <f t="shared" si="36"/>
        <v>4</v>
      </c>
      <c r="AQ81" s="165">
        <v>1</v>
      </c>
      <c r="AR81" s="165">
        <v>4</v>
      </c>
      <c r="AS81" s="166">
        <v>1</v>
      </c>
      <c r="AT81" s="170">
        <v>0</v>
      </c>
      <c r="AU81" s="171">
        <f t="shared" si="37"/>
        <v>6</v>
      </c>
      <c r="AV81" s="171">
        <f t="shared" si="38"/>
        <v>203</v>
      </c>
      <c r="AW81" s="171">
        <f t="shared" si="39"/>
        <v>361</v>
      </c>
      <c r="AX81" s="171">
        <f t="shared" si="40"/>
        <v>24</v>
      </c>
      <c r="AY81" s="164">
        <v>2</v>
      </c>
      <c r="AZ81" s="165">
        <v>1</v>
      </c>
      <c r="BA81" s="161">
        <v>0</v>
      </c>
      <c r="BB81" s="161">
        <v>1</v>
      </c>
      <c r="BC81" s="161">
        <f t="shared" si="29"/>
        <v>4</v>
      </c>
      <c r="BD81" s="161">
        <f t="shared" si="30"/>
        <v>7</v>
      </c>
      <c r="BE81" s="161">
        <f t="shared" si="41"/>
        <v>597</v>
      </c>
      <c r="BF81" s="161">
        <f t="shared" si="42"/>
        <v>604</v>
      </c>
    </row>
    <row r="82" spans="1:58" ht="18">
      <c r="A82" s="53" t="s">
        <v>80</v>
      </c>
      <c r="B82" s="173">
        <v>466</v>
      </c>
      <c r="C82" s="162">
        <v>39</v>
      </c>
      <c r="D82" s="162">
        <v>9</v>
      </c>
      <c r="E82" s="161">
        <f t="shared" si="31"/>
        <v>514</v>
      </c>
      <c r="F82" s="5">
        <v>835</v>
      </c>
      <c r="G82" s="163">
        <f t="shared" si="32"/>
        <v>0.61556886227544905</v>
      </c>
      <c r="H82" s="164">
        <v>181</v>
      </c>
      <c r="I82" s="165">
        <v>18</v>
      </c>
      <c r="J82" s="166">
        <v>5</v>
      </c>
      <c r="K82" s="170">
        <v>4</v>
      </c>
      <c r="L82" s="171">
        <f t="shared" si="26"/>
        <v>208</v>
      </c>
      <c r="M82" s="164">
        <v>230</v>
      </c>
      <c r="N82" s="165">
        <v>10</v>
      </c>
      <c r="O82" s="164">
        <v>1</v>
      </c>
      <c r="P82" s="170">
        <v>4</v>
      </c>
      <c r="Q82" s="171">
        <f t="shared" si="27"/>
        <v>245</v>
      </c>
      <c r="R82" s="164">
        <v>22</v>
      </c>
      <c r="S82" s="165">
        <v>1</v>
      </c>
      <c r="T82" s="164">
        <v>1</v>
      </c>
      <c r="U82" s="170">
        <v>0</v>
      </c>
      <c r="V82" s="171">
        <f t="shared" si="28"/>
        <v>24</v>
      </c>
      <c r="W82" s="165">
        <v>0</v>
      </c>
      <c r="X82" s="165">
        <v>5</v>
      </c>
      <c r="Y82" s="166">
        <v>0</v>
      </c>
      <c r="Z82" s="170">
        <v>0</v>
      </c>
      <c r="AA82" s="171">
        <f t="shared" ref="AA82:AA87" si="43">SUM(W82:Z82)</f>
        <v>5</v>
      </c>
      <c r="AB82" s="164">
        <v>8</v>
      </c>
      <c r="AC82" s="165">
        <v>0</v>
      </c>
      <c r="AD82" s="166">
        <v>1</v>
      </c>
      <c r="AE82" s="170">
        <v>0</v>
      </c>
      <c r="AF82" s="171">
        <f t="shared" ref="AF82:AF87" si="44">SUM(AB82:AE82)</f>
        <v>9</v>
      </c>
      <c r="AG82" s="164">
        <v>14</v>
      </c>
      <c r="AH82" s="165">
        <v>0</v>
      </c>
      <c r="AI82" s="166">
        <v>0</v>
      </c>
      <c r="AJ82" s="170">
        <v>0</v>
      </c>
      <c r="AK82" s="171">
        <f t="shared" ref="AK82:AK87" si="45">SUM(AG82:AJ82)</f>
        <v>14</v>
      </c>
      <c r="AL82" s="164">
        <v>3</v>
      </c>
      <c r="AM82" s="165">
        <v>0</v>
      </c>
      <c r="AN82" s="166">
        <v>0</v>
      </c>
      <c r="AO82" s="170">
        <v>0</v>
      </c>
      <c r="AP82" s="171">
        <f t="shared" ref="AP82:AP87" si="46">SUM(AL82:AO82)</f>
        <v>3</v>
      </c>
      <c r="AQ82" s="165">
        <v>0</v>
      </c>
      <c r="AR82" s="165">
        <v>0</v>
      </c>
      <c r="AS82" s="166">
        <v>0</v>
      </c>
      <c r="AT82" s="170">
        <v>0</v>
      </c>
      <c r="AU82" s="171">
        <f t="shared" ref="AU82:AU87" si="47">SUM(AQ82:AT82)</f>
        <v>0</v>
      </c>
      <c r="AV82" s="171">
        <f t="shared" si="38"/>
        <v>220</v>
      </c>
      <c r="AW82" s="171">
        <f t="shared" si="39"/>
        <v>269</v>
      </c>
      <c r="AX82" s="171">
        <f t="shared" si="40"/>
        <v>14</v>
      </c>
      <c r="AY82" s="164">
        <v>2</v>
      </c>
      <c r="AZ82" s="165">
        <v>0</v>
      </c>
      <c r="BA82" s="161">
        <v>0</v>
      </c>
      <c r="BB82" s="161">
        <v>0</v>
      </c>
      <c r="BC82" s="161">
        <f t="shared" si="29"/>
        <v>2</v>
      </c>
      <c r="BD82" s="161">
        <f t="shared" si="30"/>
        <v>4</v>
      </c>
      <c r="BE82" s="161">
        <f t="shared" si="41"/>
        <v>510</v>
      </c>
      <c r="BF82" s="161">
        <f t="shared" si="42"/>
        <v>514</v>
      </c>
    </row>
    <row r="83" spans="1:58" ht="18">
      <c r="A83" s="53" t="s">
        <v>81</v>
      </c>
      <c r="B83" s="173">
        <v>485</v>
      </c>
      <c r="C83" s="162">
        <v>20</v>
      </c>
      <c r="D83" s="162">
        <v>9</v>
      </c>
      <c r="E83" s="161">
        <f t="shared" si="31"/>
        <v>514</v>
      </c>
      <c r="F83" s="5">
        <v>947</v>
      </c>
      <c r="G83" s="163">
        <f t="shared" si="32"/>
        <v>0.54276663146779303</v>
      </c>
      <c r="H83" s="164">
        <v>157</v>
      </c>
      <c r="I83" s="165">
        <v>9</v>
      </c>
      <c r="J83" s="166">
        <v>1</v>
      </c>
      <c r="K83" s="170">
        <v>3</v>
      </c>
      <c r="L83" s="171">
        <f t="shared" si="26"/>
        <v>170</v>
      </c>
      <c r="M83" s="164">
        <v>257</v>
      </c>
      <c r="N83" s="165">
        <v>8</v>
      </c>
      <c r="O83" s="164">
        <v>0</v>
      </c>
      <c r="P83" s="170">
        <v>5</v>
      </c>
      <c r="Q83" s="171">
        <f t="shared" si="27"/>
        <v>270</v>
      </c>
      <c r="R83" s="164">
        <v>19</v>
      </c>
      <c r="S83" s="165">
        <v>0</v>
      </c>
      <c r="T83" s="164">
        <v>0</v>
      </c>
      <c r="U83" s="170">
        <v>0</v>
      </c>
      <c r="V83" s="171">
        <f t="shared" si="28"/>
        <v>19</v>
      </c>
      <c r="W83" s="165">
        <v>0</v>
      </c>
      <c r="X83" s="165">
        <v>10</v>
      </c>
      <c r="Y83" s="166">
        <v>0</v>
      </c>
      <c r="Z83" s="170">
        <v>0</v>
      </c>
      <c r="AA83" s="171">
        <f t="shared" si="43"/>
        <v>10</v>
      </c>
      <c r="AB83" s="164">
        <v>8</v>
      </c>
      <c r="AC83" s="165">
        <v>1</v>
      </c>
      <c r="AD83" s="166">
        <v>0</v>
      </c>
      <c r="AE83" s="170">
        <v>0</v>
      </c>
      <c r="AF83" s="171">
        <f t="shared" si="44"/>
        <v>9</v>
      </c>
      <c r="AG83" s="164">
        <v>21</v>
      </c>
      <c r="AH83" s="165">
        <v>0</v>
      </c>
      <c r="AI83" s="166">
        <v>0</v>
      </c>
      <c r="AJ83" s="170">
        <v>1</v>
      </c>
      <c r="AK83" s="171">
        <f t="shared" si="45"/>
        <v>22</v>
      </c>
      <c r="AL83" s="164">
        <v>1</v>
      </c>
      <c r="AM83" s="165">
        <v>0</v>
      </c>
      <c r="AN83" s="166">
        <v>0</v>
      </c>
      <c r="AO83" s="170">
        <v>0</v>
      </c>
      <c r="AP83" s="171">
        <f t="shared" si="46"/>
        <v>1</v>
      </c>
      <c r="AQ83" s="165">
        <v>0</v>
      </c>
      <c r="AR83" s="165">
        <v>4</v>
      </c>
      <c r="AS83" s="166">
        <v>0</v>
      </c>
      <c r="AT83" s="170">
        <v>0</v>
      </c>
      <c r="AU83" s="171">
        <f t="shared" si="47"/>
        <v>4</v>
      </c>
      <c r="AV83" s="171">
        <f t="shared" si="38"/>
        <v>180</v>
      </c>
      <c r="AW83" s="171">
        <f t="shared" si="39"/>
        <v>289</v>
      </c>
      <c r="AX83" s="171">
        <f t="shared" si="40"/>
        <v>26</v>
      </c>
      <c r="AY83" s="164">
        <v>5</v>
      </c>
      <c r="AZ83" s="165">
        <v>1</v>
      </c>
      <c r="BA83" s="161">
        <v>0</v>
      </c>
      <c r="BB83" s="161">
        <v>0</v>
      </c>
      <c r="BC83" s="161">
        <f t="shared" si="29"/>
        <v>6</v>
      </c>
      <c r="BD83" s="161">
        <f t="shared" si="30"/>
        <v>3</v>
      </c>
      <c r="BE83" s="161">
        <f t="shared" si="41"/>
        <v>511</v>
      </c>
      <c r="BF83" s="161">
        <f t="shared" si="42"/>
        <v>514</v>
      </c>
    </row>
    <row r="84" spans="1:58" ht="18">
      <c r="A84" s="53" t="s">
        <v>82</v>
      </c>
      <c r="B84" s="173">
        <v>629</v>
      </c>
      <c r="C84" s="162">
        <v>64</v>
      </c>
      <c r="D84" s="162">
        <v>11</v>
      </c>
      <c r="E84" s="161">
        <f t="shared" si="31"/>
        <v>704</v>
      </c>
      <c r="F84" s="5">
        <v>1035</v>
      </c>
      <c r="G84" s="163">
        <f t="shared" si="32"/>
        <v>0.68019323671497589</v>
      </c>
      <c r="H84" s="164">
        <v>238</v>
      </c>
      <c r="I84" s="165">
        <v>29</v>
      </c>
      <c r="J84" s="166">
        <v>7</v>
      </c>
      <c r="K84" s="170">
        <v>3</v>
      </c>
      <c r="L84" s="171">
        <f t="shared" si="26"/>
        <v>277</v>
      </c>
      <c r="M84" s="164">
        <v>298</v>
      </c>
      <c r="N84" s="165">
        <v>16</v>
      </c>
      <c r="O84" s="164">
        <v>2</v>
      </c>
      <c r="P84" s="170">
        <v>6</v>
      </c>
      <c r="Q84" s="171">
        <f t="shared" si="27"/>
        <v>322</v>
      </c>
      <c r="R84" s="164">
        <v>30</v>
      </c>
      <c r="S84" s="165">
        <v>0</v>
      </c>
      <c r="T84" s="164">
        <v>0</v>
      </c>
      <c r="U84" s="170">
        <v>1</v>
      </c>
      <c r="V84" s="171">
        <f t="shared" si="28"/>
        <v>31</v>
      </c>
      <c r="W84" s="165">
        <v>0</v>
      </c>
      <c r="X84" s="165">
        <v>8</v>
      </c>
      <c r="Y84" s="166">
        <v>0</v>
      </c>
      <c r="Z84" s="170">
        <v>0</v>
      </c>
      <c r="AA84" s="171">
        <f t="shared" si="43"/>
        <v>8</v>
      </c>
      <c r="AB84" s="164">
        <v>11</v>
      </c>
      <c r="AC84" s="165">
        <v>0</v>
      </c>
      <c r="AD84" s="166">
        <v>2</v>
      </c>
      <c r="AE84" s="170">
        <v>0</v>
      </c>
      <c r="AF84" s="171">
        <f t="shared" si="44"/>
        <v>13</v>
      </c>
      <c r="AG84" s="164">
        <v>20</v>
      </c>
      <c r="AH84" s="165">
        <v>3</v>
      </c>
      <c r="AI84" s="166">
        <v>0</v>
      </c>
      <c r="AJ84" s="170">
        <v>1</v>
      </c>
      <c r="AK84" s="171">
        <f t="shared" si="45"/>
        <v>24</v>
      </c>
      <c r="AL84" s="164">
        <v>1</v>
      </c>
      <c r="AM84" s="165">
        <v>0</v>
      </c>
      <c r="AN84" s="166">
        <v>1</v>
      </c>
      <c r="AO84" s="170">
        <v>0</v>
      </c>
      <c r="AP84" s="171">
        <f t="shared" si="46"/>
        <v>2</v>
      </c>
      <c r="AQ84" s="165">
        <v>1</v>
      </c>
      <c r="AR84" s="165">
        <v>4</v>
      </c>
      <c r="AS84" s="166">
        <v>0</v>
      </c>
      <c r="AT84" s="170">
        <v>0</v>
      </c>
      <c r="AU84" s="171">
        <f t="shared" si="47"/>
        <v>5</v>
      </c>
      <c r="AV84" s="171">
        <f t="shared" si="38"/>
        <v>292</v>
      </c>
      <c r="AW84" s="171">
        <f t="shared" si="39"/>
        <v>353</v>
      </c>
      <c r="AX84" s="171">
        <f t="shared" si="40"/>
        <v>29</v>
      </c>
      <c r="AY84" s="164">
        <v>13</v>
      </c>
      <c r="AZ84" s="165">
        <v>0</v>
      </c>
      <c r="BA84" s="161">
        <v>1</v>
      </c>
      <c r="BB84" s="161">
        <v>0</v>
      </c>
      <c r="BC84" s="161">
        <f t="shared" si="29"/>
        <v>14</v>
      </c>
      <c r="BD84" s="161">
        <f t="shared" si="30"/>
        <v>8</v>
      </c>
      <c r="BE84" s="161">
        <f t="shared" si="41"/>
        <v>696</v>
      </c>
      <c r="BF84" s="161">
        <f t="shared" si="42"/>
        <v>704</v>
      </c>
    </row>
    <row r="85" spans="1:58" ht="18">
      <c r="A85" s="53" t="s">
        <v>83</v>
      </c>
      <c r="B85" s="173">
        <v>536</v>
      </c>
      <c r="C85" s="162">
        <v>50</v>
      </c>
      <c r="D85" s="162">
        <v>3</v>
      </c>
      <c r="E85" s="161">
        <f t="shared" si="31"/>
        <v>589</v>
      </c>
      <c r="F85" s="5">
        <v>934</v>
      </c>
      <c r="G85" s="163">
        <f t="shared" si="32"/>
        <v>0.63062098501070663</v>
      </c>
      <c r="H85" s="164">
        <v>206</v>
      </c>
      <c r="I85" s="165">
        <v>20</v>
      </c>
      <c r="J85" s="166">
        <v>0</v>
      </c>
      <c r="K85" s="170">
        <v>0</v>
      </c>
      <c r="L85" s="171">
        <f t="shared" si="26"/>
        <v>226</v>
      </c>
      <c r="M85" s="164">
        <v>258</v>
      </c>
      <c r="N85" s="165">
        <v>22</v>
      </c>
      <c r="O85" s="164">
        <v>1</v>
      </c>
      <c r="P85" s="170">
        <v>3</v>
      </c>
      <c r="Q85" s="171">
        <f t="shared" si="27"/>
        <v>284</v>
      </c>
      <c r="R85" s="164">
        <v>22</v>
      </c>
      <c r="S85" s="165">
        <v>1</v>
      </c>
      <c r="T85" s="164">
        <v>0</v>
      </c>
      <c r="U85" s="170">
        <v>0</v>
      </c>
      <c r="V85" s="171">
        <f t="shared" si="28"/>
        <v>23</v>
      </c>
      <c r="W85" s="165">
        <v>1</v>
      </c>
      <c r="X85" s="165">
        <v>10</v>
      </c>
      <c r="Y85" s="166">
        <v>0</v>
      </c>
      <c r="Z85" s="170">
        <v>0</v>
      </c>
      <c r="AA85" s="171">
        <f t="shared" si="43"/>
        <v>11</v>
      </c>
      <c r="AB85" s="164">
        <v>6</v>
      </c>
      <c r="AC85" s="165">
        <v>1</v>
      </c>
      <c r="AD85" s="166">
        <v>0</v>
      </c>
      <c r="AE85" s="170">
        <v>0</v>
      </c>
      <c r="AF85" s="171">
        <f t="shared" si="44"/>
        <v>7</v>
      </c>
      <c r="AG85" s="164">
        <v>17</v>
      </c>
      <c r="AH85" s="165">
        <v>1</v>
      </c>
      <c r="AI85" s="166">
        <v>1</v>
      </c>
      <c r="AJ85" s="170">
        <v>0</v>
      </c>
      <c r="AK85" s="171">
        <f t="shared" si="45"/>
        <v>19</v>
      </c>
      <c r="AL85" s="164">
        <v>3</v>
      </c>
      <c r="AM85" s="165">
        <v>0</v>
      </c>
      <c r="AN85" s="166">
        <v>0</v>
      </c>
      <c r="AO85" s="170">
        <v>0</v>
      </c>
      <c r="AP85" s="171">
        <f t="shared" si="46"/>
        <v>3</v>
      </c>
      <c r="AQ85" s="165">
        <v>0</v>
      </c>
      <c r="AR85" s="165">
        <v>4</v>
      </c>
      <c r="AS85" s="166">
        <v>0</v>
      </c>
      <c r="AT85" s="170">
        <v>0</v>
      </c>
      <c r="AU85" s="171">
        <f t="shared" si="47"/>
        <v>4</v>
      </c>
      <c r="AV85" s="171">
        <f t="shared" si="38"/>
        <v>236</v>
      </c>
      <c r="AW85" s="171">
        <f t="shared" si="39"/>
        <v>307</v>
      </c>
      <c r="AX85" s="171">
        <f t="shared" si="40"/>
        <v>23</v>
      </c>
      <c r="AY85" s="164">
        <v>4</v>
      </c>
      <c r="AZ85" s="165">
        <v>1</v>
      </c>
      <c r="BA85" s="161">
        <v>0</v>
      </c>
      <c r="BB85" s="161">
        <v>0</v>
      </c>
      <c r="BC85" s="161">
        <f t="shared" si="29"/>
        <v>5</v>
      </c>
      <c r="BD85" s="161">
        <f t="shared" si="30"/>
        <v>7</v>
      </c>
      <c r="BE85" s="161">
        <f t="shared" si="41"/>
        <v>582</v>
      </c>
      <c r="BF85" s="161">
        <f t="shared" si="42"/>
        <v>589</v>
      </c>
    </row>
    <row r="86" spans="1:58" ht="18">
      <c r="A86" s="53" t="s">
        <v>84</v>
      </c>
      <c r="B86" s="173">
        <v>480</v>
      </c>
      <c r="C86" s="162">
        <v>43</v>
      </c>
      <c r="D86" s="162">
        <v>9</v>
      </c>
      <c r="E86" s="161">
        <f t="shared" si="31"/>
        <v>532</v>
      </c>
      <c r="F86" s="5">
        <v>902</v>
      </c>
      <c r="G86" s="163">
        <f t="shared" si="32"/>
        <v>0.58980044345898008</v>
      </c>
      <c r="H86" s="164">
        <v>187</v>
      </c>
      <c r="I86" s="165">
        <v>23</v>
      </c>
      <c r="J86" s="166">
        <v>3</v>
      </c>
      <c r="K86" s="170">
        <v>2</v>
      </c>
      <c r="L86" s="171">
        <f t="shared" si="26"/>
        <v>215</v>
      </c>
      <c r="M86" s="164">
        <v>223</v>
      </c>
      <c r="N86" s="165">
        <v>11</v>
      </c>
      <c r="O86" s="164">
        <v>3</v>
      </c>
      <c r="P86" s="170">
        <v>5</v>
      </c>
      <c r="Q86" s="171">
        <f t="shared" si="27"/>
        <v>242</v>
      </c>
      <c r="R86" s="164">
        <v>29</v>
      </c>
      <c r="S86" s="165">
        <v>2</v>
      </c>
      <c r="T86" s="164">
        <v>0</v>
      </c>
      <c r="U86" s="170">
        <v>2</v>
      </c>
      <c r="V86" s="171">
        <f t="shared" si="28"/>
        <v>33</v>
      </c>
      <c r="W86" s="165">
        <v>0</v>
      </c>
      <c r="X86" s="165">
        <v>4</v>
      </c>
      <c r="Y86" s="166">
        <v>0</v>
      </c>
      <c r="Z86" s="170">
        <v>0</v>
      </c>
      <c r="AA86" s="171">
        <f t="shared" si="43"/>
        <v>4</v>
      </c>
      <c r="AB86" s="164">
        <v>6</v>
      </c>
      <c r="AC86" s="165">
        <v>0</v>
      </c>
      <c r="AD86" s="166">
        <v>0</v>
      </c>
      <c r="AE86" s="170">
        <v>0</v>
      </c>
      <c r="AF86" s="171">
        <f t="shared" si="44"/>
        <v>6</v>
      </c>
      <c r="AG86" s="164">
        <v>14</v>
      </c>
      <c r="AH86" s="165">
        <v>0</v>
      </c>
      <c r="AI86" s="166">
        <v>0</v>
      </c>
      <c r="AJ86" s="170">
        <v>0</v>
      </c>
      <c r="AK86" s="171">
        <f t="shared" si="45"/>
        <v>14</v>
      </c>
      <c r="AL86" s="164">
        <v>3</v>
      </c>
      <c r="AM86" s="165">
        <v>0</v>
      </c>
      <c r="AN86" s="166">
        <v>0</v>
      </c>
      <c r="AO86" s="170">
        <v>0</v>
      </c>
      <c r="AP86" s="171">
        <f t="shared" si="46"/>
        <v>3</v>
      </c>
      <c r="AQ86" s="165">
        <v>0</v>
      </c>
      <c r="AR86" s="165">
        <v>6</v>
      </c>
      <c r="AS86" s="166">
        <v>0</v>
      </c>
      <c r="AT86" s="170">
        <v>0</v>
      </c>
      <c r="AU86" s="171">
        <f t="shared" si="47"/>
        <v>6</v>
      </c>
      <c r="AV86" s="171">
        <f t="shared" si="38"/>
        <v>224</v>
      </c>
      <c r="AW86" s="171">
        <f t="shared" si="39"/>
        <v>275</v>
      </c>
      <c r="AX86" s="171">
        <f t="shared" si="40"/>
        <v>20</v>
      </c>
      <c r="AY86" s="164">
        <v>3</v>
      </c>
      <c r="AZ86" s="165">
        <v>0</v>
      </c>
      <c r="BA86" s="161">
        <v>0</v>
      </c>
      <c r="BB86" s="161">
        <v>0</v>
      </c>
      <c r="BC86" s="161">
        <f t="shared" si="29"/>
        <v>3</v>
      </c>
      <c r="BD86" s="161">
        <f t="shared" si="30"/>
        <v>6</v>
      </c>
      <c r="BE86" s="161">
        <f t="shared" si="41"/>
        <v>526</v>
      </c>
      <c r="BF86" s="161">
        <f t="shared" si="42"/>
        <v>532</v>
      </c>
    </row>
    <row r="87" spans="1:58" ht="18">
      <c r="A87" s="53" t="s">
        <v>85</v>
      </c>
      <c r="B87" s="173">
        <v>505</v>
      </c>
      <c r="C87" s="162">
        <v>94</v>
      </c>
      <c r="D87" s="162">
        <v>6</v>
      </c>
      <c r="E87" s="161">
        <f t="shared" si="31"/>
        <v>605</v>
      </c>
      <c r="F87" s="5">
        <v>839</v>
      </c>
      <c r="G87" s="163">
        <f t="shared" si="32"/>
        <v>0.72109654350417163</v>
      </c>
      <c r="H87" s="164">
        <v>192</v>
      </c>
      <c r="I87" s="165">
        <v>47</v>
      </c>
      <c r="J87" s="166">
        <v>0</v>
      </c>
      <c r="K87" s="170">
        <v>3</v>
      </c>
      <c r="L87" s="171">
        <f t="shared" si="26"/>
        <v>242</v>
      </c>
      <c r="M87" s="164">
        <v>254</v>
      </c>
      <c r="N87" s="165">
        <v>24</v>
      </c>
      <c r="O87" s="164">
        <v>2</v>
      </c>
      <c r="P87" s="170">
        <v>2</v>
      </c>
      <c r="Q87" s="171">
        <f t="shared" si="27"/>
        <v>282</v>
      </c>
      <c r="R87" s="164">
        <v>18</v>
      </c>
      <c r="S87" s="165">
        <v>4</v>
      </c>
      <c r="T87" s="164">
        <v>0</v>
      </c>
      <c r="U87" s="170">
        <v>0</v>
      </c>
      <c r="V87" s="171">
        <f t="shared" si="28"/>
        <v>22</v>
      </c>
      <c r="W87" s="165">
        <v>2</v>
      </c>
      <c r="X87" s="165">
        <v>7</v>
      </c>
      <c r="Y87" s="166">
        <v>0</v>
      </c>
      <c r="Z87" s="170">
        <v>0</v>
      </c>
      <c r="AA87" s="171">
        <f t="shared" si="43"/>
        <v>9</v>
      </c>
      <c r="AB87" s="164">
        <v>3</v>
      </c>
      <c r="AC87" s="165">
        <v>0</v>
      </c>
      <c r="AD87" s="166">
        <v>0</v>
      </c>
      <c r="AE87" s="170">
        <v>0</v>
      </c>
      <c r="AF87" s="171">
        <f t="shared" si="44"/>
        <v>3</v>
      </c>
      <c r="AG87" s="164">
        <v>13</v>
      </c>
      <c r="AH87" s="165">
        <v>2</v>
      </c>
      <c r="AI87" s="166">
        <v>0</v>
      </c>
      <c r="AJ87" s="170">
        <v>1</v>
      </c>
      <c r="AK87" s="171">
        <f t="shared" si="45"/>
        <v>16</v>
      </c>
      <c r="AL87" s="164">
        <v>4</v>
      </c>
      <c r="AM87" s="165">
        <v>2</v>
      </c>
      <c r="AN87" s="166">
        <v>0</v>
      </c>
      <c r="AO87" s="170">
        <v>0</v>
      </c>
      <c r="AP87" s="171">
        <f t="shared" si="46"/>
        <v>6</v>
      </c>
      <c r="AQ87" s="165">
        <v>1</v>
      </c>
      <c r="AR87" s="165">
        <v>5</v>
      </c>
      <c r="AS87" s="166">
        <v>0</v>
      </c>
      <c r="AT87" s="170">
        <v>0</v>
      </c>
      <c r="AU87" s="171">
        <f t="shared" si="47"/>
        <v>6</v>
      </c>
      <c r="AV87" s="171">
        <f t="shared" si="38"/>
        <v>251</v>
      </c>
      <c r="AW87" s="171">
        <f t="shared" si="39"/>
        <v>304</v>
      </c>
      <c r="AX87" s="171">
        <f t="shared" si="40"/>
        <v>22</v>
      </c>
      <c r="AY87" s="164">
        <v>6</v>
      </c>
      <c r="AZ87" s="165">
        <v>1</v>
      </c>
      <c r="BA87" s="161">
        <v>0</v>
      </c>
      <c r="BB87" s="161">
        <v>0</v>
      </c>
      <c r="BC87" s="161">
        <f t="shared" si="29"/>
        <v>7</v>
      </c>
      <c r="BD87" s="161">
        <f t="shared" si="30"/>
        <v>12</v>
      </c>
      <c r="BE87" s="161">
        <f t="shared" si="41"/>
        <v>593</v>
      </c>
      <c r="BF87" s="161">
        <f t="shared" si="42"/>
        <v>605</v>
      </c>
    </row>
    <row r="88" spans="1:58" s="22" customFormat="1" ht="18">
      <c r="A88" s="53" t="s">
        <v>86</v>
      </c>
      <c r="B88" s="175">
        <f>SUM(B7:B87)</f>
        <v>35927</v>
      </c>
      <c r="C88" s="175">
        <f t="shared" ref="C88:D88" si="48">SUM(C7:C87)</f>
        <v>3193</v>
      </c>
      <c r="D88" s="175">
        <f t="shared" si="48"/>
        <v>512</v>
      </c>
      <c r="E88" s="175">
        <f t="shared" si="31"/>
        <v>39632</v>
      </c>
      <c r="F88" s="78">
        <f>SUM(F7:F87)</f>
        <v>58619</v>
      </c>
      <c r="G88" s="176">
        <f t="shared" si="32"/>
        <v>0.67609478155546832</v>
      </c>
      <c r="H88" s="177">
        <f>SUM(H7:H87)</f>
        <v>13981</v>
      </c>
      <c r="I88" s="177">
        <f>SUM(I7:I87)</f>
        <v>1442</v>
      </c>
      <c r="J88" s="177">
        <f>SUM(J7:J87)</f>
        <v>163</v>
      </c>
      <c r="K88" s="177">
        <f>SUM(K7:K87)</f>
        <v>163</v>
      </c>
      <c r="L88" s="177">
        <f t="shared" ref="L88:P88" si="49">SUM(L7:L87)</f>
        <v>15749</v>
      </c>
      <c r="M88" s="177">
        <f t="shared" si="49"/>
        <v>16886</v>
      </c>
      <c r="N88" s="177">
        <f t="shared" si="49"/>
        <v>1042</v>
      </c>
      <c r="O88" s="177">
        <f t="shared" si="49"/>
        <v>45</v>
      </c>
      <c r="P88" s="177">
        <f t="shared" si="49"/>
        <v>263</v>
      </c>
      <c r="Q88" s="178">
        <f t="shared" si="27"/>
        <v>18236</v>
      </c>
      <c r="R88" s="177">
        <f t="shared" ref="R88:U88" si="50">SUM(R7:R87)</f>
        <v>1564</v>
      </c>
      <c r="S88" s="177">
        <f t="shared" si="50"/>
        <v>118</v>
      </c>
      <c r="T88" s="177">
        <f t="shared" si="50"/>
        <v>6</v>
      </c>
      <c r="U88" s="177">
        <f t="shared" si="50"/>
        <v>18</v>
      </c>
      <c r="V88" s="178">
        <f t="shared" si="28"/>
        <v>1706</v>
      </c>
      <c r="W88" s="177">
        <f>SUM(W7:W87)</f>
        <v>40</v>
      </c>
      <c r="X88" s="177">
        <f>SUM(X7:X87)</f>
        <v>746</v>
      </c>
      <c r="Y88" s="177">
        <f>SUM(Y7:Y87)</f>
        <v>10</v>
      </c>
      <c r="Z88" s="177">
        <f t="shared" ref="Z88:AA88" si="51">SUM(Z7:Z87)</f>
        <v>11</v>
      </c>
      <c r="AA88" s="177">
        <f t="shared" si="51"/>
        <v>807</v>
      </c>
      <c r="AB88" s="177">
        <f>SUM(AB7:AB87)</f>
        <v>495</v>
      </c>
      <c r="AC88" s="177">
        <f>SUM(AC7:AC87)</f>
        <v>26</v>
      </c>
      <c r="AD88" s="177">
        <f>SUM(AD7:AD87)</f>
        <v>7</v>
      </c>
      <c r="AE88" s="177">
        <f t="shared" ref="AE88:AF88" si="52">SUM(AE7:AE87)</f>
        <v>6</v>
      </c>
      <c r="AF88" s="177">
        <f t="shared" si="52"/>
        <v>534</v>
      </c>
      <c r="AG88" s="177">
        <f>SUM(AG7:AG87)</f>
        <v>928</v>
      </c>
      <c r="AH88" s="177">
        <f>SUM(AH7:AH87)</f>
        <v>75</v>
      </c>
      <c r="AI88" s="177">
        <f>SUM(AI7:AI87)</f>
        <v>10</v>
      </c>
      <c r="AJ88" s="177">
        <f t="shared" ref="AJ88:AK88" si="53">SUM(AJ7:AJ87)</f>
        <v>21</v>
      </c>
      <c r="AK88" s="177">
        <f t="shared" si="53"/>
        <v>1034</v>
      </c>
      <c r="AL88" s="177">
        <f>SUM(AL7:AL87)</f>
        <v>183</v>
      </c>
      <c r="AM88" s="177">
        <f>SUM(AM7:AM87)</f>
        <v>17</v>
      </c>
      <c r="AN88" s="177">
        <f>SUM(AN7:AN87)</f>
        <v>3</v>
      </c>
      <c r="AO88" s="177">
        <f t="shared" ref="AO88:AP88" si="54">SUM(AO7:AO87)</f>
        <v>2</v>
      </c>
      <c r="AP88" s="177">
        <f t="shared" si="54"/>
        <v>205</v>
      </c>
      <c r="AQ88" s="177">
        <f>SUM(AQ7:AQ87)</f>
        <v>30</v>
      </c>
      <c r="AR88" s="177">
        <f>SUM(AR7:AR87)</f>
        <v>371</v>
      </c>
      <c r="AS88" s="177">
        <f>SUM(AS7:AS87)</f>
        <v>5</v>
      </c>
      <c r="AT88" s="177">
        <f t="shared" ref="AT88:AU88" si="55">SUM(AT7:AT87)</f>
        <v>5</v>
      </c>
      <c r="AU88" s="177">
        <f t="shared" si="55"/>
        <v>411</v>
      </c>
      <c r="AV88" s="178">
        <f t="shared" si="38"/>
        <v>16488</v>
      </c>
      <c r="AW88" s="178">
        <f t="shared" si="39"/>
        <v>19942</v>
      </c>
      <c r="AX88" s="178">
        <f t="shared" si="40"/>
        <v>1445</v>
      </c>
      <c r="AY88" s="175">
        <f>SUM(AY7:AY87)</f>
        <v>422</v>
      </c>
      <c r="AZ88" s="175">
        <f t="shared" ref="AZ88:BB88" si="56">SUM(AZ7:AZ87)</f>
        <v>45</v>
      </c>
      <c r="BA88" s="175">
        <f t="shared" si="56"/>
        <v>3</v>
      </c>
      <c r="BB88" s="175">
        <f t="shared" si="56"/>
        <v>10</v>
      </c>
      <c r="BC88" s="175">
        <f>SUM(BC7:BC87)</f>
        <v>480</v>
      </c>
      <c r="BD88" s="175">
        <f t="shared" si="30"/>
        <v>470</v>
      </c>
      <c r="BE88" s="175">
        <f t="shared" si="41"/>
        <v>39162</v>
      </c>
      <c r="BF88" s="175">
        <f t="shared" si="42"/>
        <v>39632</v>
      </c>
    </row>
    <row r="89" spans="1:58" ht="18">
      <c r="A89" s="115"/>
      <c r="B89" s="116"/>
      <c r="C89" s="116"/>
      <c r="D89" s="116"/>
      <c r="E89" s="116"/>
      <c r="F89" s="115"/>
      <c r="G89" s="117"/>
      <c r="H89" s="118"/>
      <c r="I89" s="118"/>
      <c r="J89" s="118"/>
      <c r="K89" s="118"/>
      <c r="L89" s="119"/>
      <c r="M89" s="118"/>
      <c r="N89" s="120"/>
      <c r="O89" s="118"/>
      <c r="P89" s="121"/>
      <c r="Q89" s="119"/>
      <c r="R89" s="118"/>
      <c r="S89" s="120"/>
      <c r="T89" s="118"/>
      <c r="U89" s="121"/>
      <c r="V89" s="119"/>
      <c r="W89" s="118"/>
      <c r="X89" s="118"/>
      <c r="Y89" s="118"/>
      <c r="Z89" s="118"/>
      <c r="AA89" s="119"/>
      <c r="AB89" s="58"/>
      <c r="AC89" s="58"/>
      <c r="AD89" s="58"/>
      <c r="AE89" s="58"/>
      <c r="AF89" s="56"/>
      <c r="AG89" s="58"/>
      <c r="AH89" s="58"/>
      <c r="AI89" s="58"/>
      <c r="AJ89" s="58"/>
      <c r="AK89" s="56"/>
      <c r="AL89" s="58"/>
      <c r="AM89" s="58"/>
      <c r="AN89" s="58"/>
      <c r="AO89" s="58"/>
      <c r="AP89" s="56"/>
      <c r="AQ89" s="58"/>
      <c r="AR89" s="58"/>
      <c r="AS89" s="58"/>
      <c r="AT89" s="58"/>
      <c r="AU89" s="56"/>
      <c r="AV89" s="56"/>
      <c r="AW89" s="56"/>
      <c r="AX89" s="56"/>
      <c r="AY89" s="79"/>
      <c r="AZ89" s="79"/>
      <c r="BA89" s="79"/>
      <c r="BB89" s="79"/>
      <c r="BC89" s="79"/>
      <c r="BD89" s="54"/>
      <c r="BE89" s="54"/>
    </row>
    <row r="90" spans="1:58" ht="18">
      <c r="O90" s="58"/>
      <c r="T90" s="58"/>
    </row>
  </sheetData>
  <mergeCells count="2">
    <mergeCell ref="A3:C3"/>
    <mergeCell ref="AQ1:AV1"/>
  </mergeCells>
  <printOptions gridLines="1"/>
  <pageMargins left="0.25" right="0.25" top="0.75" bottom="0.75" header="0.3" footer="0.3"/>
  <pageSetup paperSize="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F24" sqref="F24"/>
    </sheetView>
  </sheetViews>
  <sheetFormatPr baseColWidth="10" defaultColWidth="10.6640625" defaultRowHeight="17" x14ac:dyDescent="0"/>
  <cols>
    <col min="1" max="1" width="19.1640625" style="36" customWidth="1"/>
    <col min="2" max="2" width="11" style="36" customWidth="1"/>
    <col min="3" max="3" width="8.1640625" style="36" customWidth="1"/>
    <col min="4" max="4" width="8.33203125" style="36" customWidth="1"/>
    <col min="5" max="5" width="10.83203125" style="22" customWidth="1"/>
    <col min="6" max="6" width="10.1640625" style="22" customWidth="1"/>
    <col min="7" max="7" width="10.6640625" style="59" customWidth="1"/>
    <col min="8" max="9" width="9.1640625" style="84" customWidth="1"/>
    <col min="10" max="12" width="10.6640625" style="84" customWidth="1"/>
    <col min="13" max="13" width="6.1640625" style="36" customWidth="1"/>
    <col min="14" max="16" width="7.1640625" style="36" customWidth="1"/>
    <col min="17" max="17" width="8.33203125" style="36" customWidth="1"/>
    <col min="18" max="18" width="11.83203125" style="36" customWidth="1"/>
    <col min="19" max="19" width="8.5" style="36" customWidth="1"/>
    <col min="20" max="20" width="10" style="36" customWidth="1"/>
    <col min="21" max="21" width="5" style="36" customWidth="1"/>
    <col min="22" max="16384" width="10.6640625" style="36"/>
  </cols>
  <sheetData>
    <row r="1" spans="1:20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4"/>
      <c r="N1" s="64"/>
      <c r="O1" s="64"/>
      <c r="P1" s="64"/>
      <c r="Q1" s="64" t="s">
        <v>383</v>
      </c>
      <c r="R1" s="16"/>
      <c r="S1" s="16"/>
      <c r="T1" s="21"/>
    </row>
    <row r="2" spans="1:20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24"/>
      <c r="N2" s="24"/>
      <c r="O2" s="24"/>
      <c r="P2" s="24"/>
      <c r="Q2" s="24"/>
      <c r="R2" s="24"/>
      <c r="S2" s="24"/>
      <c r="T2" s="27"/>
    </row>
    <row r="3" spans="1:20" s="22" customFormat="1">
      <c r="A3" s="187">
        <v>42682</v>
      </c>
      <c r="B3" s="188"/>
      <c r="C3" s="189"/>
      <c r="D3" s="104"/>
      <c r="E3" s="24"/>
      <c r="F3" s="24"/>
      <c r="G3" s="25"/>
      <c r="H3" s="65"/>
      <c r="I3" s="65"/>
      <c r="J3" s="65"/>
      <c r="K3" s="65"/>
      <c r="L3" s="65"/>
      <c r="M3" s="24"/>
      <c r="N3" s="24"/>
      <c r="O3" s="24"/>
      <c r="P3" s="24"/>
      <c r="Q3" s="24"/>
      <c r="R3" s="24"/>
      <c r="S3" s="24"/>
      <c r="T3" s="27"/>
    </row>
    <row r="4" spans="1:20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31"/>
      <c r="N4" s="31"/>
      <c r="O4" s="31"/>
      <c r="P4" s="31"/>
      <c r="Q4" s="31"/>
      <c r="R4" s="31"/>
      <c r="S4" s="31"/>
      <c r="T4" s="35"/>
    </row>
    <row r="5" spans="1:20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384</v>
      </c>
      <c r="I5" s="72" t="s">
        <v>385</v>
      </c>
      <c r="J5" s="72" t="s">
        <v>386</v>
      </c>
      <c r="K5" s="72" t="s">
        <v>387</v>
      </c>
      <c r="L5" s="151" t="s">
        <v>388</v>
      </c>
      <c r="M5" s="37" t="s">
        <v>223</v>
      </c>
      <c r="N5" s="37" t="s">
        <v>224</v>
      </c>
      <c r="O5" s="37" t="s">
        <v>234</v>
      </c>
      <c r="P5" s="37" t="s">
        <v>225</v>
      </c>
      <c r="Q5" s="37" t="s">
        <v>226</v>
      </c>
      <c r="R5" s="43" t="s">
        <v>95</v>
      </c>
      <c r="S5" s="43" t="s">
        <v>96</v>
      </c>
      <c r="T5" s="43" t="s">
        <v>520</v>
      </c>
    </row>
    <row r="6" spans="1:20" s="52" customFormat="1" ht="12">
      <c r="A6" s="46"/>
      <c r="B6" s="46"/>
      <c r="C6" s="46"/>
      <c r="D6" s="46"/>
      <c r="E6" s="45"/>
      <c r="F6" s="45"/>
      <c r="G6" s="47"/>
      <c r="H6" s="75" t="s">
        <v>99</v>
      </c>
      <c r="I6" s="75" t="str">
        <f>H6</f>
        <v>REP</v>
      </c>
      <c r="J6" s="75" t="str">
        <f>I6</f>
        <v>REP</v>
      </c>
      <c r="K6" s="75" t="str">
        <f>H6</f>
        <v>REP</v>
      </c>
      <c r="L6" s="149" t="str">
        <f>H6</f>
        <v>REP</v>
      </c>
      <c r="M6" s="75"/>
      <c r="N6" s="75"/>
      <c r="O6" s="75"/>
      <c r="P6" s="75"/>
      <c r="Q6" s="75"/>
      <c r="R6" s="46"/>
      <c r="S6" s="103"/>
      <c r="T6" s="144"/>
    </row>
    <row r="7" spans="1:20" ht="18" thickBot="1">
      <c r="A7" s="79" t="s">
        <v>41</v>
      </c>
      <c r="B7" s="79">
        <v>348</v>
      </c>
      <c r="C7" s="79">
        <v>36</v>
      </c>
      <c r="D7" s="79">
        <v>2</v>
      </c>
      <c r="E7" s="79">
        <f>SUM(B7:D7)</f>
        <v>386</v>
      </c>
      <c r="F7" s="4">
        <v>537</v>
      </c>
      <c r="G7" s="80">
        <f t="shared" ref="G7:G8" si="0">E7/F7</f>
        <v>0.71880819366852888</v>
      </c>
      <c r="H7" s="139">
        <v>270</v>
      </c>
      <c r="I7" s="81">
        <v>26</v>
      </c>
      <c r="J7" s="81">
        <v>0</v>
      </c>
      <c r="K7" s="81">
        <v>2</v>
      </c>
      <c r="L7" s="150">
        <f>SUM(H7:K7)</f>
        <v>298</v>
      </c>
      <c r="M7" s="79">
        <v>0</v>
      </c>
      <c r="N7" s="81">
        <v>1</v>
      </c>
      <c r="O7" s="81">
        <v>0</v>
      </c>
      <c r="P7" s="81">
        <v>0</v>
      </c>
      <c r="Q7" s="79">
        <f>SUM(M7:P7)</f>
        <v>1</v>
      </c>
      <c r="R7" s="79">
        <f>E7-S7</f>
        <v>87</v>
      </c>
      <c r="S7" s="79">
        <f>L7+Q7</f>
        <v>299</v>
      </c>
      <c r="T7" s="79">
        <f>R7+S7</f>
        <v>386</v>
      </c>
    </row>
    <row r="8" spans="1:20" s="22" customFormat="1" ht="18" thickBot="1">
      <c r="A8" s="100" t="s">
        <v>86</v>
      </c>
      <c r="B8" s="79">
        <f>SUM(B7:B7)</f>
        <v>348</v>
      </c>
      <c r="C8" s="79">
        <f>SUM(C7:C7)</f>
        <v>36</v>
      </c>
      <c r="D8" s="79">
        <f>SUM(D7:D7)</f>
        <v>2</v>
      </c>
      <c r="E8" s="79">
        <f t="shared" ref="E8" si="1">SUM(B8:D8)</f>
        <v>386</v>
      </c>
      <c r="F8" s="79">
        <f>SUM(F7:F7)</f>
        <v>537</v>
      </c>
      <c r="G8" s="80">
        <f t="shared" si="0"/>
        <v>0.71880819366852888</v>
      </c>
      <c r="H8" s="79">
        <f>SUM(H7:H7)</f>
        <v>270</v>
      </c>
      <c r="I8" s="79">
        <f>SUM(I7:I7)</f>
        <v>26</v>
      </c>
      <c r="J8" s="79">
        <f>SUM(J7:J7)</f>
        <v>0</v>
      </c>
      <c r="K8" s="79">
        <f>SUM(K7:K7)</f>
        <v>2</v>
      </c>
      <c r="L8" s="150">
        <f t="shared" ref="L8" si="2">SUM(H8:K8)</f>
        <v>298</v>
      </c>
      <c r="M8" s="79">
        <f>SUM(M7:M7)</f>
        <v>0</v>
      </c>
      <c r="N8" s="79">
        <f>SUM(N7:N7)</f>
        <v>1</v>
      </c>
      <c r="O8" s="79">
        <f>SUM(O7:O7)</f>
        <v>0</v>
      </c>
      <c r="P8" s="79">
        <f>SUM(P7:P7)</f>
        <v>0</v>
      </c>
      <c r="Q8" s="79">
        <f t="shared" ref="Q8" si="3">SUM(M8:P8)</f>
        <v>1</v>
      </c>
      <c r="R8" s="79">
        <f>E8-S8</f>
        <v>87</v>
      </c>
      <c r="S8" s="79">
        <f t="shared" ref="S8" si="4">L8+Q8</f>
        <v>299</v>
      </c>
      <c r="T8" s="79">
        <f>R8+S8</f>
        <v>386</v>
      </c>
    </row>
    <row r="9" spans="1:20" ht="18" thickBot="1">
      <c r="R9" s="101"/>
      <c r="S9" s="101"/>
    </row>
    <row r="10" spans="1:20">
      <c r="E10" s="36"/>
      <c r="F10" s="36"/>
      <c r="G10" s="36"/>
      <c r="H10" s="36"/>
      <c r="I10" s="36"/>
      <c r="J10" s="36"/>
      <c r="K10" s="36"/>
      <c r="L10" s="36"/>
      <c r="S10" s="102"/>
    </row>
    <row r="11" spans="1:20">
      <c r="E11" s="36"/>
      <c r="F11" s="36"/>
      <c r="G11" s="36"/>
    </row>
    <row r="12" spans="1:20">
      <c r="E12" s="36"/>
      <c r="F12" s="36"/>
      <c r="G12" s="36"/>
      <c r="H12" s="36"/>
      <c r="I12" s="36"/>
      <c r="J12" s="36"/>
      <c r="K12" s="36"/>
      <c r="L12" s="36"/>
      <c r="M12" s="83"/>
      <c r="N12" s="83"/>
      <c r="O12" s="83"/>
      <c r="P12" s="83"/>
      <c r="Q12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L5" sqref="L5:L9"/>
    </sheetView>
  </sheetViews>
  <sheetFormatPr baseColWidth="10" defaultColWidth="10.6640625" defaultRowHeight="17" x14ac:dyDescent="0"/>
  <cols>
    <col min="1" max="1" width="19.1640625" style="36" customWidth="1"/>
    <col min="2" max="2" width="11" style="36" customWidth="1"/>
    <col min="3" max="3" width="8.1640625" style="36" customWidth="1"/>
    <col min="4" max="4" width="8.33203125" style="36" customWidth="1"/>
    <col min="5" max="5" width="8.5" style="22" customWidth="1"/>
    <col min="6" max="6" width="8.83203125" style="22" customWidth="1"/>
    <col min="7" max="7" width="9.1640625" style="59" customWidth="1"/>
    <col min="8" max="9" width="9.1640625" style="84" customWidth="1"/>
    <col min="10" max="10" width="7.1640625" style="84" customWidth="1"/>
    <col min="11" max="11" width="8" style="84" customWidth="1"/>
    <col min="12" max="12" width="7" style="84" customWidth="1"/>
    <col min="13" max="13" width="6.1640625" style="36" customWidth="1"/>
    <col min="14" max="16" width="7.1640625" style="36" customWidth="1"/>
    <col min="17" max="17" width="8.33203125" style="36" customWidth="1"/>
    <col min="18" max="19" width="8.5" style="36" customWidth="1"/>
    <col min="20" max="20" width="10" style="36" customWidth="1"/>
    <col min="21" max="21" width="5" style="36" customWidth="1"/>
    <col min="22" max="16384" width="10.6640625" style="36"/>
  </cols>
  <sheetData>
    <row r="1" spans="1:20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4"/>
      <c r="N1" s="64"/>
      <c r="O1" s="64"/>
      <c r="P1" s="64"/>
      <c r="Q1" s="64" t="s">
        <v>389</v>
      </c>
      <c r="R1" s="16"/>
      <c r="S1" s="16"/>
      <c r="T1" s="21"/>
    </row>
    <row r="2" spans="1:20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24"/>
      <c r="N2" s="24"/>
      <c r="O2" s="24"/>
      <c r="P2" s="24"/>
      <c r="Q2" s="24" t="s">
        <v>308</v>
      </c>
      <c r="R2" s="24"/>
      <c r="S2" s="24"/>
      <c r="T2" s="27"/>
    </row>
    <row r="3" spans="1:20" s="22" customFormat="1">
      <c r="A3" s="187">
        <v>42682</v>
      </c>
      <c r="B3" s="188"/>
      <c r="C3" s="189"/>
      <c r="D3" s="104"/>
      <c r="E3" s="24"/>
      <c r="F3" s="24"/>
      <c r="G3" s="25"/>
      <c r="H3" s="65"/>
      <c r="I3" s="65"/>
      <c r="J3" s="65"/>
      <c r="K3" s="65"/>
      <c r="L3" s="65"/>
      <c r="M3" s="24"/>
      <c r="N3" s="24"/>
      <c r="O3" s="24"/>
      <c r="P3" s="24"/>
      <c r="Q3" s="24"/>
      <c r="R3" s="24"/>
      <c r="S3" s="24"/>
      <c r="T3" s="27"/>
    </row>
    <row r="4" spans="1:20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31"/>
      <c r="N4" s="31"/>
      <c r="O4" s="31"/>
      <c r="P4" s="31"/>
      <c r="Q4" s="31"/>
      <c r="R4" s="31"/>
      <c r="S4" s="31"/>
      <c r="T4" s="35"/>
    </row>
    <row r="5" spans="1:20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390</v>
      </c>
      <c r="I5" s="72" t="s">
        <v>391</v>
      </c>
      <c r="J5" s="72" t="s">
        <v>392</v>
      </c>
      <c r="K5" s="72" t="s">
        <v>393</v>
      </c>
      <c r="L5" s="151" t="s">
        <v>394</v>
      </c>
      <c r="M5" s="37" t="s">
        <v>223</v>
      </c>
      <c r="N5" s="37" t="s">
        <v>224</v>
      </c>
      <c r="O5" s="37" t="s">
        <v>234</v>
      </c>
      <c r="P5" s="37" t="s">
        <v>225</v>
      </c>
      <c r="Q5" s="37" t="s">
        <v>226</v>
      </c>
      <c r="R5" s="43" t="s">
        <v>95</v>
      </c>
      <c r="S5" s="43" t="s">
        <v>96</v>
      </c>
      <c r="T5" s="43" t="s">
        <v>520</v>
      </c>
    </row>
    <row r="6" spans="1:20" s="52" customFormat="1" ht="12">
      <c r="A6" s="46"/>
      <c r="B6" s="46"/>
      <c r="C6" s="46"/>
      <c r="D6" s="46"/>
      <c r="E6" s="45"/>
      <c r="F6" s="45"/>
      <c r="G6" s="47"/>
      <c r="H6" s="75" t="s">
        <v>99</v>
      </c>
      <c r="I6" s="75" t="str">
        <f>H6</f>
        <v>REP</v>
      </c>
      <c r="J6" s="75" t="str">
        <f>I6</f>
        <v>REP</v>
      </c>
      <c r="K6" s="75" t="str">
        <f>H6</f>
        <v>REP</v>
      </c>
      <c r="L6" s="149" t="str">
        <f>H6</f>
        <v>REP</v>
      </c>
      <c r="M6" s="75"/>
      <c r="N6" s="75"/>
      <c r="O6" s="75"/>
      <c r="P6" s="75"/>
      <c r="Q6" s="75"/>
      <c r="R6" s="46"/>
      <c r="S6" s="46"/>
      <c r="T6" s="144"/>
    </row>
    <row r="7" spans="1:20">
      <c r="A7" s="79" t="s">
        <v>51</v>
      </c>
      <c r="B7" s="6">
        <v>267</v>
      </c>
      <c r="C7" s="9">
        <v>45</v>
      </c>
      <c r="D7" s="9">
        <v>2</v>
      </c>
      <c r="E7" s="79">
        <f>SUM(B7:D7)</f>
        <v>314</v>
      </c>
      <c r="F7" s="4">
        <v>488</v>
      </c>
      <c r="G7" s="80">
        <f t="shared" ref="G7:G9" si="0">E7/F7</f>
        <v>0.64344262295081966</v>
      </c>
      <c r="H7" s="139">
        <v>201</v>
      </c>
      <c r="I7" s="140">
        <v>30</v>
      </c>
      <c r="J7" s="81">
        <v>0</v>
      </c>
      <c r="K7" s="81">
        <v>2</v>
      </c>
      <c r="L7" s="150">
        <f>SUM(H7:K7)</f>
        <v>233</v>
      </c>
      <c r="M7" s="139">
        <v>15</v>
      </c>
      <c r="N7" s="81">
        <v>1</v>
      </c>
      <c r="O7" s="81">
        <v>0</v>
      </c>
      <c r="P7" s="81">
        <v>0</v>
      </c>
      <c r="Q7" s="79">
        <f>SUM(M7:P7)</f>
        <v>16</v>
      </c>
      <c r="R7" s="79">
        <f>E7-S7</f>
        <v>65</v>
      </c>
      <c r="S7" s="79">
        <f>L7+Q7</f>
        <v>249</v>
      </c>
      <c r="T7" s="79">
        <f>R7+S7</f>
        <v>314</v>
      </c>
    </row>
    <row r="8" spans="1:20" ht="18" thickBot="1">
      <c r="A8" s="79" t="s">
        <v>52</v>
      </c>
      <c r="B8" s="6">
        <v>497</v>
      </c>
      <c r="C8" s="9">
        <v>49</v>
      </c>
      <c r="D8" s="9">
        <v>2</v>
      </c>
      <c r="E8" s="79">
        <f t="shared" ref="E8:E9" si="1">SUM(B8:D8)</f>
        <v>548</v>
      </c>
      <c r="F8" s="4">
        <v>720</v>
      </c>
      <c r="G8" s="80">
        <f t="shared" si="0"/>
        <v>0.76111111111111107</v>
      </c>
      <c r="H8" s="139">
        <v>361</v>
      </c>
      <c r="I8" s="140">
        <v>28</v>
      </c>
      <c r="J8" s="81">
        <v>0</v>
      </c>
      <c r="K8" s="81">
        <v>0</v>
      </c>
      <c r="L8" s="150">
        <f t="shared" ref="L8:L9" si="2">SUM(H8:K8)</f>
        <v>389</v>
      </c>
      <c r="M8" s="139">
        <v>9</v>
      </c>
      <c r="N8" s="81">
        <v>4</v>
      </c>
      <c r="O8" s="81">
        <v>0</v>
      </c>
      <c r="P8" s="81">
        <v>0</v>
      </c>
      <c r="Q8" s="79">
        <f t="shared" ref="Q8:Q9" si="3">SUM(M8:P8)</f>
        <v>13</v>
      </c>
      <c r="R8" s="79">
        <f t="shared" ref="R8:R9" si="4">E8-S8</f>
        <v>146</v>
      </c>
      <c r="S8" s="79">
        <f t="shared" ref="S8:S9" si="5">L8+Q8</f>
        <v>402</v>
      </c>
      <c r="T8" s="79">
        <f t="shared" ref="T8:T9" si="6">R8+S8</f>
        <v>548</v>
      </c>
    </row>
    <row r="9" spans="1:20" s="22" customFormat="1" ht="18" thickBot="1">
      <c r="A9" s="100" t="s">
        <v>86</v>
      </c>
      <c r="B9" s="79">
        <f>SUM(B7:B8)</f>
        <v>764</v>
      </c>
      <c r="C9" s="79">
        <f>SUM(C7:C8)</f>
        <v>94</v>
      </c>
      <c r="D9" s="79">
        <f>SUM(D7:D8)</f>
        <v>4</v>
      </c>
      <c r="E9" s="79">
        <f t="shared" si="1"/>
        <v>862</v>
      </c>
      <c r="F9" s="79">
        <f>SUM(F7:F8)</f>
        <v>1208</v>
      </c>
      <c r="G9" s="80">
        <f t="shared" si="0"/>
        <v>0.71357615894039739</v>
      </c>
      <c r="H9" s="79">
        <f>SUM(H7:H8)</f>
        <v>562</v>
      </c>
      <c r="I9" s="79">
        <f>SUM(I7:I8)</f>
        <v>58</v>
      </c>
      <c r="J9" s="79">
        <f>SUM(J7:J8)</f>
        <v>0</v>
      </c>
      <c r="K9" s="79">
        <f>SUM(K7:K8)</f>
        <v>2</v>
      </c>
      <c r="L9" s="150">
        <f t="shared" si="2"/>
        <v>622</v>
      </c>
      <c r="M9" s="79">
        <f>SUM(M7:M8)</f>
        <v>24</v>
      </c>
      <c r="N9" s="79">
        <f>SUM(N7:N8)</f>
        <v>5</v>
      </c>
      <c r="O9" s="79">
        <f>SUM(O7:O8)</f>
        <v>0</v>
      </c>
      <c r="P9" s="79">
        <f>SUM(P7:P8)</f>
        <v>0</v>
      </c>
      <c r="Q9" s="79">
        <f t="shared" si="3"/>
        <v>29</v>
      </c>
      <c r="R9" s="79">
        <f t="shared" si="4"/>
        <v>211</v>
      </c>
      <c r="S9" s="79">
        <f t="shared" si="5"/>
        <v>651</v>
      </c>
      <c r="T9" s="79">
        <f t="shared" si="6"/>
        <v>862</v>
      </c>
    </row>
    <row r="10" spans="1:20" ht="18" thickBot="1">
      <c r="R10" s="101"/>
      <c r="S10" s="101"/>
    </row>
    <row r="11" spans="1:20">
      <c r="E11" s="36"/>
      <c r="F11" s="36"/>
      <c r="G11" s="36"/>
      <c r="H11" s="36"/>
      <c r="I11" s="36"/>
      <c r="J11" s="36"/>
      <c r="K11" s="36"/>
      <c r="L11" s="36"/>
      <c r="S11" s="102"/>
    </row>
    <row r="12" spans="1:20">
      <c r="E12" s="36"/>
      <c r="F12" s="36"/>
      <c r="G12" s="36"/>
    </row>
    <row r="13" spans="1:20">
      <c r="E13" s="36"/>
      <c r="F13" s="36"/>
      <c r="G13" s="36"/>
      <c r="H13" s="36"/>
      <c r="I13" s="36"/>
      <c r="J13" s="36"/>
      <c r="K13" s="36"/>
      <c r="L13" s="36"/>
      <c r="M13" s="83"/>
      <c r="N13" s="83"/>
      <c r="O13" s="83"/>
      <c r="P13" s="83"/>
      <c r="Q13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L5" sqref="L5:L9"/>
    </sheetView>
  </sheetViews>
  <sheetFormatPr baseColWidth="10" defaultColWidth="10.6640625" defaultRowHeight="17" x14ac:dyDescent="0"/>
  <cols>
    <col min="1" max="1" width="19.1640625" style="36" customWidth="1"/>
    <col min="2" max="2" width="11" style="36" customWidth="1"/>
    <col min="3" max="3" width="8.1640625" style="36" customWidth="1"/>
    <col min="4" max="4" width="8.33203125" style="36" customWidth="1"/>
    <col min="5" max="5" width="10.83203125" style="22" customWidth="1"/>
    <col min="6" max="6" width="10.1640625" style="22" customWidth="1"/>
    <col min="7" max="7" width="10.6640625" style="59" customWidth="1"/>
    <col min="8" max="9" width="9.1640625" style="84" customWidth="1"/>
    <col min="10" max="12" width="10.6640625" style="84" customWidth="1"/>
    <col min="13" max="13" width="6.1640625" style="36" customWidth="1"/>
    <col min="14" max="16" width="7.1640625" style="36" customWidth="1"/>
    <col min="17" max="17" width="8.33203125" style="36" customWidth="1"/>
    <col min="18" max="18" width="11.83203125" style="36" customWidth="1"/>
    <col min="19" max="19" width="8.5" style="36" customWidth="1"/>
    <col min="20" max="20" width="10" style="36" customWidth="1"/>
    <col min="21" max="21" width="5" style="36" customWidth="1"/>
    <col min="22" max="16384" width="10.6640625" style="36"/>
  </cols>
  <sheetData>
    <row r="1" spans="1:20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4"/>
      <c r="N1" s="64"/>
      <c r="O1" s="64"/>
      <c r="P1" s="64"/>
      <c r="Q1" s="64" t="s">
        <v>395</v>
      </c>
      <c r="R1" s="16"/>
      <c r="S1" s="16"/>
      <c r="T1" s="21"/>
    </row>
    <row r="2" spans="1:20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24"/>
      <c r="N2" s="24"/>
      <c r="O2" s="24"/>
      <c r="P2" s="24"/>
      <c r="Q2" s="24" t="s">
        <v>315</v>
      </c>
      <c r="R2" s="24"/>
      <c r="S2" s="24"/>
      <c r="T2" s="27"/>
    </row>
    <row r="3" spans="1:20" s="22" customFormat="1">
      <c r="A3" s="187">
        <v>42682</v>
      </c>
      <c r="B3" s="188"/>
      <c r="C3" s="189"/>
      <c r="D3" s="104"/>
      <c r="E3" s="24"/>
      <c r="F3" s="24"/>
      <c r="G3" s="25"/>
      <c r="H3" s="65"/>
      <c r="I3" s="65"/>
      <c r="J3" s="65"/>
      <c r="K3" s="65"/>
      <c r="L3" s="65"/>
      <c r="M3" s="24"/>
      <c r="N3" s="24"/>
      <c r="O3" s="24"/>
      <c r="P3" s="24"/>
      <c r="Q3" s="24"/>
      <c r="R3" s="24"/>
      <c r="S3" s="24"/>
      <c r="T3" s="27"/>
    </row>
    <row r="4" spans="1:20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31"/>
      <c r="N4" s="31"/>
      <c r="O4" s="31"/>
      <c r="P4" s="31"/>
      <c r="Q4" s="31"/>
      <c r="R4" s="31"/>
      <c r="S4" s="31"/>
      <c r="T4" s="35"/>
    </row>
    <row r="5" spans="1:20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396</v>
      </c>
      <c r="I5" s="72" t="s">
        <v>397</v>
      </c>
      <c r="J5" s="72" t="s">
        <v>398</v>
      </c>
      <c r="K5" s="72" t="s">
        <v>399</v>
      </c>
      <c r="L5" s="151" t="s">
        <v>400</v>
      </c>
      <c r="M5" s="37" t="s">
        <v>223</v>
      </c>
      <c r="N5" s="37" t="s">
        <v>224</v>
      </c>
      <c r="O5" s="37" t="s">
        <v>234</v>
      </c>
      <c r="P5" s="37" t="s">
        <v>225</v>
      </c>
      <c r="Q5" s="37" t="s">
        <v>226</v>
      </c>
      <c r="R5" s="43" t="s">
        <v>95</v>
      </c>
      <c r="S5" s="43" t="s">
        <v>96</v>
      </c>
      <c r="T5" s="43" t="s">
        <v>520</v>
      </c>
    </row>
    <row r="6" spans="1:20" s="52" customFormat="1" ht="12">
      <c r="A6" s="46"/>
      <c r="B6" s="46"/>
      <c r="C6" s="46"/>
      <c r="D6" s="46"/>
      <c r="E6" s="45"/>
      <c r="F6" s="45"/>
      <c r="G6" s="47"/>
      <c r="H6" s="75" t="s">
        <v>99</v>
      </c>
      <c r="I6" s="75" t="str">
        <f>H6</f>
        <v>REP</v>
      </c>
      <c r="J6" s="75" t="str">
        <f>I6</f>
        <v>REP</v>
      </c>
      <c r="K6" s="75" t="str">
        <f>H6</f>
        <v>REP</v>
      </c>
      <c r="L6" s="149" t="str">
        <f>H6</f>
        <v>REP</v>
      </c>
      <c r="M6" s="75"/>
      <c r="N6" s="75"/>
      <c r="O6" s="75"/>
      <c r="P6" s="75"/>
      <c r="Q6" s="75"/>
      <c r="R6" s="46"/>
      <c r="S6" s="103"/>
      <c r="T6" s="144"/>
    </row>
    <row r="7" spans="1:20">
      <c r="A7" s="79" t="s">
        <v>51</v>
      </c>
      <c r="B7" s="6">
        <v>267</v>
      </c>
      <c r="C7" s="9">
        <v>45</v>
      </c>
      <c r="D7" s="9">
        <v>2</v>
      </c>
      <c r="E7" s="79">
        <f>SUM(B7:D7)</f>
        <v>314</v>
      </c>
      <c r="F7" s="4">
        <v>488</v>
      </c>
      <c r="G7" s="80">
        <f t="shared" ref="G7:G9" si="0">E7/F7</f>
        <v>0.64344262295081966</v>
      </c>
      <c r="H7" s="139">
        <v>206</v>
      </c>
      <c r="I7" s="141">
        <v>28</v>
      </c>
      <c r="J7" s="81">
        <v>0</v>
      </c>
      <c r="K7" s="81">
        <v>2</v>
      </c>
      <c r="L7" s="150">
        <f>SUM(H7:K7)</f>
        <v>236</v>
      </c>
      <c r="M7" s="139">
        <v>8</v>
      </c>
      <c r="N7" s="81">
        <v>1</v>
      </c>
      <c r="O7" s="81">
        <v>0</v>
      </c>
      <c r="P7" s="81">
        <v>0</v>
      </c>
      <c r="Q7" s="79">
        <f>SUM(M7:P7)</f>
        <v>9</v>
      </c>
      <c r="R7" s="79">
        <f>(E7)-S7</f>
        <v>69</v>
      </c>
      <c r="S7" s="79">
        <f>L7+Q7</f>
        <v>245</v>
      </c>
      <c r="T7" s="79">
        <f>R7+S7</f>
        <v>314</v>
      </c>
    </row>
    <row r="8" spans="1:20" ht="18" thickBot="1">
      <c r="A8" s="79" t="s">
        <v>52</v>
      </c>
      <c r="B8" s="6">
        <v>497</v>
      </c>
      <c r="C8" s="9">
        <v>49</v>
      </c>
      <c r="D8" s="9">
        <v>2</v>
      </c>
      <c r="E8" s="79">
        <f t="shared" ref="E8:E9" si="1">SUM(B8:D8)</f>
        <v>548</v>
      </c>
      <c r="F8" s="4">
        <v>720</v>
      </c>
      <c r="G8" s="80">
        <f t="shared" si="0"/>
        <v>0.76111111111111107</v>
      </c>
      <c r="H8" s="139">
        <v>397</v>
      </c>
      <c r="I8" s="141">
        <v>30</v>
      </c>
      <c r="J8" s="81">
        <v>0</v>
      </c>
      <c r="K8" s="81">
        <v>2</v>
      </c>
      <c r="L8" s="150">
        <f t="shared" ref="L8:L9" si="2">SUM(H8:K8)</f>
        <v>429</v>
      </c>
      <c r="M8" s="139">
        <v>3</v>
      </c>
      <c r="N8" s="81">
        <v>2</v>
      </c>
      <c r="O8" s="81">
        <v>0</v>
      </c>
      <c r="P8" s="81">
        <v>0</v>
      </c>
      <c r="Q8" s="79">
        <f t="shared" ref="Q8:Q9" si="3">SUM(M8:P8)</f>
        <v>5</v>
      </c>
      <c r="R8" s="79">
        <f t="shared" ref="R8:R9" si="4">(E8)-S8</f>
        <v>114</v>
      </c>
      <c r="S8" s="79">
        <f t="shared" ref="S8:S9" si="5">L8+Q8</f>
        <v>434</v>
      </c>
      <c r="T8" s="79">
        <f t="shared" ref="T8:T9" si="6">R8+S8</f>
        <v>548</v>
      </c>
    </row>
    <row r="9" spans="1:20" s="22" customFormat="1" ht="18" thickBot="1">
      <c r="A9" s="100" t="s">
        <v>86</v>
      </c>
      <c r="B9" s="79">
        <f>SUM(B7:B8)</f>
        <v>764</v>
      </c>
      <c r="C9" s="79">
        <f>SUM(C7:C8)</f>
        <v>94</v>
      </c>
      <c r="D9" s="79">
        <f>SUM(D7:D8)</f>
        <v>4</v>
      </c>
      <c r="E9" s="79">
        <f t="shared" si="1"/>
        <v>862</v>
      </c>
      <c r="F9" s="79">
        <f>SUM(F7:F8)</f>
        <v>1208</v>
      </c>
      <c r="G9" s="80">
        <f t="shared" si="0"/>
        <v>0.71357615894039739</v>
      </c>
      <c r="H9" s="79">
        <f>SUM(H7:H8)</f>
        <v>603</v>
      </c>
      <c r="I9" s="79">
        <f>SUM(I7:I8)</f>
        <v>58</v>
      </c>
      <c r="J9" s="79">
        <f>SUM(J7:J8)</f>
        <v>0</v>
      </c>
      <c r="K9" s="79">
        <f>SUM(K7:K8)</f>
        <v>4</v>
      </c>
      <c r="L9" s="150">
        <f t="shared" si="2"/>
        <v>665</v>
      </c>
      <c r="M9" s="79">
        <f>SUM(M7:M8)</f>
        <v>11</v>
      </c>
      <c r="N9" s="79">
        <f>SUM(N7:N8)</f>
        <v>3</v>
      </c>
      <c r="O9" s="79">
        <f>SUM(O7:O8)</f>
        <v>0</v>
      </c>
      <c r="P9" s="79">
        <f>SUM(P7:P8)</f>
        <v>0</v>
      </c>
      <c r="Q9" s="79">
        <f t="shared" si="3"/>
        <v>14</v>
      </c>
      <c r="R9" s="79">
        <f t="shared" si="4"/>
        <v>183</v>
      </c>
      <c r="S9" s="79">
        <f t="shared" si="5"/>
        <v>679</v>
      </c>
      <c r="T9" s="79">
        <f t="shared" si="6"/>
        <v>862</v>
      </c>
    </row>
    <row r="10" spans="1:20" ht="18" thickBot="1">
      <c r="R10" s="101"/>
      <c r="S10" s="101"/>
    </row>
    <row r="11" spans="1:20">
      <c r="E11" s="36"/>
      <c r="F11" s="36"/>
      <c r="G11" s="36"/>
      <c r="H11" s="36"/>
      <c r="I11" s="36"/>
      <c r="J11" s="36"/>
      <c r="K11" s="36"/>
      <c r="L11" s="36"/>
      <c r="S11" s="102"/>
    </row>
    <row r="12" spans="1:20">
      <c r="E12" s="36"/>
      <c r="F12" s="36"/>
      <c r="G12" s="36"/>
    </row>
    <row r="13" spans="1:20">
      <c r="E13" s="36"/>
      <c r="F13" s="36"/>
      <c r="G13" s="36"/>
      <c r="H13" s="36"/>
      <c r="I13" s="36"/>
      <c r="J13" s="36"/>
      <c r="K13" s="36"/>
      <c r="L13" s="36"/>
      <c r="M13" s="83"/>
      <c r="N13" s="83"/>
      <c r="O13" s="83"/>
      <c r="P13" s="83"/>
      <c r="Q13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opLeftCell="B1" workbookViewId="0">
      <selection activeCell="L5" sqref="L5:L9"/>
    </sheetView>
  </sheetViews>
  <sheetFormatPr baseColWidth="10" defaultColWidth="10.6640625" defaultRowHeight="17" x14ac:dyDescent="0"/>
  <cols>
    <col min="1" max="1" width="19.1640625" style="36" customWidth="1"/>
    <col min="2" max="2" width="11" style="36" customWidth="1"/>
    <col min="3" max="3" width="8.1640625" style="36" customWidth="1"/>
    <col min="4" max="4" width="8.33203125" style="36" customWidth="1"/>
    <col min="5" max="5" width="10.83203125" style="22" customWidth="1"/>
    <col min="6" max="6" width="10.1640625" style="22" customWidth="1"/>
    <col min="7" max="7" width="10.6640625" style="59" customWidth="1"/>
    <col min="8" max="9" width="9.1640625" style="84" customWidth="1"/>
    <col min="10" max="12" width="10.6640625" style="84" customWidth="1"/>
    <col min="13" max="13" width="6.1640625" style="36" customWidth="1"/>
    <col min="14" max="16" width="7.1640625" style="36" customWidth="1"/>
    <col min="17" max="17" width="8.33203125" style="36" customWidth="1"/>
    <col min="18" max="18" width="11.83203125" style="36" customWidth="1"/>
    <col min="19" max="19" width="8.5" style="36" customWidth="1"/>
    <col min="20" max="20" width="10" style="36" customWidth="1"/>
    <col min="21" max="21" width="5" style="36" customWidth="1"/>
    <col min="22" max="16384" width="10.6640625" style="36"/>
  </cols>
  <sheetData>
    <row r="1" spans="1:20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4"/>
      <c r="N1" s="64"/>
      <c r="O1" s="64"/>
      <c r="P1" s="64"/>
      <c r="Q1" s="64" t="s">
        <v>395</v>
      </c>
      <c r="R1" s="16"/>
      <c r="S1" s="16"/>
      <c r="T1" s="21"/>
    </row>
    <row r="2" spans="1:20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24"/>
      <c r="N2" s="24"/>
      <c r="O2" s="24"/>
      <c r="P2" s="24"/>
      <c r="Q2" s="24" t="s">
        <v>308</v>
      </c>
      <c r="R2" s="24"/>
      <c r="S2" s="24"/>
      <c r="T2" s="27"/>
    </row>
    <row r="3" spans="1:20" s="22" customFormat="1">
      <c r="A3" s="187">
        <v>42682</v>
      </c>
      <c r="B3" s="188"/>
      <c r="C3" s="189"/>
      <c r="D3" s="104"/>
      <c r="E3" s="24"/>
      <c r="F3" s="24"/>
      <c r="G3" s="25"/>
      <c r="H3" s="65"/>
      <c r="I3" s="65"/>
      <c r="J3" s="65"/>
      <c r="K3" s="65"/>
      <c r="L3" s="65"/>
      <c r="M3" s="24"/>
      <c r="N3" s="24"/>
      <c r="O3" s="24"/>
      <c r="P3" s="24"/>
      <c r="Q3" s="24"/>
      <c r="R3" s="24"/>
      <c r="S3" s="24"/>
      <c r="T3" s="27"/>
    </row>
    <row r="4" spans="1:20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31"/>
      <c r="N4" s="31"/>
      <c r="O4" s="31"/>
      <c r="P4" s="31"/>
      <c r="Q4" s="31"/>
      <c r="R4" s="31"/>
      <c r="S4" s="31"/>
      <c r="T4" s="35"/>
    </row>
    <row r="5" spans="1:20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401</v>
      </c>
      <c r="I5" s="72" t="s">
        <v>402</v>
      </c>
      <c r="J5" s="72" t="s">
        <v>403</v>
      </c>
      <c r="K5" s="72" t="s">
        <v>404</v>
      </c>
      <c r="L5" s="151" t="s">
        <v>405</v>
      </c>
      <c r="M5" s="37" t="s">
        <v>223</v>
      </c>
      <c r="N5" s="37" t="s">
        <v>224</v>
      </c>
      <c r="O5" s="37" t="s">
        <v>234</v>
      </c>
      <c r="P5" s="37" t="s">
        <v>225</v>
      </c>
      <c r="Q5" s="37" t="s">
        <v>226</v>
      </c>
      <c r="R5" s="43" t="s">
        <v>95</v>
      </c>
      <c r="S5" s="43" t="s">
        <v>96</v>
      </c>
      <c r="T5" s="43" t="s">
        <v>520</v>
      </c>
    </row>
    <row r="6" spans="1:20" s="52" customFormat="1" ht="12">
      <c r="A6" s="46"/>
      <c r="B6" s="46"/>
      <c r="C6" s="46"/>
      <c r="D6" s="46"/>
      <c r="E6" s="45"/>
      <c r="F6" s="45"/>
      <c r="G6" s="47"/>
      <c r="H6" s="75" t="s">
        <v>99</v>
      </c>
      <c r="I6" s="75" t="str">
        <f>H6</f>
        <v>REP</v>
      </c>
      <c r="J6" s="75" t="str">
        <f>I6</f>
        <v>REP</v>
      </c>
      <c r="K6" s="75" t="str">
        <f>H6</f>
        <v>REP</v>
      </c>
      <c r="L6" s="149" t="str">
        <f>H6</f>
        <v>REP</v>
      </c>
      <c r="M6" s="75"/>
      <c r="N6" s="75"/>
      <c r="O6" s="75"/>
      <c r="P6" s="75"/>
      <c r="Q6" s="75"/>
      <c r="R6" s="46"/>
      <c r="S6" s="103"/>
      <c r="T6" s="144"/>
    </row>
    <row r="7" spans="1:20">
      <c r="A7" s="79" t="s">
        <v>51</v>
      </c>
      <c r="B7" s="6">
        <v>267</v>
      </c>
      <c r="C7" s="9">
        <v>45</v>
      </c>
      <c r="D7" s="9">
        <v>2</v>
      </c>
      <c r="E7" s="79">
        <f>SUM(B7:D7)</f>
        <v>314</v>
      </c>
      <c r="F7" s="4">
        <v>488</v>
      </c>
      <c r="G7" s="80">
        <f t="shared" ref="G7:G9" si="0">E7/F7</f>
        <v>0.64344262295081966</v>
      </c>
      <c r="H7" s="139">
        <v>210</v>
      </c>
      <c r="I7" s="141">
        <v>30</v>
      </c>
      <c r="J7" s="81">
        <v>0</v>
      </c>
      <c r="K7" s="81">
        <v>2</v>
      </c>
      <c r="L7" s="150">
        <f>SUM(H7:K7)</f>
        <v>242</v>
      </c>
      <c r="M7" s="139">
        <v>3</v>
      </c>
      <c r="N7" s="81">
        <v>1</v>
      </c>
      <c r="O7" s="81">
        <v>0</v>
      </c>
      <c r="P7" s="81">
        <v>0</v>
      </c>
      <c r="Q7" s="79">
        <f>SUM(M7:P7)</f>
        <v>4</v>
      </c>
      <c r="R7" s="79">
        <f>(E7)-S7</f>
        <v>68</v>
      </c>
      <c r="S7" s="79">
        <f>L7+Q7</f>
        <v>246</v>
      </c>
      <c r="T7" s="79">
        <f>R7+S7</f>
        <v>314</v>
      </c>
    </row>
    <row r="8" spans="1:20" ht="18" thickBot="1">
      <c r="A8" s="79" t="s">
        <v>52</v>
      </c>
      <c r="B8" s="6">
        <v>497</v>
      </c>
      <c r="C8" s="9">
        <v>49</v>
      </c>
      <c r="D8" s="9">
        <v>2</v>
      </c>
      <c r="E8" s="79">
        <f t="shared" ref="E8:E9" si="1">SUM(B8:D8)</f>
        <v>548</v>
      </c>
      <c r="F8" s="4">
        <v>720</v>
      </c>
      <c r="G8" s="80">
        <f t="shared" si="0"/>
        <v>0.76111111111111107</v>
      </c>
      <c r="H8" s="139">
        <v>387</v>
      </c>
      <c r="I8" s="141">
        <v>29</v>
      </c>
      <c r="J8" s="81">
        <v>0</v>
      </c>
      <c r="K8" s="81">
        <v>1</v>
      </c>
      <c r="L8" s="150">
        <f t="shared" ref="L8:L9" si="2">SUM(H8:K8)</f>
        <v>417</v>
      </c>
      <c r="M8" s="139">
        <v>2</v>
      </c>
      <c r="N8" s="81">
        <v>0</v>
      </c>
      <c r="O8" s="81">
        <v>0</v>
      </c>
      <c r="P8" s="81">
        <v>0</v>
      </c>
      <c r="Q8" s="79">
        <f t="shared" ref="Q8:Q9" si="3">SUM(M8:P8)</f>
        <v>2</v>
      </c>
      <c r="R8" s="79">
        <f t="shared" ref="R8:R9" si="4">(E8)-S8</f>
        <v>129</v>
      </c>
      <c r="S8" s="79">
        <f t="shared" ref="S8:S9" si="5">L8+Q8</f>
        <v>419</v>
      </c>
      <c r="T8" s="79">
        <f t="shared" ref="T8:T9" si="6">R8+S8</f>
        <v>548</v>
      </c>
    </row>
    <row r="9" spans="1:20" s="22" customFormat="1" ht="18" thickBot="1">
      <c r="A9" s="100" t="s">
        <v>86</v>
      </c>
      <c r="B9" s="79">
        <f>SUM(B7:B8)</f>
        <v>764</v>
      </c>
      <c r="C9" s="79">
        <f>SUM(C7:C8)</f>
        <v>94</v>
      </c>
      <c r="D9" s="79">
        <f>SUM(D7:D8)</f>
        <v>4</v>
      </c>
      <c r="E9" s="79">
        <f t="shared" si="1"/>
        <v>862</v>
      </c>
      <c r="F9" s="79">
        <f>SUM(F7:F8)</f>
        <v>1208</v>
      </c>
      <c r="G9" s="80">
        <f t="shared" si="0"/>
        <v>0.71357615894039739</v>
      </c>
      <c r="H9" s="79">
        <f>SUM(H7:H8)</f>
        <v>597</v>
      </c>
      <c r="I9" s="79">
        <f>SUM(I7:I8)</f>
        <v>59</v>
      </c>
      <c r="J9" s="79">
        <f>SUM(J7:J8)</f>
        <v>0</v>
      </c>
      <c r="K9" s="79">
        <f>SUM(K7:K8)</f>
        <v>3</v>
      </c>
      <c r="L9" s="150">
        <f t="shared" si="2"/>
        <v>659</v>
      </c>
      <c r="M9" s="79">
        <f>SUM(M7:M8)</f>
        <v>5</v>
      </c>
      <c r="N9" s="79">
        <f>SUM(N7:N8)</f>
        <v>1</v>
      </c>
      <c r="O9" s="79">
        <f>SUM(O7:O8)</f>
        <v>0</v>
      </c>
      <c r="P9" s="79">
        <f>SUM(P7:P8)</f>
        <v>0</v>
      </c>
      <c r="Q9" s="79">
        <f t="shared" si="3"/>
        <v>6</v>
      </c>
      <c r="R9" s="79">
        <f t="shared" si="4"/>
        <v>197</v>
      </c>
      <c r="S9" s="79">
        <f t="shared" si="5"/>
        <v>665</v>
      </c>
      <c r="T9" s="79">
        <f t="shared" si="6"/>
        <v>862</v>
      </c>
    </row>
    <row r="10" spans="1:20" ht="18" thickBot="1">
      <c r="R10" s="101"/>
      <c r="S10" s="101"/>
    </row>
    <row r="11" spans="1:20">
      <c r="E11" s="36"/>
      <c r="F11" s="36"/>
      <c r="G11" s="36"/>
      <c r="H11" s="36"/>
      <c r="I11" s="36"/>
      <c r="J11" s="36"/>
      <c r="K11" s="36"/>
      <c r="L11" s="36"/>
      <c r="S11" s="102"/>
    </row>
    <row r="12" spans="1:20">
      <c r="E12" s="36"/>
      <c r="F12" s="36"/>
      <c r="G12" s="36"/>
    </row>
    <row r="13" spans="1:20">
      <c r="E13" s="36"/>
      <c r="F13" s="36"/>
      <c r="G13" s="36"/>
      <c r="H13" s="36"/>
      <c r="I13" s="36"/>
      <c r="J13" s="36"/>
      <c r="K13" s="36"/>
      <c r="L13" s="36"/>
      <c r="M13" s="83"/>
      <c r="N13" s="83"/>
      <c r="O13" s="83"/>
      <c r="P13" s="83"/>
      <c r="Q13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opLeftCell="D1" workbookViewId="0">
      <selection activeCell="X8" sqref="X8"/>
    </sheetView>
  </sheetViews>
  <sheetFormatPr baseColWidth="10" defaultColWidth="10.6640625" defaultRowHeight="17" x14ac:dyDescent="0"/>
  <cols>
    <col min="1" max="1" width="19.1640625" style="36" customWidth="1"/>
    <col min="2" max="2" width="11" style="36" customWidth="1"/>
    <col min="3" max="3" width="8.1640625" style="36" customWidth="1"/>
    <col min="4" max="4" width="8.33203125" style="36" customWidth="1"/>
    <col min="5" max="5" width="10.83203125" style="22" customWidth="1"/>
    <col min="6" max="6" width="10.1640625" style="22" customWidth="1"/>
    <col min="7" max="7" width="10.6640625" style="59" customWidth="1"/>
    <col min="8" max="9" width="9.1640625" style="84" customWidth="1"/>
    <col min="10" max="12" width="10.6640625" style="84" customWidth="1"/>
    <col min="13" max="14" width="9.1640625" style="84" customWidth="1"/>
    <col min="15" max="18" width="10.6640625" style="84" customWidth="1"/>
    <col min="19" max="19" width="6.1640625" style="36" customWidth="1"/>
    <col min="20" max="22" width="7.1640625" style="36" customWidth="1"/>
    <col min="23" max="23" width="8.33203125" style="36" customWidth="1"/>
    <col min="24" max="24" width="11.83203125" style="36" customWidth="1"/>
    <col min="25" max="25" width="8.5" style="36" customWidth="1"/>
    <col min="26" max="26" width="10" style="36" customWidth="1"/>
    <col min="27" max="27" width="5" style="36" customWidth="1"/>
    <col min="28" max="16384" width="10.6640625" style="36"/>
  </cols>
  <sheetData>
    <row r="1" spans="1:26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2"/>
      <c r="N1" s="62"/>
      <c r="O1" s="62"/>
      <c r="P1" s="62"/>
      <c r="Q1" s="16"/>
      <c r="R1" s="16"/>
      <c r="S1" s="64"/>
      <c r="T1" s="64"/>
      <c r="U1" s="64"/>
      <c r="V1" s="64"/>
      <c r="W1" s="64" t="s">
        <v>406</v>
      </c>
      <c r="X1" s="16"/>
      <c r="Y1" s="16"/>
      <c r="Z1" s="21"/>
    </row>
    <row r="2" spans="1:26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65"/>
      <c r="N2" s="65"/>
      <c r="O2" s="65"/>
      <c r="P2" s="65"/>
      <c r="Q2" s="66"/>
      <c r="R2" s="66"/>
      <c r="S2" s="24"/>
      <c r="T2" s="24"/>
      <c r="U2" s="24"/>
      <c r="V2" s="24"/>
      <c r="W2" s="24"/>
      <c r="X2" s="24"/>
      <c r="Y2" s="24"/>
      <c r="Z2" s="27"/>
    </row>
    <row r="3" spans="1:26" s="22" customFormat="1">
      <c r="A3" s="187">
        <v>42682</v>
      </c>
      <c r="B3" s="188"/>
      <c r="C3" s="189"/>
      <c r="D3" s="104"/>
      <c r="E3" s="24"/>
      <c r="F3" s="24"/>
      <c r="G3" s="2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24"/>
      <c r="T3" s="24"/>
      <c r="U3" s="24"/>
      <c r="V3" s="24"/>
      <c r="W3" s="24"/>
      <c r="X3" s="24"/>
      <c r="Y3" s="24"/>
      <c r="Z3" s="27"/>
    </row>
    <row r="4" spans="1:26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31"/>
      <c r="T4" s="31"/>
      <c r="U4" s="31"/>
      <c r="V4" s="31"/>
      <c r="W4" s="31"/>
      <c r="X4" s="31"/>
      <c r="Y4" s="31"/>
      <c r="Z4" s="35"/>
    </row>
    <row r="5" spans="1:26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407</v>
      </c>
      <c r="I5" s="72" t="s">
        <v>408</v>
      </c>
      <c r="J5" s="72" t="s">
        <v>409</v>
      </c>
      <c r="K5" s="72" t="s">
        <v>410</v>
      </c>
      <c r="L5" s="72" t="s">
        <v>411</v>
      </c>
      <c r="M5" s="72" t="s">
        <v>407</v>
      </c>
      <c r="N5" s="72" t="s">
        <v>408</v>
      </c>
      <c r="O5" s="72" t="s">
        <v>409</v>
      </c>
      <c r="P5" s="72" t="s">
        <v>410</v>
      </c>
      <c r="Q5" s="72" t="s">
        <v>411</v>
      </c>
      <c r="R5" s="151" t="s">
        <v>519</v>
      </c>
      <c r="S5" s="37" t="s">
        <v>223</v>
      </c>
      <c r="T5" s="37" t="s">
        <v>224</v>
      </c>
      <c r="U5" s="37" t="s">
        <v>234</v>
      </c>
      <c r="V5" s="37" t="s">
        <v>225</v>
      </c>
      <c r="W5" s="37" t="s">
        <v>226</v>
      </c>
      <c r="X5" s="43" t="s">
        <v>95</v>
      </c>
      <c r="Y5" s="43" t="s">
        <v>96</v>
      </c>
      <c r="Z5" s="43" t="s">
        <v>520</v>
      </c>
    </row>
    <row r="6" spans="1:26" s="52" customFormat="1" ht="12">
      <c r="A6" s="46"/>
      <c r="B6" s="46"/>
      <c r="C6" s="46"/>
      <c r="D6" s="46"/>
      <c r="E6" s="45"/>
      <c r="F6" s="45"/>
      <c r="G6" s="47"/>
      <c r="H6" s="75" t="s">
        <v>99</v>
      </c>
      <c r="I6" s="75" t="str">
        <f>H6</f>
        <v>REP</v>
      </c>
      <c r="J6" s="75" t="str">
        <f>I6</f>
        <v>REP</v>
      </c>
      <c r="K6" s="75" t="s">
        <v>99</v>
      </c>
      <c r="L6" s="75" t="str">
        <f>H6</f>
        <v>REP</v>
      </c>
      <c r="M6" s="75" t="s">
        <v>356</v>
      </c>
      <c r="N6" s="75" t="str">
        <f>M6</f>
        <v>BLK</v>
      </c>
      <c r="O6" s="75" t="str">
        <f>N6</f>
        <v>BLK</v>
      </c>
      <c r="P6" s="75" t="s">
        <v>356</v>
      </c>
      <c r="Q6" s="75" t="str">
        <f>M6</f>
        <v>BLK</v>
      </c>
      <c r="R6" s="149"/>
      <c r="S6" s="75"/>
      <c r="T6" s="75"/>
      <c r="U6" s="75"/>
      <c r="V6" s="75"/>
      <c r="W6" s="75"/>
      <c r="X6" s="46"/>
      <c r="Y6" s="46"/>
      <c r="Z6" s="144"/>
    </row>
    <row r="7" spans="1:26">
      <c r="A7" s="79" t="s">
        <v>59</v>
      </c>
      <c r="B7" s="6">
        <v>343</v>
      </c>
      <c r="C7" s="9">
        <v>27</v>
      </c>
      <c r="D7" s="9">
        <v>8</v>
      </c>
      <c r="E7" s="79">
        <f>SUM(B7:D7)</f>
        <v>378</v>
      </c>
      <c r="F7" s="4">
        <v>525</v>
      </c>
      <c r="G7" s="80">
        <f t="shared" ref="G7:G9" si="0">E7/F7</f>
        <v>0.72</v>
      </c>
      <c r="H7" s="139">
        <v>266</v>
      </c>
      <c r="I7" s="140">
        <v>20</v>
      </c>
      <c r="J7" s="81">
        <v>0</v>
      </c>
      <c r="K7" s="81">
        <v>7</v>
      </c>
      <c r="L7" s="82">
        <f>SUM(H7:K7)</f>
        <v>293</v>
      </c>
      <c r="M7" s="139">
        <v>13</v>
      </c>
      <c r="N7" s="140">
        <v>1</v>
      </c>
      <c r="O7" s="81">
        <v>0</v>
      </c>
      <c r="P7" s="81">
        <v>0</v>
      </c>
      <c r="Q7" s="82">
        <f>SUM(M7:P7)</f>
        <v>14</v>
      </c>
      <c r="R7" s="150">
        <f>Q7+L7</f>
        <v>307</v>
      </c>
      <c r="S7" s="139">
        <v>1</v>
      </c>
      <c r="T7" s="81">
        <v>0</v>
      </c>
      <c r="U7" s="81">
        <v>0</v>
      </c>
      <c r="V7" s="81">
        <v>0</v>
      </c>
      <c r="W7" s="79">
        <f>SUM(S7:V7)</f>
        <v>1</v>
      </c>
      <c r="X7" s="79">
        <f>(E7)-Y7</f>
        <v>70</v>
      </c>
      <c r="Y7" s="79">
        <f>W7+R7</f>
        <v>308</v>
      </c>
      <c r="Z7" s="79">
        <f>X7+Y7</f>
        <v>378</v>
      </c>
    </row>
    <row r="8" spans="1:26" ht="18" thickBot="1">
      <c r="A8" s="79" t="s">
        <v>60</v>
      </c>
      <c r="B8" s="6">
        <v>480</v>
      </c>
      <c r="C8" s="9">
        <v>33</v>
      </c>
      <c r="D8" s="9">
        <v>9</v>
      </c>
      <c r="E8" s="79">
        <f t="shared" ref="E8:E9" si="1">SUM(B8:D8)</f>
        <v>522</v>
      </c>
      <c r="F8" s="4">
        <v>792</v>
      </c>
      <c r="G8" s="80">
        <f t="shared" si="0"/>
        <v>0.65909090909090906</v>
      </c>
      <c r="H8" s="139">
        <v>350</v>
      </c>
      <c r="I8" s="140">
        <v>21</v>
      </c>
      <c r="J8" s="81">
        <v>0</v>
      </c>
      <c r="K8" s="81">
        <v>9</v>
      </c>
      <c r="L8" s="82">
        <f t="shared" ref="L8:L9" si="2">SUM(H8:K8)</f>
        <v>380</v>
      </c>
      <c r="M8" s="139">
        <v>21</v>
      </c>
      <c r="N8" s="140">
        <v>2</v>
      </c>
      <c r="O8" s="81">
        <v>0</v>
      </c>
      <c r="P8" s="81">
        <v>0</v>
      </c>
      <c r="Q8" s="82">
        <f t="shared" ref="Q8:Q9" si="3">SUM(M8:P8)</f>
        <v>23</v>
      </c>
      <c r="R8" s="150">
        <f t="shared" ref="R8:R9" si="4">Q8+L8</f>
        <v>403</v>
      </c>
      <c r="S8" s="139">
        <v>0</v>
      </c>
      <c r="T8" s="81">
        <v>0</v>
      </c>
      <c r="U8" s="81">
        <v>0</v>
      </c>
      <c r="V8" s="81">
        <v>0</v>
      </c>
      <c r="W8" s="79">
        <f t="shared" ref="W8:W9" si="5">SUM(S8:V8)</f>
        <v>0</v>
      </c>
      <c r="X8" s="79">
        <f t="shared" ref="X8:X9" si="6">(E8)-Y8</f>
        <v>119</v>
      </c>
      <c r="Y8" s="79">
        <f t="shared" ref="Y8:Y9" si="7">W8+R8</f>
        <v>403</v>
      </c>
      <c r="Z8" s="79">
        <f t="shared" ref="Z8:Z9" si="8">X8+Y8</f>
        <v>522</v>
      </c>
    </row>
    <row r="9" spans="1:26" s="22" customFormat="1" ht="18" thickBot="1">
      <c r="A9" s="100" t="s">
        <v>86</v>
      </c>
      <c r="B9" s="79">
        <f>SUM(B7:B8)</f>
        <v>823</v>
      </c>
      <c r="C9" s="79">
        <f>SUM(C7:C8)</f>
        <v>60</v>
      </c>
      <c r="D9" s="79">
        <f>SUM(D7:D8)</f>
        <v>17</v>
      </c>
      <c r="E9" s="79">
        <f t="shared" si="1"/>
        <v>900</v>
      </c>
      <c r="F9" s="79">
        <f>SUM(F7:F8)</f>
        <v>1317</v>
      </c>
      <c r="G9" s="80">
        <f t="shared" si="0"/>
        <v>0.68337129840546695</v>
      </c>
      <c r="H9" s="79">
        <f>SUM(H7:H8)</f>
        <v>616</v>
      </c>
      <c r="I9" s="79">
        <f>SUM(I7:I8)</f>
        <v>41</v>
      </c>
      <c r="J9" s="79">
        <f>SUM(J7:J8)</f>
        <v>0</v>
      </c>
      <c r="K9" s="79">
        <f>SUM(K7:K8)</f>
        <v>16</v>
      </c>
      <c r="L9" s="82">
        <f t="shared" si="2"/>
        <v>673</v>
      </c>
      <c r="M9" s="79">
        <f>SUM(M7:M8)</f>
        <v>34</v>
      </c>
      <c r="N9" s="79">
        <f>SUM(N7:N8)</f>
        <v>3</v>
      </c>
      <c r="O9" s="79">
        <f>SUM(O7:O8)</f>
        <v>0</v>
      </c>
      <c r="P9" s="79">
        <f>SUM(P7:P8)</f>
        <v>0</v>
      </c>
      <c r="Q9" s="82">
        <f t="shared" si="3"/>
        <v>37</v>
      </c>
      <c r="R9" s="150">
        <f t="shared" si="4"/>
        <v>710</v>
      </c>
      <c r="S9" s="79">
        <f>SUM(S7:S8)</f>
        <v>1</v>
      </c>
      <c r="T9" s="79">
        <f>SUM(T7:T8)</f>
        <v>0</v>
      </c>
      <c r="U9" s="79">
        <f>SUM(U7:U8)</f>
        <v>0</v>
      </c>
      <c r="V9" s="79">
        <f>SUM(V7:V8)</f>
        <v>0</v>
      </c>
      <c r="W9" s="79">
        <f t="shared" si="5"/>
        <v>1</v>
      </c>
      <c r="X9" s="79">
        <f t="shared" si="6"/>
        <v>189</v>
      </c>
      <c r="Y9" s="79">
        <f t="shared" si="7"/>
        <v>711</v>
      </c>
      <c r="Z9" s="79">
        <f t="shared" si="8"/>
        <v>900</v>
      </c>
    </row>
    <row r="10" spans="1:26" ht="18" thickBot="1">
      <c r="X10" s="101"/>
      <c r="Y10" s="101"/>
    </row>
    <row r="11" spans="1:26"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Y11" s="102"/>
    </row>
    <row r="12" spans="1:26">
      <c r="E12" s="36"/>
      <c r="F12" s="36"/>
      <c r="G12" s="36"/>
    </row>
    <row r="13" spans="1:26"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83"/>
      <c r="T13" s="83"/>
      <c r="U13" s="83"/>
      <c r="V13" s="83"/>
      <c r="W13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L5" sqref="L5:L10"/>
    </sheetView>
  </sheetViews>
  <sheetFormatPr baseColWidth="10" defaultColWidth="10.6640625" defaultRowHeight="17" x14ac:dyDescent="0"/>
  <cols>
    <col min="1" max="1" width="19.1640625" style="36" customWidth="1"/>
    <col min="2" max="2" width="11" style="36" customWidth="1"/>
    <col min="3" max="3" width="8.1640625" style="36" customWidth="1"/>
    <col min="4" max="4" width="8.33203125" style="36" customWidth="1"/>
    <col min="5" max="5" width="10.83203125" style="22" customWidth="1"/>
    <col min="6" max="6" width="10.1640625" style="22" customWidth="1"/>
    <col min="7" max="7" width="10.6640625" style="59" customWidth="1"/>
    <col min="8" max="9" width="9.1640625" style="84" customWidth="1"/>
    <col min="10" max="12" width="10.6640625" style="84" customWidth="1"/>
    <col min="13" max="14" width="9.1640625" style="84" customWidth="1"/>
    <col min="15" max="15" width="10.6640625" style="84" customWidth="1"/>
    <col min="16" max="16" width="8.6640625" style="84" customWidth="1"/>
    <col min="17" max="17" width="10.6640625" style="84" customWidth="1"/>
    <col min="18" max="18" width="6.1640625" style="36" customWidth="1"/>
    <col min="19" max="21" width="7.1640625" style="36" customWidth="1"/>
    <col min="22" max="22" width="8.33203125" style="36" customWidth="1"/>
    <col min="23" max="23" width="11.83203125" style="36" customWidth="1"/>
    <col min="24" max="24" width="8.5" style="36" customWidth="1"/>
    <col min="25" max="25" width="10" style="36" customWidth="1"/>
    <col min="26" max="26" width="5" style="36" customWidth="1"/>
    <col min="27" max="16384" width="10.6640625" style="36"/>
  </cols>
  <sheetData>
    <row r="1" spans="1:25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2"/>
      <c r="N1" s="62"/>
      <c r="O1" s="62"/>
      <c r="P1" s="62"/>
      <c r="Q1" s="16"/>
      <c r="R1" s="64"/>
      <c r="S1" s="64"/>
      <c r="T1" s="64"/>
      <c r="U1" s="64"/>
      <c r="V1" s="64" t="s">
        <v>412</v>
      </c>
      <c r="W1" s="16"/>
      <c r="X1" s="16"/>
      <c r="Y1" s="21"/>
    </row>
    <row r="2" spans="1:25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65"/>
      <c r="N2" s="65"/>
      <c r="O2" s="65"/>
      <c r="P2" s="65"/>
      <c r="Q2" s="66"/>
      <c r="R2" s="24"/>
      <c r="S2" s="24"/>
      <c r="T2" s="24"/>
      <c r="U2" s="24"/>
      <c r="V2" s="24" t="s">
        <v>413</v>
      </c>
      <c r="W2" s="24"/>
      <c r="X2" s="24"/>
      <c r="Y2" s="27"/>
    </row>
    <row r="3" spans="1:25" s="22" customFormat="1">
      <c r="A3" s="187">
        <v>42682</v>
      </c>
      <c r="B3" s="188"/>
      <c r="C3" s="189"/>
      <c r="D3" s="104"/>
      <c r="E3" s="24"/>
      <c r="F3" s="24"/>
      <c r="G3" s="25"/>
      <c r="H3" s="65"/>
      <c r="I3" s="65"/>
      <c r="J3" s="65"/>
      <c r="K3" s="65"/>
      <c r="L3" s="65"/>
      <c r="M3" s="65"/>
      <c r="N3" s="65"/>
      <c r="O3" s="65"/>
      <c r="P3" s="65"/>
      <c r="Q3" s="65"/>
      <c r="R3" s="24"/>
      <c r="S3" s="24"/>
      <c r="T3" s="24"/>
      <c r="U3" s="24"/>
      <c r="V3" s="24"/>
      <c r="W3" s="24"/>
      <c r="X3" s="24"/>
      <c r="Y3" s="27"/>
    </row>
    <row r="4" spans="1:25" ht="18" thickBot="1">
      <c r="A4" s="29"/>
      <c r="B4" s="110"/>
      <c r="C4" s="111"/>
      <c r="D4" s="111"/>
      <c r="E4" s="111"/>
      <c r="F4" s="111"/>
      <c r="G4" s="112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11"/>
      <c r="S4" s="111"/>
      <c r="T4" s="111"/>
      <c r="U4" s="111"/>
      <c r="V4" s="111"/>
      <c r="W4" s="111"/>
      <c r="X4" s="111"/>
      <c r="Y4" s="35"/>
    </row>
    <row r="5" spans="1:25" s="44" customFormat="1" ht="189.75" customHeight="1">
      <c r="A5" s="37" t="s">
        <v>0</v>
      </c>
      <c r="B5" s="96" t="s">
        <v>1</v>
      </c>
      <c r="C5" s="96" t="s">
        <v>2</v>
      </c>
      <c r="D5" s="96" t="s">
        <v>3</v>
      </c>
      <c r="E5" s="96" t="s">
        <v>88</v>
      </c>
      <c r="F5" s="96" t="s">
        <v>4</v>
      </c>
      <c r="G5" s="41" t="s">
        <v>89</v>
      </c>
      <c r="H5" s="70" t="s">
        <v>414</v>
      </c>
      <c r="I5" s="70" t="s">
        <v>415</v>
      </c>
      <c r="J5" s="70" t="s">
        <v>416</v>
      </c>
      <c r="K5" s="70" t="s">
        <v>417</v>
      </c>
      <c r="L5" s="160" t="s">
        <v>418</v>
      </c>
      <c r="M5" s="70" t="s">
        <v>419</v>
      </c>
      <c r="N5" s="70" t="s">
        <v>420</v>
      </c>
      <c r="O5" s="70" t="s">
        <v>421</v>
      </c>
      <c r="P5" s="70" t="s">
        <v>422</v>
      </c>
      <c r="Q5" s="160" t="s">
        <v>423</v>
      </c>
      <c r="R5" s="96" t="s">
        <v>223</v>
      </c>
      <c r="S5" s="96" t="s">
        <v>224</v>
      </c>
      <c r="T5" s="96" t="s">
        <v>234</v>
      </c>
      <c r="U5" s="96" t="s">
        <v>225</v>
      </c>
      <c r="V5" s="96" t="s">
        <v>226</v>
      </c>
      <c r="W5" s="96" t="s">
        <v>95</v>
      </c>
      <c r="X5" s="96" t="s">
        <v>96</v>
      </c>
      <c r="Y5" s="43" t="s">
        <v>520</v>
      </c>
    </row>
    <row r="6" spans="1:25" s="52" customFormat="1" ht="12">
      <c r="A6" s="46"/>
      <c r="B6" s="103"/>
      <c r="C6" s="103"/>
      <c r="D6" s="103"/>
      <c r="E6" s="123"/>
      <c r="F6" s="123"/>
      <c r="G6" s="124"/>
      <c r="H6" s="77" t="s">
        <v>97</v>
      </c>
      <c r="I6" s="77" t="str">
        <f>H6</f>
        <v>DEM</v>
      </c>
      <c r="J6" s="77" t="str">
        <f>I6</f>
        <v>DEM</v>
      </c>
      <c r="K6" s="77" t="s">
        <v>97</v>
      </c>
      <c r="L6" s="153" t="str">
        <f>H6</f>
        <v>DEM</v>
      </c>
      <c r="M6" s="77" t="s">
        <v>97</v>
      </c>
      <c r="N6" s="77" t="str">
        <f>M6</f>
        <v>DEM</v>
      </c>
      <c r="O6" s="77" t="str">
        <f>N6</f>
        <v>DEM</v>
      </c>
      <c r="P6" s="77" t="str">
        <f>M6</f>
        <v>DEM</v>
      </c>
      <c r="Q6" s="153" t="str">
        <f>M6</f>
        <v>DEM</v>
      </c>
      <c r="R6" s="77"/>
      <c r="S6" s="77"/>
      <c r="T6" s="77"/>
      <c r="U6" s="77"/>
      <c r="V6" s="77"/>
      <c r="W6" s="103"/>
      <c r="X6" s="103"/>
      <c r="Y6" s="144"/>
    </row>
    <row r="7" spans="1:25">
      <c r="A7" s="79" t="s">
        <v>7</v>
      </c>
      <c r="B7" s="79">
        <v>570</v>
      </c>
      <c r="C7" s="79">
        <v>70</v>
      </c>
      <c r="D7" s="79">
        <v>14</v>
      </c>
      <c r="E7" s="79">
        <f>SUM(B7:D7)</f>
        <v>654</v>
      </c>
      <c r="F7" s="4">
        <v>828</v>
      </c>
      <c r="G7" s="80">
        <f t="shared" ref="G7:G10" si="0">E7/F7</f>
        <v>0.78985507246376807</v>
      </c>
      <c r="H7" s="139">
        <v>436</v>
      </c>
      <c r="I7" s="140">
        <v>41</v>
      </c>
      <c r="J7" s="81">
        <v>1</v>
      </c>
      <c r="K7" s="81">
        <v>10</v>
      </c>
      <c r="L7" s="150">
        <f>SUM(H7:K7)</f>
        <v>488</v>
      </c>
      <c r="M7" s="139">
        <v>405</v>
      </c>
      <c r="N7" s="140">
        <v>37</v>
      </c>
      <c r="O7" s="81">
        <v>1</v>
      </c>
      <c r="P7" s="81">
        <v>9</v>
      </c>
      <c r="Q7" s="150">
        <f>SUM(M7:P7)</f>
        <v>452</v>
      </c>
      <c r="R7" s="139">
        <v>3</v>
      </c>
      <c r="S7" s="140">
        <v>0</v>
      </c>
      <c r="T7" s="81">
        <v>0</v>
      </c>
      <c r="U7" s="81">
        <v>0</v>
      </c>
      <c r="V7" s="79">
        <f>SUM(R7:U7)</f>
        <v>3</v>
      </c>
      <c r="W7" s="79">
        <f>(E7*2)-X7</f>
        <v>365</v>
      </c>
      <c r="X7" s="79">
        <f>V7+Q7+L7</f>
        <v>943</v>
      </c>
      <c r="Y7" s="79">
        <f>W7+X7</f>
        <v>1308</v>
      </c>
    </row>
    <row r="8" spans="1:25">
      <c r="A8" s="79" t="s">
        <v>9</v>
      </c>
      <c r="B8" s="79">
        <v>424</v>
      </c>
      <c r="C8" s="79">
        <v>84</v>
      </c>
      <c r="D8" s="79">
        <v>8</v>
      </c>
      <c r="E8" s="79">
        <f t="shared" ref="E8:E10" si="1">SUM(B8:D8)</f>
        <v>516</v>
      </c>
      <c r="F8" s="4">
        <v>661</v>
      </c>
      <c r="G8" s="80">
        <f t="shared" si="0"/>
        <v>0.78063540090771555</v>
      </c>
      <c r="H8" s="139">
        <v>310</v>
      </c>
      <c r="I8" s="140">
        <v>54</v>
      </c>
      <c r="J8" s="81">
        <v>1</v>
      </c>
      <c r="K8" s="81">
        <v>5</v>
      </c>
      <c r="L8" s="150">
        <f t="shared" ref="L8:L10" si="2">SUM(H8:K8)</f>
        <v>370</v>
      </c>
      <c r="M8" s="139">
        <v>276</v>
      </c>
      <c r="N8" s="140">
        <v>52</v>
      </c>
      <c r="O8" s="81">
        <v>1</v>
      </c>
      <c r="P8" s="81">
        <v>4</v>
      </c>
      <c r="Q8" s="150">
        <f t="shared" ref="Q8:Q10" si="3">SUM(M8:P8)</f>
        <v>333</v>
      </c>
      <c r="R8" s="139">
        <v>1</v>
      </c>
      <c r="S8" s="140">
        <v>0</v>
      </c>
      <c r="T8" s="81">
        <v>0</v>
      </c>
      <c r="U8" s="81">
        <v>0</v>
      </c>
      <c r="V8" s="79">
        <f t="shared" ref="V8:V10" si="4">SUM(R8:U8)</f>
        <v>1</v>
      </c>
      <c r="W8" s="79">
        <f>(E8*2)-X8</f>
        <v>328</v>
      </c>
      <c r="X8" s="79">
        <f t="shared" ref="X8:X10" si="5">V8+Q8+L8</f>
        <v>704</v>
      </c>
      <c r="Y8" s="79">
        <f t="shared" ref="Y8:Y10" si="6">W8+X8</f>
        <v>1032</v>
      </c>
    </row>
    <row r="9" spans="1:25" ht="18" thickBot="1">
      <c r="A9" s="79" t="s">
        <v>12</v>
      </c>
      <c r="B9" s="79">
        <v>481</v>
      </c>
      <c r="C9" s="79">
        <v>33</v>
      </c>
      <c r="D9" s="79">
        <v>14</v>
      </c>
      <c r="E9" s="79">
        <f t="shared" si="1"/>
        <v>528</v>
      </c>
      <c r="F9" s="4">
        <v>721</v>
      </c>
      <c r="G9" s="80">
        <f t="shared" si="0"/>
        <v>0.73231622746185854</v>
      </c>
      <c r="H9" s="139">
        <v>334</v>
      </c>
      <c r="I9" s="140">
        <v>20</v>
      </c>
      <c r="J9" s="81">
        <v>0</v>
      </c>
      <c r="K9" s="81">
        <v>6</v>
      </c>
      <c r="L9" s="150">
        <f t="shared" si="2"/>
        <v>360</v>
      </c>
      <c r="M9" s="139">
        <v>295</v>
      </c>
      <c r="N9" s="140">
        <v>21</v>
      </c>
      <c r="O9" s="81">
        <v>0</v>
      </c>
      <c r="P9" s="81">
        <v>3</v>
      </c>
      <c r="Q9" s="150">
        <f t="shared" si="3"/>
        <v>319</v>
      </c>
      <c r="R9" s="139">
        <v>1</v>
      </c>
      <c r="S9" s="140">
        <v>0</v>
      </c>
      <c r="T9" s="81">
        <v>0</v>
      </c>
      <c r="U9" s="81">
        <v>0</v>
      </c>
      <c r="V9" s="79">
        <f t="shared" si="4"/>
        <v>1</v>
      </c>
      <c r="W9" s="79">
        <f>(E9*2)-X9</f>
        <v>376</v>
      </c>
      <c r="X9" s="79">
        <f t="shared" si="5"/>
        <v>680</v>
      </c>
      <c r="Y9" s="79">
        <f t="shared" si="6"/>
        <v>1056</v>
      </c>
    </row>
    <row r="10" spans="1:25" s="22" customFormat="1" ht="18" thickBot="1">
      <c r="A10" s="100" t="s">
        <v>86</v>
      </c>
      <c r="B10" s="79">
        <f>SUM(B7:B9)</f>
        <v>1475</v>
      </c>
      <c r="C10" s="79">
        <f>SUM(C7:C9)</f>
        <v>187</v>
      </c>
      <c r="D10" s="79">
        <f>SUM(D7:D9)</f>
        <v>36</v>
      </c>
      <c r="E10" s="79">
        <f t="shared" si="1"/>
        <v>1698</v>
      </c>
      <c r="F10" s="79">
        <f>SUM(F7:F9)</f>
        <v>2210</v>
      </c>
      <c r="G10" s="80">
        <f t="shared" si="0"/>
        <v>0.76832579185520367</v>
      </c>
      <c r="H10" s="79">
        <f>SUM(H7:H9)</f>
        <v>1080</v>
      </c>
      <c r="I10" s="79">
        <f>SUM(I7:I9)</f>
        <v>115</v>
      </c>
      <c r="J10" s="79">
        <f>SUM(J7:J9)</f>
        <v>2</v>
      </c>
      <c r="K10" s="79">
        <f>SUM(K7:K9)</f>
        <v>21</v>
      </c>
      <c r="L10" s="150">
        <f t="shared" si="2"/>
        <v>1218</v>
      </c>
      <c r="M10" s="79">
        <f>SUM(M7:M9)</f>
        <v>976</v>
      </c>
      <c r="N10" s="79">
        <f>SUM(N7:N9)</f>
        <v>110</v>
      </c>
      <c r="O10" s="79">
        <f>SUM(O7:O9)</f>
        <v>2</v>
      </c>
      <c r="P10" s="79">
        <f>SUM(P7:P9)</f>
        <v>16</v>
      </c>
      <c r="Q10" s="150">
        <f t="shared" si="3"/>
        <v>1104</v>
      </c>
      <c r="R10" s="79">
        <f>SUM(R7:R9)</f>
        <v>5</v>
      </c>
      <c r="S10" s="79">
        <f>SUM(S7:S9)</f>
        <v>0</v>
      </c>
      <c r="T10" s="79">
        <f>SUM(T7:T9)</f>
        <v>0</v>
      </c>
      <c r="U10" s="79">
        <f>SUM(U7:U9)</f>
        <v>0</v>
      </c>
      <c r="V10" s="79">
        <f t="shared" si="4"/>
        <v>5</v>
      </c>
      <c r="W10" s="79">
        <f>(E10*2)-X10</f>
        <v>1069</v>
      </c>
      <c r="X10" s="79">
        <f t="shared" si="5"/>
        <v>2327</v>
      </c>
      <c r="Y10" s="79">
        <f t="shared" si="6"/>
        <v>3396</v>
      </c>
    </row>
    <row r="11" spans="1:25" ht="18" thickBot="1">
      <c r="W11" s="101"/>
      <c r="X11" s="101"/>
    </row>
    <row r="12" spans="1:25"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X12" s="102"/>
    </row>
    <row r="13" spans="1:25">
      <c r="E13" s="36"/>
      <c r="F13" s="36"/>
      <c r="G13" s="36"/>
    </row>
    <row r="14" spans="1:25"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83"/>
      <c r="S14" s="83"/>
      <c r="T14" s="83"/>
      <c r="U14" s="83"/>
      <c r="V14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"/>
  <sheetViews>
    <sheetView topLeftCell="O1" workbookViewId="0">
      <selection activeCell="AB5" sqref="AB5:AC9"/>
    </sheetView>
  </sheetViews>
  <sheetFormatPr baseColWidth="10" defaultColWidth="10.6640625" defaultRowHeight="17" x14ac:dyDescent="0"/>
  <cols>
    <col min="1" max="1" width="17.5" style="36" customWidth="1"/>
    <col min="2" max="2" width="11" style="36" customWidth="1"/>
    <col min="3" max="3" width="8.1640625" style="36" customWidth="1"/>
    <col min="4" max="4" width="8.33203125" style="36" customWidth="1"/>
    <col min="5" max="5" width="10.83203125" style="22" customWidth="1"/>
    <col min="6" max="6" width="10.1640625" style="22" customWidth="1"/>
    <col min="7" max="7" width="10.6640625" style="59" customWidth="1"/>
    <col min="8" max="9" width="9.1640625" style="84" customWidth="1"/>
    <col min="10" max="10" width="9" style="84" customWidth="1"/>
    <col min="11" max="11" width="8.33203125" style="84" customWidth="1"/>
    <col min="12" max="12" width="10.6640625" style="84" customWidth="1"/>
    <col min="13" max="14" width="9.1640625" style="84" customWidth="1"/>
    <col min="15" max="15" width="8.83203125" style="84" customWidth="1"/>
    <col min="16" max="16" width="8.1640625" style="84" customWidth="1"/>
    <col min="17" max="17" width="10.6640625" style="84" customWidth="1"/>
    <col min="18" max="19" width="9.1640625" style="84" customWidth="1"/>
    <col min="20" max="22" width="10.6640625" style="84" customWidth="1"/>
    <col min="23" max="24" width="9.1640625" style="84" customWidth="1"/>
    <col min="25" max="25" width="9" style="84" customWidth="1"/>
    <col min="26" max="29" width="10.6640625" style="84" customWidth="1"/>
    <col min="30" max="30" width="6.1640625" style="36" customWidth="1"/>
    <col min="31" max="33" width="7.1640625" style="36" customWidth="1"/>
    <col min="34" max="34" width="8.33203125" style="36" customWidth="1"/>
    <col min="35" max="35" width="11.83203125" style="36" customWidth="1"/>
    <col min="36" max="36" width="8.5" style="36" customWidth="1"/>
    <col min="37" max="37" width="10" style="36" customWidth="1"/>
    <col min="38" max="38" width="5" style="36" customWidth="1"/>
    <col min="39" max="16384" width="10.6640625" style="36"/>
  </cols>
  <sheetData>
    <row r="1" spans="1:37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2"/>
      <c r="N1" s="62"/>
      <c r="O1" s="62"/>
      <c r="P1" s="62"/>
      <c r="Q1" s="16"/>
      <c r="R1" s="62"/>
      <c r="S1" s="62"/>
      <c r="T1" s="62"/>
      <c r="U1" s="62"/>
      <c r="V1" s="16"/>
      <c r="W1" s="62"/>
      <c r="X1" s="62"/>
      <c r="Y1" s="62"/>
      <c r="Z1" s="62"/>
      <c r="AA1" s="16"/>
      <c r="AB1" s="16"/>
      <c r="AC1" s="16"/>
      <c r="AD1" s="64"/>
      <c r="AE1" s="64"/>
      <c r="AF1" s="64"/>
      <c r="AG1" s="64"/>
      <c r="AH1" s="64" t="s">
        <v>424</v>
      </c>
      <c r="AI1" s="16"/>
      <c r="AJ1" s="16"/>
      <c r="AK1" s="21"/>
    </row>
    <row r="2" spans="1:37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65"/>
      <c r="N2" s="65"/>
      <c r="O2" s="65"/>
      <c r="P2" s="65"/>
      <c r="Q2" s="66"/>
      <c r="R2" s="65"/>
      <c r="S2" s="65"/>
      <c r="T2" s="65"/>
      <c r="U2" s="65"/>
      <c r="V2" s="66"/>
      <c r="W2" s="65"/>
      <c r="X2" s="65"/>
      <c r="Y2" s="65"/>
      <c r="Z2" s="65"/>
      <c r="AA2" s="66"/>
      <c r="AB2" s="66"/>
      <c r="AC2" s="66"/>
      <c r="AD2" s="24"/>
      <c r="AE2" s="24"/>
      <c r="AF2" s="24"/>
      <c r="AG2" s="24"/>
      <c r="AH2" s="24" t="s">
        <v>413</v>
      </c>
      <c r="AI2" s="24"/>
      <c r="AJ2" s="24"/>
      <c r="AK2" s="27"/>
    </row>
    <row r="3" spans="1:37" s="22" customFormat="1">
      <c r="A3" s="187">
        <v>42682</v>
      </c>
      <c r="B3" s="188"/>
      <c r="C3" s="189"/>
      <c r="D3" s="104"/>
      <c r="E3" s="24"/>
      <c r="F3" s="24"/>
      <c r="G3" s="2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24"/>
      <c r="AE3" s="24"/>
      <c r="AF3" s="24"/>
      <c r="AG3" s="24"/>
      <c r="AH3" s="24"/>
      <c r="AI3" s="24"/>
      <c r="AJ3" s="24"/>
      <c r="AK3" s="27"/>
    </row>
    <row r="4" spans="1:37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31"/>
      <c r="AE4" s="31"/>
      <c r="AF4" s="31"/>
      <c r="AG4" s="31"/>
      <c r="AH4" s="31"/>
      <c r="AI4" s="31"/>
      <c r="AJ4" s="31"/>
      <c r="AK4" s="35"/>
    </row>
    <row r="5" spans="1:37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425</v>
      </c>
      <c r="I5" s="72" t="s">
        <v>426</v>
      </c>
      <c r="J5" s="72" t="s">
        <v>427</v>
      </c>
      <c r="K5" s="72" t="s">
        <v>428</v>
      </c>
      <c r="L5" s="72" t="s">
        <v>429</v>
      </c>
      <c r="M5" s="72" t="s">
        <v>430</v>
      </c>
      <c r="N5" s="72" t="s">
        <v>431</v>
      </c>
      <c r="O5" s="72" t="s">
        <v>432</v>
      </c>
      <c r="P5" s="72" t="s">
        <v>433</v>
      </c>
      <c r="Q5" s="72" t="s">
        <v>434</v>
      </c>
      <c r="R5" s="72" t="s">
        <v>425</v>
      </c>
      <c r="S5" s="72" t="s">
        <v>426</v>
      </c>
      <c r="T5" s="72" t="s">
        <v>427</v>
      </c>
      <c r="U5" s="72" t="s">
        <v>428</v>
      </c>
      <c r="V5" s="72" t="s">
        <v>429</v>
      </c>
      <c r="W5" s="72" t="s">
        <v>430</v>
      </c>
      <c r="X5" s="72" t="s">
        <v>431</v>
      </c>
      <c r="Y5" s="72" t="s">
        <v>432</v>
      </c>
      <c r="Z5" s="72" t="s">
        <v>433</v>
      </c>
      <c r="AA5" s="72" t="s">
        <v>434</v>
      </c>
      <c r="AB5" s="151" t="s">
        <v>429</v>
      </c>
      <c r="AC5" s="151" t="s">
        <v>434</v>
      </c>
      <c r="AD5" s="37" t="s">
        <v>223</v>
      </c>
      <c r="AE5" s="37" t="s">
        <v>224</v>
      </c>
      <c r="AF5" s="37" t="s">
        <v>234</v>
      </c>
      <c r="AG5" s="37" t="s">
        <v>225</v>
      </c>
      <c r="AH5" s="37" t="s">
        <v>226</v>
      </c>
      <c r="AI5" s="43" t="s">
        <v>95</v>
      </c>
      <c r="AJ5" s="43" t="s">
        <v>96</v>
      </c>
      <c r="AK5" s="43" t="s">
        <v>520</v>
      </c>
    </row>
    <row r="6" spans="1:37" s="52" customFormat="1" ht="12">
      <c r="A6" s="46"/>
      <c r="B6" s="46"/>
      <c r="C6" s="46"/>
      <c r="D6" s="46"/>
      <c r="E6" s="45"/>
      <c r="F6" s="45"/>
      <c r="G6" s="47"/>
      <c r="H6" s="75" t="s">
        <v>97</v>
      </c>
      <c r="I6" s="75" t="str">
        <f>H6</f>
        <v>DEM</v>
      </c>
      <c r="J6" s="75" t="str">
        <f>I6</f>
        <v>DEM</v>
      </c>
      <c r="K6" s="75" t="s">
        <v>97</v>
      </c>
      <c r="L6" s="75" t="str">
        <f>H6</f>
        <v>DEM</v>
      </c>
      <c r="M6" s="75" t="s">
        <v>97</v>
      </c>
      <c r="N6" s="75" t="str">
        <f>M6</f>
        <v>DEM</v>
      </c>
      <c r="O6" s="75" t="str">
        <f>N6</f>
        <v>DEM</v>
      </c>
      <c r="P6" s="75" t="str">
        <f>M6</f>
        <v>DEM</v>
      </c>
      <c r="Q6" s="75" t="str">
        <f>M6</f>
        <v>DEM</v>
      </c>
      <c r="R6" s="75" t="s">
        <v>99</v>
      </c>
      <c r="S6" s="75" t="str">
        <f>R6</f>
        <v>REP</v>
      </c>
      <c r="T6" s="75" t="str">
        <f>S6</f>
        <v>REP</v>
      </c>
      <c r="U6" s="75" t="str">
        <f>R6</f>
        <v>REP</v>
      </c>
      <c r="V6" s="75" t="str">
        <f>R6</f>
        <v>REP</v>
      </c>
      <c r="W6" s="75" t="s">
        <v>435</v>
      </c>
      <c r="X6" s="75" t="str">
        <f>W6</f>
        <v>REP/BLK</v>
      </c>
      <c r="Y6" s="75" t="str">
        <f>X6</f>
        <v>REP/BLK</v>
      </c>
      <c r="Z6" s="75" t="str">
        <f>W6</f>
        <v>REP/BLK</v>
      </c>
      <c r="AA6" s="75" t="str">
        <f>W6</f>
        <v>REP/BLK</v>
      </c>
      <c r="AB6" s="149"/>
      <c r="AC6" s="149"/>
      <c r="AD6" s="75"/>
      <c r="AE6" s="75"/>
      <c r="AF6" s="75"/>
      <c r="AG6" s="75"/>
      <c r="AH6" s="75"/>
      <c r="AI6" s="46"/>
      <c r="AJ6" s="46"/>
      <c r="AK6" s="144"/>
    </row>
    <row r="7" spans="1:37">
      <c r="A7" s="79" t="s">
        <v>26</v>
      </c>
      <c r="B7" s="4">
        <v>488</v>
      </c>
      <c r="C7" s="109">
        <v>41</v>
      </c>
      <c r="D7" s="109">
        <v>6</v>
      </c>
      <c r="E7" s="79">
        <f>SUM(B7:D7)</f>
        <v>535</v>
      </c>
      <c r="F7" s="4">
        <v>819</v>
      </c>
      <c r="G7" s="80">
        <f t="shared" ref="G7:G9" si="0">E7/F7</f>
        <v>0.65323565323565325</v>
      </c>
      <c r="H7" s="139">
        <v>206</v>
      </c>
      <c r="I7" s="140">
        <v>14</v>
      </c>
      <c r="J7" s="81">
        <v>2</v>
      </c>
      <c r="K7" s="81">
        <v>5</v>
      </c>
      <c r="L7" s="82">
        <f>SUM(H7:K7)</f>
        <v>227</v>
      </c>
      <c r="M7" s="139">
        <v>187</v>
      </c>
      <c r="N7" s="140">
        <v>12</v>
      </c>
      <c r="O7" s="81">
        <v>2</v>
      </c>
      <c r="P7" s="81">
        <v>5</v>
      </c>
      <c r="Q7" s="82">
        <f>SUM(M7:P7)</f>
        <v>206</v>
      </c>
      <c r="R7" s="139">
        <v>207</v>
      </c>
      <c r="S7" s="140">
        <v>13</v>
      </c>
      <c r="T7" s="81">
        <v>0</v>
      </c>
      <c r="U7" s="81">
        <v>1</v>
      </c>
      <c r="V7" s="82">
        <f>SUM(R7:U7)</f>
        <v>221</v>
      </c>
      <c r="W7" s="139">
        <v>194</v>
      </c>
      <c r="X7" s="140">
        <v>13</v>
      </c>
      <c r="Y7" s="81">
        <v>0</v>
      </c>
      <c r="Z7" s="81">
        <v>1</v>
      </c>
      <c r="AA7" s="82">
        <f>SUM(W7:Z7)</f>
        <v>208</v>
      </c>
      <c r="AB7" s="150">
        <f>V7+L7</f>
        <v>448</v>
      </c>
      <c r="AC7" s="150">
        <f>AA7+Q7</f>
        <v>414</v>
      </c>
      <c r="AD7" s="79">
        <v>4</v>
      </c>
      <c r="AE7" s="140">
        <v>2</v>
      </c>
      <c r="AF7" s="81">
        <v>0</v>
      </c>
      <c r="AG7" s="81">
        <v>0</v>
      </c>
      <c r="AH7" s="79">
        <f>SUM(AD7:AG7)</f>
        <v>6</v>
      </c>
      <c r="AI7" s="79">
        <f>(E7*2)-AJ7</f>
        <v>202</v>
      </c>
      <c r="AJ7" s="79">
        <f>AB7+AC7+AH7</f>
        <v>868</v>
      </c>
      <c r="AK7" s="79">
        <f>AI7+AJ7</f>
        <v>1070</v>
      </c>
    </row>
    <row r="8" spans="1:37">
      <c r="A8" s="79" t="s">
        <v>27</v>
      </c>
      <c r="B8" s="4">
        <v>490</v>
      </c>
      <c r="C8" s="109">
        <v>27</v>
      </c>
      <c r="D8" s="109">
        <v>9</v>
      </c>
      <c r="E8" s="79">
        <f t="shared" ref="E8:E9" si="1">SUM(B8:D8)</f>
        <v>526</v>
      </c>
      <c r="F8" s="4">
        <v>950</v>
      </c>
      <c r="G8" s="80">
        <f t="shared" si="0"/>
        <v>0.55368421052631578</v>
      </c>
      <c r="H8" s="139">
        <v>222</v>
      </c>
      <c r="I8" s="140">
        <v>9</v>
      </c>
      <c r="J8" s="81">
        <v>0</v>
      </c>
      <c r="K8" s="81">
        <v>6</v>
      </c>
      <c r="L8" s="82">
        <f t="shared" ref="L8:L9" si="2">SUM(H8:K8)</f>
        <v>237</v>
      </c>
      <c r="M8" s="139">
        <v>189</v>
      </c>
      <c r="N8" s="140">
        <v>9</v>
      </c>
      <c r="O8" s="81">
        <v>0</v>
      </c>
      <c r="P8" s="81">
        <v>4</v>
      </c>
      <c r="Q8" s="82">
        <f t="shared" ref="Q8:Q9" si="3">SUM(M8:P8)</f>
        <v>202</v>
      </c>
      <c r="R8" s="139">
        <v>198</v>
      </c>
      <c r="S8" s="140">
        <v>10</v>
      </c>
      <c r="T8" s="81">
        <v>0</v>
      </c>
      <c r="U8" s="81">
        <v>3</v>
      </c>
      <c r="V8" s="82">
        <f t="shared" ref="V8:V9" si="4">SUM(R8:U8)</f>
        <v>211</v>
      </c>
      <c r="W8" s="139">
        <v>190</v>
      </c>
      <c r="X8" s="140">
        <v>9</v>
      </c>
      <c r="Y8" s="81">
        <v>0</v>
      </c>
      <c r="Z8" s="81">
        <v>4</v>
      </c>
      <c r="AA8" s="82">
        <f t="shared" ref="AA8:AA9" si="5">SUM(W8:Z8)</f>
        <v>203</v>
      </c>
      <c r="AB8" s="150">
        <f t="shared" ref="AB8:AB9" si="6">V8+L8</f>
        <v>448</v>
      </c>
      <c r="AC8" s="150">
        <f t="shared" ref="AC8:AC9" si="7">AA8+Q8</f>
        <v>405</v>
      </c>
      <c r="AD8" s="79">
        <v>0</v>
      </c>
      <c r="AE8" s="140">
        <v>0</v>
      </c>
      <c r="AF8" s="81">
        <v>0</v>
      </c>
      <c r="AG8" s="81">
        <v>0</v>
      </c>
      <c r="AH8" s="79">
        <f>SUM(AD8:AG8)</f>
        <v>0</v>
      </c>
      <c r="AI8" s="79">
        <f>(E8*2)-AJ8</f>
        <v>199</v>
      </c>
      <c r="AJ8" s="79">
        <f t="shared" ref="AJ8:AJ9" si="8">AB8+AC8+AH8</f>
        <v>853</v>
      </c>
      <c r="AK8" s="79">
        <f t="shared" ref="AK8:AK9" si="9">AI8+AJ8</f>
        <v>1052</v>
      </c>
    </row>
    <row r="9" spans="1:37" s="22" customFormat="1">
      <c r="A9" s="63" t="s">
        <v>86</v>
      </c>
      <c r="B9" s="79">
        <f>SUM(B7:B8)</f>
        <v>978</v>
      </c>
      <c r="C9" s="79">
        <f>SUM(C7:C8)</f>
        <v>68</v>
      </c>
      <c r="D9" s="79">
        <f>SUM(D7:D8)</f>
        <v>15</v>
      </c>
      <c r="E9" s="79">
        <f t="shared" si="1"/>
        <v>1061</v>
      </c>
      <c r="F9" s="79">
        <f>SUM(F7:F8)</f>
        <v>1769</v>
      </c>
      <c r="G9" s="80">
        <f t="shared" si="0"/>
        <v>0.59977388355002825</v>
      </c>
      <c r="H9" s="79">
        <f>SUM(H7:H8)</f>
        <v>428</v>
      </c>
      <c r="I9" s="79">
        <f>SUM(I7:I8)</f>
        <v>23</v>
      </c>
      <c r="J9" s="79">
        <f>SUM(J7:J8)</f>
        <v>2</v>
      </c>
      <c r="K9" s="79">
        <f>SUM(K7:K8)</f>
        <v>11</v>
      </c>
      <c r="L9" s="82">
        <f t="shared" si="2"/>
        <v>464</v>
      </c>
      <c r="M9" s="79">
        <f>SUM(M7:M8)</f>
        <v>376</v>
      </c>
      <c r="N9" s="79">
        <f>SUM(N7:N8)</f>
        <v>21</v>
      </c>
      <c r="O9" s="79">
        <f>SUM(O7:O8)</f>
        <v>2</v>
      </c>
      <c r="P9" s="79">
        <f>SUM(P7:P8)</f>
        <v>9</v>
      </c>
      <c r="Q9" s="82">
        <f t="shared" si="3"/>
        <v>408</v>
      </c>
      <c r="R9" s="79">
        <f>SUM(R7:R8)</f>
        <v>405</v>
      </c>
      <c r="S9" s="79">
        <f>SUM(S7:S8)</f>
        <v>23</v>
      </c>
      <c r="T9" s="79">
        <f>SUM(T7:T8)</f>
        <v>0</v>
      </c>
      <c r="U9" s="79">
        <f>SUM(U7:U8)</f>
        <v>4</v>
      </c>
      <c r="V9" s="82">
        <f t="shared" si="4"/>
        <v>432</v>
      </c>
      <c r="W9" s="79">
        <f>SUM(W7:W8)</f>
        <v>384</v>
      </c>
      <c r="X9" s="79">
        <f>SUM(X7:X8)</f>
        <v>22</v>
      </c>
      <c r="Y9" s="79">
        <f>SUM(Y7:Y8)</f>
        <v>0</v>
      </c>
      <c r="Z9" s="79">
        <f>SUM(Z7:Z8)</f>
        <v>5</v>
      </c>
      <c r="AA9" s="82">
        <f t="shared" si="5"/>
        <v>411</v>
      </c>
      <c r="AB9" s="150">
        <f t="shared" si="6"/>
        <v>896</v>
      </c>
      <c r="AC9" s="150">
        <f t="shared" si="7"/>
        <v>819</v>
      </c>
      <c r="AD9" s="79">
        <f>SUM(AD7:AD8)</f>
        <v>4</v>
      </c>
      <c r="AE9" s="79">
        <f>SUM(AE7:AE8)</f>
        <v>2</v>
      </c>
      <c r="AF9" s="79">
        <f>SUM(AF7:AF8)</f>
        <v>0</v>
      </c>
      <c r="AG9" s="79">
        <f>SUM(AG7:AG8)</f>
        <v>0</v>
      </c>
      <c r="AH9" s="79">
        <f>SUM(AD9:AG9)</f>
        <v>6</v>
      </c>
      <c r="AI9" s="79">
        <f>(E9*2)-AJ9</f>
        <v>401</v>
      </c>
      <c r="AJ9" s="79">
        <f t="shared" si="8"/>
        <v>1721</v>
      </c>
      <c r="AK9" s="79">
        <f t="shared" si="9"/>
        <v>2122</v>
      </c>
    </row>
    <row r="10" spans="1:37" ht="18" thickBot="1">
      <c r="AI10" s="101"/>
      <c r="AJ10" s="101"/>
    </row>
    <row r="11" spans="1:37"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J11" s="102"/>
    </row>
    <row r="12" spans="1:37">
      <c r="E12" s="36"/>
      <c r="F12" s="36"/>
      <c r="G12" s="36"/>
    </row>
    <row r="13" spans="1:37"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83"/>
      <c r="AE13" s="83"/>
      <c r="AF13" s="83"/>
      <c r="AG13" s="83"/>
      <c r="AH13" s="83"/>
    </row>
  </sheetData>
  <mergeCells count="1">
    <mergeCell ref="A3:C3"/>
  </mergeCells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opLeftCell="C1" workbookViewId="0">
      <selection activeCell="W7" sqref="W7"/>
    </sheetView>
  </sheetViews>
  <sheetFormatPr baseColWidth="10" defaultColWidth="10.6640625" defaultRowHeight="17" x14ac:dyDescent="0"/>
  <cols>
    <col min="1" max="1" width="19.1640625" style="36" customWidth="1"/>
    <col min="2" max="2" width="11" style="36" customWidth="1"/>
    <col min="3" max="3" width="8.1640625" style="36" customWidth="1"/>
    <col min="4" max="4" width="8.33203125" style="36" customWidth="1"/>
    <col min="5" max="5" width="10.83203125" style="22" customWidth="1"/>
    <col min="6" max="6" width="10.1640625" style="22" customWidth="1"/>
    <col min="7" max="7" width="10.6640625" style="59" customWidth="1"/>
    <col min="8" max="9" width="9.1640625" style="84" customWidth="1"/>
    <col min="10" max="12" width="10.6640625" style="84" customWidth="1"/>
    <col min="13" max="14" width="9.1640625" style="84" customWidth="1"/>
    <col min="15" max="17" width="10.6640625" style="84" customWidth="1"/>
    <col min="18" max="18" width="6.1640625" style="36" customWidth="1"/>
    <col min="19" max="21" width="7.1640625" style="36" customWidth="1"/>
    <col min="22" max="22" width="8.33203125" style="36" customWidth="1"/>
    <col min="23" max="23" width="11.83203125" style="36" customWidth="1"/>
    <col min="24" max="24" width="8.5" style="36" customWidth="1"/>
    <col min="25" max="25" width="10" style="36" customWidth="1"/>
    <col min="26" max="26" width="5" style="36" customWidth="1"/>
    <col min="27" max="16384" width="10.6640625" style="36"/>
  </cols>
  <sheetData>
    <row r="1" spans="1:25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2"/>
      <c r="N1" s="62"/>
      <c r="O1" s="62"/>
      <c r="P1" s="62"/>
      <c r="Q1" s="16"/>
      <c r="R1" s="64"/>
      <c r="S1" s="64"/>
      <c r="T1" s="64"/>
      <c r="U1" s="64"/>
      <c r="V1" s="64" t="s">
        <v>436</v>
      </c>
      <c r="W1" s="16"/>
      <c r="X1" s="16"/>
      <c r="Y1" s="21"/>
    </row>
    <row r="2" spans="1:25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65"/>
      <c r="N2" s="65"/>
      <c r="O2" s="65"/>
      <c r="P2" s="65"/>
      <c r="Q2" s="66"/>
      <c r="R2" s="24"/>
      <c r="S2" s="24"/>
      <c r="T2" s="24"/>
      <c r="U2" s="24"/>
      <c r="V2" s="24" t="s">
        <v>413</v>
      </c>
      <c r="W2" s="24"/>
      <c r="X2" s="24"/>
      <c r="Y2" s="27"/>
    </row>
    <row r="3" spans="1:25" s="22" customFormat="1">
      <c r="A3" s="187">
        <v>42682</v>
      </c>
      <c r="B3" s="188"/>
      <c r="C3" s="189"/>
      <c r="D3" s="104"/>
      <c r="E3" s="24"/>
      <c r="F3" s="24"/>
      <c r="G3" s="25"/>
      <c r="H3" s="65"/>
      <c r="I3" s="65"/>
      <c r="J3" s="65"/>
      <c r="K3" s="65"/>
      <c r="L3" s="65"/>
      <c r="M3" s="65"/>
      <c r="N3" s="65"/>
      <c r="O3" s="65"/>
      <c r="P3" s="65"/>
      <c r="Q3" s="65"/>
      <c r="R3" s="24"/>
      <c r="S3" s="24"/>
      <c r="T3" s="24"/>
      <c r="U3" s="24"/>
      <c r="V3" s="24"/>
      <c r="W3" s="24"/>
      <c r="X3" s="24"/>
      <c r="Y3" s="27"/>
    </row>
    <row r="4" spans="1:25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67"/>
      <c r="N4" s="67"/>
      <c r="O4" s="67"/>
      <c r="P4" s="67"/>
      <c r="Q4" s="67"/>
      <c r="R4" s="31"/>
      <c r="S4" s="31"/>
      <c r="T4" s="31"/>
      <c r="U4" s="31"/>
      <c r="V4" s="31"/>
      <c r="W4" s="31"/>
      <c r="X4" s="31"/>
      <c r="Y4" s="35"/>
    </row>
    <row r="5" spans="1:25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437</v>
      </c>
      <c r="I5" s="72" t="s">
        <v>438</v>
      </c>
      <c r="J5" s="72" t="s">
        <v>439</v>
      </c>
      <c r="K5" s="72" t="s">
        <v>440</v>
      </c>
      <c r="L5" s="151" t="s">
        <v>441</v>
      </c>
      <c r="M5" s="72" t="s">
        <v>442</v>
      </c>
      <c r="N5" s="72" t="s">
        <v>443</v>
      </c>
      <c r="O5" s="72" t="s">
        <v>444</v>
      </c>
      <c r="P5" s="72" t="s">
        <v>445</v>
      </c>
      <c r="Q5" s="151" t="s">
        <v>446</v>
      </c>
      <c r="R5" s="37" t="s">
        <v>223</v>
      </c>
      <c r="S5" s="37" t="s">
        <v>224</v>
      </c>
      <c r="T5" s="37" t="s">
        <v>234</v>
      </c>
      <c r="U5" s="37" t="s">
        <v>225</v>
      </c>
      <c r="V5" s="37" t="s">
        <v>226</v>
      </c>
      <c r="W5" s="43" t="s">
        <v>95</v>
      </c>
      <c r="X5" s="43" t="s">
        <v>96</v>
      </c>
      <c r="Y5" s="43" t="s">
        <v>520</v>
      </c>
    </row>
    <row r="6" spans="1:25" s="52" customFormat="1" ht="12">
      <c r="A6" s="46"/>
      <c r="B6" s="46"/>
      <c r="C6" s="46"/>
      <c r="D6" s="46"/>
      <c r="E6" s="45"/>
      <c r="F6" s="45"/>
      <c r="G6" s="47"/>
      <c r="H6" s="75" t="s">
        <v>99</v>
      </c>
      <c r="I6" s="75" t="str">
        <f>H6</f>
        <v>REP</v>
      </c>
      <c r="J6" s="75" t="str">
        <f>I6</f>
        <v>REP</v>
      </c>
      <c r="K6" s="75" t="str">
        <f>H6</f>
        <v>REP</v>
      </c>
      <c r="L6" s="149" t="str">
        <f>H6</f>
        <v>REP</v>
      </c>
      <c r="M6" s="75" t="s">
        <v>99</v>
      </c>
      <c r="N6" s="75" t="str">
        <f>M6</f>
        <v>REP</v>
      </c>
      <c r="O6" s="75" t="str">
        <f>N6</f>
        <v>REP</v>
      </c>
      <c r="P6" s="75" t="str">
        <f>M6</f>
        <v>REP</v>
      </c>
      <c r="Q6" s="149" t="str">
        <f>M6</f>
        <v>REP</v>
      </c>
      <c r="R6" s="75"/>
      <c r="S6" s="75"/>
      <c r="T6" s="75"/>
      <c r="U6" s="75"/>
      <c r="V6" s="75"/>
      <c r="W6" s="46"/>
      <c r="X6" s="103"/>
      <c r="Y6" s="144"/>
    </row>
    <row r="7" spans="1:25" ht="18" thickBot="1">
      <c r="A7" s="79" t="s">
        <v>58</v>
      </c>
      <c r="B7" s="79">
        <v>292</v>
      </c>
      <c r="C7" s="79">
        <v>25</v>
      </c>
      <c r="D7" s="79">
        <v>6</v>
      </c>
      <c r="E7" s="79">
        <f>SUM(B7:D7)</f>
        <v>323</v>
      </c>
      <c r="F7" s="4">
        <v>448</v>
      </c>
      <c r="G7" s="80">
        <f t="shared" ref="G7:G8" si="0">E7/F7</f>
        <v>0.7209821428571429</v>
      </c>
      <c r="H7" s="82">
        <v>240</v>
      </c>
      <c r="I7" s="81">
        <v>18</v>
      </c>
      <c r="J7" s="81">
        <v>0</v>
      </c>
      <c r="K7" s="81">
        <v>4</v>
      </c>
      <c r="L7" s="150">
        <f>SUM(H7:K7)</f>
        <v>262</v>
      </c>
      <c r="M7" s="82">
        <v>230</v>
      </c>
      <c r="N7" s="81">
        <v>19</v>
      </c>
      <c r="O7" s="81">
        <v>0</v>
      </c>
      <c r="P7" s="81">
        <v>4</v>
      </c>
      <c r="Q7" s="150">
        <f>SUM(M7:P7)</f>
        <v>253</v>
      </c>
      <c r="R7" s="79">
        <v>3</v>
      </c>
      <c r="S7" s="81">
        <v>0</v>
      </c>
      <c r="T7" s="81">
        <v>0</v>
      </c>
      <c r="U7" s="81">
        <v>0</v>
      </c>
      <c r="V7" s="79">
        <f>SUM(R7:U7)</f>
        <v>3</v>
      </c>
      <c r="W7" s="79">
        <f>(E7*2)-X7</f>
        <v>128</v>
      </c>
      <c r="X7" s="79">
        <f>V7+Q7+L7</f>
        <v>518</v>
      </c>
      <c r="Y7" s="79">
        <f>W7+X7</f>
        <v>646</v>
      </c>
    </row>
    <row r="8" spans="1:25" s="22" customFormat="1" ht="18" thickBot="1">
      <c r="A8" s="100" t="s">
        <v>86</v>
      </c>
      <c r="B8" s="79">
        <f>SUM(B7:B7)</f>
        <v>292</v>
      </c>
      <c r="C8" s="79">
        <f>SUM(C7:C7)</f>
        <v>25</v>
      </c>
      <c r="D8" s="79">
        <f>SUM(D7:D7)</f>
        <v>6</v>
      </c>
      <c r="E8" s="79">
        <f t="shared" ref="E8" si="1">SUM(B8:D8)</f>
        <v>323</v>
      </c>
      <c r="F8" s="79">
        <f>SUM(F7:F7)</f>
        <v>448</v>
      </c>
      <c r="G8" s="80">
        <f t="shared" si="0"/>
        <v>0.7209821428571429</v>
      </c>
      <c r="H8" s="79">
        <f>SUM(H7:H7)</f>
        <v>240</v>
      </c>
      <c r="I8" s="79">
        <f>SUM(I7:I7)</f>
        <v>18</v>
      </c>
      <c r="J8" s="79">
        <f>SUM(J7:J7)</f>
        <v>0</v>
      </c>
      <c r="K8" s="79">
        <f>SUM(K7:K7)</f>
        <v>4</v>
      </c>
      <c r="L8" s="150">
        <f t="shared" ref="L8" si="2">SUM(H8:K8)</f>
        <v>262</v>
      </c>
      <c r="M8" s="79">
        <f>SUM(M7:M7)</f>
        <v>230</v>
      </c>
      <c r="N8" s="79">
        <f>SUM(N7:N7)</f>
        <v>19</v>
      </c>
      <c r="O8" s="79">
        <f>SUM(O7:O7)</f>
        <v>0</v>
      </c>
      <c r="P8" s="79">
        <f>SUM(P7:P7)</f>
        <v>4</v>
      </c>
      <c r="Q8" s="150">
        <f t="shared" ref="Q8" si="3">SUM(M8:P8)</f>
        <v>253</v>
      </c>
      <c r="R8" s="79">
        <f>SUM(R7:R7)</f>
        <v>3</v>
      </c>
      <c r="S8" s="79">
        <f>SUM(S7:S7)</f>
        <v>0</v>
      </c>
      <c r="T8" s="79">
        <f>SUM(T7:T7)</f>
        <v>0</v>
      </c>
      <c r="U8" s="79">
        <f>SUM(U7:U7)</f>
        <v>0</v>
      </c>
      <c r="V8" s="79">
        <f t="shared" ref="V8" si="4">SUM(R8:U8)</f>
        <v>3</v>
      </c>
      <c r="W8" s="79">
        <f>(E8*2)-X8</f>
        <v>128</v>
      </c>
      <c r="X8" s="79">
        <f t="shared" ref="X8" si="5">V8+Q8+L8</f>
        <v>518</v>
      </c>
      <c r="Y8" s="79">
        <f>W8+X8</f>
        <v>646</v>
      </c>
    </row>
    <row r="9" spans="1:25" ht="18" thickBot="1">
      <c r="W9" s="101"/>
      <c r="X9" s="101"/>
    </row>
    <row r="10" spans="1:25"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X10" s="102"/>
    </row>
    <row r="11" spans="1:25">
      <c r="E11" s="36"/>
      <c r="F11" s="36"/>
      <c r="G11" s="36"/>
    </row>
    <row r="12" spans="1:25"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83"/>
      <c r="S12" s="83"/>
      <c r="T12" s="83"/>
      <c r="U12" s="83"/>
      <c r="V12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opLeftCell="F1" workbookViewId="0">
      <selection activeCell="Q5" sqref="Q5:Q14"/>
    </sheetView>
  </sheetViews>
  <sheetFormatPr baseColWidth="10" defaultColWidth="10.6640625" defaultRowHeight="17" x14ac:dyDescent="0"/>
  <cols>
    <col min="1" max="1" width="19.1640625" style="36" customWidth="1"/>
    <col min="2" max="2" width="11" style="36" customWidth="1"/>
    <col min="3" max="3" width="8.1640625" style="36" customWidth="1"/>
    <col min="4" max="4" width="8.33203125" style="36" customWidth="1"/>
    <col min="5" max="5" width="10.83203125" style="22" customWidth="1"/>
    <col min="6" max="6" width="10.1640625" style="22" customWidth="1"/>
    <col min="7" max="7" width="10.6640625" style="59" customWidth="1"/>
    <col min="8" max="9" width="9.1640625" style="84" customWidth="1"/>
    <col min="10" max="10" width="8.33203125" style="84" customWidth="1"/>
    <col min="11" max="11" width="8" style="84" customWidth="1"/>
    <col min="12" max="12" width="10.6640625" style="84" customWidth="1"/>
    <col min="13" max="14" width="9.1640625" style="84" customWidth="1"/>
    <col min="15" max="15" width="7.5" style="84" customWidth="1"/>
    <col min="16" max="16" width="7.33203125" style="84" customWidth="1"/>
    <col min="17" max="17" width="10.6640625" style="84" customWidth="1"/>
    <col min="18" max="19" width="9.1640625" style="84" customWidth="1"/>
    <col min="20" max="20" width="7.5" style="84" customWidth="1"/>
    <col min="21" max="21" width="8.1640625" style="84" customWidth="1"/>
    <col min="22" max="22" width="10.6640625" style="84" customWidth="1"/>
    <col min="23" max="23" width="6.1640625" style="36" customWidth="1"/>
    <col min="24" max="26" width="7.1640625" style="36" customWidth="1"/>
    <col min="27" max="27" width="8.33203125" style="36" customWidth="1"/>
    <col min="28" max="28" width="11.83203125" style="36" customWidth="1"/>
    <col min="29" max="29" width="8.5" style="36" customWidth="1"/>
    <col min="30" max="30" width="10" style="36" customWidth="1"/>
    <col min="31" max="31" width="5" style="36" customWidth="1"/>
    <col min="32" max="16384" width="10.6640625" style="36"/>
  </cols>
  <sheetData>
    <row r="1" spans="1:30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2"/>
      <c r="N1" s="62"/>
      <c r="O1" s="62"/>
      <c r="P1" s="62"/>
      <c r="Q1" s="16"/>
      <c r="R1" s="62"/>
      <c r="S1" s="62"/>
      <c r="T1" s="62"/>
      <c r="U1" s="62"/>
      <c r="V1" s="16"/>
      <c r="W1" s="64"/>
      <c r="X1" s="64"/>
      <c r="Y1" s="64"/>
      <c r="Z1" s="64"/>
      <c r="AA1" s="64" t="s">
        <v>447</v>
      </c>
      <c r="AB1" s="16"/>
      <c r="AC1" s="16"/>
      <c r="AD1" s="21"/>
    </row>
    <row r="2" spans="1:30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65"/>
      <c r="N2" s="65"/>
      <c r="O2" s="65"/>
      <c r="P2" s="65"/>
      <c r="Q2" s="66"/>
      <c r="R2" s="65"/>
      <c r="S2" s="65"/>
      <c r="T2" s="65"/>
      <c r="U2" s="65"/>
      <c r="V2" s="66"/>
      <c r="W2" s="24"/>
      <c r="X2" s="24"/>
      <c r="Y2" s="24"/>
      <c r="Z2" s="24"/>
      <c r="AA2" s="24" t="s">
        <v>413</v>
      </c>
      <c r="AB2" s="24"/>
      <c r="AC2" s="24"/>
      <c r="AD2" s="27"/>
    </row>
    <row r="3" spans="1:30" s="22" customFormat="1">
      <c r="A3" s="187">
        <v>42682</v>
      </c>
      <c r="B3" s="188"/>
      <c r="C3" s="189"/>
      <c r="D3" s="104"/>
      <c r="E3" s="24"/>
      <c r="F3" s="24"/>
      <c r="G3" s="2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24"/>
      <c r="X3" s="24"/>
      <c r="Y3" s="24"/>
      <c r="Z3" s="24"/>
      <c r="AA3" s="24"/>
      <c r="AB3" s="24"/>
      <c r="AC3" s="24"/>
      <c r="AD3" s="27"/>
    </row>
    <row r="4" spans="1:30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31"/>
      <c r="X4" s="31"/>
      <c r="Y4" s="31"/>
      <c r="Z4" s="31"/>
      <c r="AA4" s="31"/>
      <c r="AB4" s="31"/>
      <c r="AC4" s="31"/>
      <c r="AD4" s="35"/>
    </row>
    <row r="5" spans="1:30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448</v>
      </c>
      <c r="I5" s="72" t="s">
        <v>449</v>
      </c>
      <c r="J5" s="72" t="s">
        <v>450</v>
      </c>
      <c r="K5" s="72" t="s">
        <v>451</v>
      </c>
      <c r="L5" s="151" t="s">
        <v>452</v>
      </c>
      <c r="M5" s="72" t="s">
        <v>453</v>
      </c>
      <c r="N5" s="72" t="s">
        <v>454</v>
      </c>
      <c r="O5" s="72" t="s">
        <v>455</v>
      </c>
      <c r="P5" s="72" t="s">
        <v>456</v>
      </c>
      <c r="Q5" s="151" t="s">
        <v>457</v>
      </c>
      <c r="R5" s="72" t="s">
        <v>458</v>
      </c>
      <c r="S5" s="72" t="s">
        <v>459</v>
      </c>
      <c r="T5" s="72" t="s">
        <v>460</v>
      </c>
      <c r="U5" s="72" t="s">
        <v>461</v>
      </c>
      <c r="V5" s="72" t="s">
        <v>462</v>
      </c>
      <c r="W5" s="37" t="s">
        <v>223</v>
      </c>
      <c r="X5" s="37" t="s">
        <v>224</v>
      </c>
      <c r="Y5" s="37" t="s">
        <v>234</v>
      </c>
      <c r="Z5" s="37" t="s">
        <v>225</v>
      </c>
      <c r="AA5" s="37" t="s">
        <v>226</v>
      </c>
      <c r="AB5" s="43" t="s">
        <v>95</v>
      </c>
      <c r="AC5" s="43" t="s">
        <v>96</v>
      </c>
      <c r="AD5" s="43" t="s">
        <v>520</v>
      </c>
    </row>
    <row r="6" spans="1:30" s="52" customFormat="1" ht="12">
      <c r="A6" s="46"/>
      <c r="B6" s="46"/>
      <c r="C6" s="46"/>
      <c r="D6" s="46"/>
      <c r="E6" s="45"/>
      <c r="F6" s="45"/>
      <c r="G6" s="47"/>
      <c r="H6" s="75" t="s">
        <v>97</v>
      </c>
      <c r="I6" s="75" t="str">
        <f>H6</f>
        <v>DEM</v>
      </c>
      <c r="J6" s="75" t="str">
        <f>I6</f>
        <v>DEM</v>
      </c>
      <c r="K6" s="75" t="str">
        <f>H6</f>
        <v>DEM</v>
      </c>
      <c r="L6" s="149" t="str">
        <f>H6</f>
        <v>DEM</v>
      </c>
      <c r="M6" s="75" t="s">
        <v>97</v>
      </c>
      <c r="N6" s="75" t="str">
        <f>M6</f>
        <v>DEM</v>
      </c>
      <c r="O6" s="75" t="str">
        <f>N6</f>
        <v>DEM</v>
      </c>
      <c r="P6" s="75" t="str">
        <f>M6</f>
        <v>DEM</v>
      </c>
      <c r="Q6" s="149" t="str">
        <f>M6</f>
        <v>DEM</v>
      </c>
      <c r="R6" s="75" t="s">
        <v>99</v>
      </c>
      <c r="S6" s="75" t="str">
        <f>R6</f>
        <v>REP</v>
      </c>
      <c r="T6" s="75" t="str">
        <f>S6</f>
        <v>REP</v>
      </c>
      <c r="U6" s="75" t="str">
        <f>R6</f>
        <v>REP</v>
      </c>
      <c r="V6" s="75" t="str">
        <f>R6</f>
        <v>REP</v>
      </c>
      <c r="W6" s="75"/>
      <c r="X6" s="75"/>
      <c r="Y6" s="75"/>
      <c r="Z6" s="75"/>
      <c r="AA6" s="75"/>
      <c r="AB6" s="46"/>
      <c r="AC6" s="46"/>
      <c r="AD6" s="144"/>
    </row>
    <row r="7" spans="1:30">
      <c r="A7" s="79" t="s">
        <v>40</v>
      </c>
      <c r="B7" s="79">
        <v>219</v>
      </c>
      <c r="C7" s="79">
        <v>29</v>
      </c>
      <c r="D7" s="79">
        <v>8</v>
      </c>
      <c r="E7" s="79">
        <f>SUM(B7:D7)</f>
        <v>256</v>
      </c>
      <c r="F7" s="4">
        <v>321</v>
      </c>
      <c r="G7" s="80">
        <f t="shared" ref="G7:G14" si="0">E7/F7</f>
        <v>0.79750778816199375</v>
      </c>
      <c r="H7" s="139">
        <v>134</v>
      </c>
      <c r="I7" s="140">
        <v>14</v>
      </c>
      <c r="J7" s="81">
        <v>0</v>
      </c>
      <c r="K7" s="81">
        <v>1</v>
      </c>
      <c r="L7" s="150">
        <f>SUM(H7:K7)</f>
        <v>149</v>
      </c>
      <c r="M7" s="139">
        <v>115</v>
      </c>
      <c r="N7" s="140">
        <v>13</v>
      </c>
      <c r="O7" s="81">
        <v>0</v>
      </c>
      <c r="P7" s="81">
        <v>0</v>
      </c>
      <c r="Q7" s="150">
        <f>SUM(M7:P7)</f>
        <v>128</v>
      </c>
      <c r="R7" s="139">
        <v>108</v>
      </c>
      <c r="S7" s="140">
        <v>14</v>
      </c>
      <c r="T7" s="81">
        <v>0</v>
      </c>
      <c r="U7" s="81">
        <v>2</v>
      </c>
      <c r="V7" s="82">
        <f>SUM(R7:U7)</f>
        <v>124</v>
      </c>
      <c r="W7" s="139">
        <v>0</v>
      </c>
      <c r="X7" s="140">
        <v>0</v>
      </c>
      <c r="Y7" s="81">
        <v>0</v>
      </c>
      <c r="Z7" s="81">
        <v>0</v>
      </c>
      <c r="AA7" s="79">
        <f>SUM(W7:Z7)</f>
        <v>0</v>
      </c>
      <c r="AB7" s="79">
        <f>(E7*2)-AC7</f>
        <v>111</v>
      </c>
      <c r="AC7" s="79">
        <f>AA7+V7+Q7+L7</f>
        <v>401</v>
      </c>
      <c r="AD7" s="79">
        <f>AB7+AC7</f>
        <v>512</v>
      </c>
    </row>
    <row r="8" spans="1:30">
      <c r="A8" s="79" t="s">
        <v>43</v>
      </c>
      <c r="B8" s="6">
        <v>744</v>
      </c>
      <c r="C8" s="109">
        <v>82</v>
      </c>
      <c r="D8" s="109">
        <v>7</v>
      </c>
      <c r="E8" s="79">
        <f t="shared" ref="E8:E13" si="1">SUM(B8:D8)</f>
        <v>833</v>
      </c>
      <c r="F8" s="4">
        <v>1155</v>
      </c>
      <c r="G8" s="80">
        <f t="shared" si="0"/>
        <v>0.72121212121212119</v>
      </c>
      <c r="H8" s="139">
        <v>448</v>
      </c>
      <c r="I8" s="140">
        <v>40</v>
      </c>
      <c r="J8" s="81">
        <v>1</v>
      </c>
      <c r="K8" s="81">
        <v>5</v>
      </c>
      <c r="L8" s="150">
        <f t="shared" ref="L8:L13" si="2">SUM(H8:K8)</f>
        <v>494</v>
      </c>
      <c r="M8" s="139">
        <v>386</v>
      </c>
      <c r="N8" s="140">
        <v>29</v>
      </c>
      <c r="O8" s="81">
        <v>3</v>
      </c>
      <c r="P8" s="81">
        <v>4</v>
      </c>
      <c r="Q8" s="150">
        <f t="shared" ref="Q8:Q13" si="3">SUM(M8:P8)</f>
        <v>422</v>
      </c>
      <c r="R8" s="139">
        <v>414</v>
      </c>
      <c r="S8" s="140">
        <v>43</v>
      </c>
      <c r="T8" s="81">
        <v>2</v>
      </c>
      <c r="U8" s="81">
        <v>2</v>
      </c>
      <c r="V8" s="82">
        <f t="shared" ref="V8:V13" si="4">SUM(R8:U8)</f>
        <v>461</v>
      </c>
      <c r="W8" s="139">
        <v>1</v>
      </c>
      <c r="X8" s="140">
        <v>0</v>
      </c>
      <c r="Y8" s="81">
        <v>0</v>
      </c>
      <c r="Z8" s="81">
        <v>0</v>
      </c>
      <c r="AA8" s="79">
        <f t="shared" ref="AA8:AA13" si="5">SUM(W8:Z8)</f>
        <v>1</v>
      </c>
      <c r="AB8" s="79">
        <f t="shared" ref="AB8:AB13" si="6">(E8*2)-AC8</f>
        <v>288</v>
      </c>
      <c r="AC8" s="79">
        <f t="shared" ref="AC8:AC14" si="7">AA8+V8+Q8+L8</f>
        <v>1378</v>
      </c>
      <c r="AD8" s="79">
        <f t="shared" ref="AD8:AD14" si="8">AB8+AC8</f>
        <v>1666</v>
      </c>
    </row>
    <row r="9" spans="1:30">
      <c r="A9" s="79" t="s">
        <v>44</v>
      </c>
      <c r="B9" s="6">
        <v>565</v>
      </c>
      <c r="C9" s="9">
        <v>56</v>
      </c>
      <c r="D9" s="9">
        <v>8</v>
      </c>
      <c r="E9" s="79">
        <f t="shared" si="1"/>
        <v>629</v>
      </c>
      <c r="F9" s="4">
        <v>980</v>
      </c>
      <c r="G9" s="80">
        <f t="shared" si="0"/>
        <v>0.64183673469387759</v>
      </c>
      <c r="H9" s="139">
        <v>347</v>
      </c>
      <c r="I9" s="140">
        <v>32</v>
      </c>
      <c r="J9" s="81">
        <v>0</v>
      </c>
      <c r="K9" s="81">
        <v>2</v>
      </c>
      <c r="L9" s="150">
        <f t="shared" si="2"/>
        <v>381</v>
      </c>
      <c r="M9" s="139">
        <v>334</v>
      </c>
      <c r="N9" s="140">
        <v>37</v>
      </c>
      <c r="O9" s="81">
        <v>0</v>
      </c>
      <c r="P9" s="81">
        <v>5</v>
      </c>
      <c r="Q9" s="150">
        <f t="shared" si="3"/>
        <v>376</v>
      </c>
      <c r="R9" s="139">
        <v>259</v>
      </c>
      <c r="S9" s="140">
        <v>23</v>
      </c>
      <c r="T9" s="81">
        <v>1</v>
      </c>
      <c r="U9" s="81">
        <v>5</v>
      </c>
      <c r="V9" s="82">
        <f t="shared" si="4"/>
        <v>288</v>
      </c>
      <c r="W9" s="139">
        <v>1</v>
      </c>
      <c r="X9" s="140">
        <v>0</v>
      </c>
      <c r="Y9" s="81">
        <v>0</v>
      </c>
      <c r="Z9" s="81">
        <v>0</v>
      </c>
      <c r="AA9" s="79">
        <f t="shared" si="5"/>
        <v>1</v>
      </c>
      <c r="AB9" s="79">
        <f t="shared" si="6"/>
        <v>212</v>
      </c>
      <c r="AC9" s="79">
        <f t="shared" si="7"/>
        <v>1046</v>
      </c>
      <c r="AD9" s="79">
        <f t="shared" si="8"/>
        <v>1258</v>
      </c>
    </row>
    <row r="10" spans="1:30">
      <c r="A10" s="79" t="s">
        <v>45</v>
      </c>
      <c r="B10" s="6">
        <v>509</v>
      </c>
      <c r="C10" s="9">
        <v>47</v>
      </c>
      <c r="D10" s="9">
        <v>15</v>
      </c>
      <c r="E10" s="79">
        <f t="shared" si="1"/>
        <v>571</v>
      </c>
      <c r="F10" s="4">
        <v>881</v>
      </c>
      <c r="G10" s="80">
        <f t="shared" si="0"/>
        <v>0.64812712826333707</v>
      </c>
      <c r="H10" s="139">
        <v>304</v>
      </c>
      <c r="I10" s="140">
        <v>26</v>
      </c>
      <c r="J10" s="81">
        <v>0</v>
      </c>
      <c r="K10" s="81">
        <v>6</v>
      </c>
      <c r="L10" s="150">
        <f t="shared" si="2"/>
        <v>336</v>
      </c>
      <c r="M10" s="139">
        <v>280</v>
      </c>
      <c r="N10" s="140">
        <v>22</v>
      </c>
      <c r="O10" s="81">
        <v>0</v>
      </c>
      <c r="P10" s="81">
        <v>8</v>
      </c>
      <c r="Q10" s="150">
        <f t="shared" si="3"/>
        <v>310</v>
      </c>
      <c r="R10" s="139">
        <v>201</v>
      </c>
      <c r="S10" s="140">
        <v>16</v>
      </c>
      <c r="T10" s="81">
        <v>0</v>
      </c>
      <c r="U10" s="81">
        <v>10</v>
      </c>
      <c r="V10" s="82">
        <f t="shared" si="4"/>
        <v>227</v>
      </c>
      <c r="W10" s="139">
        <v>0</v>
      </c>
      <c r="X10" s="140">
        <v>0</v>
      </c>
      <c r="Y10" s="81">
        <v>0</v>
      </c>
      <c r="Z10" s="81">
        <v>0</v>
      </c>
      <c r="AA10" s="79">
        <f t="shared" si="5"/>
        <v>0</v>
      </c>
      <c r="AB10" s="79">
        <f t="shared" si="6"/>
        <v>269</v>
      </c>
      <c r="AC10" s="79">
        <f t="shared" si="7"/>
        <v>873</v>
      </c>
      <c r="AD10" s="79">
        <f t="shared" si="8"/>
        <v>1142</v>
      </c>
    </row>
    <row r="11" spans="1:30">
      <c r="A11" s="79" t="s">
        <v>46</v>
      </c>
      <c r="B11" s="6">
        <v>256</v>
      </c>
      <c r="C11" s="9">
        <v>17</v>
      </c>
      <c r="D11" s="9">
        <v>3</v>
      </c>
      <c r="E11" s="79">
        <f t="shared" si="1"/>
        <v>276</v>
      </c>
      <c r="F11" s="4">
        <v>478</v>
      </c>
      <c r="G11" s="80">
        <f t="shared" si="0"/>
        <v>0.57740585774058573</v>
      </c>
      <c r="H11" s="139">
        <v>148</v>
      </c>
      <c r="I11" s="140">
        <v>14</v>
      </c>
      <c r="J11" s="81">
        <v>0</v>
      </c>
      <c r="K11" s="81">
        <v>2</v>
      </c>
      <c r="L11" s="150">
        <f t="shared" si="2"/>
        <v>164</v>
      </c>
      <c r="M11" s="139">
        <v>141</v>
      </c>
      <c r="N11" s="140">
        <v>12</v>
      </c>
      <c r="O11" s="81">
        <v>0</v>
      </c>
      <c r="P11" s="81">
        <v>3</v>
      </c>
      <c r="Q11" s="150">
        <f t="shared" si="3"/>
        <v>156</v>
      </c>
      <c r="R11" s="139">
        <v>117</v>
      </c>
      <c r="S11" s="140">
        <v>5</v>
      </c>
      <c r="T11" s="81">
        <v>0</v>
      </c>
      <c r="U11" s="81">
        <v>1</v>
      </c>
      <c r="V11" s="82">
        <f t="shared" si="4"/>
        <v>123</v>
      </c>
      <c r="W11" s="139">
        <v>0</v>
      </c>
      <c r="X11" s="140">
        <v>0</v>
      </c>
      <c r="Y11" s="81">
        <v>0</v>
      </c>
      <c r="Z11" s="81">
        <v>0</v>
      </c>
      <c r="AA11" s="79">
        <f t="shared" si="5"/>
        <v>0</v>
      </c>
      <c r="AB11" s="79">
        <f t="shared" si="6"/>
        <v>109</v>
      </c>
      <c r="AC11" s="79">
        <f t="shared" si="7"/>
        <v>443</v>
      </c>
      <c r="AD11" s="79">
        <f t="shared" si="8"/>
        <v>552</v>
      </c>
    </row>
    <row r="12" spans="1:30">
      <c r="A12" s="79" t="s">
        <v>47</v>
      </c>
      <c r="B12" s="6">
        <v>555</v>
      </c>
      <c r="C12" s="9">
        <v>43</v>
      </c>
      <c r="D12" s="9">
        <v>12</v>
      </c>
      <c r="E12" s="79">
        <f t="shared" si="1"/>
        <v>610</v>
      </c>
      <c r="F12" s="4">
        <v>975</v>
      </c>
      <c r="G12" s="80">
        <f t="shared" si="0"/>
        <v>0.62564102564102564</v>
      </c>
      <c r="H12" s="139">
        <v>330</v>
      </c>
      <c r="I12" s="140">
        <v>29</v>
      </c>
      <c r="J12" s="81">
        <v>0</v>
      </c>
      <c r="K12" s="81">
        <v>4</v>
      </c>
      <c r="L12" s="150">
        <f t="shared" si="2"/>
        <v>363</v>
      </c>
      <c r="M12" s="139">
        <v>299</v>
      </c>
      <c r="N12" s="140">
        <v>25</v>
      </c>
      <c r="O12" s="81">
        <v>0</v>
      </c>
      <c r="P12" s="81">
        <v>7</v>
      </c>
      <c r="Q12" s="150">
        <f t="shared" si="3"/>
        <v>331</v>
      </c>
      <c r="R12" s="139">
        <v>256</v>
      </c>
      <c r="S12" s="140">
        <v>15</v>
      </c>
      <c r="T12" s="81">
        <v>0</v>
      </c>
      <c r="U12" s="81">
        <v>8</v>
      </c>
      <c r="V12" s="82">
        <f t="shared" si="4"/>
        <v>279</v>
      </c>
      <c r="W12" s="139">
        <v>4</v>
      </c>
      <c r="X12" s="140">
        <v>0</v>
      </c>
      <c r="Y12" s="81">
        <v>0</v>
      </c>
      <c r="Z12" s="81">
        <v>0</v>
      </c>
      <c r="AA12" s="79">
        <f t="shared" si="5"/>
        <v>4</v>
      </c>
      <c r="AB12" s="79">
        <f t="shared" si="6"/>
        <v>243</v>
      </c>
      <c r="AC12" s="79">
        <f t="shared" si="7"/>
        <v>977</v>
      </c>
      <c r="AD12" s="79">
        <f t="shared" si="8"/>
        <v>1220</v>
      </c>
    </row>
    <row r="13" spans="1:30">
      <c r="A13" s="79" t="s">
        <v>48</v>
      </c>
      <c r="B13" s="6">
        <v>508</v>
      </c>
      <c r="C13" s="9">
        <v>39</v>
      </c>
      <c r="D13" s="9">
        <v>12</v>
      </c>
      <c r="E13" s="79">
        <f t="shared" si="1"/>
        <v>559</v>
      </c>
      <c r="F13" s="4">
        <v>855</v>
      </c>
      <c r="G13" s="80">
        <f t="shared" si="0"/>
        <v>0.65380116959064327</v>
      </c>
      <c r="H13" s="139">
        <v>324</v>
      </c>
      <c r="I13" s="140">
        <v>24</v>
      </c>
      <c r="J13" s="81">
        <v>0</v>
      </c>
      <c r="K13" s="81">
        <v>7</v>
      </c>
      <c r="L13" s="150">
        <f t="shared" si="2"/>
        <v>355</v>
      </c>
      <c r="M13" s="139">
        <v>296</v>
      </c>
      <c r="N13" s="140">
        <v>25</v>
      </c>
      <c r="O13" s="81">
        <v>0</v>
      </c>
      <c r="P13" s="81">
        <v>8</v>
      </c>
      <c r="Q13" s="150">
        <f t="shared" si="3"/>
        <v>329</v>
      </c>
      <c r="R13" s="139">
        <v>214</v>
      </c>
      <c r="S13" s="140">
        <v>8</v>
      </c>
      <c r="T13" s="81">
        <v>0</v>
      </c>
      <c r="U13" s="81">
        <v>5</v>
      </c>
      <c r="V13" s="82">
        <f t="shared" si="4"/>
        <v>227</v>
      </c>
      <c r="W13" s="139">
        <v>0</v>
      </c>
      <c r="X13" s="140">
        <v>0</v>
      </c>
      <c r="Y13" s="81">
        <v>0</v>
      </c>
      <c r="Z13" s="81">
        <v>0</v>
      </c>
      <c r="AA13" s="79">
        <f t="shared" si="5"/>
        <v>0</v>
      </c>
      <c r="AB13" s="79">
        <f t="shared" si="6"/>
        <v>207</v>
      </c>
      <c r="AC13" s="79">
        <f t="shared" si="7"/>
        <v>911</v>
      </c>
      <c r="AD13" s="79">
        <f t="shared" si="8"/>
        <v>1118</v>
      </c>
    </row>
    <row r="14" spans="1:30" s="22" customFormat="1" ht="18" thickBot="1">
      <c r="A14" s="108" t="s">
        <v>86</v>
      </c>
      <c r="B14" s="79">
        <f>SUM(B7:B13)</f>
        <v>3356</v>
      </c>
      <c r="C14" s="79">
        <f t="shared" ref="C14:D14" si="9">SUM(C7:C13)</f>
        <v>313</v>
      </c>
      <c r="D14" s="79">
        <f t="shared" si="9"/>
        <v>65</v>
      </c>
      <c r="E14" s="79">
        <f t="shared" ref="E14" si="10">SUM(B14:D14)</f>
        <v>3734</v>
      </c>
      <c r="F14" s="79">
        <f>SUM(F7:F13)</f>
        <v>5645</v>
      </c>
      <c r="G14" s="80">
        <f t="shared" si="0"/>
        <v>0.66147032772364922</v>
      </c>
      <c r="H14" s="79">
        <f>SUM(H7:H13)</f>
        <v>2035</v>
      </c>
      <c r="I14" s="79">
        <f t="shared" ref="I14:L14" si="11">SUM(I7:I13)</f>
        <v>179</v>
      </c>
      <c r="J14" s="79">
        <f t="shared" si="11"/>
        <v>1</v>
      </c>
      <c r="K14" s="79">
        <f t="shared" si="11"/>
        <v>27</v>
      </c>
      <c r="L14" s="150">
        <f t="shared" si="11"/>
        <v>2242</v>
      </c>
      <c r="M14" s="79">
        <f>SUM(M7:M13)</f>
        <v>1851</v>
      </c>
      <c r="N14" s="79">
        <f t="shared" ref="N14:Q14" si="12">SUM(N7:N13)</f>
        <v>163</v>
      </c>
      <c r="O14" s="79">
        <f t="shared" si="12"/>
        <v>3</v>
      </c>
      <c r="P14" s="79">
        <f t="shared" si="12"/>
        <v>35</v>
      </c>
      <c r="Q14" s="150">
        <f t="shared" si="12"/>
        <v>2052</v>
      </c>
      <c r="R14" s="79">
        <f>SUM(R7:R13)</f>
        <v>1569</v>
      </c>
      <c r="S14" s="79">
        <f t="shared" ref="S14:V14" si="13">SUM(S7:S13)</f>
        <v>124</v>
      </c>
      <c r="T14" s="79">
        <f t="shared" si="13"/>
        <v>3</v>
      </c>
      <c r="U14" s="79">
        <f t="shared" si="13"/>
        <v>33</v>
      </c>
      <c r="V14" s="79">
        <f t="shared" si="13"/>
        <v>1729</v>
      </c>
      <c r="W14" s="79">
        <f>SUM(W7:W13)</f>
        <v>6</v>
      </c>
      <c r="X14" s="79">
        <f>SUM(X7:X7)</f>
        <v>0</v>
      </c>
      <c r="Y14" s="79">
        <f>SUM(Y7:Y7)</f>
        <v>0</v>
      </c>
      <c r="Z14" s="79">
        <f>SUM(Z7:Z7)</f>
        <v>0</v>
      </c>
      <c r="AA14" s="79">
        <f t="shared" ref="AA14" si="14">SUM(W14:Z14)</f>
        <v>6</v>
      </c>
      <c r="AB14" s="79">
        <f>(E14*2)-AC14</f>
        <v>1439</v>
      </c>
      <c r="AC14" s="79">
        <f t="shared" si="7"/>
        <v>6029</v>
      </c>
      <c r="AD14" s="79">
        <f t="shared" si="8"/>
        <v>7468</v>
      </c>
    </row>
    <row r="15" spans="1:30" ht="18" thickBot="1">
      <c r="AB15" s="101"/>
      <c r="AC15" s="101"/>
    </row>
    <row r="16" spans="1:30"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AC16" s="102"/>
    </row>
    <row r="17" spans="5:27">
      <c r="E17" s="36"/>
      <c r="F17" s="36"/>
      <c r="G17" s="36"/>
    </row>
    <row r="18" spans="5:27"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83"/>
      <c r="X18" s="83"/>
      <c r="Y18" s="83"/>
      <c r="Z18" s="83"/>
      <c r="AA18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opLeftCell="G1" workbookViewId="0">
      <selection activeCell="Q5" sqref="Q5:Q8"/>
    </sheetView>
  </sheetViews>
  <sheetFormatPr baseColWidth="10" defaultColWidth="10.6640625" defaultRowHeight="17" x14ac:dyDescent="0"/>
  <cols>
    <col min="1" max="1" width="19.1640625" style="36" customWidth="1"/>
    <col min="2" max="2" width="11" style="36" customWidth="1"/>
    <col min="3" max="3" width="8.1640625" style="36" customWidth="1"/>
    <col min="4" max="4" width="8.33203125" style="36" customWidth="1"/>
    <col min="5" max="5" width="10.83203125" style="22" customWidth="1"/>
    <col min="6" max="6" width="10.1640625" style="22" customWidth="1"/>
    <col min="7" max="7" width="10.6640625" style="59" customWidth="1"/>
    <col min="8" max="9" width="9.1640625" style="84" customWidth="1"/>
    <col min="10" max="12" width="10.6640625" style="84" customWidth="1"/>
    <col min="13" max="14" width="9.1640625" style="84" customWidth="1"/>
    <col min="15" max="17" width="10.6640625" style="84" customWidth="1"/>
    <col min="18" max="18" width="6.1640625" style="36" customWidth="1"/>
    <col min="19" max="21" width="7.1640625" style="36" customWidth="1"/>
    <col min="22" max="22" width="8.33203125" style="36" customWidth="1"/>
    <col min="23" max="23" width="11.83203125" style="36" customWidth="1"/>
    <col min="24" max="24" width="8.5" style="36" customWidth="1"/>
    <col min="25" max="25" width="10" style="36" customWidth="1"/>
    <col min="26" max="26" width="5" style="36" customWidth="1"/>
    <col min="27" max="16384" width="10.6640625" style="36"/>
  </cols>
  <sheetData>
    <row r="1" spans="1:25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2"/>
      <c r="N1" s="62"/>
      <c r="O1" s="62"/>
      <c r="P1" s="62"/>
      <c r="Q1" s="16"/>
      <c r="R1" s="64"/>
      <c r="S1" s="64"/>
      <c r="T1" s="64"/>
      <c r="U1" s="64"/>
      <c r="V1" s="64" t="s">
        <v>463</v>
      </c>
      <c r="W1" s="16"/>
      <c r="X1" s="16"/>
      <c r="Y1" s="21"/>
    </row>
    <row r="2" spans="1:25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65"/>
      <c r="N2" s="65"/>
      <c r="O2" s="65"/>
      <c r="P2" s="65"/>
      <c r="Q2" s="66"/>
      <c r="R2" s="24"/>
      <c r="S2" s="24"/>
      <c r="T2" s="24"/>
      <c r="U2" s="24"/>
      <c r="V2" s="24" t="s">
        <v>413</v>
      </c>
      <c r="W2" s="24"/>
      <c r="X2" s="24"/>
      <c r="Y2" s="27"/>
    </row>
    <row r="3" spans="1:25" s="22" customFormat="1">
      <c r="A3" s="187">
        <v>42682</v>
      </c>
      <c r="B3" s="188"/>
      <c r="C3" s="189"/>
      <c r="D3" s="104"/>
      <c r="E3" s="24"/>
      <c r="F3" s="24"/>
      <c r="G3" s="25"/>
      <c r="H3" s="65"/>
      <c r="I3" s="65"/>
      <c r="J3" s="65"/>
      <c r="K3" s="65"/>
      <c r="L3" s="65"/>
      <c r="M3" s="65"/>
      <c r="N3" s="65"/>
      <c r="O3" s="65"/>
      <c r="P3" s="65"/>
      <c r="Q3" s="65"/>
      <c r="R3" s="24"/>
      <c r="S3" s="24"/>
      <c r="T3" s="24"/>
      <c r="U3" s="24"/>
      <c r="V3" s="24"/>
      <c r="W3" s="24"/>
      <c r="X3" s="24"/>
      <c r="Y3" s="27"/>
    </row>
    <row r="4" spans="1:25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67"/>
      <c r="N4" s="67"/>
      <c r="O4" s="67"/>
      <c r="P4" s="67"/>
      <c r="Q4" s="67"/>
      <c r="R4" s="31"/>
      <c r="S4" s="31"/>
      <c r="T4" s="31"/>
      <c r="U4" s="31"/>
      <c r="V4" s="31"/>
      <c r="W4" s="31"/>
      <c r="X4" s="31"/>
      <c r="Y4" s="35"/>
    </row>
    <row r="5" spans="1:25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464</v>
      </c>
      <c r="I5" s="72" t="s">
        <v>465</v>
      </c>
      <c r="J5" s="72" t="s">
        <v>466</v>
      </c>
      <c r="K5" s="72" t="s">
        <v>467</v>
      </c>
      <c r="L5" s="151" t="s">
        <v>507</v>
      </c>
      <c r="M5" s="72" t="s">
        <v>468</v>
      </c>
      <c r="N5" s="72" t="s">
        <v>469</v>
      </c>
      <c r="O5" s="72" t="s">
        <v>470</v>
      </c>
      <c r="P5" s="72" t="s">
        <v>471</v>
      </c>
      <c r="Q5" s="151" t="s">
        <v>472</v>
      </c>
      <c r="R5" s="37" t="s">
        <v>223</v>
      </c>
      <c r="S5" s="37" t="s">
        <v>224</v>
      </c>
      <c r="T5" s="37" t="s">
        <v>234</v>
      </c>
      <c r="U5" s="37" t="s">
        <v>225</v>
      </c>
      <c r="V5" s="37" t="s">
        <v>226</v>
      </c>
      <c r="W5" s="43" t="s">
        <v>95</v>
      </c>
      <c r="X5" s="43" t="s">
        <v>96</v>
      </c>
      <c r="Y5" s="43" t="s">
        <v>520</v>
      </c>
    </row>
    <row r="6" spans="1:25" s="52" customFormat="1" ht="12">
      <c r="A6" s="46"/>
      <c r="B6" s="46"/>
      <c r="C6" s="46"/>
      <c r="D6" s="46"/>
      <c r="E6" s="45"/>
      <c r="F6" s="45"/>
      <c r="G6" s="47"/>
      <c r="H6" s="75" t="s">
        <v>97</v>
      </c>
      <c r="I6" s="75" t="str">
        <f>H6</f>
        <v>DEM</v>
      </c>
      <c r="J6" s="75" t="str">
        <f>I6</f>
        <v>DEM</v>
      </c>
      <c r="K6" s="75" t="str">
        <f>H6</f>
        <v>DEM</v>
      </c>
      <c r="L6" s="149" t="str">
        <f>H6</f>
        <v>DEM</v>
      </c>
      <c r="M6" s="75" t="s">
        <v>97</v>
      </c>
      <c r="N6" s="75" t="str">
        <f>M6</f>
        <v>DEM</v>
      </c>
      <c r="O6" s="75" t="str">
        <f>N6</f>
        <v>DEM</v>
      </c>
      <c r="P6" s="75" t="str">
        <f>M6</f>
        <v>DEM</v>
      </c>
      <c r="Q6" s="149" t="str">
        <f>M6</f>
        <v>DEM</v>
      </c>
      <c r="R6" s="75"/>
      <c r="S6" s="75"/>
      <c r="T6" s="75"/>
      <c r="U6" s="75"/>
      <c r="V6" s="75"/>
      <c r="W6" s="46"/>
      <c r="X6" s="103"/>
      <c r="Y6" s="144"/>
    </row>
    <row r="7" spans="1:25" ht="18" thickBot="1">
      <c r="A7" s="79" t="s">
        <v>10</v>
      </c>
      <c r="B7" s="79">
        <v>105</v>
      </c>
      <c r="C7" s="79">
        <v>6</v>
      </c>
      <c r="D7" s="79">
        <v>2</v>
      </c>
      <c r="E7" s="79">
        <f>SUM(B7:D7)</f>
        <v>113</v>
      </c>
      <c r="F7" s="4">
        <v>168</v>
      </c>
      <c r="G7" s="80">
        <f t="shared" ref="G7:G8" si="0">E7/F7</f>
        <v>0.67261904761904767</v>
      </c>
      <c r="H7" s="82">
        <v>74</v>
      </c>
      <c r="I7" s="81">
        <v>4</v>
      </c>
      <c r="J7" s="81">
        <v>0</v>
      </c>
      <c r="K7" s="81">
        <v>1</v>
      </c>
      <c r="L7" s="150">
        <f>SUM(H7:K7)</f>
        <v>79</v>
      </c>
      <c r="M7" s="82">
        <v>80</v>
      </c>
      <c r="N7" s="81">
        <v>4</v>
      </c>
      <c r="O7" s="81">
        <v>0</v>
      </c>
      <c r="P7" s="81">
        <v>2</v>
      </c>
      <c r="Q7" s="150">
        <f>SUM(M7:P7)</f>
        <v>86</v>
      </c>
      <c r="R7" s="79">
        <v>3</v>
      </c>
      <c r="S7" s="81">
        <v>0</v>
      </c>
      <c r="T7" s="81">
        <v>0</v>
      </c>
      <c r="U7" s="81">
        <v>0</v>
      </c>
      <c r="V7" s="79">
        <f>SUM(R7:U7)</f>
        <v>3</v>
      </c>
      <c r="W7" s="79">
        <f>(E7*2)-X7</f>
        <v>58</v>
      </c>
      <c r="X7" s="79">
        <f>V7+Q7+L7</f>
        <v>168</v>
      </c>
      <c r="Y7" s="79">
        <f>W7+X7</f>
        <v>226</v>
      </c>
    </row>
    <row r="8" spans="1:25" s="22" customFormat="1" ht="18" thickBot="1">
      <c r="A8" s="100" t="s">
        <v>86</v>
      </c>
      <c r="B8" s="79">
        <f>SUM(B7:B7)</f>
        <v>105</v>
      </c>
      <c r="C8" s="79">
        <f>SUM(C7:C7)</f>
        <v>6</v>
      </c>
      <c r="D8" s="79">
        <f>SUM(D7:D7)</f>
        <v>2</v>
      </c>
      <c r="E8" s="79">
        <f t="shared" ref="E8" si="1">SUM(B8:D8)</f>
        <v>113</v>
      </c>
      <c r="F8" s="79">
        <f>SUM(F7:F7)</f>
        <v>168</v>
      </c>
      <c r="G8" s="80">
        <f t="shared" si="0"/>
        <v>0.67261904761904767</v>
      </c>
      <c r="H8" s="79">
        <f>SUM(H7:H7)</f>
        <v>74</v>
      </c>
      <c r="I8" s="79">
        <f>SUM(I7:I7)</f>
        <v>4</v>
      </c>
      <c r="J8" s="79">
        <f>SUM(J7:J7)</f>
        <v>0</v>
      </c>
      <c r="K8" s="79">
        <f>SUM(K7:K7)</f>
        <v>1</v>
      </c>
      <c r="L8" s="150">
        <f t="shared" ref="L8" si="2">SUM(H8:K8)</f>
        <v>79</v>
      </c>
      <c r="M8" s="79">
        <f>SUM(M7:M7)</f>
        <v>80</v>
      </c>
      <c r="N8" s="79">
        <f>SUM(N7:N7)</f>
        <v>4</v>
      </c>
      <c r="O8" s="79">
        <f>SUM(O7:O7)</f>
        <v>0</v>
      </c>
      <c r="P8" s="79">
        <f>SUM(P7:P7)</f>
        <v>2</v>
      </c>
      <c r="Q8" s="150">
        <f t="shared" ref="Q8" si="3">SUM(M8:P8)</f>
        <v>86</v>
      </c>
      <c r="R8" s="79">
        <f>SUM(R7:R7)</f>
        <v>3</v>
      </c>
      <c r="S8" s="79">
        <f>SUM(S7:S7)</f>
        <v>0</v>
      </c>
      <c r="T8" s="79">
        <f>SUM(T7:T7)</f>
        <v>0</v>
      </c>
      <c r="U8" s="79">
        <f>SUM(U7:U7)</f>
        <v>0</v>
      </c>
      <c r="V8" s="79">
        <f t="shared" ref="V8" si="4">SUM(R8:U8)</f>
        <v>3</v>
      </c>
      <c r="W8" s="79">
        <f>(E8*2)-X8</f>
        <v>58</v>
      </c>
      <c r="X8" s="79">
        <f t="shared" ref="X8" si="5">V8+Q8+L8</f>
        <v>168</v>
      </c>
      <c r="Y8" s="79">
        <f>W8+X8</f>
        <v>226</v>
      </c>
    </row>
    <row r="9" spans="1:25" ht="18" thickBot="1">
      <c r="W9" s="101"/>
      <c r="X9" s="101"/>
    </row>
    <row r="10" spans="1:25"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X10" s="102"/>
    </row>
    <row r="11" spans="1:25">
      <c r="E11" s="36"/>
      <c r="F11" s="36"/>
      <c r="G11" s="36"/>
    </row>
    <row r="12" spans="1:25"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83"/>
      <c r="S12" s="83"/>
      <c r="T12" s="83"/>
      <c r="U12" s="83"/>
      <c r="V12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0"/>
  <sheetViews>
    <sheetView topLeftCell="A61" workbookViewId="0">
      <pane xSplit="1" topLeftCell="Q1" activePane="topRight" state="frozen"/>
      <selection pane="topRight" activeCell="BI88" sqref="BI88"/>
    </sheetView>
  </sheetViews>
  <sheetFormatPr baseColWidth="10" defaultColWidth="12.5" defaultRowHeight="17" x14ac:dyDescent="0"/>
  <cols>
    <col min="1" max="1" width="20.5" style="22" customWidth="1"/>
    <col min="2" max="2" width="11.33203125" style="36" customWidth="1"/>
    <col min="3" max="3" width="10.5" style="36" customWidth="1"/>
    <col min="4" max="4" width="7.5" style="36" customWidth="1"/>
    <col min="5" max="5" width="10.5" style="22" customWidth="1"/>
    <col min="6" max="6" width="11.1640625" style="22" customWidth="1"/>
    <col min="7" max="7" width="11" style="59" customWidth="1"/>
    <col min="8" max="8" width="10.5" style="59" hidden="1" customWidth="1"/>
    <col min="9" max="9" width="9.6640625" style="59" hidden="1" customWidth="1"/>
    <col min="10" max="10" width="7.5" style="59" hidden="1" customWidth="1"/>
    <col min="11" max="11" width="8.1640625" style="59" hidden="1" customWidth="1"/>
    <col min="12" max="12" width="10.1640625" style="60" customWidth="1"/>
    <col min="13" max="13" width="10.33203125" style="59" hidden="1" customWidth="1"/>
    <col min="14" max="14" width="8.1640625" style="59" hidden="1" customWidth="1"/>
    <col min="15" max="15" width="7.5" style="20" hidden="1" customWidth="1"/>
    <col min="16" max="16" width="8" style="59" hidden="1" customWidth="1"/>
    <col min="17" max="17" width="10" style="60" customWidth="1"/>
    <col min="18" max="18" width="9" style="59" hidden="1" customWidth="1"/>
    <col min="19" max="19" width="8" style="59" hidden="1" customWidth="1"/>
    <col min="20" max="20" width="7.5" style="20" hidden="1" customWidth="1"/>
    <col min="21" max="21" width="8" style="59" hidden="1" customWidth="1"/>
    <col min="22" max="22" width="7.83203125" style="60" customWidth="1"/>
    <col min="23" max="23" width="8.33203125" style="59" hidden="1" customWidth="1"/>
    <col min="24" max="25" width="7.5" style="59" hidden="1" customWidth="1"/>
    <col min="26" max="26" width="8.1640625" style="59" hidden="1" customWidth="1"/>
    <col min="27" max="27" width="8.6640625" style="60" customWidth="1"/>
    <col min="28" max="28" width="8.33203125" style="59" hidden="1" customWidth="1"/>
    <col min="29" max="29" width="7.5" style="59" hidden="1" customWidth="1"/>
    <col min="30" max="30" width="6.6640625" style="59" hidden="1" customWidth="1"/>
    <col min="31" max="31" width="6.1640625" style="59" hidden="1" customWidth="1"/>
    <col min="32" max="32" width="9.1640625" style="60" customWidth="1"/>
    <col min="33" max="33" width="8.33203125" style="59" hidden="1" customWidth="1"/>
    <col min="34" max="35" width="7.5" style="59" hidden="1" customWidth="1"/>
    <col min="36" max="36" width="6.5" style="59" hidden="1" customWidth="1"/>
    <col min="37" max="37" width="9.33203125" style="60" customWidth="1"/>
    <col min="38" max="38" width="8.33203125" style="59" hidden="1" customWidth="1"/>
    <col min="39" max="40" width="7.5" style="59" hidden="1" customWidth="1"/>
    <col min="41" max="41" width="5.5" style="59" hidden="1" customWidth="1"/>
    <col min="42" max="42" width="8.33203125" style="60" customWidth="1"/>
    <col min="43" max="43" width="7.5" style="59" hidden="1" customWidth="1"/>
    <col min="44" max="44" width="8" style="59" hidden="1" customWidth="1"/>
    <col min="45" max="45" width="6.1640625" style="20" hidden="1" customWidth="1"/>
    <col min="46" max="46" width="6.1640625" style="59" hidden="1" customWidth="1"/>
    <col min="47" max="47" width="7.83203125" style="60" customWidth="1"/>
    <col min="48" max="48" width="8.33203125" style="59" hidden="1" customWidth="1"/>
    <col min="49" max="49" width="7.5" style="59" hidden="1" customWidth="1"/>
    <col min="50" max="50" width="6" style="59" hidden="1" customWidth="1"/>
    <col min="51" max="51" width="8.1640625" style="59" hidden="1" customWidth="1"/>
    <col min="52" max="52" width="7.1640625" style="60" customWidth="1"/>
    <col min="53" max="53" width="11.83203125" style="60" customWidth="1"/>
    <col min="54" max="54" width="9.5" style="60" customWidth="1"/>
    <col min="55" max="55" width="6.1640625" style="36" hidden="1" customWidth="1"/>
    <col min="56" max="58" width="7.1640625" style="36" hidden="1" customWidth="1"/>
    <col min="59" max="59" width="8.33203125" style="36" customWidth="1"/>
    <col min="60" max="60" width="11.5" style="36" customWidth="1"/>
    <col min="61" max="16384" width="12.5" style="36"/>
  </cols>
  <sheetData>
    <row r="1" spans="1:63" s="22" customFormat="1">
      <c r="A1" s="15" t="s">
        <v>87</v>
      </c>
      <c r="B1" s="16"/>
      <c r="C1" s="16"/>
      <c r="D1" s="16"/>
      <c r="E1" s="17"/>
      <c r="F1" s="16"/>
      <c r="G1" s="18"/>
      <c r="H1" s="18"/>
      <c r="I1" s="18"/>
      <c r="J1" s="18"/>
      <c r="K1" s="18"/>
      <c r="L1" s="19"/>
      <c r="M1" s="18"/>
      <c r="N1" s="18"/>
      <c r="O1" s="20"/>
      <c r="P1" s="18"/>
      <c r="Q1" s="19"/>
      <c r="R1" s="18"/>
      <c r="S1" s="18"/>
      <c r="T1" s="20"/>
      <c r="U1" s="18"/>
      <c r="V1" s="19"/>
      <c r="W1" s="18"/>
      <c r="X1" s="18"/>
      <c r="Y1" s="18"/>
      <c r="Z1" s="18"/>
      <c r="AA1" s="19"/>
      <c r="AB1" s="18"/>
      <c r="AC1" s="18"/>
      <c r="AD1" s="18"/>
      <c r="AE1" s="18"/>
      <c r="AF1" s="19"/>
      <c r="AG1" s="18"/>
      <c r="AH1" s="18"/>
      <c r="AI1" s="18"/>
      <c r="AJ1" s="18"/>
      <c r="AK1" s="19"/>
      <c r="AL1" s="18"/>
      <c r="AM1" s="18"/>
      <c r="AN1" s="18"/>
      <c r="AO1" s="18"/>
      <c r="AP1" s="19"/>
      <c r="AQ1" s="18"/>
      <c r="AR1" s="18"/>
      <c r="AS1" s="20"/>
      <c r="AT1" s="18"/>
      <c r="AU1" s="19"/>
      <c r="AV1" s="190" t="s">
        <v>125</v>
      </c>
      <c r="AW1" s="190"/>
      <c r="AX1" s="190"/>
      <c r="AY1" s="190"/>
      <c r="AZ1" s="190"/>
      <c r="BA1" s="190"/>
      <c r="BB1" s="19"/>
      <c r="BC1" s="64"/>
      <c r="BD1" s="64"/>
      <c r="BE1" s="64"/>
      <c r="BF1" s="64"/>
      <c r="BG1" s="64"/>
      <c r="BH1" s="16"/>
      <c r="BI1" s="16"/>
      <c r="BJ1" s="21"/>
    </row>
    <row r="2" spans="1:63" s="22" customFormat="1">
      <c r="A2" s="23" t="s">
        <v>98</v>
      </c>
      <c r="B2" s="24"/>
      <c r="C2" s="24"/>
      <c r="D2" s="24"/>
      <c r="E2" s="24"/>
      <c r="F2" s="24"/>
      <c r="G2" s="25"/>
      <c r="H2" s="25"/>
      <c r="I2" s="25"/>
      <c r="J2" s="25"/>
      <c r="K2" s="25"/>
      <c r="L2" s="26"/>
      <c r="M2" s="25"/>
      <c r="N2" s="25"/>
      <c r="O2" s="20"/>
      <c r="P2" s="25"/>
      <c r="Q2" s="26"/>
      <c r="R2" s="25"/>
      <c r="S2" s="25"/>
      <c r="T2" s="20"/>
      <c r="U2" s="25"/>
      <c r="V2" s="26"/>
      <c r="W2" s="25"/>
      <c r="X2" s="25"/>
      <c r="Y2" s="25"/>
      <c r="Z2" s="25"/>
      <c r="AA2" s="26"/>
      <c r="AB2" s="25"/>
      <c r="AC2" s="25"/>
      <c r="AD2" s="25"/>
      <c r="AE2" s="25"/>
      <c r="AF2" s="26"/>
      <c r="AG2" s="25"/>
      <c r="AH2" s="25"/>
      <c r="AI2" s="25"/>
      <c r="AJ2" s="25"/>
      <c r="AK2" s="26"/>
      <c r="AL2" s="25"/>
      <c r="AM2" s="25"/>
      <c r="AN2" s="25"/>
      <c r="AO2" s="25"/>
      <c r="AP2" s="26"/>
      <c r="AQ2" s="25"/>
      <c r="AR2" s="25"/>
      <c r="AS2" s="20"/>
      <c r="AT2" s="25"/>
      <c r="AU2" s="26"/>
      <c r="AV2" s="25"/>
      <c r="AW2" s="25"/>
      <c r="AX2" s="25"/>
      <c r="AY2" s="25"/>
      <c r="AZ2" s="26"/>
      <c r="BA2" s="26"/>
      <c r="BB2" s="26"/>
      <c r="BC2" s="24"/>
      <c r="BD2" s="24"/>
      <c r="BE2" s="24"/>
      <c r="BF2" s="24"/>
      <c r="BG2" s="24"/>
      <c r="BH2" s="24"/>
      <c r="BI2" s="24"/>
      <c r="BJ2" s="27"/>
    </row>
    <row r="3" spans="1:63" s="22" customFormat="1">
      <c r="A3" s="187">
        <v>42682</v>
      </c>
      <c r="B3" s="188"/>
      <c r="C3" s="189"/>
      <c r="D3" s="28"/>
      <c r="E3" s="24"/>
      <c r="F3" s="24"/>
      <c r="G3" s="25"/>
      <c r="H3" s="25"/>
      <c r="I3" s="25"/>
      <c r="J3" s="25"/>
      <c r="K3" s="25"/>
      <c r="L3" s="26"/>
      <c r="M3" s="25"/>
      <c r="N3" s="25"/>
      <c r="O3" s="20"/>
      <c r="P3" s="25"/>
      <c r="Q3" s="26"/>
      <c r="R3" s="25"/>
      <c r="S3" s="25"/>
      <c r="T3" s="20"/>
      <c r="U3" s="25"/>
      <c r="V3" s="26"/>
      <c r="W3" s="25"/>
      <c r="X3" s="25"/>
      <c r="Y3" s="25"/>
      <c r="Z3" s="25"/>
      <c r="AA3" s="26"/>
      <c r="AB3" s="25"/>
      <c r="AC3" s="25"/>
      <c r="AD3" s="25"/>
      <c r="AE3" s="25"/>
      <c r="AF3" s="26"/>
      <c r="AG3" s="25"/>
      <c r="AH3" s="25"/>
      <c r="AI3" s="25"/>
      <c r="AJ3" s="25"/>
      <c r="AK3" s="26"/>
      <c r="AL3" s="25"/>
      <c r="AM3" s="25"/>
      <c r="AN3" s="25"/>
      <c r="AO3" s="25"/>
      <c r="AP3" s="26"/>
      <c r="AQ3" s="25"/>
      <c r="AR3" s="25"/>
      <c r="AS3" s="20"/>
      <c r="AT3" s="25"/>
      <c r="AU3" s="26"/>
      <c r="AV3" s="25"/>
      <c r="AW3" s="25"/>
      <c r="AX3" s="25"/>
      <c r="AY3" s="25"/>
      <c r="AZ3" s="26"/>
      <c r="BA3" s="26"/>
      <c r="BB3" s="26"/>
      <c r="BC3" s="24"/>
      <c r="BD3" s="24"/>
      <c r="BE3" s="24"/>
      <c r="BF3" s="24"/>
      <c r="BG3" s="24"/>
      <c r="BH3" s="24"/>
      <c r="BI3" s="24"/>
      <c r="BJ3" s="27"/>
    </row>
    <row r="4" spans="1:63" ht="17.25" customHeight="1" thickBot="1">
      <c r="A4" s="29"/>
      <c r="B4" s="30"/>
      <c r="C4" s="31"/>
      <c r="D4" s="31"/>
      <c r="E4" s="31"/>
      <c r="F4" s="31"/>
      <c r="G4" s="32"/>
      <c r="H4" s="32"/>
      <c r="I4" s="32"/>
      <c r="J4" s="32"/>
      <c r="K4" s="32"/>
      <c r="L4" s="33"/>
      <c r="M4" s="32"/>
      <c r="N4" s="32"/>
      <c r="O4" s="34"/>
      <c r="P4" s="32"/>
      <c r="Q4" s="33"/>
      <c r="R4" s="32"/>
      <c r="S4" s="32"/>
      <c r="T4" s="34"/>
      <c r="U4" s="32"/>
      <c r="V4" s="33"/>
      <c r="W4" s="32"/>
      <c r="X4" s="32"/>
      <c r="Y4" s="32"/>
      <c r="Z4" s="32"/>
      <c r="AA4" s="33"/>
      <c r="AB4" s="32"/>
      <c r="AC4" s="32"/>
      <c r="AD4" s="32"/>
      <c r="AE4" s="32"/>
      <c r="AF4" s="33"/>
      <c r="AG4" s="32"/>
      <c r="AH4" s="32"/>
      <c r="AI4" s="32"/>
      <c r="AJ4" s="32"/>
      <c r="AK4" s="33"/>
      <c r="AL4" s="32"/>
      <c r="AM4" s="32"/>
      <c r="AN4" s="32"/>
      <c r="AO4" s="32"/>
      <c r="AP4" s="33"/>
      <c r="AQ4" s="32"/>
      <c r="AR4" s="32"/>
      <c r="AS4" s="34"/>
      <c r="AT4" s="32"/>
      <c r="AU4" s="33"/>
      <c r="AV4" s="32"/>
      <c r="AW4" s="32"/>
      <c r="AX4" s="32"/>
      <c r="AY4" s="32"/>
      <c r="AZ4" s="33"/>
      <c r="BA4" s="33"/>
      <c r="BB4" s="33"/>
      <c r="BC4" s="31"/>
      <c r="BD4" s="31"/>
      <c r="BE4" s="31"/>
      <c r="BF4" s="31"/>
      <c r="BG4" s="31"/>
      <c r="BH4" s="31"/>
      <c r="BI4" s="31"/>
      <c r="BJ4" s="35"/>
    </row>
    <row r="5" spans="1:63" s="44" customFormat="1" ht="158.2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8" t="s">
        <v>126</v>
      </c>
      <c r="I5" s="40" t="s">
        <v>127</v>
      </c>
      <c r="J5" s="41" t="s">
        <v>128</v>
      </c>
      <c r="K5" s="42" t="s">
        <v>129</v>
      </c>
      <c r="L5" s="39" t="s">
        <v>130</v>
      </c>
      <c r="M5" s="38" t="s">
        <v>131</v>
      </c>
      <c r="N5" s="38" t="s">
        <v>132</v>
      </c>
      <c r="O5" s="38" t="s">
        <v>133</v>
      </c>
      <c r="P5" s="38" t="s">
        <v>134</v>
      </c>
      <c r="Q5" s="39" t="s">
        <v>135</v>
      </c>
      <c r="R5" s="38" t="s">
        <v>131</v>
      </c>
      <c r="S5" s="38" t="s">
        <v>132</v>
      </c>
      <c r="T5" s="38" t="s">
        <v>133</v>
      </c>
      <c r="U5" s="38" t="s">
        <v>134</v>
      </c>
      <c r="V5" s="39" t="s">
        <v>135</v>
      </c>
      <c r="W5" s="38" t="s">
        <v>136</v>
      </c>
      <c r="X5" s="40" t="s">
        <v>137</v>
      </c>
      <c r="Y5" s="41" t="s">
        <v>138</v>
      </c>
      <c r="Z5" s="42" t="s">
        <v>139</v>
      </c>
      <c r="AA5" s="39" t="s">
        <v>140</v>
      </c>
      <c r="AB5" s="38" t="s">
        <v>126</v>
      </c>
      <c r="AC5" s="40" t="s">
        <v>127</v>
      </c>
      <c r="AD5" s="41" t="s">
        <v>128</v>
      </c>
      <c r="AE5" s="42" t="s">
        <v>129</v>
      </c>
      <c r="AF5" s="39" t="s">
        <v>130</v>
      </c>
      <c r="AG5" s="38" t="s">
        <v>126</v>
      </c>
      <c r="AH5" s="40" t="s">
        <v>127</v>
      </c>
      <c r="AI5" s="41" t="s">
        <v>128</v>
      </c>
      <c r="AJ5" s="42" t="s">
        <v>129</v>
      </c>
      <c r="AK5" s="39" t="s">
        <v>130</v>
      </c>
      <c r="AL5" s="38" t="s">
        <v>126</v>
      </c>
      <c r="AM5" s="40" t="s">
        <v>127</v>
      </c>
      <c r="AN5" s="41" t="s">
        <v>128</v>
      </c>
      <c r="AO5" s="42" t="s">
        <v>129</v>
      </c>
      <c r="AP5" s="39" t="s">
        <v>130</v>
      </c>
      <c r="AQ5" s="38" t="s">
        <v>131</v>
      </c>
      <c r="AR5" s="38" t="s">
        <v>132</v>
      </c>
      <c r="AS5" s="38" t="s">
        <v>133</v>
      </c>
      <c r="AT5" s="38" t="s">
        <v>134</v>
      </c>
      <c r="AU5" s="39" t="s">
        <v>135</v>
      </c>
      <c r="AV5" s="38" t="s">
        <v>142</v>
      </c>
      <c r="AW5" s="40" t="s">
        <v>143</v>
      </c>
      <c r="AX5" s="41" t="s">
        <v>144</v>
      </c>
      <c r="AY5" s="42" t="s">
        <v>145</v>
      </c>
      <c r="AZ5" s="39" t="s">
        <v>146</v>
      </c>
      <c r="BA5" s="39" t="s">
        <v>147</v>
      </c>
      <c r="BB5" s="39" t="s">
        <v>148</v>
      </c>
      <c r="BC5" s="37" t="s">
        <v>223</v>
      </c>
      <c r="BD5" s="37" t="s">
        <v>224</v>
      </c>
      <c r="BE5" s="37" t="s">
        <v>234</v>
      </c>
      <c r="BF5" s="37" t="s">
        <v>225</v>
      </c>
      <c r="BG5" s="37" t="s">
        <v>226</v>
      </c>
      <c r="BH5" s="43" t="s">
        <v>95</v>
      </c>
      <c r="BI5" s="43" t="s">
        <v>96</v>
      </c>
      <c r="BJ5" s="43" t="s">
        <v>520</v>
      </c>
    </row>
    <row r="6" spans="1:63" s="52" customFormat="1" ht="16.5" customHeight="1">
      <c r="A6" s="45"/>
      <c r="B6" s="46"/>
      <c r="C6" s="46"/>
      <c r="D6" s="46"/>
      <c r="E6" s="45"/>
      <c r="F6" s="45"/>
      <c r="G6" s="47"/>
      <c r="H6" s="48" t="s">
        <v>97</v>
      </c>
      <c r="I6" s="48" t="s">
        <v>97</v>
      </c>
      <c r="J6" s="48" t="s">
        <v>97</v>
      </c>
      <c r="K6" s="48" t="s">
        <v>97</v>
      </c>
      <c r="L6" s="49" t="s">
        <v>97</v>
      </c>
      <c r="M6" s="48" t="s">
        <v>99</v>
      </c>
      <c r="N6" s="50" t="s">
        <v>99</v>
      </c>
      <c r="O6" s="48" t="s">
        <v>99</v>
      </c>
      <c r="P6" s="51" t="s">
        <v>99</v>
      </c>
      <c r="Q6" s="49" t="s">
        <v>99</v>
      </c>
      <c r="R6" s="48" t="s">
        <v>111</v>
      </c>
      <c r="S6" s="50" t="s">
        <v>111</v>
      </c>
      <c r="T6" s="48" t="s">
        <v>111</v>
      </c>
      <c r="U6" s="51" t="s">
        <v>111</v>
      </c>
      <c r="V6" s="49" t="s">
        <v>111</v>
      </c>
      <c r="W6" s="48" t="s">
        <v>110</v>
      </c>
      <c r="X6" s="48" t="s">
        <v>110</v>
      </c>
      <c r="Y6" s="48" t="s">
        <v>110</v>
      </c>
      <c r="Z6" s="48" t="s">
        <v>110</v>
      </c>
      <c r="AA6" s="49" t="s">
        <v>110</v>
      </c>
      <c r="AB6" s="48" t="s">
        <v>112</v>
      </c>
      <c r="AC6" s="48" t="s">
        <v>112</v>
      </c>
      <c r="AD6" s="48" t="s">
        <v>112</v>
      </c>
      <c r="AE6" s="48" t="s">
        <v>112</v>
      </c>
      <c r="AF6" s="49" t="s">
        <v>112</v>
      </c>
      <c r="AG6" s="48" t="s">
        <v>113</v>
      </c>
      <c r="AH6" s="48" t="s">
        <v>113</v>
      </c>
      <c r="AI6" s="48" t="s">
        <v>113</v>
      </c>
      <c r="AJ6" s="48" t="s">
        <v>113</v>
      </c>
      <c r="AK6" s="49" t="s">
        <v>113</v>
      </c>
      <c r="AL6" s="48" t="s">
        <v>119</v>
      </c>
      <c r="AM6" s="48" t="s">
        <v>119</v>
      </c>
      <c r="AN6" s="48" t="s">
        <v>119</v>
      </c>
      <c r="AO6" s="48" t="s">
        <v>119</v>
      </c>
      <c r="AP6" s="49" t="s">
        <v>119</v>
      </c>
      <c r="AQ6" s="48" t="s">
        <v>141</v>
      </c>
      <c r="AR6" s="50" t="s">
        <v>141</v>
      </c>
      <c r="AS6" s="48" t="s">
        <v>141</v>
      </c>
      <c r="AT6" s="51" t="s">
        <v>141</v>
      </c>
      <c r="AU6" s="49" t="s">
        <v>141</v>
      </c>
      <c r="AV6" s="48" t="s">
        <v>120</v>
      </c>
      <c r="AW6" s="48" t="s">
        <v>120</v>
      </c>
      <c r="AX6" s="48" t="s">
        <v>120</v>
      </c>
      <c r="AY6" s="48" t="s">
        <v>120</v>
      </c>
      <c r="AZ6" s="49" t="s">
        <v>120</v>
      </c>
      <c r="BA6" s="49"/>
      <c r="BB6" s="49"/>
      <c r="BC6" s="75"/>
      <c r="BD6" s="75"/>
      <c r="BE6" s="75"/>
      <c r="BF6" s="75"/>
      <c r="BG6" s="75"/>
      <c r="BH6" s="46"/>
      <c r="BI6" s="46"/>
    </row>
    <row r="7" spans="1:63" ht="20.25" customHeight="1">
      <c r="A7" s="53" t="s">
        <v>5</v>
      </c>
      <c r="B7" s="5">
        <v>353</v>
      </c>
      <c r="C7" s="169">
        <v>17</v>
      </c>
      <c r="D7" s="169">
        <v>4</v>
      </c>
      <c r="E7" s="161">
        <f>SUM(B7:D7)</f>
        <v>374</v>
      </c>
      <c r="F7" s="5">
        <v>607</v>
      </c>
      <c r="G7" s="163">
        <f>E7/F7</f>
        <v>0.61614497528830314</v>
      </c>
      <c r="H7" s="164">
        <v>163</v>
      </c>
      <c r="I7" s="165">
        <v>9</v>
      </c>
      <c r="J7" s="166">
        <v>0</v>
      </c>
      <c r="K7" s="170">
        <v>0</v>
      </c>
      <c r="L7" s="171">
        <f t="shared" ref="L7:L12" si="0">SUM(H7:K7)</f>
        <v>172</v>
      </c>
      <c r="M7" s="164">
        <v>118</v>
      </c>
      <c r="N7" s="165">
        <v>5</v>
      </c>
      <c r="O7" s="164">
        <v>0</v>
      </c>
      <c r="P7" s="170">
        <v>2</v>
      </c>
      <c r="Q7" s="171">
        <f t="shared" ref="Q7:Q38" si="1">SUM(M7:P7)</f>
        <v>125</v>
      </c>
      <c r="R7" s="164">
        <v>7</v>
      </c>
      <c r="S7" s="165">
        <v>1</v>
      </c>
      <c r="T7" s="164">
        <v>0</v>
      </c>
      <c r="U7" s="170">
        <v>1</v>
      </c>
      <c r="V7" s="171">
        <f t="shared" ref="V7:V38" si="2">SUM(R7:U7)</f>
        <v>9</v>
      </c>
      <c r="W7" s="164">
        <v>9</v>
      </c>
      <c r="X7" s="165">
        <v>0</v>
      </c>
      <c r="Y7" s="166">
        <v>0</v>
      </c>
      <c r="Z7" s="170">
        <v>0</v>
      </c>
      <c r="AA7" s="171">
        <f t="shared" ref="AA7:AA12" si="3">SUM(W7:Z7)</f>
        <v>9</v>
      </c>
      <c r="AB7" s="164">
        <v>20</v>
      </c>
      <c r="AC7" s="165">
        <v>2</v>
      </c>
      <c r="AD7" s="166">
        <v>0</v>
      </c>
      <c r="AE7" s="170">
        <v>0</v>
      </c>
      <c r="AF7" s="171">
        <f t="shared" ref="AF7:AF12" si="4">SUM(AB7:AE7)</f>
        <v>22</v>
      </c>
      <c r="AG7" s="164">
        <v>8</v>
      </c>
      <c r="AH7" s="165">
        <v>0</v>
      </c>
      <c r="AI7" s="166">
        <v>0</v>
      </c>
      <c r="AJ7" s="170">
        <v>0</v>
      </c>
      <c r="AK7" s="171">
        <f t="shared" ref="AK7:AK12" si="5">SUM(AG7:AJ7)</f>
        <v>8</v>
      </c>
      <c r="AL7" s="164">
        <v>2</v>
      </c>
      <c r="AM7" s="165">
        <v>0</v>
      </c>
      <c r="AN7" s="166">
        <v>0</v>
      </c>
      <c r="AO7" s="170">
        <v>0</v>
      </c>
      <c r="AP7" s="171">
        <f t="shared" ref="AP7:AP12" si="6">SUM(AL7:AO7)</f>
        <v>2</v>
      </c>
      <c r="AQ7" s="164">
        <v>0</v>
      </c>
      <c r="AR7" s="165">
        <v>0</v>
      </c>
      <c r="AS7" s="164">
        <v>0</v>
      </c>
      <c r="AT7" s="171">
        <v>0</v>
      </c>
      <c r="AU7" s="171">
        <f t="shared" ref="AU7:AU38" si="7">SUM(AQ7:AT7)</f>
        <v>0</v>
      </c>
      <c r="AV7" s="164">
        <v>1</v>
      </c>
      <c r="AW7" s="165">
        <v>0</v>
      </c>
      <c r="AX7" s="164">
        <v>0</v>
      </c>
      <c r="AY7" s="164">
        <v>0</v>
      </c>
      <c r="AZ7" s="171">
        <f t="shared" ref="AZ7:AZ12" si="8">SUM(AV7:AY7)</f>
        <v>1</v>
      </c>
      <c r="BA7" s="171">
        <f>AF7+L7+AK7+AP7</f>
        <v>204</v>
      </c>
      <c r="BB7" s="171">
        <f>V7+Q7+AU7</f>
        <v>134</v>
      </c>
      <c r="BC7" s="164">
        <v>0</v>
      </c>
      <c r="BD7" s="165">
        <v>0</v>
      </c>
      <c r="BE7" s="186">
        <v>0</v>
      </c>
      <c r="BF7" s="166">
        <v>0</v>
      </c>
      <c r="BG7" s="161">
        <f t="shared" ref="BG7:BG70" si="9">SUM(BC7:BF7)</f>
        <v>0</v>
      </c>
      <c r="BH7" s="161">
        <f t="shared" ref="BH7:BH38" si="10">E7-BI7</f>
        <v>26</v>
      </c>
      <c r="BI7" s="161">
        <f>BG7+BB7+BA7+AZ7+AA7</f>
        <v>348</v>
      </c>
      <c r="BJ7" s="161">
        <f>BI7+BH7</f>
        <v>374</v>
      </c>
    </row>
    <row r="8" spans="1:63" ht="21.75" customHeight="1">
      <c r="A8" s="53" t="s">
        <v>6</v>
      </c>
      <c r="B8" s="5">
        <v>479</v>
      </c>
      <c r="C8" s="169">
        <v>28</v>
      </c>
      <c r="D8" s="169">
        <v>12</v>
      </c>
      <c r="E8" s="161">
        <f t="shared" ref="E8:E71" si="11">SUM(B8:D8)</f>
        <v>519</v>
      </c>
      <c r="F8" s="5">
        <v>759</v>
      </c>
      <c r="G8" s="163">
        <f t="shared" ref="G8:G71" si="12">E8/F8</f>
        <v>0.6837944664031621</v>
      </c>
      <c r="H8" s="164">
        <v>223</v>
      </c>
      <c r="I8" s="165">
        <v>17</v>
      </c>
      <c r="J8" s="166">
        <v>0</v>
      </c>
      <c r="K8" s="170">
        <v>3</v>
      </c>
      <c r="L8" s="171">
        <f t="shared" si="0"/>
        <v>243</v>
      </c>
      <c r="M8" s="164">
        <v>170</v>
      </c>
      <c r="N8" s="165">
        <v>8</v>
      </c>
      <c r="O8" s="164">
        <v>1</v>
      </c>
      <c r="P8" s="170">
        <v>4</v>
      </c>
      <c r="Q8" s="171">
        <f t="shared" si="1"/>
        <v>183</v>
      </c>
      <c r="R8" s="164">
        <v>16</v>
      </c>
      <c r="S8" s="165">
        <v>0</v>
      </c>
      <c r="T8" s="164">
        <v>0</v>
      </c>
      <c r="U8" s="170">
        <v>1</v>
      </c>
      <c r="V8" s="171">
        <f t="shared" si="2"/>
        <v>17</v>
      </c>
      <c r="W8" s="164">
        <v>9</v>
      </c>
      <c r="X8" s="165">
        <v>0</v>
      </c>
      <c r="Y8" s="166">
        <v>0</v>
      </c>
      <c r="Z8" s="170">
        <v>0</v>
      </c>
      <c r="AA8" s="171">
        <f t="shared" si="3"/>
        <v>9</v>
      </c>
      <c r="AB8" s="164">
        <v>19</v>
      </c>
      <c r="AC8" s="165">
        <v>0</v>
      </c>
      <c r="AD8" s="166">
        <v>0</v>
      </c>
      <c r="AE8" s="170">
        <v>1</v>
      </c>
      <c r="AF8" s="171">
        <f t="shared" si="4"/>
        <v>20</v>
      </c>
      <c r="AG8" s="164">
        <v>7</v>
      </c>
      <c r="AH8" s="165">
        <v>0</v>
      </c>
      <c r="AI8" s="166">
        <v>0</v>
      </c>
      <c r="AJ8" s="170">
        <v>2</v>
      </c>
      <c r="AK8" s="171">
        <f t="shared" si="5"/>
        <v>9</v>
      </c>
      <c r="AL8" s="164">
        <v>2</v>
      </c>
      <c r="AM8" s="165">
        <v>0</v>
      </c>
      <c r="AN8" s="166">
        <v>0</v>
      </c>
      <c r="AO8" s="170">
        <v>0</v>
      </c>
      <c r="AP8" s="171">
        <f t="shared" si="6"/>
        <v>2</v>
      </c>
      <c r="AQ8" s="164">
        <v>2</v>
      </c>
      <c r="AR8" s="165">
        <v>1</v>
      </c>
      <c r="AS8" s="164">
        <v>0</v>
      </c>
      <c r="AT8" s="171">
        <v>0</v>
      </c>
      <c r="AU8" s="171">
        <f t="shared" si="7"/>
        <v>3</v>
      </c>
      <c r="AV8" s="164">
        <v>4</v>
      </c>
      <c r="AW8" s="165">
        <v>0</v>
      </c>
      <c r="AX8" s="164">
        <v>0</v>
      </c>
      <c r="AY8" s="164">
        <v>0</v>
      </c>
      <c r="AZ8" s="171">
        <f t="shared" si="8"/>
        <v>4</v>
      </c>
      <c r="BA8" s="171">
        <f t="shared" ref="BA8:BA71" si="13">AF8+L8+AK8+AP8</f>
        <v>274</v>
      </c>
      <c r="BB8" s="171">
        <f t="shared" ref="BB8:BB71" si="14">V8+Q8+AU8</f>
        <v>203</v>
      </c>
      <c r="BC8" s="164">
        <v>0</v>
      </c>
      <c r="BD8" s="165">
        <v>0</v>
      </c>
      <c r="BE8" s="166">
        <v>0</v>
      </c>
      <c r="BF8" s="166">
        <v>0</v>
      </c>
      <c r="BG8" s="161">
        <f t="shared" si="9"/>
        <v>0</v>
      </c>
      <c r="BH8" s="161">
        <f t="shared" si="10"/>
        <v>29</v>
      </c>
      <c r="BI8" s="161">
        <f t="shared" ref="BI8:BI71" si="15">BB8+BA8+AZ8+AA8+BG8</f>
        <v>490</v>
      </c>
      <c r="BJ8" s="161">
        <f t="shared" ref="BJ8:BJ71" si="16">BI8+BH8</f>
        <v>519</v>
      </c>
    </row>
    <row r="9" spans="1:63" s="22" customFormat="1" ht="23.25" customHeight="1">
      <c r="A9" s="53" t="s">
        <v>7</v>
      </c>
      <c r="B9" s="5">
        <v>570</v>
      </c>
      <c r="C9" s="169">
        <v>70</v>
      </c>
      <c r="D9" s="169">
        <v>14</v>
      </c>
      <c r="E9" s="161">
        <f t="shared" si="11"/>
        <v>654</v>
      </c>
      <c r="F9" s="5">
        <v>828</v>
      </c>
      <c r="G9" s="163">
        <f t="shared" si="12"/>
        <v>0.78985507246376807</v>
      </c>
      <c r="H9" s="164">
        <v>388</v>
      </c>
      <c r="I9" s="165">
        <v>41</v>
      </c>
      <c r="J9" s="166">
        <v>9</v>
      </c>
      <c r="K9" s="170">
        <v>9</v>
      </c>
      <c r="L9" s="171">
        <f t="shared" si="0"/>
        <v>447</v>
      </c>
      <c r="M9" s="164">
        <v>78</v>
      </c>
      <c r="N9" s="165">
        <v>7</v>
      </c>
      <c r="O9" s="164">
        <v>0</v>
      </c>
      <c r="P9" s="170">
        <v>1</v>
      </c>
      <c r="Q9" s="171">
        <f t="shared" si="1"/>
        <v>86</v>
      </c>
      <c r="R9" s="164">
        <v>16</v>
      </c>
      <c r="S9" s="165">
        <v>3</v>
      </c>
      <c r="T9" s="164">
        <v>0</v>
      </c>
      <c r="U9" s="170">
        <v>0</v>
      </c>
      <c r="V9" s="171">
        <f t="shared" si="2"/>
        <v>19</v>
      </c>
      <c r="W9" s="164">
        <v>8</v>
      </c>
      <c r="X9" s="165">
        <v>0</v>
      </c>
      <c r="Y9" s="166">
        <v>0</v>
      </c>
      <c r="Z9" s="170">
        <v>0</v>
      </c>
      <c r="AA9" s="171">
        <f t="shared" si="3"/>
        <v>8</v>
      </c>
      <c r="AB9" s="164">
        <v>21</v>
      </c>
      <c r="AC9" s="165">
        <v>0</v>
      </c>
      <c r="AD9" s="166">
        <v>0</v>
      </c>
      <c r="AE9" s="170">
        <v>0</v>
      </c>
      <c r="AF9" s="171">
        <f t="shared" si="4"/>
        <v>21</v>
      </c>
      <c r="AG9" s="164">
        <v>15</v>
      </c>
      <c r="AH9" s="165">
        <v>1</v>
      </c>
      <c r="AI9" s="166">
        <v>0</v>
      </c>
      <c r="AJ9" s="170">
        <v>1</v>
      </c>
      <c r="AK9" s="171">
        <f t="shared" si="5"/>
        <v>17</v>
      </c>
      <c r="AL9" s="164">
        <v>5</v>
      </c>
      <c r="AM9" s="165">
        <v>0</v>
      </c>
      <c r="AN9" s="166">
        <v>0</v>
      </c>
      <c r="AO9" s="170">
        <v>0</v>
      </c>
      <c r="AP9" s="171">
        <f t="shared" si="6"/>
        <v>5</v>
      </c>
      <c r="AQ9" s="164">
        <v>1</v>
      </c>
      <c r="AR9" s="165">
        <v>0</v>
      </c>
      <c r="AS9" s="164">
        <v>0</v>
      </c>
      <c r="AT9" s="171">
        <v>0</v>
      </c>
      <c r="AU9" s="171">
        <f t="shared" si="7"/>
        <v>1</v>
      </c>
      <c r="AV9" s="164">
        <v>5</v>
      </c>
      <c r="AW9" s="165">
        <v>0</v>
      </c>
      <c r="AX9" s="164">
        <v>0</v>
      </c>
      <c r="AY9" s="164">
        <v>0</v>
      </c>
      <c r="AZ9" s="171">
        <f t="shared" si="8"/>
        <v>5</v>
      </c>
      <c r="BA9" s="171">
        <f t="shared" si="13"/>
        <v>490</v>
      </c>
      <c r="BB9" s="171">
        <f t="shared" si="14"/>
        <v>106</v>
      </c>
      <c r="BC9" s="164">
        <v>0</v>
      </c>
      <c r="BD9" s="165">
        <v>0</v>
      </c>
      <c r="BE9" s="166">
        <v>0</v>
      </c>
      <c r="BF9" s="166">
        <v>0</v>
      </c>
      <c r="BG9" s="161">
        <f t="shared" si="9"/>
        <v>0</v>
      </c>
      <c r="BH9" s="161">
        <f t="shared" si="10"/>
        <v>45</v>
      </c>
      <c r="BI9" s="161">
        <f t="shared" si="15"/>
        <v>609</v>
      </c>
      <c r="BJ9" s="161">
        <f t="shared" si="16"/>
        <v>654</v>
      </c>
      <c r="BK9" s="36"/>
    </row>
    <row r="10" spans="1:63" ht="21.75" customHeight="1">
      <c r="A10" s="53" t="s">
        <v>8</v>
      </c>
      <c r="B10" s="173">
        <v>549</v>
      </c>
      <c r="C10" s="169">
        <v>86</v>
      </c>
      <c r="D10" s="169">
        <v>3</v>
      </c>
      <c r="E10" s="161">
        <f t="shared" si="11"/>
        <v>638</v>
      </c>
      <c r="F10" s="5">
        <v>913</v>
      </c>
      <c r="G10" s="163">
        <f t="shared" si="12"/>
        <v>0.6987951807228916</v>
      </c>
      <c r="H10" s="164">
        <v>264</v>
      </c>
      <c r="I10" s="165">
        <v>38</v>
      </c>
      <c r="J10" s="166">
        <v>5</v>
      </c>
      <c r="K10" s="170">
        <v>0</v>
      </c>
      <c r="L10" s="171">
        <f t="shared" si="0"/>
        <v>307</v>
      </c>
      <c r="M10" s="164">
        <v>157</v>
      </c>
      <c r="N10" s="165">
        <v>24</v>
      </c>
      <c r="O10" s="164">
        <v>0</v>
      </c>
      <c r="P10" s="170">
        <v>0</v>
      </c>
      <c r="Q10" s="171">
        <f t="shared" si="1"/>
        <v>181</v>
      </c>
      <c r="R10" s="164">
        <v>19</v>
      </c>
      <c r="S10" s="165">
        <v>3</v>
      </c>
      <c r="T10" s="164">
        <v>1</v>
      </c>
      <c r="U10" s="170">
        <v>0</v>
      </c>
      <c r="V10" s="171">
        <f t="shared" si="2"/>
        <v>23</v>
      </c>
      <c r="W10" s="164">
        <v>9</v>
      </c>
      <c r="X10" s="165">
        <v>1</v>
      </c>
      <c r="Y10" s="166">
        <v>1</v>
      </c>
      <c r="Z10" s="170">
        <v>0</v>
      </c>
      <c r="AA10" s="171">
        <f t="shared" si="3"/>
        <v>11</v>
      </c>
      <c r="AB10" s="164">
        <v>24</v>
      </c>
      <c r="AC10" s="165">
        <v>3</v>
      </c>
      <c r="AD10" s="166">
        <v>0</v>
      </c>
      <c r="AE10" s="170">
        <v>0</v>
      </c>
      <c r="AF10" s="171">
        <f t="shared" si="4"/>
        <v>27</v>
      </c>
      <c r="AG10" s="164">
        <v>22</v>
      </c>
      <c r="AH10" s="165">
        <v>1</v>
      </c>
      <c r="AI10" s="166">
        <v>0</v>
      </c>
      <c r="AJ10" s="170">
        <v>0</v>
      </c>
      <c r="AK10" s="171">
        <f t="shared" si="5"/>
        <v>23</v>
      </c>
      <c r="AL10" s="164">
        <v>5</v>
      </c>
      <c r="AM10" s="165">
        <v>0</v>
      </c>
      <c r="AN10" s="166">
        <v>0</v>
      </c>
      <c r="AO10" s="170">
        <v>0</v>
      </c>
      <c r="AP10" s="171">
        <f t="shared" si="6"/>
        <v>5</v>
      </c>
      <c r="AQ10" s="164">
        <v>4</v>
      </c>
      <c r="AR10" s="165">
        <v>0</v>
      </c>
      <c r="AS10" s="164">
        <v>0</v>
      </c>
      <c r="AT10" s="171">
        <v>0</v>
      </c>
      <c r="AU10" s="171">
        <f t="shared" si="7"/>
        <v>4</v>
      </c>
      <c r="AV10" s="164">
        <v>2</v>
      </c>
      <c r="AW10" s="165">
        <v>0</v>
      </c>
      <c r="AX10" s="164">
        <v>0</v>
      </c>
      <c r="AY10" s="164">
        <v>0</v>
      </c>
      <c r="AZ10" s="171">
        <f t="shared" si="8"/>
        <v>2</v>
      </c>
      <c r="BA10" s="171">
        <f t="shared" si="13"/>
        <v>362</v>
      </c>
      <c r="BB10" s="171">
        <f t="shared" si="14"/>
        <v>208</v>
      </c>
      <c r="BC10" s="164">
        <v>0</v>
      </c>
      <c r="BD10" s="165">
        <v>0</v>
      </c>
      <c r="BE10" s="166">
        <v>0</v>
      </c>
      <c r="BF10" s="166">
        <v>0</v>
      </c>
      <c r="BG10" s="161">
        <f t="shared" si="9"/>
        <v>0</v>
      </c>
      <c r="BH10" s="161">
        <f t="shared" si="10"/>
        <v>55</v>
      </c>
      <c r="BI10" s="161">
        <f t="shared" si="15"/>
        <v>583</v>
      </c>
      <c r="BJ10" s="161">
        <f t="shared" si="16"/>
        <v>638</v>
      </c>
    </row>
    <row r="11" spans="1:63" ht="18">
      <c r="A11" s="53" t="s">
        <v>9</v>
      </c>
      <c r="B11" s="173">
        <v>424</v>
      </c>
      <c r="C11" s="169">
        <v>84</v>
      </c>
      <c r="D11" s="169">
        <v>8</v>
      </c>
      <c r="E11" s="161">
        <f t="shared" si="11"/>
        <v>516</v>
      </c>
      <c r="F11" s="5">
        <v>661</v>
      </c>
      <c r="G11" s="163">
        <f t="shared" si="12"/>
        <v>0.78063540090771555</v>
      </c>
      <c r="H11" s="164">
        <v>263</v>
      </c>
      <c r="I11" s="165">
        <v>52</v>
      </c>
      <c r="J11" s="166">
        <v>2</v>
      </c>
      <c r="K11" s="170">
        <v>1</v>
      </c>
      <c r="L11" s="171">
        <f t="shared" si="0"/>
        <v>318</v>
      </c>
      <c r="M11" s="164">
        <v>82</v>
      </c>
      <c r="N11" s="165">
        <v>15</v>
      </c>
      <c r="O11" s="164">
        <v>1</v>
      </c>
      <c r="P11" s="170">
        <v>4</v>
      </c>
      <c r="Q11" s="171">
        <f t="shared" si="1"/>
        <v>102</v>
      </c>
      <c r="R11" s="164">
        <v>19</v>
      </c>
      <c r="S11" s="165">
        <v>1</v>
      </c>
      <c r="T11" s="164">
        <v>0</v>
      </c>
      <c r="U11" s="170">
        <v>0</v>
      </c>
      <c r="V11" s="171">
        <f t="shared" si="2"/>
        <v>20</v>
      </c>
      <c r="W11" s="164">
        <v>8</v>
      </c>
      <c r="X11" s="165">
        <v>1</v>
      </c>
      <c r="Y11" s="166">
        <v>1</v>
      </c>
      <c r="Z11" s="170">
        <v>0</v>
      </c>
      <c r="AA11" s="171">
        <f t="shared" si="3"/>
        <v>10</v>
      </c>
      <c r="AB11" s="164">
        <v>19</v>
      </c>
      <c r="AC11" s="165">
        <v>1</v>
      </c>
      <c r="AD11" s="166">
        <v>0</v>
      </c>
      <c r="AE11" s="170">
        <v>1</v>
      </c>
      <c r="AF11" s="171">
        <f t="shared" si="4"/>
        <v>21</v>
      </c>
      <c r="AG11" s="164">
        <v>8</v>
      </c>
      <c r="AH11" s="165">
        <v>2</v>
      </c>
      <c r="AI11" s="166">
        <v>0</v>
      </c>
      <c r="AJ11" s="170">
        <v>0</v>
      </c>
      <c r="AK11" s="171">
        <f t="shared" si="5"/>
        <v>10</v>
      </c>
      <c r="AL11" s="164">
        <v>4</v>
      </c>
      <c r="AM11" s="165">
        <v>1</v>
      </c>
      <c r="AN11" s="166">
        <v>0</v>
      </c>
      <c r="AO11" s="170">
        <v>0</v>
      </c>
      <c r="AP11" s="171">
        <f t="shared" si="6"/>
        <v>5</v>
      </c>
      <c r="AQ11" s="164">
        <v>1</v>
      </c>
      <c r="AR11" s="165">
        <v>0</v>
      </c>
      <c r="AS11" s="164">
        <v>0</v>
      </c>
      <c r="AT11" s="171">
        <v>0</v>
      </c>
      <c r="AU11" s="171">
        <f t="shared" si="7"/>
        <v>1</v>
      </c>
      <c r="AV11" s="164">
        <v>5</v>
      </c>
      <c r="AW11" s="165">
        <v>0</v>
      </c>
      <c r="AX11" s="164">
        <v>0</v>
      </c>
      <c r="AY11" s="164">
        <v>0</v>
      </c>
      <c r="AZ11" s="171">
        <f t="shared" si="8"/>
        <v>5</v>
      </c>
      <c r="BA11" s="171">
        <f t="shared" si="13"/>
        <v>354</v>
      </c>
      <c r="BB11" s="171">
        <f t="shared" si="14"/>
        <v>123</v>
      </c>
      <c r="BC11" s="164">
        <v>0</v>
      </c>
      <c r="BD11" s="165">
        <v>0</v>
      </c>
      <c r="BE11" s="166">
        <v>0</v>
      </c>
      <c r="BF11" s="166">
        <v>0</v>
      </c>
      <c r="BG11" s="161">
        <f t="shared" si="9"/>
        <v>0</v>
      </c>
      <c r="BH11" s="161">
        <f t="shared" si="10"/>
        <v>24</v>
      </c>
      <c r="BI11" s="161">
        <f t="shared" si="15"/>
        <v>492</v>
      </c>
      <c r="BJ11" s="161">
        <f t="shared" si="16"/>
        <v>516</v>
      </c>
    </row>
    <row r="12" spans="1:63" ht="18">
      <c r="A12" s="53" t="s">
        <v>10</v>
      </c>
      <c r="B12" s="173">
        <v>105</v>
      </c>
      <c r="C12" s="169">
        <v>6</v>
      </c>
      <c r="D12" s="169">
        <v>2</v>
      </c>
      <c r="E12" s="161">
        <f t="shared" si="11"/>
        <v>113</v>
      </c>
      <c r="F12" s="5">
        <v>168</v>
      </c>
      <c r="G12" s="163">
        <f t="shared" si="12"/>
        <v>0.67261904761904767</v>
      </c>
      <c r="H12" s="164">
        <v>46</v>
      </c>
      <c r="I12" s="165">
        <v>4</v>
      </c>
      <c r="J12" s="166">
        <v>1</v>
      </c>
      <c r="K12" s="170">
        <v>0</v>
      </c>
      <c r="L12" s="171">
        <f t="shared" si="0"/>
        <v>51</v>
      </c>
      <c r="M12" s="164">
        <v>28</v>
      </c>
      <c r="N12" s="165">
        <v>1</v>
      </c>
      <c r="O12" s="164">
        <v>0</v>
      </c>
      <c r="P12" s="170">
        <v>1</v>
      </c>
      <c r="Q12" s="171">
        <f t="shared" si="1"/>
        <v>30</v>
      </c>
      <c r="R12" s="164">
        <v>9</v>
      </c>
      <c r="S12" s="165">
        <v>0</v>
      </c>
      <c r="T12" s="164">
        <v>0</v>
      </c>
      <c r="U12" s="170">
        <v>0</v>
      </c>
      <c r="V12" s="171">
        <f t="shared" si="2"/>
        <v>9</v>
      </c>
      <c r="W12" s="164">
        <v>2</v>
      </c>
      <c r="X12" s="165">
        <v>0</v>
      </c>
      <c r="Y12" s="166">
        <v>0</v>
      </c>
      <c r="Z12" s="170">
        <v>0</v>
      </c>
      <c r="AA12" s="171">
        <f t="shared" si="3"/>
        <v>2</v>
      </c>
      <c r="AB12" s="164">
        <v>5</v>
      </c>
      <c r="AC12" s="165">
        <v>0</v>
      </c>
      <c r="AD12" s="166">
        <v>0</v>
      </c>
      <c r="AE12" s="170">
        <v>0</v>
      </c>
      <c r="AF12" s="171">
        <f t="shared" si="4"/>
        <v>5</v>
      </c>
      <c r="AG12" s="164">
        <v>1</v>
      </c>
      <c r="AH12" s="165">
        <v>0</v>
      </c>
      <c r="AI12" s="166">
        <v>0</v>
      </c>
      <c r="AJ12" s="170">
        <v>1</v>
      </c>
      <c r="AK12" s="171">
        <f t="shared" si="5"/>
        <v>2</v>
      </c>
      <c r="AL12" s="164">
        <v>1</v>
      </c>
      <c r="AM12" s="165">
        <v>0</v>
      </c>
      <c r="AN12" s="166">
        <v>0</v>
      </c>
      <c r="AO12" s="170">
        <v>0</v>
      </c>
      <c r="AP12" s="171">
        <f t="shared" si="6"/>
        <v>1</v>
      </c>
      <c r="AQ12" s="164">
        <v>0</v>
      </c>
      <c r="AR12" s="165">
        <v>0</v>
      </c>
      <c r="AS12" s="164">
        <v>0</v>
      </c>
      <c r="AT12" s="171">
        <v>0</v>
      </c>
      <c r="AU12" s="171">
        <f t="shared" si="7"/>
        <v>0</v>
      </c>
      <c r="AV12" s="164">
        <v>1</v>
      </c>
      <c r="AW12" s="165">
        <v>0</v>
      </c>
      <c r="AX12" s="164">
        <v>0</v>
      </c>
      <c r="AY12" s="164">
        <v>0</v>
      </c>
      <c r="AZ12" s="171">
        <f t="shared" si="8"/>
        <v>1</v>
      </c>
      <c r="BA12" s="171">
        <f t="shared" si="13"/>
        <v>59</v>
      </c>
      <c r="BB12" s="171">
        <f t="shared" si="14"/>
        <v>39</v>
      </c>
      <c r="BC12" s="164">
        <v>1</v>
      </c>
      <c r="BD12" s="165">
        <v>0</v>
      </c>
      <c r="BE12" s="166">
        <v>0</v>
      </c>
      <c r="BF12" s="166">
        <v>0</v>
      </c>
      <c r="BG12" s="161">
        <f t="shared" si="9"/>
        <v>1</v>
      </c>
      <c r="BH12" s="161">
        <f t="shared" si="10"/>
        <v>11</v>
      </c>
      <c r="BI12" s="161">
        <f t="shared" si="15"/>
        <v>102</v>
      </c>
      <c r="BJ12" s="161">
        <f t="shared" si="16"/>
        <v>113</v>
      </c>
    </row>
    <row r="13" spans="1:63" ht="18">
      <c r="A13" s="53" t="s">
        <v>11</v>
      </c>
      <c r="B13" s="173">
        <v>279</v>
      </c>
      <c r="C13" s="169">
        <v>26</v>
      </c>
      <c r="D13" s="169">
        <v>3</v>
      </c>
      <c r="E13" s="161">
        <f t="shared" si="11"/>
        <v>308</v>
      </c>
      <c r="F13" s="5">
        <v>453</v>
      </c>
      <c r="G13" s="163">
        <f t="shared" si="12"/>
        <v>0.67991169977924948</v>
      </c>
      <c r="H13" s="164">
        <v>135</v>
      </c>
      <c r="I13" s="165">
        <v>11</v>
      </c>
      <c r="J13" s="166">
        <v>0</v>
      </c>
      <c r="K13" s="170">
        <v>0</v>
      </c>
      <c r="L13" s="171">
        <f t="shared" ref="L13:L71" si="17">SUM(H13:K13)</f>
        <v>146</v>
      </c>
      <c r="M13" s="164">
        <v>85</v>
      </c>
      <c r="N13" s="165">
        <v>8</v>
      </c>
      <c r="O13" s="164">
        <v>0</v>
      </c>
      <c r="P13" s="170">
        <v>0</v>
      </c>
      <c r="Q13" s="171">
        <f t="shared" si="1"/>
        <v>93</v>
      </c>
      <c r="R13" s="164">
        <v>10</v>
      </c>
      <c r="S13" s="165">
        <v>0</v>
      </c>
      <c r="T13" s="164">
        <v>0</v>
      </c>
      <c r="U13" s="170">
        <v>0</v>
      </c>
      <c r="V13" s="171">
        <f t="shared" si="2"/>
        <v>10</v>
      </c>
      <c r="W13" s="164">
        <v>6</v>
      </c>
      <c r="X13" s="165">
        <v>1</v>
      </c>
      <c r="Y13" s="166">
        <v>1</v>
      </c>
      <c r="Z13" s="170">
        <v>0</v>
      </c>
      <c r="AA13" s="171">
        <f t="shared" ref="AA13:AA71" si="18">SUM(W13:Z13)</f>
        <v>8</v>
      </c>
      <c r="AB13" s="164">
        <v>17</v>
      </c>
      <c r="AC13" s="165">
        <v>2</v>
      </c>
      <c r="AD13" s="166">
        <v>0</v>
      </c>
      <c r="AE13" s="170">
        <v>0</v>
      </c>
      <c r="AF13" s="171">
        <f t="shared" ref="AF13:AF71" si="19">SUM(AB13:AE13)</f>
        <v>19</v>
      </c>
      <c r="AG13" s="164">
        <v>8</v>
      </c>
      <c r="AH13" s="165">
        <v>1</v>
      </c>
      <c r="AI13" s="166">
        <v>0</v>
      </c>
      <c r="AJ13" s="170">
        <v>1</v>
      </c>
      <c r="AK13" s="171">
        <f t="shared" ref="AK13:AK71" si="20">SUM(AG13:AJ13)</f>
        <v>10</v>
      </c>
      <c r="AL13" s="164">
        <v>5</v>
      </c>
      <c r="AM13" s="165">
        <v>0</v>
      </c>
      <c r="AN13" s="166">
        <v>0</v>
      </c>
      <c r="AO13" s="170">
        <v>1</v>
      </c>
      <c r="AP13" s="171">
        <f t="shared" ref="AP13:AP71" si="21">SUM(AL13:AO13)</f>
        <v>6</v>
      </c>
      <c r="AQ13" s="164">
        <v>0</v>
      </c>
      <c r="AR13" s="165">
        <v>0</v>
      </c>
      <c r="AS13" s="164">
        <v>0</v>
      </c>
      <c r="AT13" s="171">
        <v>0</v>
      </c>
      <c r="AU13" s="171">
        <f t="shared" si="7"/>
        <v>0</v>
      </c>
      <c r="AV13" s="164">
        <v>1</v>
      </c>
      <c r="AW13" s="165">
        <v>0</v>
      </c>
      <c r="AX13" s="164">
        <v>0</v>
      </c>
      <c r="AY13" s="164">
        <v>0</v>
      </c>
      <c r="AZ13" s="171">
        <f t="shared" ref="AZ13:AZ71" si="22">SUM(AV13:AY13)</f>
        <v>1</v>
      </c>
      <c r="BA13" s="171">
        <f t="shared" si="13"/>
        <v>181</v>
      </c>
      <c r="BB13" s="171">
        <f t="shared" si="14"/>
        <v>103</v>
      </c>
      <c r="BC13" s="164">
        <v>0</v>
      </c>
      <c r="BD13" s="165">
        <v>0</v>
      </c>
      <c r="BE13" s="166">
        <v>0</v>
      </c>
      <c r="BF13" s="166">
        <v>0</v>
      </c>
      <c r="BG13" s="161">
        <f t="shared" si="9"/>
        <v>0</v>
      </c>
      <c r="BH13" s="161">
        <f t="shared" si="10"/>
        <v>15</v>
      </c>
      <c r="BI13" s="161">
        <f t="shared" si="15"/>
        <v>293</v>
      </c>
      <c r="BJ13" s="161">
        <f t="shared" si="16"/>
        <v>308</v>
      </c>
    </row>
    <row r="14" spans="1:63" ht="18">
      <c r="A14" s="53" t="s">
        <v>12</v>
      </c>
      <c r="B14" s="173">
        <v>481</v>
      </c>
      <c r="C14" s="169">
        <v>33</v>
      </c>
      <c r="D14" s="169">
        <v>14</v>
      </c>
      <c r="E14" s="161">
        <f t="shared" si="11"/>
        <v>528</v>
      </c>
      <c r="F14" s="5">
        <v>721</v>
      </c>
      <c r="G14" s="163">
        <f t="shared" si="12"/>
        <v>0.73231622746185854</v>
      </c>
      <c r="H14" s="164">
        <v>272</v>
      </c>
      <c r="I14" s="165">
        <v>14</v>
      </c>
      <c r="J14" s="166">
        <v>3</v>
      </c>
      <c r="K14" s="170">
        <v>6</v>
      </c>
      <c r="L14" s="171">
        <f t="shared" si="17"/>
        <v>295</v>
      </c>
      <c r="M14" s="164">
        <v>101</v>
      </c>
      <c r="N14" s="165">
        <v>10</v>
      </c>
      <c r="O14" s="164">
        <v>0</v>
      </c>
      <c r="P14" s="170">
        <v>3</v>
      </c>
      <c r="Q14" s="171">
        <f t="shared" si="1"/>
        <v>114</v>
      </c>
      <c r="R14" s="164">
        <v>24</v>
      </c>
      <c r="S14" s="165">
        <v>1</v>
      </c>
      <c r="T14" s="164">
        <v>0</v>
      </c>
      <c r="U14" s="170">
        <v>0</v>
      </c>
      <c r="V14" s="171">
        <f t="shared" si="2"/>
        <v>25</v>
      </c>
      <c r="W14" s="164">
        <v>12</v>
      </c>
      <c r="X14" s="165">
        <v>1</v>
      </c>
      <c r="Y14" s="166">
        <v>0</v>
      </c>
      <c r="Z14" s="170">
        <v>3</v>
      </c>
      <c r="AA14" s="171">
        <f t="shared" si="18"/>
        <v>16</v>
      </c>
      <c r="AB14" s="164">
        <v>21</v>
      </c>
      <c r="AC14" s="165">
        <v>0</v>
      </c>
      <c r="AD14" s="166">
        <v>0</v>
      </c>
      <c r="AE14" s="170">
        <v>1</v>
      </c>
      <c r="AF14" s="171">
        <f t="shared" si="19"/>
        <v>22</v>
      </c>
      <c r="AG14" s="164">
        <v>10</v>
      </c>
      <c r="AH14" s="165">
        <v>1</v>
      </c>
      <c r="AI14" s="166">
        <v>0</v>
      </c>
      <c r="AJ14" s="170">
        <v>0</v>
      </c>
      <c r="AK14" s="171">
        <f t="shared" si="20"/>
        <v>11</v>
      </c>
      <c r="AL14" s="164">
        <v>7</v>
      </c>
      <c r="AM14" s="165">
        <v>1</v>
      </c>
      <c r="AN14" s="166">
        <v>0</v>
      </c>
      <c r="AO14" s="170">
        <v>0</v>
      </c>
      <c r="AP14" s="171">
        <f t="shared" si="21"/>
        <v>8</v>
      </c>
      <c r="AQ14" s="164">
        <v>3</v>
      </c>
      <c r="AR14" s="165">
        <v>0</v>
      </c>
      <c r="AS14" s="164">
        <v>0</v>
      </c>
      <c r="AT14" s="171">
        <v>0</v>
      </c>
      <c r="AU14" s="171">
        <f t="shared" si="7"/>
        <v>3</v>
      </c>
      <c r="AV14" s="164">
        <v>6</v>
      </c>
      <c r="AW14" s="165">
        <v>0</v>
      </c>
      <c r="AX14" s="164">
        <v>0</v>
      </c>
      <c r="AY14" s="164">
        <v>0</v>
      </c>
      <c r="AZ14" s="171">
        <f t="shared" si="22"/>
        <v>6</v>
      </c>
      <c r="BA14" s="171">
        <f t="shared" si="13"/>
        <v>336</v>
      </c>
      <c r="BB14" s="171">
        <f t="shared" si="14"/>
        <v>142</v>
      </c>
      <c r="BC14" s="164">
        <v>0</v>
      </c>
      <c r="BD14" s="165">
        <v>0</v>
      </c>
      <c r="BE14" s="166">
        <v>0</v>
      </c>
      <c r="BF14" s="166">
        <v>0</v>
      </c>
      <c r="BG14" s="161">
        <f t="shared" si="9"/>
        <v>0</v>
      </c>
      <c r="BH14" s="161">
        <f t="shared" si="10"/>
        <v>28</v>
      </c>
      <c r="BI14" s="161">
        <f t="shared" si="15"/>
        <v>500</v>
      </c>
      <c r="BJ14" s="161">
        <f t="shared" si="16"/>
        <v>528</v>
      </c>
    </row>
    <row r="15" spans="1:63" ht="18">
      <c r="A15" s="53" t="s">
        <v>13</v>
      </c>
      <c r="B15" s="5">
        <v>191</v>
      </c>
      <c r="C15" s="169">
        <v>24</v>
      </c>
      <c r="D15" s="169">
        <v>2</v>
      </c>
      <c r="E15" s="161">
        <f t="shared" si="11"/>
        <v>217</v>
      </c>
      <c r="F15" s="5">
        <v>318</v>
      </c>
      <c r="G15" s="163">
        <f t="shared" si="12"/>
        <v>0.6823899371069182</v>
      </c>
      <c r="H15" s="164">
        <v>89</v>
      </c>
      <c r="I15" s="165">
        <v>16</v>
      </c>
      <c r="J15" s="166">
        <v>1</v>
      </c>
      <c r="K15" s="170">
        <v>0</v>
      </c>
      <c r="L15" s="171">
        <f t="shared" si="17"/>
        <v>106</v>
      </c>
      <c r="M15" s="164">
        <v>60</v>
      </c>
      <c r="N15" s="165">
        <v>4</v>
      </c>
      <c r="O15" s="164">
        <v>0</v>
      </c>
      <c r="P15" s="170">
        <v>1</v>
      </c>
      <c r="Q15" s="171">
        <f t="shared" si="1"/>
        <v>65</v>
      </c>
      <c r="R15" s="164">
        <v>13</v>
      </c>
      <c r="S15" s="165">
        <v>1</v>
      </c>
      <c r="T15" s="164">
        <v>0</v>
      </c>
      <c r="U15" s="170">
        <v>0</v>
      </c>
      <c r="V15" s="171">
        <f t="shared" si="2"/>
        <v>14</v>
      </c>
      <c r="W15" s="164">
        <v>0</v>
      </c>
      <c r="X15" s="165">
        <v>0</v>
      </c>
      <c r="Y15" s="166">
        <v>0</v>
      </c>
      <c r="Z15" s="170">
        <v>0</v>
      </c>
      <c r="AA15" s="171">
        <f t="shared" si="18"/>
        <v>0</v>
      </c>
      <c r="AB15" s="164">
        <v>6</v>
      </c>
      <c r="AC15" s="165">
        <v>0</v>
      </c>
      <c r="AD15" s="166">
        <v>0</v>
      </c>
      <c r="AE15" s="170">
        <v>0</v>
      </c>
      <c r="AF15" s="171">
        <f t="shared" si="19"/>
        <v>6</v>
      </c>
      <c r="AG15" s="164">
        <v>5</v>
      </c>
      <c r="AH15" s="165">
        <v>0</v>
      </c>
      <c r="AI15" s="166">
        <v>0</v>
      </c>
      <c r="AJ15" s="170">
        <v>1</v>
      </c>
      <c r="AK15" s="171">
        <f t="shared" si="20"/>
        <v>6</v>
      </c>
      <c r="AL15" s="164">
        <v>0</v>
      </c>
      <c r="AM15" s="165">
        <v>1</v>
      </c>
      <c r="AN15" s="166">
        <v>0</v>
      </c>
      <c r="AO15" s="170">
        <v>0</v>
      </c>
      <c r="AP15" s="171">
        <f t="shared" si="21"/>
        <v>1</v>
      </c>
      <c r="AQ15" s="164">
        <v>3</v>
      </c>
      <c r="AR15" s="165">
        <v>0</v>
      </c>
      <c r="AS15" s="164">
        <v>0</v>
      </c>
      <c r="AT15" s="171">
        <v>0</v>
      </c>
      <c r="AU15" s="171">
        <f t="shared" si="7"/>
        <v>3</v>
      </c>
      <c r="AV15" s="164">
        <v>1</v>
      </c>
      <c r="AW15" s="165">
        <v>1</v>
      </c>
      <c r="AX15" s="164">
        <v>0</v>
      </c>
      <c r="AY15" s="164">
        <v>0</v>
      </c>
      <c r="AZ15" s="171">
        <f t="shared" si="22"/>
        <v>2</v>
      </c>
      <c r="BA15" s="171">
        <f t="shared" si="13"/>
        <v>119</v>
      </c>
      <c r="BB15" s="171">
        <f t="shared" si="14"/>
        <v>82</v>
      </c>
      <c r="BC15" s="164">
        <v>0</v>
      </c>
      <c r="BD15" s="165">
        <v>0</v>
      </c>
      <c r="BE15" s="166">
        <v>0</v>
      </c>
      <c r="BF15" s="166">
        <v>0</v>
      </c>
      <c r="BG15" s="161">
        <f t="shared" si="9"/>
        <v>0</v>
      </c>
      <c r="BH15" s="161">
        <f t="shared" si="10"/>
        <v>14</v>
      </c>
      <c r="BI15" s="161">
        <f t="shared" si="15"/>
        <v>203</v>
      </c>
      <c r="BJ15" s="161">
        <f t="shared" si="16"/>
        <v>217</v>
      </c>
    </row>
    <row r="16" spans="1:63" ht="18">
      <c r="A16" s="53" t="s">
        <v>14</v>
      </c>
      <c r="B16" s="5">
        <v>587</v>
      </c>
      <c r="C16" s="169">
        <v>72</v>
      </c>
      <c r="D16" s="169">
        <v>8</v>
      </c>
      <c r="E16" s="161">
        <f t="shared" si="11"/>
        <v>667</v>
      </c>
      <c r="F16" s="5">
        <v>962</v>
      </c>
      <c r="G16" s="163">
        <f t="shared" si="12"/>
        <v>0.6933471933471933</v>
      </c>
      <c r="H16" s="164">
        <v>278</v>
      </c>
      <c r="I16" s="165">
        <v>43</v>
      </c>
      <c r="J16" s="166">
        <v>5</v>
      </c>
      <c r="K16" s="170">
        <v>5</v>
      </c>
      <c r="L16" s="171">
        <f t="shared" si="17"/>
        <v>331</v>
      </c>
      <c r="M16" s="164">
        <v>166</v>
      </c>
      <c r="N16" s="165">
        <v>11</v>
      </c>
      <c r="O16" s="164">
        <v>0</v>
      </c>
      <c r="P16" s="170">
        <v>0</v>
      </c>
      <c r="Q16" s="171">
        <f t="shared" si="1"/>
        <v>177</v>
      </c>
      <c r="R16" s="164">
        <v>26</v>
      </c>
      <c r="S16" s="165">
        <v>3</v>
      </c>
      <c r="T16" s="164">
        <v>0</v>
      </c>
      <c r="U16" s="170">
        <v>0</v>
      </c>
      <c r="V16" s="171">
        <f t="shared" si="2"/>
        <v>29</v>
      </c>
      <c r="W16" s="164">
        <v>19</v>
      </c>
      <c r="X16" s="165">
        <v>2</v>
      </c>
      <c r="Y16" s="166">
        <v>1</v>
      </c>
      <c r="Z16" s="170">
        <v>1</v>
      </c>
      <c r="AA16" s="171">
        <f t="shared" si="18"/>
        <v>23</v>
      </c>
      <c r="AB16" s="164">
        <v>26</v>
      </c>
      <c r="AC16" s="165">
        <v>3</v>
      </c>
      <c r="AD16" s="166">
        <v>0</v>
      </c>
      <c r="AE16" s="170">
        <v>1</v>
      </c>
      <c r="AF16" s="171">
        <f t="shared" si="19"/>
        <v>30</v>
      </c>
      <c r="AG16" s="164">
        <v>14</v>
      </c>
      <c r="AH16" s="165">
        <v>2</v>
      </c>
      <c r="AI16" s="166">
        <v>0</v>
      </c>
      <c r="AJ16" s="170">
        <v>0</v>
      </c>
      <c r="AK16" s="171">
        <f t="shared" si="20"/>
        <v>16</v>
      </c>
      <c r="AL16" s="164">
        <v>5</v>
      </c>
      <c r="AM16" s="165">
        <v>0</v>
      </c>
      <c r="AN16" s="166">
        <v>0</v>
      </c>
      <c r="AO16" s="170">
        <v>0</v>
      </c>
      <c r="AP16" s="171">
        <f t="shared" si="21"/>
        <v>5</v>
      </c>
      <c r="AQ16" s="164">
        <v>4</v>
      </c>
      <c r="AR16" s="165">
        <v>0</v>
      </c>
      <c r="AS16" s="164">
        <v>0</v>
      </c>
      <c r="AT16" s="171">
        <v>0</v>
      </c>
      <c r="AU16" s="171">
        <f t="shared" si="7"/>
        <v>4</v>
      </c>
      <c r="AV16" s="164">
        <v>8</v>
      </c>
      <c r="AW16" s="165">
        <v>0</v>
      </c>
      <c r="AX16" s="164">
        <v>0</v>
      </c>
      <c r="AY16" s="164">
        <v>0</v>
      </c>
      <c r="AZ16" s="171">
        <f t="shared" si="22"/>
        <v>8</v>
      </c>
      <c r="BA16" s="171">
        <f t="shared" si="13"/>
        <v>382</v>
      </c>
      <c r="BB16" s="171">
        <f t="shared" si="14"/>
        <v>210</v>
      </c>
      <c r="BC16" s="164">
        <v>0</v>
      </c>
      <c r="BD16" s="165">
        <v>0</v>
      </c>
      <c r="BE16" s="166">
        <v>0</v>
      </c>
      <c r="BF16" s="166">
        <v>0</v>
      </c>
      <c r="BG16" s="161">
        <f t="shared" si="9"/>
        <v>0</v>
      </c>
      <c r="BH16" s="161">
        <f t="shared" si="10"/>
        <v>44</v>
      </c>
      <c r="BI16" s="161">
        <f t="shared" si="15"/>
        <v>623</v>
      </c>
      <c r="BJ16" s="161">
        <f t="shared" si="16"/>
        <v>667</v>
      </c>
    </row>
    <row r="17" spans="1:62" ht="18">
      <c r="A17" s="53" t="s">
        <v>15</v>
      </c>
      <c r="B17" s="5">
        <v>50</v>
      </c>
      <c r="C17" s="169">
        <v>0</v>
      </c>
      <c r="D17" s="169">
        <v>0</v>
      </c>
      <c r="E17" s="161">
        <f t="shared" si="11"/>
        <v>50</v>
      </c>
      <c r="F17" s="5">
        <v>73</v>
      </c>
      <c r="G17" s="163">
        <f t="shared" si="12"/>
        <v>0.68493150684931503</v>
      </c>
      <c r="H17" s="164">
        <v>21</v>
      </c>
      <c r="I17" s="165">
        <v>0</v>
      </c>
      <c r="J17" s="166">
        <v>0</v>
      </c>
      <c r="K17" s="170">
        <v>0</v>
      </c>
      <c r="L17" s="171">
        <f t="shared" si="17"/>
        <v>21</v>
      </c>
      <c r="M17" s="164">
        <v>17</v>
      </c>
      <c r="N17" s="165">
        <v>0</v>
      </c>
      <c r="O17" s="164">
        <v>0</v>
      </c>
      <c r="P17" s="170">
        <v>0</v>
      </c>
      <c r="Q17" s="171">
        <f t="shared" si="1"/>
        <v>17</v>
      </c>
      <c r="R17" s="164">
        <v>3</v>
      </c>
      <c r="S17" s="165">
        <v>0</v>
      </c>
      <c r="T17" s="164">
        <v>0</v>
      </c>
      <c r="U17" s="170">
        <v>0</v>
      </c>
      <c r="V17" s="171">
        <f t="shared" si="2"/>
        <v>3</v>
      </c>
      <c r="W17" s="164">
        <v>1</v>
      </c>
      <c r="X17" s="165">
        <v>0</v>
      </c>
      <c r="Y17" s="166">
        <v>0</v>
      </c>
      <c r="Z17" s="170">
        <v>0</v>
      </c>
      <c r="AA17" s="171">
        <f t="shared" si="18"/>
        <v>1</v>
      </c>
      <c r="AB17" s="164">
        <v>3</v>
      </c>
      <c r="AC17" s="165">
        <v>0</v>
      </c>
      <c r="AD17" s="166">
        <v>0</v>
      </c>
      <c r="AE17" s="170">
        <v>0</v>
      </c>
      <c r="AF17" s="171">
        <f t="shared" si="19"/>
        <v>3</v>
      </c>
      <c r="AG17" s="164">
        <v>0</v>
      </c>
      <c r="AH17" s="165">
        <v>0</v>
      </c>
      <c r="AI17" s="166">
        <v>0</v>
      </c>
      <c r="AJ17" s="170">
        <v>0</v>
      </c>
      <c r="AK17" s="171">
        <f t="shared" si="20"/>
        <v>0</v>
      </c>
      <c r="AL17" s="164">
        <v>0</v>
      </c>
      <c r="AM17" s="165">
        <v>0</v>
      </c>
      <c r="AN17" s="166">
        <v>0</v>
      </c>
      <c r="AO17" s="170">
        <v>0</v>
      </c>
      <c r="AP17" s="171">
        <f t="shared" si="21"/>
        <v>0</v>
      </c>
      <c r="AQ17" s="164">
        <v>0</v>
      </c>
      <c r="AR17" s="165">
        <v>0</v>
      </c>
      <c r="AS17" s="164">
        <v>0</v>
      </c>
      <c r="AT17" s="171">
        <v>0</v>
      </c>
      <c r="AU17" s="171">
        <f t="shared" si="7"/>
        <v>0</v>
      </c>
      <c r="AV17" s="164">
        <v>0</v>
      </c>
      <c r="AW17" s="165">
        <v>0</v>
      </c>
      <c r="AX17" s="164">
        <v>0</v>
      </c>
      <c r="AY17" s="164">
        <v>0</v>
      </c>
      <c r="AZ17" s="171">
        <f t="shared" si="22"/>
        <v>0</v>
      </c>
      <c r="BA17" s="171">
        <f t="shared" si="13"/>
        <v>24</v>
      </c>
      <c r="BB17" s="171">
        <f t="shared" si="14"/>
        <v>20</v>
      </c>
      <c r="BC17" s="164">
        <v>0</v>
      </c>
      <c r="BD17" s="165">
        <v>0</v>
      </c>
      <c r="BE17" s="166">
        <v>0</v>
      </c>
      <c r="BF17" s="166">
        <v>0</v>
      </c>
      <c r="BG17" s="161">
        <f t="shared" si="9"/>
        <v>0</v>
      </c>
      <c r="BH17" s="161">
        <f t="shared" si="10"/>
        <v>5</v>
      </c>
      <c r="BI17" s="161">
        <f t="shared" si="15"/>
        <v>45</v>
      </c>
      <c r="BJ17" s="161">
        <f t="shared" si="16"/>
        <v>50</v>
      </c>
    </row>
    <row r="18" spans="1:62" ht="18">
      <c r="A18" s="53" t="s">
        <v>16</v>
      </c>
      <c r="B18" s="5">
        <v>130</v>
      </c>
      <c r="C18" s="169">
        <v>6</v>
      </c>
      <c r="D18" s="169">
        <v>6</v>
      </c>
      <c r="E18" s="161">
        <f t="shared" si="11"/>
        <v>142</v>
      </c>
      <c r="F18" s="5">
        <v>228</v>
      </c>
      <c r="G18" s="163">
        <f t="shared" si="12"/>
        <v>0.6228070175438597</v>
      </c>
      <c r="H18" s="164">
        <v>65</v>
      </c>
      <c r="I18" s="165">
        <v>4</v>
      </c>
      <c r="J18" s="166">
        <v>0</v>
      </c>
      <c r="K18" s="170">
        <v>1</v>
      </c>
      <c r="L18" s="171">
        <f t="shared" si="17"/>
        <v>70</v>
      </c>
      <c r="M18" s="164">
        <v>36</v>
      </c>
      <c r="N18" s="165">
        <v>1</v>
      </c>
      <c r="O18" s="164">
        <v>0</v>
      </c>
      <c r="P18" s="170">
        <v>4</v>
      </c>
      <c r="Q18" s="171">
        <f t="shared" si="1"/>
        <v>41</v>
      </c>
      <c r="R18" s="164">
        <v>2</v>
      </c>
      <c r="S18" s="165">
        <v>0</v>
      </c>
      <c r="T18" s="164">
        <v>0</v>
      </c>
      <c r="U18" s="170">
        <v>0</v>
      </c>
      <c r="V18" s="171">
        <f t="shared" si="2"/>
        <v>2</v>
      </c>
      <c r="W18" s="164">
        <v>1</v>
      </c>
      <c r="X18" s="165">
        <v>0</v>
      </c>
      <c r="Y18" s="166">
        <v>0</v>
      </c>
      <c r="Z18" s="170">
        <v>0</v>
      </c>
      <c r="AA18" s="171">
        <f t="shared" si="18"/>
        <v>1</v>
      </c>
      <c r="AB18" s="164">
        <v>9</v>
      </c>
      <c r="AC18" s="165">
        <v>0</v>
      </c>
      <c r="AD18" s="166">
        <v>0</v>
      </c>
      <c r="AE18" s="170">
        <v>1</v>
      </c>
      <c r="AF18" s="171">
        <f t="shared" si="19"/>
        <v>10</v>
      </c>
      <c r="AG18" s="164">
        <v>5</v>
      </c>
      <c r="AH18" s="165">
        <v>1</v>
      </c>
      <c r="AI18" s="166">
        <v>0</v>
      </c>
      <c r="AJ18" s="170">
        <v>0</v>
      </c>
      <c r="AK18" s="171">
        <f t="shared" si="20"/>
        <v>6</v>
      </c>
      <c r="AL18" s="164">
        <v>0</v>
      </c>
      <c r="AM18" s="165">
        <v>0</v>
      </c>
      <c r="AN18" s="166">
        <v>0</v>
      </c>
      <c r="AO18" s="170">
        <v>0</v>
      </c>
      <c r="AP18" s="171">
        <f t="shared" si="21"/>
        <v>0</v>
      </c>
      <c r="AQ18" s="164">
        <v>0</v>
      </c>
      <c r="AR18" s="165">
        <v>0</v>
      </c>
      <c r="AS18" s="164">
        <v>0</v>
      </c>
      <c r="AT18" s="171">
        <v>0</v>
      </c>
      <c r="AU18" s="171">
        <f t="shared" si="7"/>
        <v>0</v>
      </c>
      <c r="AV18" s="164">
        <v>1</v>
      </c>
      <c r="AW18" s="165">
        <v>0</v>
      </c>
      <c r="AX18" s="164">
        <v>0</v>
      </c>
      <c r="AY18" s="164">
        <v>0</v>
      </c>
      <c r="AZ18" s="171">
        <f t="shared" si="22"/>
        <v>1</v>
      </c>
      <c r="BA18" s="171">
        <f t="shared" si="13"/>
        <v>86</v>
      </c>
      <c r="BB18" s="171">
        <f t="shared" si="14"/>
        <v>43</v>
      </c>
      <c r="BC18" s="164">
        <v>0</v>
      </c>
      <c r="BD18" s="165">
        <v>0</v>
      </c>
      <c r="BE18" s="166">
        <v>0</v>
      </c>
      <c r="BF18" s="166">
        <v>0</v>
      </c>
      <c r="BG18" s="161">
        <f t="shared" si="9"/>
        <v>0</v>
      </c>
      <c r="BH18" s="161">
        <f t="shared" si="10"/>
        <v>11</v>
      </c>
      <c r="BI18" s="161">
        <f t="shared" si="15"/>
        <v>131</v>
      </c>
      <c r="BJ18" s="161">
        <f t="shared" si="16"/>
        <v>142</v>
      </c>
    </row>
    <row r="19" spans="1:62" ht="18">
      <c r="A19" s="53" t="s">
        <v>17</v>
      </c>
      <c r="B19" s="5">
        <v>129</v>
      </c>
      <c r="C19" s="169">
        <v>24</v>
      </c>
      <c r="D19" s="169">
        <v>0</v>
      </c>
      <c r="E19" s="161">
        <f t="shared" si="11"/>
        <v>153</v>
      </c>
      <c r="F19" s="5">
        <v>195</v>
      </c>
      <c r="G19" s="163">
        <f t="shared" si="12"/>
        <v>0.7846153846153846</v>
      </c>
      <c r="H19" s="164">
        <v>63</v>
      </c>
      <c r="I19" s="165">
        <v>11</v>
      </c>
      <c r="J19" s="166">
        <v>0</v>
      </c>
      <c r="K19" s="170">
        <v>0</v>
      </c>
      <c r="L19" s="171">
        <f t="shared" si="17"/>
        <v>74</v>
      </c>
      <c r="M19" s="164">
        <v>42</v>
      </c>
      <c r="N19" s="165">
        <v>11</v>
      </c>
      <c r="O19" s="164">
        <v>0</v>
      </c>
      <c r="P19" s="170">
        <v>0</v>
      </c>
      <c r="Q19" s="171">
        <f t="shared" si="1"/>
        <v>53</v>
      </c>
      <c r="R19" s="164">
        <v>3</v>
      </c>
      <c r="S19" s="165">
        <v>1</v>
      </c>
      <c r="T19" s="164">
        <v>0</v>
      </c>
      <c r="U19" s="170">
        <v>0</v>
      </c>
      <c r="V19" s="171">
        <f t="shared" si="2"/>
        <v>4</v>
      </c>
      <c r="W19" s="164">
        <v>2</v>
      </c>
      <c r="X19" s="165">
        <v>0</v>
      </c>
      <c r="Y19" s="166">
        <v>0</v>
      </c>
      <c r="Z19" s="170">
        <v>0</v>
      </c>
      <c r="AA19" s="171">
        <f t="shared" si="18"/>
        <v>2</v>
      </c>
      <c r="AB19" s="164">
        <v>3</v>
      </c>
      <c r="AC19" s="165">
        <v>0</v>
      </c>
      <c r="AD19" s="166">
        <v>0</v>
      </c>
      <c r="AE19" s="170">
        <v>0</v>
      </c>
      <c r="AF19" s="171">
        <f t="shared" si="19"/>
        <v>3</v>
      </c>
      <c r="AG19" s="164">
        <v>5</v>
      </c>
      <c r="AH19" s="165">
        <v>0</v>
      </c>
      <c r="AI19" s="166">
        <v>0</v>
      </c>
      <c r="AJ19" s="170">
        <v>0</v>
      </c>
      <c r="AK19" s="171">
        <f t="shared" si="20"/>
        <v>5</v>
      </c>
      <c r="AL19" s="164">
        <v>1</v>
      </c>
      <c r="AM19" s="165">
        <v>0</v>
      </c>
      <c r="AN19" s="166">
        <v>0</v>
      </c>
      <c r="AO19" s="170">
        <v>0</v>
      </c>
      <c r="AP19" s="171">
        <f t="shared" si="21"/>
        <v>1</v>
      </c>
      <c r="AQ19" s="164">
        <v>0</v>
      </c>
      <c r="AR19" s="165">
        <v>0</v>
      </c>
      <c r="AS19" s="164">
        <v>0</v>
      </c>
      <c r="AT19" s="171">
        <v>0</v>
      </c>
      <c r="AU19" s="171">
        <f t="shared" si="7"/>
        <v>0</v>
      </c>
      <c r="AV19" s="164">
        <v>4</v>
      </c>
      <c r="AW19" s="165">
        <v>0</v>
      </c>
      <c r="AX19" s="164">
        <v>0</v>
      </c>
      <c r="AY19" s="164">
        <v>0</v>
      </c>
      <c r="AZ19" s="171">
        <f t="shared" si="22"/>
        <v>4</v>
      </c>
      <c r="BA19" s="171">
        <f t="shared" si="13"/>
        <v>83</v>
      </c>
      <c r="BB19" s="171">
        <f t="shared" si="14"/>
        <v>57</v>
      </c>
      <c r="BC19" s="164">
        <v>1</v>
      </c>
      <c r="BD19" s="165">
        <v>0</v>
      </c>
      <c r="BE19" s="166">
        <v>0</v>
      </c>
      <c r="BF19" s="166">
        <v>0</v>
      </c>
      <c r="BG19" s="161">
        <f t="shared" si="9"/>
        <v>1</v>
      </c>
      <c r="BH19" s="161">
        <f t="shared" si="10"/>
        <v>6</v>
      </c>
      <c r="BI19" s="161">
        <f t="shared" si="15"/>
        <v>147</v>
      </c>
      <c r="BJ19" s="161">
        <f t="shared" si="16"/>
        <v>153</v>
      </c>
    </row>
    <row r="20" spans="1:62" ht="18">
      <c r="A20" s="53" t="s">
        <v>18</v>
      </c>
      <c r="B20" s="5">
        <v>712</v>
      </c>
      <c r="C20" s="169">
        <v>108</v>
      </c>
      <c r="D20" s="169">
        <v>13</v>
      </c>
      <c r="E20" s="161">
        <f t="shared" si="11"/>
        <v>833</v>
      </c>
      <c r="F20" s="5">
        <v>1110</v>
      </c>
      <c r="G20" s="163">
        <f t="shared" si="12"/>
        <v>0.75045045045045045</v>
      </c>
      <c r="H20" s="164">
        <v>335</v>
      </c>
      <c r="I20" s="165">
        <v>51</v>
      </c>
      <c r="J20" s="166">
        <v>2</v>
      </c>
      <c r="K20" s="170">
        <v>7</v>
      </c>
      <c r="L20" s="171">
        <f t="shared" si="17"/>
        <v>395</v>
      </c>
      <c r="M20" s="164">
        <v>256</v>
      </c>
      <c r="N20" s="165">
        <v>37</v>
      </c>
      <c r="O20" s="164">
        <v>0</v>
      </c>
      <c r="P20" s="170">
        <v>6</v>
      </c>
      <c r="Q20" s="171">
        <f t="shared" si="1"/>
        <v>299</v>
      </c>
      <c r="R20" s="164">
        <v>33</v>
      </c>
      <c r="S20" s="165">
        <v>4</v>
      </c>
      <c r="T20" s="164">
        <v>1</v>
      </c>
      <c r="U20" s="170">
        <v>0</v>
      </c>
      <c r="V20" s="171">
        <f t="shared" si="2"/>
        <v>38</v>
      </c>
      <c r="W20" s="164">
        <v>7</v>
      </c>
      <c r="X20" s="165">
        <v>0</v>
      </c>
      <c r="Y20" s="166">
        <v>0</v>
      </c>
      <c r="Z20" s="170">
        <v>0</v>
      </c>
      <c r="AA20" s="171">
        <f t="shared" si="18"/>
        <v>7</v>
      </c>
      <c r="AB20" s="164">
        <v>18</v>
      </c>
      <c r="AC20" s="165">
        <v>2</v>
      </c>
      <c r="AD20" s="166">
        <v>1</v>
      </c>
      <c r="AE20" s="170">
        <v>0</v>
      </c>
      <c r="AF20" s="171">
        <f t="shared" si="19"/>
        <v>21</v>
      </c>
      <c r="AG20" s="164">
        <v>14</v>
      </c>
      <c r="AH20" s="165">
        <v>4</v>
      </c>
      <c r="AI20" s="166">
        <v>0</v>
      </c>
      <c r="AJ20" s="170">
        <v>0</v>
      </c>
      <c r="AK20" s="171">
        <f t="shared" si="20"/>
        <v>18</v>
      </c>
      <c r="AL20" s="164">
        <v>4</v>
      </c>
      <c r="AM20" s="165">
        <v>1</v>
      </c>
      <c r="AN20" s="166">
        <v>0</v>
      </c>
      <c r="AO20" s="170">
        <v>0</v>
      </c>
      <c r="AP20" s="171">
        <f t="shared" si="21"/>
        <v>5</v>
      </c>
      <c r="AQ20" s="164">
        <v>3</v>
      </c>
      <c r="AR20" s="165">
        <v>0</v>
      </c>
      <c r="AS20" s="164">
        <v>0</v>
      </c>
      <c r="AT20" s="171">
        <v>0</v>
      </c>
      <c r="AU20" s="171">
        <f t="shared" si="7"/>
        <v>3</v>
      </c>
      <c r="AV20" s="164">
        <v>6</v>
      </c>
      <c r="AW20" s="165">
        <v>0</v>
      </c>
      <c r="AX20" s="164">
        <v>0</v>
      </c>
      <c r="AY20" s="164">
        <v>0</v>
      </c>
      <c r="AZ20" s="171">
        <f t="shared" si="22"/>
        <v>6</v>
      </c>
      <c r="BA20" s="171">
        <f t="shared" si="13"/>
        <v>439</v>
      </c>
      <c r="BB20" s="171">
        <f t="shared" si="14"/>
        <v>340</v>
      </c>
      <c r="BC20" s="164">
        <v>0</v>
      </c>
      <c r="BD20" s="165">
        <v>0</v>
      </c>
      <c r="BE20" s="166">
        <v>0</v>
      </c>
      <c r="BF20" s="166">
        <v>0</v>
      </c>
      <c r="BG20" s="161">
        <f t="shared" si="9"/>
        <v>0</v>
      </c>
      <c r="BH20" s="161">
        <f t="shared" si="10"/>
        <v>41</v>
      </c>
      <c r="BI20" s="161">
        <f t="shared" si="15"/>
        <v>792</v>
      </c>
      <c r="BJ20" s="161">
        <f t="shared" si="16"/>
        <v>833</v>
      </c>
    </row>
    <row r="21" spans="1:62" ht="18">
      <c r="A21" s="53" t="s">
        <v>19</v>
      </c>
      <c r="B21" s="5">
        <v>439</v>
      </c>
      <c r="C21" s="169">
        <v>34</v>
      </c>
      <c r="D21" s="169">
        <v>6</v>
      </c>
      <c r="E21" s="161">
        <f t="shared" si="11"/>
        <v>479</v>
      </c>
      <c r="F21" s="5">
        <v>668</v>
      </c>
      <c r="G21" s="163">
        <f t="shared" si="12"/>
        <v>0.71706586826347307</v>
      </c>
      <c r="H21" s="164">
        <v>187</v>
      </c>
      <c r="I21" s="165">
        <v>19</v>
      </c>
      <c r="J21" s="166">
        <v>1</v>
      </c>
      <c r="K21" s="170">
        <v>3</v>
      </c>
      <c r="L21" s="171">
        <f t="shared" si="17"/>
        <v>210</v>
      </c>
      <c r="M21" s="164">
        <v>139</v>
      </c>
      <c r="N21" s="165">
        <v>6</v>
      </c>
      <c r="O21" s="164">
        <v>1</v>
      </c>
      <c r="P21" s="170">
        <v>3</v>
      </c>
      <c r="Q21" s="171">
        <f t="shared" si="1"/>
        <v>149</v>
      </c>
      <c r="R21" s="164">
        <v>28</v>
      </c>
      <c r="S21" s="165">
        <v>3</v>
      </c>
      <c r="T21" s="164">
        <v>0</v>
      </c>
      <c r="U21" s="170">
        <v>0</v>
      </c>
      <c r="V21" s="171">
        <f t="shared" si="2"/>
        <v>31</v>
      </c>
      <c r="W21" s="164">
        <v>6</v>
      </c>
      <c r="X21" s="165">
        <v>0</v>
      </c>
      <c r="Y21" s="166">
        <v>1</v>
      </c>
      <c r="Z21" s="170">
        <v>0</v>
      </c>
      <c r="AA21" s="171">
        <f t="shared" si="18"/>
        <v>7</v>
      </c>
      <c r="AB21" s="164">
        <v>27</v>
      </c>
      <c r="AC21" s="165">
        <v>0</v>
      </c>
      <c r="AD21" s="166">
        <v>0</v>
      </c>
      <c r="AE21" s="170">
        <v>0</v>
      </c>
      <c r="AF21" s="171">
        <f t="shared" si="19"/>
        <v>27</v>
      </c>
      <c r="AG21" s="164">
        <v>11</v>
      </c>
      <c r="AH21" s="165">
        <v>1</v>
      </c>
      <c r="AI21" s="166">
        <v>0</v>
      </c>
      <c r="AJ21" s="170">
        <v>0</v>
      </c>
      <c r="AK21" s="171">
        <f t="shared" si="20"/>
        <v>12</v>
      </c>
      <c r="AL21" s="164">
        <v>2</v>
      </c>
      <c r="AM21" s="165">
        <v>0</v>
      </c>
      <c r="AN21" s="166">
        <v>0</v>
      </c>
      <c r="AO21" s="170">
        <v>0</v>
      </c>
      <c r="AP21" s="171">
        <f t="shared" si="21"/>
        <v>2</v>
      </c>
      <c r="AQ21" s="164">
        <v>2</v>
      </c>
      <c r="AR21" s="165">
        <v>0</v>
      </c>
      <c r="AS21" s="164">
        <v>0</v>
      </c>
      <c r="AT21" s="171">
        <v>0</v>
      </c>
      <c r="AU21" s="171">
        <f t="shared" si="7"/>
        <v>2</v>
      </c>
      <c r="AV21" s="164">
        <v>3</v>
      </c>
      <c r="AW21" s="165">
        <v>0</v>
      </c>
      <c r="AX21" s="164">
        <v>0</v>
      </c>
      <c r="AY21" s="164">
        <v>0</v>
      </c>
      <c r="AZ21" s="171">
        <f t="shared" si="22"/>
        <v>3</v>
      </c>
      <c r="BA21" s="171">
        <f t="shared" si="13"/>
        <v>251</v>
      </c>
      <c r="BB21" s="171">
        <f t="shared" si="14"/>
        <v>182</v>
      </c>
      <c r="BC21" s="164">
        <v>0</v>
      </c>
      <c r="BD21" s="165">
        <v>0</v>
      </c>
      <c r="BE21" s="166">
        <v>0</v>
      </c>
      <c r="BF21" s="166">
        <v>0</v>
      </c>
      <c r="BG21" s="161">
        <f t="shared" si="9"/>
        <v>0</v>
      </c>
      <c r="BH21" s="161">
        <f t="shared" si="10"/>
        <v>36</v>
      </c>
      <c r="BI21" s="161">
        <f t="shared" si="15"/>
        <v>443</v>
      </c>
      <c r="BJ21" s="161">
        <f t="shared" si="16"/>
        <v>479</v>
      </c>
    </row>
    <row r="22" spans="1:62" ht="18">
      <c r="A22" s="53" t="s">
        <v>20</v>
      </c>
      <c r="B22" s="5">
        <v>319</v>
      </c>
      <c r="C22" s="169">
        <v>13</v>
      </c>
      <c r="D22" s="169">
        <v>4</v>
      </c>
      <c r="E22" s="161">
        <f t="shared" si="11"/>
        <v>336</v>
      </c>
      <c r="F22" s="5">
        <v>496</v>
      </c>
      <c r="G22" s="163">
        <f t="shared" si="12"/>
        <v>0.67741935483870963</v>
      </c>
      <c r="H22" s="164">
        <v>137</v>
      </c>
      <c r="I22" s="165">
        <v>5</v>
      </c>
      <c r="J22" s="166">
        <v>0</v>
      </c>
      <c r="K22" s="170">
        <v>1</v>
      </c>
      <c r="L22" s="171">
        <f t="shared" si="17"/>
        <v>143</v>
      </c>
      <c r="M22" s="164">
        <v>110</v>
      </c>
      <c r="N22" s="165">
        <v>3</v>
      </c>
      <c r="O22" s="164">
        <v>0</v>
      </c>
      <c r="P22" s="170">
        <v>1</v>
      </c>
      <c r="Q22" s="171">
        <f t="shared" si="1"/>
        <v>114</v>
      </c>
      <c r="R22" s="164">
        <v>26</v>
      </c>
      <c r="S22" s="165">
        <v>2</v>
      </c>
      <c r="T22" s="164">
        <v>0</v>
      </c>
      <c r="U22" s="170">
        <v>0</v>
      </c>
      <c r="V22" s="171">
        <f t="shared" si="2"/>
        <v>28</v>
      </c>
      <c r="W22" s="164">
        <v>3</v>
      </c>
      <c r="X22" s="165">
        <v>1</v>
      </c>
      <c r="Y22" s="166">
        <v>0</v>
      </c>
      <c r="Z22" s="170">
        <v>0</v>
      </c>
      <c r="AA22" s="171">
        <f t="shared" si="18"/>
        <v>4</v>
      </c>
      <c r="AB22" s="164">
        <v>6</v>
      </c>
      <c r="AC22" s="165">
        <v>1</v>
      </c>
      <c r="AD22" s="166">
        <v>0</v>
      </c>
      <c r="AE22" s="170">
        <v>0</v>
      </c>
      <c r="AF22" s="171">
        <f t="shared" si="19"/>
        <v>7</v>
      </c>
      <c r="AG22" s="164">
        <v>13</v>
      </c>
      <c r="AH22" s="165">
        <v>1</v>
      </c>
      <c r="AI22" s="166">
        <v>0</v>
      </c>
      <c r="AJ22" s="170">
        <v>0</v>
      </c>
      <c r="AK22" s="171">
        <f t="shared" si="20"/>
        <v>14</v>
      </c>
      <c r="AL22" s="164">
        <v>0</v>
      </c>
      <c r="AM22" s="165">
        <v>0</v>
      </c>
      <c r="AN22" s="166">
        <v>0</v>
      </c>
      <c r="AO22" s="170">
        <v>1</v>
      </c>
      <c r="AP22" s="171">
        <f t="shared" si="21"/>
        <v>1</v>
      </c>
      <c r="AQ22" s="164">
        <v>2</v>
      </c>
      <c r="AR22" s="165">
        <v>0</v>
      </c>
      <c r="AS22" s="164">
        <v>0</v>
      </c>
      <c r="AT22" s="171">
        <v>0</v>
      </c>
      <c r="AU22" s="171">
        <f t="shared" si="7"/>
        <v>2</v>
      </c>
      <c r="AV22" s="164">
        <v>5</v>
      </c>
      <c r="AW22" s="165">
        <v>0</v>
      </c>
      <c r="AX22" s="164">
        <v>0</v>
      </c>
      <c r="AY22" s="164">
        <v>0</v>
      </c>
      <c r="AZ22" s="171">
        <f t="shared" si="22"/>
        <v>5</v>
      </c>
      <c r="BA22" s="171">
        <f t="shared" si="13"/>
        <v>165</v>
      </c>
      <c r="BB22" s="171">
        <f t="shared" si="14"/>
        <v>144</v>
      </c>
      <c r="BC22" s="164">
        <v>0</v>
      </c>
      <c r="BD22" s="165">
        <v>0</v>
      </c>
      <c r="BE22" s="166">
        <v>0</v>
      </c>
      <c r="BF22" s="166">
        <v>0</v>
      </c>
      <c r="BG22" s="161">
        <f t="shared" si="9"/>
        <v>0</v>
      </c>
      <c r="BH22" s="161">
        <f t="shared" si="10"/>
        <v>18</v>
      </c>
      <c r="BI22" s="161">
        <f t="shared" si="15"/>
        <v>318</v>
      </c>
      <c r="BJ22" s="161">
        <f t="shared" si="16"/>
        <v>336</v>
      </c>
    </row>
    <row r="23" spans="1:62" ht="18">
      <c r="A23" s="53" t="s">
        <v>21</v>
      </c>
      <c r="B23" s="5">
        <v>224</v>
      </c>
      <c r="C23" s="169">
        <v>16</v>
      </c>
      <c r="D23" s="169">
        <v>1</v>
      </c>
      <c r="E23" s="161">
        <f t="shared" si="11"/>
        <v>241</v>
      </c>
      <c r="F23" s="5">
        <v>355</v>
      </c>
      <c r="G23" s="163">
        <f t="shared" si="12"/>
        <v>0.6788732394366197</v>
      </c>
      <c r="H23" s="164">
        <v>79</v>
      </c>
      <c r="I23" s="165">
        <v>6</v>
      </c>
      <c r="J23" s="166">
        <v>1</v>
      </c>
      <c r="K23" s="170">
        <v>0</v>
      </c>
      <c r="L23" s="171">
        <f t="shared" si="17"/>
        <v>86</v>
      </c>
      <c r="M23" s="164">
        <v>86</v>
      </c>
      <c r="N23" s="165">
        <v>2</v>
      </c>
      <c r="O23" s="164">
        <v>2</v>
      </c>
      <c r="P23" s="170">
        <v>0</v>
      </c>
      <c r="Q23" s="171">
        <f t="shared" si="1"/>
        <v>90</v>
      </c>
      <c r="R23" s="164">
        <v>10</v>
      </c>
      <c r="S23" s="165">
        <v>1</v>
      </c>
      <c r="T23" s="164">
        <v>0</v>
      </c>
      <c r="U23" s="170">
        <v>0</v>
      </c>
      <c r="V23" s="171">
        <f t="shared" si="2"/>
        <v>11</v>
      </c>
      <c r="W23" s="164">
        <v>6</v>
      </c>
      <c r="X23" s="165">
        <v>0</v>
      </c>
      <c r="Y23" s="166">
        <v>0</v>
      </c>
      <c r="Z23" s="170">
        <v>1</v>
      </c>
      <c r="AA23" s="171">
        <f t="shared" si="18"/>
        <v>7</v>
      </c>
      <c r="AB23" s="164">
        <v>12</v>
      </c>
      <c r="AC23" s="165">
        <v>0</v>
      </c>
      <c r="AD23" s="166">
        <v>0</v>
      </c>
      <c r="AE23" s="170">
        <v>0</v>
      </c>
      <c r="AF23" s="171">
        <f t="shared" si="19"/>
        <v>12</v>
      </c>
      <c r="AG23" s="164">
        <v>9</v>
      </c>
      <c r="AH23" s="165">
        <v>0</v>
      </c>
      <c r="AI23" s="166">
        <v>0</v>
      </c>
      <c r="AJ23" s="170">
        <v>0</v>
      </c>
      <c r="AK23" s="171">
        <f t="shared" si="20"/>
        <v>9</v>
      </c>
      <c r="AL23" s="164">
        <v>1</v>
      </c>
      <c r="AM23" s="165">
        <v>0</v>
      </c>
      <c r="AN23" s="166">
        <v>0</v>
      </c>
      <c r="AO23" s="170">
        <v>0</v>
      </c>
      <c r="AP23" s="171">
        <f t="shared" si="21"/>
        <v>1</v>
      </c>
      <c r="AQ23" s="164">
        <v>0</v>
      </c>
      <c r="AR23" s="165">
        <v>0</v>
      </c>
      <c r="AS23" s="164">
        <v>0</v>
      </c>
      <c r="AT23" s="171">
        <v>0</v>
      </c>
      <c r="AU23" s="171">
        <f t="shared" si="7"/>
        <v>0</v>
      </c>
      <c r="AV23" s="164">
        <v>2</v>
      </c>
      <c r="AW23" s="165">
        <v>0</v>
      </c>
      <c r="AX23" s="164">
        <v>0</v>
      </c>
      <c r="AY23" s="164">
        <v>0</v>
      </c>
      <c r="AZ23" s="171">
        <f t="shared" si="22"/>
        <v>2</v>
      </c>
      <c r="BA23" s="171">
        <f t="shared" si="13"/>
        <v>108</v>
      </c>
      <c r="BB23" s="171">
        <f t="shared" si="14"/>
        <v>101</v>
      </c>
      <c r="BC23" s="164">
        <v>0</v>
      </c>
      <c r="BD23" s="165">
        <v>0</v>
      </c>
      <c r="BE23" s="166">
        <v>0</v>
      </c>
      <c r="BF23" s="166">
        <v>0</v>
      </c>
      <c r="BG23" s="161">
        <f t="shared" si="9"/>
        <v>0</v>
      </c>
      <c r="BH23" s="161">
        <f t="shared" si="10"/>
        <v>23</v>
      </c>
      <c r="BI23" s="161">
        <f t="shared" si="15"/>
        <v>218</v>
      </c>
      <c r="BJ23" s="161">
        <f t="shared" si="16"/>
        <v>241</v>
      </c>
    </row>
    <row r="24" spans="1:62" ht="18">
      <c r="A24" s="53" t="s">
        <v>22</v>
      </c>
      <c r="B24" s="5">
        <v>388</v>
      </c>
      <c r="C24" s="169">
        <v>15</v>
      </c>
      <c r="D24" s="169">
        <v>1</v>
      </c>
      <c r="E24" s="161">
        <f t="shared" si="11"/>
        <v>404</v>
      </c>
      <c r="F24" s="5">
        <v>647</v>
      </c>
      <c r="G24" s="163">
        <f t="shared" si="12"/>
        <v>0.62442040185471404</v>
      </c>
      <c r="H24" s="164">
        <v>194</v>
      </c>
      <c r="I24" s="165">
        <v>7</v>
      </c>
      <c r="J24" s="166">
        <v>0</v>
      </c>
      <c r="K24" s="170">
        <v>1</v>
      </c>
      <c r="L24" s="171">
        <f t="shared" si="17"/>
        <v>202</v>
      </c>
      <c r="M24" s="164">
        <v>129</v>
      </c>
      <c r="N24" s="165">
        <v>6</v>
      </c>
      <c r="O24" s="164">
        <v>1</v>
      </c>
      <c r="P24" s="170">
        <v>0</v>
      </c>
      <c r="Q24" s="171">
        <f t="shared" si="1"/>
        <v>136</v>
      </c>
      <c r="R24" s="164">
        <v>15</v>
      </c>
      <c r="S24" s="165">
        <v>1</v>
      </c>
      <c r="T24" s="164">
        <v>0</v>
      </c>
      <c r="U24" s="170">
        <v>0</v>
      </c>
      <c r="V24" s="171">
        <f t="shared" si="2"/>
        <v>16</v>
      </c>
      <c r="W24" s="164">
        <v>3</v>
      </c>
      <c r="X24" s="165">
        <v>0</v>
      </c>
      <c r="Y24" s="166">
        <v>0</v>
      </c>
      <c r="Z24" s="170">
        <v>0</v>
      </c>
      <c r="AA24" s="171">
        <f t="shared" si="18"/>
        <v>3</v>
      </c>
      <c r="AB24" s="164">
        <v>18</v>
      </c>
      <c r="AC24" s="165">
        <v>0</v>
      </c>
      <c r="AD24" s="166">
        <v>0</v>
      </c>
      <c r="AE24" s="170">
        <v>0</v>
      </c>
      <c r="AF24" s="171">
        <f t="shared" si="19"/>
        <v>18</v>
      </c>
      <c r="AG24" s="164">
        <v>7</v>
      </c>
      <c r="AH24" s="165">
        <v>0</v>
      </c>
      <c r="AI24" s="166">
        <v>0</v>
      </c>
      <c r="AJ24" s="170">
        <v>0</v>
      </c>
      <c r="AK24" s="171">
        <f t="shared" si="20"/>
        <v>7</v>
      </c>
      <c r="AL24" s="164">
        <v>3</v>
      </c>
      <c r="AM24" s="165">
        <v>0</v>
      </c>
      <c r="AN24" s="166">
        <v>0</v>
      </c>
      <c r="AO24" s="170">
        <v>0</v>
      </c>
      <c r="AP24" s="171">
        <f t="shared" si="21"/>
        <v>3</v>
      </c>
      <c r="AQ24" s="164">
        <v>0</v>
      </c>
      <c r="AR24" s="165">
        <v>0</v>
      </c>
      <c r="AS24" s="164">
        <v>0</v>
      </c>
      <c r="AT24" s="171">
        <v>0</v>
      </c>
      <c r="AU24" s="171">
        <f t="shared" si="7"/>
        <v>0</v>
      </c>
      <c r="AV24" s="164">
        <v>0</v>
      </c>
      <c r="AW24" s="165">
        <v>0</v>
      </c>
      <c r="AX24" s="164">
        <v>0</v>
      </c>
      <c r="AY24" s="164">
        <v>0</v>
      </c>
      <c r="AZ24" s="171">
        <f t="shared" si="22"/>
        <v>0</v>
      </c>
      <c r="BA24" s="171">
        <f t="shared" si="13"/>
        <v>230</v>
      </c>
      <c r="BB24" s="171">
        <f t="shared" si="14"/>
        <v>152</v>
      </c>
      <c r="BC24" s="164">
        <v>0</v>
      </c>
      <c r="BD24" s="165">
        <v>0</v>
      </c>
      <c r="BE24" s="166">
        <v>0</v>
      </c>
      <c r="BF24" s="166">
        <v>0</v>
      </c>
      <c r="BG24" s="161">
        <f t="shared" si="9"/>
        <v>0</v>
      </c>
      <c r="BH24" s="161">
        <f t="shared" si="10"/>
        <v>19</v>
      </c>
      <c r="BI24" s="161">
        <f t="shared" si="15"/>
        <v>385</v>
      </c>
      <c r="BJ24" s="161">
        <f t="shared" si="16"/>
        <v>404</v>
      </c>
    </row>
    <row r="25" spans="1:62" ht="18">
      <c r="A25" s="53" t="s">
        <v>23</v>
      </c>
      <c r="B25" s="5">
        <v>535</v>
      </c>
      <c r="C25" s="169">
        <v>36</v>
      </c>
      <c r="D25" s="169">
        <v>3</v>
      </c>
      <c r="E25" s="161">
        <f t="shared" si="11"/>
        <v>574</v>
      </c>
      <c r="F25" s="5">
        <v>875</v>
      </c>
      <c r="G25" s="163">
        <f t="shared" si="12"/>
        <v>0.65600000000000003</v>
      </c>
      <c r="H25" s="164">
        <v>266</v>
      </c>
      <c r="I25" s="165">
        <v>15</v>
      </c>
      <c r="J25" s="166">
        <v>2</v>
      </c>
      <c r="K25" s="170">
        <v>2</v>
      </c>
      <c r="L25" s="171">
        <f t="shared" si="17"/>
        <v>285</v>
      </c>
      <c r="M25" s="164">
        <v>162</v>
      </c>
      <c r="N25" s="165">
        <v>16</v>
      </c>
      <c r="O25" s="164">
        <v>0</v>
      </c>
      <c r="P25" s="170">
        <v>0</v>
      </c>
      <c r="Q25" s="171">
        <f t="shared" si="1"/>
        <v>178</v>
      </c>
      <c r="R25" s="164">
        <v>16</v>
      </c>
      <c r="S25" s="165">
        <v>0</v>
      </c>
      <c r="T25" s="164">
        <v>0</v>
      </c>
      <c r="U25" s="170">
        <v>1</v>
      </c>
      <c r="V25" s="171">
        <f t="shared" si="2"/>
        <v>17</v>
      </c>
      <c r="W25" s="164">
        <v>6</v>
      </c>
      <c r="X25" s="165">
        <v>0</v>
      </c>
      <c r="Y25" s="166">
        <v>0</v>
      </c>
      <c r="Z25" s="170">
        <v>0</v>
      </c>
      <c r="AA25" s="171">
        <f t="shared" si="18"/>
        <v>6</v>
      </c>
      <c r="AB25" s="164">
        <v>22</v>
      </c>
      <c r="AC25" s="165">
        <v>0</v>
      </c>
      <c r="AD25" s="166">
        <v>0</v>
      </c>
      <c r="AE25" s="170">
        <v>0</v>
      </c>
      <c r="AF25" s="171">
        <f t="shared" si="19"/>
        <v>22</v>
      </c>
      <c r="AG25" s="164">
        <v>15</v>
      </c>
      <c r="AH25" s="165">
        <v>0</v>
      </c>
      <c r="AI25" s="166">
        <v>0</v>
      </c>
      <c r="AJ25" s="170">
        <v>0</v>
      </c>
      <c r="AK25" s="171">
        <f t="shared" si="20"/>
        <v>15</v>
      </c>
      <c r="AL25" s="164">
        <v>1</v>
      </c>
      <c r="AM25" s="165">
        <v>0</v>
      </c>
      <c r="AN25" s="166">
        <v>0</v>
      </c>
      <c r="AO25" s="170">
        <v>0</v>
      </c>
      <c r="AP25" s="171">
        <f t="shared" si="21"/>
        <v>1</v>
      </c>
      <c r="AQ25" s="164">
        <v>2</v>
      </c>
      <c r="AR25" s="165">
        <v>0</v>
      </c>
      <c r="AS25" s="164">
        <v>0</v>
      </c>
      <c r="AT25" s="171">
        <v>0</v>
      </c>
      <c r="AU25" s="171">
        <f t="shared" si="7"/>
        <v>2</v>
      </c>
      <c r="AV25" s="164">
        <v>5</v>
      </c>
      <c r="AW25" s="165">
        <v>0</v>
      </c>
      <c r="AX25" s="164">
        <v>0</v>
      </c>
      <c r="AY25" s="164">
        <v>0</v>
      </c>
      <c r="AZ25" s="171">
        <f t="shared" si="22"/>
        <v>5</v>
      </c>
      <c r="BA25" s="171">
        <f t="shared" si="13"/>
        <v>323</v>
      </c>
      <c r="BB25" s="171">
        <f t="shared" si="14"/>
        <v>197</v>
      </c>
      <c r="BC25" s="164">
        <v>1</v>
      </c>
      <c r="BD25" s="165">
        <v>0</v>
      </c>
      <c r="BE25" s="166">
        <v>0</v>
      </c>
      <c r="BF25" s="166">
        <v>0</v>
      </c>
      <c r="BG25" s="161">
        <f t="shared" si="9"/>
        <v>1</v>
      </c>
      <c r="BH25" s="161">
        <f t="shared" si="10"/>
        <v>42</v>
      </c>
      <c r="BI25" s="161">
        <f t="shared" si="15"/>
        <v>532</v>
      </c>
      <c r="BJ25" s="161">
        <f t="shared" si="16"/>
        <v>574</v>
      </c>
    </row>
    <row r="26" spans="1:62" ht="18">
      <c r="A26" s="53" t="s">
        <v>24</v>
      </c>
      <c r="B26" s="5">
        <v>371</v>
      </c>
      <c r="C26" s="169">
        <v>23</v>
      </c>
      <c r="D26" s="169">
        <v>5</v>
      </c>
      <c r="E26" s="161">
        <f t="shared" si="11"/>
        <v>399</v>
      </c>
      <c r="F26" s="5">
        <v>575</v>
      </c>
      <c r="G26" s="163">
        <f t="shared" si="12"/>
        <v>0.69391304347826088</v>
      </c>
      <c r="H26" s="164">
        <v>117</v>
      </c>
      <c r="I26" s="165">
        <v>9</v>
      </c>
      <c r="J26" s="166">
        <v>0</v>
      </c>
      <c r="K26" s="170">
        <v>1</v>
      </c>
      <c r="L26" s="171">
        <f t="shared" si="17"/>
        <v>127</v>
      </c>
      <c r="M26" s="164">
        <v>153</v>
      </c>
      <c r="N26" s="165">
        <v>5</v>
      </c>
      <c r="O26" s="164">
        <v>0</v>
      </c>
      <c r="P26" s="170">
        <v>3</v>
      </c>
      <c r="Q26" s="171">
        <f t="shared" si="1"/>
        <v>161</v>
      </c>
      <c r="R26" s="164">
        <v>27</v>
      </c>
      <c r="S26" s="165">
        <v>2</v>
      </c>
      <c r="T26" s="164">
        <v>0</v>
      </c>
      <c r="U26" s="170">
        <v>0</v>
      </c>
      <c r="V26" s="171">
        <f t="shared" si="2"/>
        <v>29</v>
      </c>
      <c r="W26" s="164">
        <v>5</v>
      </c>
      <c r="X26" s="165">
        <v>0</v>
      </c>
      <c r="Y26" s="166">
        <v>0</v>
      </c>
      <c r="Z26" s="170">
        <v>0</v>
      </c>
      <c r="AA26" s="171">
        <f t="shared" si="18"/>
        <v>5</v>
      </c>
      <c r="AB26" s="164">
        <v>19</v>
      </c>
      <c r="AC26" s="165">
        <v>2</v>
      </c>
      <c r="AD26" s="166">
        <v>0</v>
      </c>
      <c r="AE26" s="170">
        <v>0</v>
      </c>
      <c r="AF26" s="171">
        <f t="shared" si="19"/>
        <v>21</v>
      </c>
      <c r="AG26" s="164">
        <v>13</v>
      </c>
      <c r="AH26" s="165">
        <v>0</v>
      </c>
      <c r="AI26" s="166">
        <v>0</v>
      </c>
      <c r="AJ26" s="170">
        <v>0</v>
      </c>
      <c r="AK26" s="171">
        <f t="shared" si="20"/>
        <v>13</v>
      </c>
      <c r="AL26" s="164">
        <v>1</v>
      </c>
      <c r="AM26" s="165">
        <v>0</v>
      </c>
      <c r="AN26" s="166">
        <v>0</v>
      </c>
      <c r="AO26" s="170">
        <v>0</v>
      </c>
      <c r="AP26" s="171">
        <f t="shared" si="21"/>
        <v>1</v>
      </c>
      <c r="AQ26" s="164">
        <v>1</v>
      </c>
      <c r="AR26" s="165">
        <v>1</v>
      </c>
      <c r="AS26" s="164">
        <v>0</v>
      </c>
      <c r="AT26" s="171">
        <v>0</v>
      </c>
      <c r="AU26" s="171">
        <f t="shared" si="7"/>
        <v>2</v>
      </c>
      <c r="AV26" s="164">
        <v>3</v>
      </c>
      <c r="AW26" s="165">
        <v>0</v>
      </c>
      <c r="AX26" s="166">
        <v>1</v>
      </c>
      <c r="AY26" s="164">
        <v>0</v>
      </c>
      <c r="AZ26" s="171">
        <f t="shared" si="22"/>
        <v>4</v>
      </c>
      <c r="BA26" s="171">
        <f t="shared" si="13"/>
        <v>162</v>
      </c>
      <c r="BB26" s="171">
        <f t="shared" si="14"/>
        <v>192</v>
      </c>
      <c r="BC26" s="164">
        <v>1</v>
      </c>
      <c r="BD26" s="165">
        <v>0</v>
      </c>
      <c r="BE26" s="166">
        <v>0</v>
      </c>
      <c r="BF26" s="166">
        <v>0</v>
      </c>
      <c r="BG26" s="161">
        <f t="shared" si="9"/>
        <v>1</v>
      </c>
      <c r="BH26" s="161">
        <f t="shared" si="10"/>
        <v>35</v>
      </c>
      <c r="BI26" s="161">
        <f t="shared" si="15"/>
        <v>364</v>
      </c>
      <c r="BJ26" s="161">
        <f t="shared" si="16"/>
        <v>399</v>
      </c>
    </row>
    <row r="27" spans="1:62" ht="18">
      <c r="A27" s="53" t="s">
        <v>25</v>
      </c>
      <c r="B27" s="5">
        <v>455</v>
      </c>
      <c r="C27" s="169">
        <v>52</v>
      </c>
      <c r="D27" s="169">
        <v>6</v>
      </c>
      <c r="E27" s="161">
        <f t="shared" si="11"/>
        <v>513</v>
      </c>
      <c r="F27" s="5">
        <v>790</v>
      </c>
      <c r="G27" s="163">
        <f t="shared" si="12"/>
        <v>0.64936708860759496</v>
      </c>
      <c r="H27" s="164">
        <v>183</v>
      </c>
      <c r="I27" s="165">
        <v>31</v>
      </c>
      <c r="J27" s="166">
        <v>0</v>
      </c>
      <c r="K27" s="170">
        <v>2</v>
      </c>
      <c r="L27" s="171">
        <f t="shared" si="17"/>
        <v>216</v>
      </c>
      <c r="M27" s="164">
        <v>193</v>
      </c>
      <c r="N27" s="165">
        <v>13</v>
      </c>
      <c r="O27" s="164">
        <v>0</v>
      </c>
      <c r="P27" s="170">
        <v>2</v>
      </c>
      <c r="Q27" s="171">
        <f t="shared" si="1"/>
        <v>208</v>
      </c>
      <c r="R27" s="164">
        <v>12</v>
      </c>
      <c r="S27" s="165">
        <v>0</v>
      </c>
      <c r="T27" s="164">
        <v>0</v>
      </c>
      <c r="U27" s="170">
        <v>0</v>
      </c>
      <c r="V27" s="171">
        <f t="shared" si="2"/>
        <v>12</v>
      </c>
      <c r="W27" s="164">
        <v>5</v>
      </c>
      <c r="X27" s="165">
        <v>1</v>
      </c>
      <c r="Y27" s="166">
        <v>0</v>
      </c>
      <c r="Z27" s="170">
        <v>0</v>
      </c>
      <c r="AA27" s="171">
        <f t="shared" si="18"/>
        <v>6</v>
      </c>
      <c r="AB27" s="164">
        <v>19</v>
      </c>
      <c r="AC27" s="165">
        <v>1</v>
      </c>
      <c r="AD27" s="166">
        <v>0</v>
      </c>
      <c r="AE27" s="170">
        <v>0</v>
      </c>
      <c r="AF27" s="171">
        <f t="shared" si="19"/>
        <v>20</v>
      </c>
      <c r="AG27" s="164">
        <v>24</v>
      </c>
      <c r="AH27" s="165">
        <v>0</v>
      </c>
      <c r="AI27" s="166">
        <v>0</v>
      </c>
      <c r="AJ27" s="170">
        <v>1</v>
      </c>
      <c r="AK27" s="171">
        <f t="shared" si="20"/>
        <v>25</v>
      </c>
      <c r="AL27" s="164">
        <v>2</v>
      </c>
      <c r="AM27" s="165">
        <v>1</v>
      </c>
      <c r="AN27" s="166">
        <v>0</v>
      </c>
      <c r="AO27" s="170">
        <v>0</v>
      </c>
      <c r="AP27" s="171">
        <f t="shared" si="21"/>
        <v>3</v>
      </c>
      <c r="AQ27" s="164">
        <v>0</v>
      </c>
      <c r="AR27" s="165">
        <v>0</v>
      </c>
      <c r="AS27" s="164">
        <v>0</v>
      </c>
      <c r="AT27" s="171">
        <v>0</v>
      </c>
      <c r="AU27" s="171">
        <f t="shared" si="7"/>
        <v>0</v>
      </c>
      <c r="AV27" s="164">
        <v>1</v>
      </c>
      <c r="AW27" s="165">
        <v>1</v>
      </c>
      <c r="AX27" s="166">
        <v>0</v>
      </c>
      <c r="AY27" s="164">
        <v>0</v>
      </c>
      <c r="AZ27" s="171">
        <f t="shared" si="22"/>
        <v>2</v>
      </c>
      <c r="BA27" s="171">
        <f t="shared" si="13"/>
        <v>264</v>
      </c>
      <c r="BB27" s="171">
        <f t="shared" si="14"/>
        <v>220</v>
      </c>
      <c r="BC27" s="164">
        <v>0</v>
      </c>
      <c r="BD27" s="165">
        <v>0</v>
      </c>
      <c r="BE27" s="166">
        <v>0</v>
      </c>
      <c r="BF27" s="166">
        <v>0</v>
      </c>
      <c r="BG27" s="161">
        <f t="shared" si="9"/>
        <v>0</v>
      </c>
      <c r="BH27" s="161">
        <f t="shared" si="10"/>
        <v>21</v>
      </c>
      <c r="BI27" s="161">
        <f t="shared" si="15"/>
        <v>492</v>
      </c>
      <c r="BJ27" s="161">
        <f t="shared" si="16"/>
        <v>513</v>
      </c>
    </row>
    <row r="28" spans="1:62" ht="18">
      <c r="A28" s="53" t="s">
        <v>26</v>
      </c>
      <c r="B28" s="5">
        <v>488</v>
      </c>
      <c r="C28" s="169">
        <v>41</v>
      </c>
      <c r="D28" s="169">
        <v>6</v>
      </c>
      <c r="E28" s="161">
        <f t="shared" si="11"/>
        <v>535</v>
      </c>
      <c r="F28" s="5">
        <v>819</v>
      </c>
      <c r="G28" s="163">
        <f t="shared" si="12"/>
        <v>0.65323565323565325</v>
      </c>
      <c r="H28" s="164">
        <v>253</v>
      </c>
      <c r="I28" s="165">
        <v>21</v>
      </c>
      <c r="J28" s="166">
        <v>5</v>
      </c>
      <c r="K28" s="170">
        <v>5</v>
      </c>
      <c r="L28" s="171">
        <f t="shared" si="17"/>
        <v>284</v>
      </c>
      <c r="M28" s="164">
        <v>148</v>
      </c>
      <c r="N28" s="165">
        <v>7</v>
      </c>
      <c r="O28" s="164">
        <v>1</v>
      </c>
      <c r="P28" s="170">
        <v>1</v>
      </c>
      <c r="Q28" s="171">
        <f t="shared" si="1"/>
        <v>157</v>
      </c>
      <c r="R28" s="164">
        <v>17</v>
      </c>
      <c r="S28" s="165">
        <v>1</v>
      </c>
      <c r="T28" s="164">
        <v>0</v>
      </c>
      <c r="U28" s="170">
        <v>0</v>
      </c>
      <c r="V28" s="171">
        <f t="shared" si="2"/>
        <v>18</v>
      </c>
      <c r="W28" s="164">
        <v>8</v>
      </c>
      <c r="X28" s="165">
        <v>2</v>
      </c>
      <c r="Y28" s="166">
        <v>0</v>
      </c>
      <c r="Z28" s="170">
        <v>0</v>
      </c>
      <c r="AA28" s="171">
        <f t="shared" si="18"/>
        <v>10</v>
      </c>
      <c r="AB28" s="164">
        <v>11</v>
      </c>
      <c r="AC28" s="165">
        <v>0</v>
      </c>
      <c r="AD28" s="166">
        <v>0</v>
      </c>
      <c r="AE28" s="170">
        <v>0</v>
      </c>
      <c r="AF28" s="171">
        <f t="shared" si="19"/>
        <v>11</v>
      </c>
      <c r="AG28" s="164">
        <v>18</v>
      </c>
      <c r="AH28" s="165">
        <v>0</v>
      </c>
      <c r="AI28" s="166">
        <v>0</v>
      </c>
      <c r="AJ28" s="170">
        <v>0</v>
      </c>
      <c r="AK28" s="171">
        <f t="shared" si="20"/>
        <v>18</v>
      </c>
      <c r="AL28" s="164">
        <v>1</v>
      </c>
      <c r="AM28" s="165">
        <v>0</v>
      </c>
      <c r="AN28" s="166">
        <v>0</v>
      </c>
      <c r="AO28" s="170">
        <v>0</v>
      </c>
      <c r="AP28" s="171">
        <f t="shared" si="21"/>
        <v>1</v>
      </c>
      <c r="AQ28" s="164">
        <v>0</v>
      </c>
      <c r="AR28" s="165">
        <v>0</v>
      </c>
      <c r="AS28" s="164">
        <v>0</v>
      </c>
      <c r="AT28" s="171">
        <v>0</v>
      </c>
      <c r="AU28" s="171">
        <f t="shared" si="7"/>
        <v>0</v>
      </c>
      <c r="AV28" s="164">
        <v>3</v>
      </c>
      <c r="AW28" s="165">
        <v>0</v>
      </c>
      <c r="AX28" s="166">
        <v>0</v>
      </c>
      <c r="AY28" s="164">
        <v>0</v>
      </c>
      <c r="AZ28" s="171">
        <f t="shared" si="22"/>
        <v>3</v>
      </c>
      <c r="BA28" s="171">
        <f t="shared" si="13"/>
        <v>314</v>
      </c>
      <c r="BB28" s="171">
        <f t="shared" si="14"/>
        <v>175</v>
      </c>
      <c r="BC28" s="164">
        <v>0</v>
      </c>
      <c r="BD28" s="165">
        <v>0</v>
      </c>
      <c r="BE28" s="166">
        <v>0</v>
      </c>
      <c r="BF28" s="166">
        <v>0</v>
      </c>
      <c r="BG28" s="161">
        <f t="shared" si="9"/>
        <v>0</v>
      </c>
      <c r="BH28" s="161">
        <f t="shared" si="10"/>
        <v>33</v>
      </c>
      <c r="BI28" s="161">
        <f t="shared" si="15"/>
        <v>502</v>
      </c>
      <c r="BJ28" s="161">
        <f t="shared" si="16"/>
        <v>535</v>
      </c>
    </row>
    <row r="29" spans="1:62" ht="18">
      <c r="A29" s="53" t="s">
        <v>27</v>
      </c>
      <c r="B29" s="5">
        <v>490</v>
      </c>
      <c r="C29" s="169">
        <v>27</v>
      </c>
      <c r="D29" s="169">
        <v>9</v>
      </c>
      <c r="E29" s="161">
        <f t="shared" si="11"/>
        <v>526</v>
      </c>
      <c r="F29" s="5">
        <v>950</v>
      </c>
      <c r="G29" s="163">
        <f t="shared" si="12"/>
        <v>0.55368421052631578</v>
      </c>
      <c r="H29" s="164">
        <v>238</v>
      </c>
      <c r="I29" s="165">
        <v>10</v>
      </c>
      <c r="J29" s="166">
        <v>4</v>
      </c>
      <c r="K29" s="170">
        <v>5</v>
      </c>
      <c r="L29" s="171">
        <f t="shared" si="17"/>
        <v>257</v>
      </c>
      <c r="M29" s="164">
        <v>148</v>
      </c>
      <c r="N29" s="165">
        <v>4</v>
      </c>
      <c r="O29" s="164">
        <v>0</v>
      </c>
      <c r="P29" s="170">
        <v>1</v>
      </c>
      <c r="Q29" s="171">
        <f t="shared" si="1"/>
        <v>153</v>
      </c>
      <c r="R29" s="164">
        <v>22</v>
      </c>
      <c r="S29" s="165">
        <v>1</v>
      </c>
      <c r="T29" s="164">
        <v>0</v>
      </c>
      <c r="U29" s="170">
        <v>2</v>
      </c>
      <c r="V29" s="171">
        <f t="shared" si="2"/>
        <v>25</v>
      </c>
      <c r="W29" s="164">
        <v>6</v>
      </c>
      <c r="X29" s="165">
        <v>1</v>
      </c>
      <c r="Y29" s="166">
        <v>0</v>
      </c>
      <c r="Z29" s="170">
        <v>1</v>
      </c>
      <c r="AA29" s="171">
        <f t="shared" si="18"/>
        <v>8</v>
      </c>
      <c r="AB29" s="164">
        <v>20</v>
      </c>
      <c r="AC29" s="165">
        <v>2</v>
      </c>
      <c r="AD29" s="166">
        <v>0</v>
      </c>
      <c r="AE29" s="170">
        <v>0</v>
      </c>
      <c r="AF29" s="171">
        <f t="shared" si="19"/>
        <v>22</v>
      </c>
      <c r="AG29" s="164">
        <v>13</v>
      </c>
      <c r="AH29" s="165">
        <v>1</v>
      </c>
      <c r="AI29" s="166">
        <v>0</v>
      </c>
      <c r="AJ29" s="170">
        <v>0</v>
      </c>
      <c r="AK29" s="171">
        <f t="shared" si="20"/>
        <v>14</v>
      </c>
      <c r="AL29" s="164">
        <v>4</v>
      </c>
      <c r="AM29" s="165">
        <v>0</v>
      </c>
      <c r="AN29" s="166">
        <v>0</v>
      </c>
      <c r="AO29" s="170">
        <v>0</v>
      </c>
      <c r="AP29" s="171">
        <f t="shared" si="21"/>
        <v>4</v>
      </c>
      <c r="AQ29" s="164">
        <v>2</v>
      </c>
      <c r="AR29" s="165">
        <v>0</v>
      </c>
      <c r="AS29" s="164">
        <v>0</v>
      </c>
      <c r="AT29" s="171">
        <v>0</v>
      </c>
      <c r="AU29" s="171">
        <f t="shared" si="7"/>
        <v>2</v>
      </c>
      <c r="AV29" s="164">
        <v>6</v>
      </c>
      <c r="AW29" s="165">
        <v>0</v>
      </c>
      <c r="AX29" s="166">
        <v>0</v>
      </c>
      <c r="AY29" s="164">
        <v>0</v>
      </c>
      <c r="AZ29" s="171">
        <f t="shared" si="22"/>
        <v>6</v>
      </c>
      <c r="BA29" s="171">
        <f t="shared" si="13"/>
        <v>297</v>
      </c>
      <c r="BB29" s="171">
        <f t="shared" si="14"/>
        <v>180</v>
      </c>
      <c r="BC29" s="164">
        <v>0</v>
      </c>
      <c r="BD29" s="165">
        <v>0</v>
      </c>
      <c r="BE29" s="166">
        <v>0</v>
      </c>
      <c r="BF29" s="166">
        <v>0</v>
      </c>
      <c r="BG29" s="161">
        <f t="shared" si="9"/>
        <v>0</v>
      </c>
      <c r="BH29" s="161">
        <f t="shared" si="10"/>
        <v>35</v>
      </c>
      <c r="BI29" s="161">
        <f t="shared" si="15"/>
        <v>491</v>
      </c>
      <c r="BJ29" s="161">
        <f t="shared" si="16"/>
        <v>526</v>
      </c>
    </row>
    <row r="30" spans="1:62" ht="18">
      <c r="A30" s="53" t="s">
        <v>28</v>
      </c>
      <c r="B30" s="5">
        <v>301</v>
      </c>
      <c r="C30" s="169">
        <v>12</v>
      </c>
      <c r="D30" s="169">
        <v>1</v>
      </c>
      <c r="E30" s="161">
        <f t="shared" si="11"/>
        <v>314</v>
      </c>
      <c r="F30" s="5">
        <v>523</v>
      </c>
      <c r="G30" s="163">
        <f t="shared" si="12"/>
        <v>0.60038240917782026</v>
      </c>
      <c r="H30" s="164">
        <v>124</v>
      </c>
      <c r="I30" s="165">
        <v>7</v>
      </c>
      <c r="J30" s="166">
        <v>0</v>
      </c>
      <c r="K30" s="170">
        <v>1</v>
      </c>
      <c r="L30" s="171">
        <f t="shared" si="17"/>
        <v>132</v>
      </c>
      <c r="M30" s="164">
        <v>119</v>
      </c>
      <c r="N30" s="165">
        <v>4</v>
      </c>
      <c r="O30" s="164">
        <v>0</v>
      </c>
      <c r="P30" s="170">
        <v>0</v>
      </c>
      <c r="Q30" s="171">
        <f t="shared" si="1"/>
        <v>123</v>
      </c>
      <c r="R30" s="164">
        <v>16</v>
      </c>
      <c r="S30" s="165">
        <v>1</v>
      </c>
      <c r="T30" s="164">
        <v>0</v>
      </c>
      <c r="U30" s="170">
        <v>0</v>
      </c>
      <c r="V30" s="171">
        <f t="shared" si="2"/>
        <v>17</v>
      </c>
      <c r="W30" s="164">
        <v>4</v>
      </c>
      <c r="X30" s="165">
        <v>0</v>
      </c>
      <c r="Y30" s="166">
        <v>0</v>
      </c>
      <c r="Z30" s="170">
        <v>0</v>
      </c>
      <c r="AA30" s="171">
        <f t="shared" si="18"/>
        <v>4</v>
      </c>
      <c r="AB30" s="164">
        <v>9</v>
      </c>
      <c r="AC30" s="165">
        <v>0</v>
      </c>
      <c r="AD30" s="166">
        <v>0</v>
      </c>
      <c r="AE30" s="170">
        <v>0</v>
      </c>
      <c r="AF30" s="171">
        <f t="shared" si="19"/>
        <v>9</v>
      </c>
      <c r="AG30" s="164">
        <v>6</v>
      </c>
      <c r="AH30" s="165">
        <v>0</v>
      </c>
      <c r="AI30" s="166">
        <v>0</v>
      </c>
      <c r="AJ30" s="170">
        <v>0</v>
      </c>
      <c r="AK30" s="171">
        <f t="shared" si="20"/>
        <v>6</v>
      </c>
      <c r="AL30" s="164">
        <v>2</v>
      </c>
      <c r="AM30" s="165">
        <v>0</v>
      </c>
      <c r="AN30" s="166">
        <v>0</v>
      </c>
      <c r="AO30" s="170">
        <v>0</v>
      </c>
      <c r="AP30" s="171">
        <f t="shared" si="21"/>
        <v>2</v>
      </c>
      <c r="AQ30" s="164">
        <v>2</v>
      </c>
      <c r="AR30" s="165">
        <v>0</v>
      </c>
      <c r="AS30" s="164">
        <v>0</v>
      </c>
      <c r="AT30" s="171">
        <v>0</v>
      </c>
      <c r="AU30" s="171">
        <f t="shared" si="7"/>
        <v>2</v>
      </c>
      <c r="AV30" s="164">
        <v>0</v>
      </c>
      <c r="AW30" s="165">
        <v>0</v>
      </c>
      <c r="AX30" s="166">
        <v>0</v>
      </c>
      <c r="AY30" s="164">
        <v>0</v>
      </c>
      <c r="AZ30" s="171">
        <f t="shared" si="22"/>
        <v>0</v>
      </c>
      <c r="BA30" s="171">
        <f t="shared" si="13"/>
        <v>149</v>
      </c>
      <c r="BB30" s="171">
        <f t="shared" si="14"/>
        <v>142</v>
      </c>
      <c r="BC30" s="164">
        <v>0</v>
      </c>
      <c r="BD30" s="165">
        <v>0</v>
      </c>
      <c r="BE30" s="166">
        <v>0</v>
      </c>
      <c r="BF30" s="166">
        <v>0</v>
      </c>
      <c r="BG30" s="161">
        <f t="shared" si="9"/>
        <v>0</v>
      </c>
      <c r="BH30" s="161">
        <f t="shared" si="10"/>
        <v>19</v>
      </c>
      <c r="BI30" s="161">
        <f t="shared" si="15"/>
        <v>295</v>
      </c>
      <c r="BJ30" s="161">
        <f t="shared" si="16"/>
        <v>314</v>
      </c>
    </row>
    <row r="31" spans="1:62" ht="18">
      <c r="A31" s="53" t="s">
        <v>29</v>
      </c>
      <c r="B31" s="5">
        <v>398</v>
      </c>
      <c r="C31" s="169">
        <v>22</v>
      </c>
      <c r="D31" s="169">
        <v>5</v>
      </c>
      <c r="E31" s="161">
        <f t="shared" si="11"/>
        <v>425</v>
      </c>
      <c r="F31" s="5">
        <v>647</v>
      </c>
      <c r="G31" s="163">
        <f t="shared" si="12"/>
        <v>0.65687789799072638</v>
      </c>
      <c r="H31" s="164">
        <v>146</v>
      </c>
      <c r="I31" s="165">
        <v>6</v>
      </c>
      <c r="J31" s="166">
        <v>0</v>
      </c>
      <c r="K31" s="170">
        <v>1</v>
      </c>
      <c r="L31" s="171">
        <f t="shared" si="17"/>
        <v>153</v>
      </c>
      <c r="M31" s="164">
        <v>172</v>
      </c>
      <c r="N31" s="165">
        <v>7</v>
      </c>
      <c r="O31" s="164">
        <v>1</v>
      </c>
      <c r="P31" s="170">
        <v>2</v>
      </c>
      <c r="Q31" s="171">
        <f t="shared" si="1"/>
        <v>182</v>
      </c>
      <c r="R31" s="164">
        <v>17</v>
      </c>
      <c r="S31" s="165">
        <v>2</v>
      </c>
      <c r="T31" s="164">
        <v>0</v>
      </c>
      <c r="U31" s="170">
        <v>0</v>
      </c>
      <c r="V31" s="171">
        <f t="shared" si="2"/>
        <v>19</v>
      </c>
      <c r="W31" s="164">
        <v>4</v>
      </c>
      <c r="X31" s="165">
        <v>0</v>
      </c>
      <c r="Y31" s="166">
        <v>0</v>
      </c>
      <c r="Z31" s="170">
        <v>0</v>
      </c>
      <c r="AA31" s="171">
        <f t="shared" si="18"/>
        <v>4</v>
      </c>
      <c r="AB31" s="164">
        <v>20</v>
      </c>
      <c r="AC31" s="165">
        <v>1</v>
      </c>
      <c r="AD31" s="166">
        <v>0</v>
      </c>
      <c r="AE31" s="170">
        <v>0</v>
      </c>
      <c r="AF31" s="171">
        <f t="shared" si="19"/>
        <v>21</v>
      </c>
      <c r="AG31" s="164">
        <v>7</v>
      </c>
      <c r="AH31" s="165">
        <v>1</v>
      </c>
      <c r="AI31" s="166">
        <v>0</v>
      </c>
      <c r="AJ31" s="170">
        <v>1</v>
      </c>
      <c r="AK31" s="171">
        <f t="shared" si="20"/>
        <v>9</v>
      </c>
      <c r="AL31" s="164">
        <v>5</v>
      </c>
      <c r="AM31" s="165">
        <v>0</v>
      </c>
      <c r="AN31" s="166">
        <v>0</v>
      </c>
      <c r="AO31" s="170">
        <v>0</v>
      </c>
      <c r="AP31" s="171">
        <f t="shared" si="21"/>
        <v>5</v>
      </c>
      <c r="AQ31" s="164">
        <v>3</v>
      </c>
      <c r="AR31" s="165">
        <v>0</v>
      </c>
      <c r="AS31" s="164">
        <v>0</v>
      </c>
      <c r="AT31" s="171">
        <v>0</v>
      </c>
      <c r="AU31" s="171">
        <f t="shared" si="7"/>
        <v>3</v>
      </c>
      <c r="AV31" s="164">
        <v>2</v>
      </c>
      <c r="AW31" s="165">
        <v>0</v>
      </c>
      <c r="AX31" s="166">
        <v>1</v>
      </c>
      <c r="AY31" s="164">
        <v>0</v>
      </c>
      <c r="AZ31" s="171">
        <f t="shared" si="22"/>
        <v>3</v>
      </c>
      <c r="BA31" s="171">
        <f t="shared" si="13"/>
        <v>188</v>
      </c>
      <c r="BB31" s="171">
        <f t="shared" si="14"/>
        <v>204</v>
      </c>
      <c r="BC31" s="164">
        <v>0</v>
      </c>
      <c r="BD31" s="165">
        <v>0</v>
      </c>
      <c r="BE31" s="166">
        <v>0</v>
      </c>
      <c r="BF31" s="166">
        <v>0</v>
      </c>
      <c r="BG31" s="161">
        <f t="shared" si="9"/>
        <v>0</v>
      </c>
      <c r="BH31" s="161">
        <f t="shared" si="10"/>
        <v>26</v>
      </c>
      <c r="BI31" s="161">
        <f t="shared" si="15"/>
        <v>399</v>
      </c>
      <c r="BJ31" s="161">
        <f t="shared" si="16"/>
        <v>425</v>
      </c>
    </row>
    <row r="32" spans="1:62" ht="18">
      <c r="A32" s="53" t="s">
        <v>30</v>
      </c>
      <c r="B32" s="5">
        <v>524</v>
      </c>
      <c r="C32" s="169">
        <v>77</v>
      </c>
      <c r="D32" s="169">
        <v>4</v>
      </c>
      <c r="E32" s="161">
        <f t="shared" si="11"/>
        <v>605</v>
      </c>
      <c r="F32" s="5">
        <v>827</v>
      </c>
      <c r="G32" s="163">
        <f t="shared" si="12"/>
        <v>0.73155985489721886</v>
      </c>
      <c r="H32" s="164">
        <v>244</v>
      </c>
      <c r="I32" s="165">
        <v>30</v>
      </c>
      <c r="J32" s="166">
        <v>2</v>
      </c>
      <c r="K32" s="170">
        <v>0</v>
      </c>
      <c r="L32" s="171">
        <f t="shared" si="17"/>
        <v>276</v>
      </c>
      <c r="M32" s="164">
        <v>192</v>
      </c>
      <c r="N32" s="165">
        <v>23</v>
      </c>
      <c r="O32" s="164">
        <v>2</v>
      </c>
      <c r="P32" s="170">
        <v>0</v>
      </c>
      <c r="Q32" s="171">
        <f t="shared" si="1"/>
        <v>217</v>
      </c>
      <c r="R32" s="164">
        <v>19</v>
      </c>
      <c r="S32" s="165">
        <v>5</v>
      </c>
      <c r="T32" s="164">
        <v>0</v>
      </c>
      <c r="U32" s="170">
        <v>1</v>
      </c>
      <c r="V32" s="171">
        <f t="shared" si="2"/>
        <v>25</v>
      </c>
      <c r="W32" s="164">
        <v>4</v>
      </c>
      <c r="X32" s="165">
        <v>1</v>
      </c>
      <c r="Y32" s="166">
        <v>0</v>
      </c>
      <c r="Z32" s="170">
        <v>0</v>
      </c>
      <c r="AA32" s="171">
        <f t="shared" si="18"/>
        <v>5</v>
      </c>
      <c r="AB32" s="164">
        <v>18</v>
      </c>
      <c r="AC32" s="165">
        <v>1</v>
      </c>
      <c r="AD32" s="166">
        <v>0</v>
      </c>
      <c r="AE32" s="170">
        <v>2</v>
      </c>
      <c r="AF32" s="171">
        <f t="shared" si="19"/>
        <v>21</v>
      </c>
      <c r="AG32" s="164">
        <v>10</v>
      </c>
      <c r="AH32" s="165">
        <v>1</v>
      </c>
      <c r="AI32" s="166">
        <v>0</v>
      </c>
      <c r="AJ32" s="170">
        <v>0</v>
      </c>
      <c r="AK32" s="171">
        <f t="shared" si="20"/>
        <v>11</v>
      </c>
      <c r="AL32" s="164">
        <v>2</v>
      </c>
      <c r="AM32" s="165">
        <v>1</v>
      </c>
      <c r="AN32" s="166">
        <v>0</v>
      </c>
      <c r="AO32" s="170">
        <v>0</v>
      </c>
      <c r="AP32" s="171">
        <f t="shared" si="21"/>
        <v>3</v>
      </c>
      <c r="AQ32" s="164">
        <v>1</v>
      </c>
      <c r="AR32" s="165">
        <v>0</v>
      </c>
      <c r="AS32" s="164">
        <v>0</v>
      </c>
      <c r="AT32" s="171">
        <v>0</v>
      </c>
      <c r="AU32" s="171">
        <f t="shared" si="7"/>
        <v>1</v>
      </c>
      <c r="AV32" s="164">
        <v>5</v>
      </c>
      <c r="AW32" s="165">
        <v>2</v>
      </c>
      <c r="AX32" s="166">
        <v>0</v>
      </c>
      <c r="AY32" s="164">
        <v>0</v>
      </c>
      <c r="AZ32" s="171">
        <f t="shared" si="22"/>
        <v>7</v>
      </c>
      <c r="BA32" s="171">
        <f t="shared" si="13"/>
        <v>311</v>
      </c>
      <c r="BB32" s="171">
        <f t="shared" si="14"/>
        <v>243</v>
      </c>
      <c r="BC32" s="164">
        <v>0</v>
      </c>
      <c r="BD32" s="165">
        <v>0</v>
      </c>
      <c r="BE32" s="166">
        <v>0</v>
      </c>
      <c r="BF32" s="166">
        <v>0</v>
      </c>
      <c r="BG32" s="161">
        <f t="shared" si="9"/>
        <v>0</v>
      </c>
      <c r="BH32" s="161">
        <f t="shared" si="10"/>
        <v>39</v>
      </c>
      <c r="BI32" s="161">
        <f t="shared" si="15"/>
        <v>566</v>
      </c>
      <c r="BJ32" s="161">
        <f t="shared" si="16"/>
        <v>605</v>
      </c>
    </row>
    <row r="33" spans="1:62" ht="18">
      <c r="A33" s="53" t="s">
        <v>31</v>
      </c>
      <c r="B33" s="5">
        <v>404</v>
      </c>
      <c r="C33" s="169">
        <v>40</v>
      </c>
      <c r="D33" s="169">
        <v>2</v>
      </c>
      <c r="E33" s="161">
        <f t="shared" si="11"/>
        <v>446</v>
      </c>
      <c r="F33" s="5">
        <v>659</v>
      </c>
      <c r="G33" s="163">
        <f t="shared" si="12"/>
        <v>0.67678300455235207</v>
      </c>
      <c r="H33" s="164">
        <v>151</v>
      </c>
      <c r="I33" s="165">
        <v>20</v>
      </c>
      <c r="J33" s="166">
        <v>3</v>
      </c>
      <c r="K33" s="170">
        <v>0</v>
      </c>
      <c r="L33" s="171">
        <f t="shared" si="17"/>
        <v>174</v>
      </c>
      <c r="M33" s="164">
        <v>149</v>
      </c>
      <c r="N33" s="165">
        <v>8</v>
      </c>
      <c r="O33" s="164">
        <v>2</v>
      </c>
      <c r="P33" s="170">
        <v>1</v>
      </c>
      <c r="Q33" s="171">
        <f t="shared" si="1"/>
        <v>160</v>
      </c>
      <c r="R33" s="164">
        <v>24</v>
      </c>
      <c r="S33" s="165">
        <v>0</v>
      </c>
      <c r="T33" s="164">
        <v>0</v>
      </c>
      <c r="U33" s="170">
        <v>0</v>
      </c>
      <c r="V33" s="171">
        <f t="shared" si="2"/>
        <v>24</v>
      </c>
      <c r="W33" s="164">
        <v>9</v>
      </c>
      <c r="X33" s="165">
        <v>1</v>
      </c>
      <c r="Y33" s="166">
        <v>0</v>
      </c>
      <c r="Z33" s="170">
        <v>0</v>
      </c>
      <c r="AA33" s="171">
        <f t="shared" si="18"/>
        <v>10</v>
      </c>
      <c r="AB33" s="164">
        <v>18</v>
      </c>
      <c r="AC33" s="165">
        <v>0</v>
      </c>
      <c r="AD33" s="166">
        <v>0</v>
      </c>
      <c r="AE33" s="170">
        <v>1</v>
      </c>
      <c r="AF33" s="171">
        <f t="shared" si="19"/>
        <v>19</v>
      </c>
      <c r="AG33" s="164">
        <v>13</v>
      </c>
      <c r="AH33" s="165">
        <v>1</v>
      </c>
      <c r="AI33" s="166">
        <v>0</v>
      </c>
      <c r="AJ33" s="170">
        <v>0</v>
      </c>
      <c r="AK33" s="171">
        <f t="shared" si="20"/>
        <v>14</v>
      </c>
      <c r="AL33" s="164">
        <v>3</v>
      </c>
      <c r="AM33" s="165">
        <v>0</v>
      </c>
      <c r="AN33" s="166">
        <v>0</v>
      </c>
      <c r="AO33" s="170">
        <v>0</v>
      </c>
      <c r="AP33" s="171">
        <f t="shared" si="21"/>
        <v>3</v>
      </c>
      <c r="AQ33" s="164">
        <v>1</v>
      </c>
      <c r="AR33" s="165">
        <v>0</v>
      </c>
      <c r="AS33" s="164">
        <v>0</v>
      </c>
      <c r="AT33" s="171">
        <v>0</v>
      </c>
      <c r="AU33" s="171">
        <f t="shared" si="7"/>
        <v>1</v>
      </c>
      <c r="AV33" s="164">
        <v>7</v>
      </c>
      <c r="AW33" s="165">
        <v>2</v>
      </c>
      <c r="AX33" s="166">
        <v>0</v>
      </c>
      <c r="AY33" s="164">
        <v>0</v>
      </c>
      <c r="AZ33" s="171">
        <f t="shared" si="22"/>
        <v>9</v>
      </c>
      <c r="BA33" s="171">
        <f t="shared" si="13"/>
        <v>210</v>
      </c>
      <c r="BB33" s="171">
        <f t="shared" si="14"/>
        <v>185</v>
      </c>
      <c r="BC33" s="164">
        <v>0</v>
      </c>
      <c r="BD33" s="165">
        <v>0</v>
      </c>
      <c r="BE33" s="166">
        <v>0</v>
      </c>
      <c r="BF33" s="166">
        <v>0</v>
      </c>
      <c r="BG33" s="161">
        <f t="shared" si="9"/>
        <v>0</v>
      </c>
      <c r="BH33" s="161">
        <f t="shared" si="10"/>
        <v>32</v>
      </c>
      <c r="BI33" s="161">
        <f t="shared" si="15"/>
        <v>414</v>
      </c>
      <c r="BJ33" s="161">
        <f t="shared" si="16"/>
        <v>446</v>
      </c>
    </row>
    <row r="34" spans="1:62" ht="18">
      <c r="A34" s="53" t="s">
        <v>32</v>
      </c>
      <c r="B34" s="5">
        <v>437</v>
      </c>
      <c r="C34" s="169">
        <v>13</v>
      </c>
      <c r="D34" s="169">
        <v>7</v>
      </c>
      <c r="E34" s="161">
        <f t="shared" si="11"/>
        <v>457</v>
      </c>
      <c r="F34" s="5">
        <v>653</v>
      </c>
      <c r="G34" s="163">
        <f t="shared" si="12"/>
        <v>0.69984686064318535</v>
      </c>
      <c r="H34" s="164">
        <v>153</v>
      </c>
      <c r="I34" s="165">
        <v>3</v>
      </c>
      <c r="J34" s="166">
        <v>2</v>
      </c>
      <c r="K34" s="170">
        <v>1</v>
      </c>
      <c r="L34" s="171">
        <f t="shared" si="17"/>
        <v>159</v>
      </c>
      <c r="M34" s="164">
        <v>182</v>
      </c>
      <c r="N34" s="165">
        <v>5</v>
      </c>
      <c r="O34" s="164">
        <v>0</v>
      </c>
      <c r="P34" s="170">
        <v>4</v>
      </c>
      <c r="Q34" s="171">
        <f t="shared" si="1"/>
        <v>191</v>
      </c>
      <c r="R34" s="164">
        <v>26</v>
      </c>
      <c r="S34" s="165">
        <v>0</v>
      </c>
      <c r="T34" s="164">
        <v>1</v>
      </c>
      <c r="U34" s="170">
        <v>0</v>
      </c>
      <c r="V34" s="171">
        <f t="shared" si="2"/>
        <v>27</v>
      </c>
      <c r="W34" s="164">
        <v>11</v>
      </c>
      <c r="X34" s="165">
        <v>0</v>
      </c>
      <c r="Y34" s="166">
        <v>0</v>
      </c>
      <c r="Z34" s="170">
        <v>0</v>
      </c>
      <c r="AA34" s="171">
        <f t="shared" si="18"/>
        <v>11</v>
      </c>
      <c r="AB34" s="164">
        <v>22</v>
      </c>
      <c r="AC34" s="165">
        <v>0</v>
      </c>
      <c r="AD34" s="166">
        <v>0</v>
      </c>
      <c r="AE34" s="170">
        <v>0</v>
      </c>
      <c r="AF34" s="171">
        <f t="shared" si="19"/>
        <v>22</v>
      </c>
      <c r="AG34" s="164">
        <v>8</v>
      </c>
      <c r="AH34" s="165">
        <v>1</v>
      </c>
      <c r="AI34" s="166">
        <v>0</v>
      </c>
      <c r="AJ34" s="170">
        <v>1</v>
      </c>
      <c r="AK34" s="171">
        <f t="shared" si="20"/>
        <v>10</v>
      </c>
      <c r="AL34" s="164">
        <v>3</v>
      </c>
      <c r="AM34" s="165">
        <v>0</v>
      </c>
      <c r="AN34" s="166">
        <v>0</v>
      </c>
      <c r="AO34" s="170">
        <v>1</v>
      </c>
      <c r="AP34" s="171">
        <f t="shared" si="21"/>
        <v>4</v>
      </c>
      <c r="AQ34" s="164">
        <v>2</v>
      </c>
      <c r="AR34" s="165">
        <v>0</v>
      </c>
      <c r="AS34" s="164">
        <v>0</v>
      </c>
      <c r="AT34" s="171">
        <v>0</v>
      </c>
      <c r="AU34" s="171">
        <f t="shared" si="7"/>
        <v>2</v>
      </c>
      <c r="AV34" s="164">
        <v>2</v>
      </c>
      <c r="AW34" s="165">
        <v>0</v>
      </c>
      <c r="AX34" s="166">
        <v>0</v>
      </c>
      <c r="AY34" s="164">
        <v>0</v>
      </c>
      <c r="AZ34" s="171">
        <f t="shared" si="22"/>
        <v>2</v>
      </c>
      <c r="BA34" s="171">
        <f t="shared" si="13"/>
        <v>195</v>
      </c>
      <c r="BB34" s="171">
        <f t="shared" si="14"/>
        <v>220</v>
      </c>
      <c r="BC34" s="164">
        <v>1</v>
      </c>
      <c r="BD34" s="165">
        <v>0</v>
      </c>
      <c r="BE34" s="166">
        <v>0</v>
      </c>
      <c r="BF34" s="166">
        <v>0</v>
      </c>
      <c r="BG34" s="161">
        <f t="shared" si="9"/>
        <v>1</v>
      </c>
      <c r="BH34" s="161">
        <f t="shared" si="10"/>
        <v>28</v>
      </c>
      <c r="BI34" s="161">
        <f t="shared" si="15"/>
        <v>429</v>
      </c>
      <c r="BJ34" s="161">
        <f t="shared" si="16"/>
        <v>457</v>
      </c>
    </row>
    <row r="35" spans="1:62" ht="18">
      <c r="A35" s="53" t="s">
        <v>33</v>
      </c>
      <c r="B35" s="5">
        <v>611</v>
      </c>
      <c r="C35" s="169">
        <v>29</v>
      </c>
      <c r="D35" s="169">
        <v>7</v>
      </c>
      <c r="E35" s="161">
        <f t="shared" si="11"/>
        <v>647</v>
      </c>
      <c r="F35" s="5">
        <v>948</v>
      </c>
      <c r="G35" s="163">
        <f t="shared" si="12"/>
        <v>0.6824894514767933</v>
      </c>
      <c r="H35" s="164">
        <v>266</v>
      </c>
      <c r="I35" s="165">
        <v>13</v>
      </c>
      <c r="J35" s="166">
        <v>0</v>
      </c>
      <c r="K35" s="170">
        <v>2</v>
      </c>
      <c r="L35" s="171">
        <f t="shared" si="17"/>
        <v>281</v>
      </c>
      <c r="M35" s="164">
        <v>198</v>
      </c>
      <c r="N35" s="165">
        <v>8</v>
      </c>
      <c r="O35" s="164">
        <v>0</v>
      </c>
      <c r="P35" s="170">
        <v>3</v>
      </c>
      <c r="Q35" s="171">
        <f t="shared" si="1"/>
        <v>209</v>
      </c>
      <c r="R35" s="164">
        <v>30</v>
      </c>
      <c r="S35" s="165">
        <v>1</v>
      </c>
      <c r="T35" s="164">
        <v>0</v>
      </c>
      <c r="U35" s="170">
        <v>0</v>
      </c>
      <c r="V35" s="171">
        <f t="shared" si="2"/>
        <v>31</v>
      </c>
      <c r="W35" s="164">
        <v>10</v>
      </c>
      <c r="X35" s="165">
        <v>0</v>
      </c>
      <c r="Y35" s="166">
        <v>0</v>
      </c>
      <c r="Z35" s="170">
        <v>0</v>
      </c>
      <c r="AA35" s="171">
        <f t="shared" si="18"/>
        <v>10</v>
      </c>
      <c r="AB35" s="164">
        <v>31</v>
      </c>
      <c r="AC35" s="165">
        <v>2</v>
      </c>
      <c r="AD35" s="166">
        <v>0</v>
      </c>
      <c r="AE35" s="170">
        <v>0</v>
      </c>
      <c r="AF35" s="171">
        <f t="shared" si="19"/>
        <v>33</v>
      </c>
      <c r="AG35" s="164">
        <v>21</v>
      </c>
      <c r="AH35" s="165">
        <v>0</v>
      </c>
      <c r="AI35" s="166">
        <v>0</v>
      </c>
      <c r="AJ35" s="170">
        <v>1</v>
      </c>
      <c r="AK35" s="171">
        <f t="shared" si="20"/>
        <v>22</v>
      </c>
      <c r="AL35" s="164">
        <v>5</v>
      </c>
      <c r="AM35" s="165">
        <v>0</v>
      </c>
      <c r="AN35" s="166">
        <v>0</v>
      </c>
      <c r="AO35" s="170">
        <v>0</v>
      </c>
      <c r="AP35" s="171">
        <f t="shared" si="21"/>
        <v>5</v>
      </c>
      <c r="AQ35" s="164">
        <v>3</v>
      </c>
      <c r="AR35" s="165">
        <v>0</v>
      </c>
      <c r="AS35" s="164">
        <v>0</v>
      </c>
      <c r="AT35" s="171">
        <v>0</v>
      </c>
      <c r="AU35" s="171">
        <f t="shared" si="7"/>
        <v>3</v>
      </c>
      <c r="AV35" s="164">
        <v>5</v>
      </c>
      <c r="AW35" s="165">
        <v>0</v>
      </c>
      <c r="AX35" s="166">
        <v>1</v>
      </c>
      <c r="AY35" s="164">
        <v>0</v>
      </c>
      <c r="AZ35" s="171">
        <f t="shared" si="22"/>
        <v>6</v>
      </c>
      <c r="BA35" s="171">
        <f t="shared" si="13"/>
        <v>341</v>
      </c>
      <c r="BB35" s="171">
        <f t="shared" si="14"/>
        <v>243</v>
      </c>
      <c r="BC35" s="164">
        <v>0</v>
      </c>
      <c r="BD35" s="165">
        <v>0</v>
      </c>
      <c r="BE35" s="166">
        <v>0</v>
      </c>
      <c r="BF35" s="166">
        <v>0</v>
      </c>
      <c r="BG35" s="161">
        <f t="shared" si="9"/>
        <v>0</v>
      </c>
      <c r="BH35" s="161">
        <f t="shared" si="10"/>
        <v>47</v>
      </c>
      <c r="BI35" s="161">
        <f t="shared" si="15"/>
        <v>600</v>
      </c>
      <c r="BJ35" s="161">
        <f t="shared" si="16"/>
        <v>647</v>
      </c>
    </row>
    <row r="36" spans="1:62" ht="18">
      <c r="A36" s="53" t="s">
        <v>34</v>
      </c>
      <c r="B36" s="5">
        <v>536</v>
      </c>
      <c r="C36" s="169">
        <v>43</v>
      </c>
      <c r="D36" s="169">
        <v>8</v>
      </c>
      <c r="E36" s="161">
        <f t="shared" si="11"/>
        <v>587</v>
      </c>
      <c r="F36" s="5">
        <v>838</v>
      </c>
      <c r="G36" s="163">
        <f t="shared" si="12"/>
        <v>0.7004773269689738</v>
      </c>
      <c r="H36" s="164">
        <v>221</v>
      </c>
      <c r="I36" s="165">
        <v>17</v>
      </c>
      <c r="J36" s="166">
        <v>3</v>
      </c>
      <c r="K36" s="170">
        <v>3</v>
      </c>
      <c r="L36" s="171">
        <f t="shared" si="17"/>
        <v>244</v>
      </c>
      <c r="M36" s="164">
        <v>217</v>
      </c>
      <c r="N36" s="165">
        <v>16</v>
      </c>
      <c r="O36" s="164">
        <v>0</v>
      </c>
      <c r="P36" s="170">
        <v>3</v>
      </c>
      <c r="Q36" s="171">
        <f t="shared" si="1"/>
        <v>236</v>
      </c>
      <c r="R36" s="164">
        <v>26</v>
      </c>
      <c r="S36" s="165">
        <v>2</v>
      </c>
      <c r="T36" s="164">
        <v>0</v>
      </c>
      <c r="U36" s="170">
        <v>0</v>
      </c>
      <c r="V36" s="171">
        <f t="shared" si="2"/>
        <v>28</v>
      </c>
      <c r="W36" s="164">
        <v>1</v>
      </c>
      <c r="X36" s="165">
        <v>0</v>
      </c>
      <c r="Y36" s="166">
        <v>0</v>
      </c>
      <c r="Z36" s="170">
        <v>0</v>
      </c>
      <c r="AA36" s="171">
        <f t="shared" si="18"/>
        <v>1</v>
      </c>
      <c r="AB36" s="164">
        <v>23</v>
      </c>
      <c r="AC36" s="165">
        <v>0</v>
      </c>
      <c r="AD36" s="166">
        <v>0</v>
      </c>
      <c r="AE36" s="170">
        <v>0</v>
      </c>
      <c r="AF36" s="171">
        <f t="shared" si="19"/>
        <v>23</v>
      </c>
      <c r="AG36" s="164">
        <v>13</v>
      </c>
      <c r="AH36" s="165">
        <v>1</v>
      </c>
      <c r="AI36" s="166">
        <v>0</v>
      </c>
      <c r="AJ36" s="170">
        <v>0</v>
      </c>
      <c r="AK36" s="171">
        <f t="shared" si="20"/>
        <v>14</v>
      </c>
      <c r="AL36" s="164">
        <v>3</v>
      </c>
      <c r="AM36" s="165">
        <v>0</v>
      </c>
      <c r="AN36" s="166">
        <v>0</v>
      </c>
      <c r="AO36" s="170">
        <v>0</v>
      </c>
      <c r="AP36" s="171">
        <f t="shared" si="21"/>
        <v>3</v>
      </c>
      <c r="AQ36" s="164">
        <v>0</v>
      </c>
      <c r="AR36" s="165">
        <v>0</v>
      </c>
      <c r="AS36" s="164">
        <v>0</v>
      </c>
      <c r="AT36" s="171">
        <v>0</v>
      </c>
      <c r="AU36" s="171">
        <f t="shared" si="7"/>
        <v>0</v>
      </c>
      <c r="AV36" s="164">
        <v>0</v>
      </c>
      <c r="AW36" s="165">
        <v>0</v>
      </c>
      <c r="AX36" s="166">
        <v>0</v>
      </c>
      <c r="AY36" s="170">
        <v>1</v>
      </c>
      <c r="AZ36" s="171">
        <f t="shared" si="22"/>
        <v>1</v>
      </c>
      <c r="BA36" s="171">
        <f t="shared" si="13"/>
        <v>284</v>
      </c>
      <c r="BB36" s="171">
        <f t="shared" si="14"/>
        <v>264</v>
      </c>
      <c r="BC36" s="164">
        <v>0</v>
      </c>
      <c r="BD36" s="165">
        <v>0</v>
      </c>
      <c r="BE36" s="166">
        <v>0</v>
      </c>
      <c r="BF36" s="166">
        <v>0</v>
      </c>
      <c r="BG36" s="161">
        <f t="shared" si="9"/>
        <v>0</v>
      </c>
      <c r="BH36" s="161">
        <f t="shared" si="10"/>
        <v>37</v>
      </c>
      <c r="BI36" s="161">
        <f t="shared" si="15"/>
        <v>550</v>
      </c>
      <c r="BJ36" s="161">
        <f t="shared" si="16"/>
        <v>587</v>
      </c>
    </row>
    <row r="37" spans="1:62" ht="18">
      <c r="A37" s="53" t="s">
        <v>35</v>
      </c>
      <c r="B37" s="5">
        <v>441</v>
      </c>
      <c r="C37" s="169">
        <v>28</v>
      </c>
      <c r="D37" s="169">
        <v>5</v>
      </c>
      <c r="E37" s="161">
        <f t="shared" si="11"/>
        <v>474</v>
      </c>
      <c r="F37" s="5">
        <v>733</v>
      </c>
      <c r="G37" s="163">
        <f t="shared" si="12"/>
        <v>0.64665757162346527</v>
      </c>
      <c r="H37" s="164">
        <v>182</v>
      </c>
      <c r="I37" s="165">
        <v>10</v>
      </c>
      <c r="J37" s="166">
        <v>0</v>
      </c>
      <c r="K37" s="170">
        <v>2</v>
      </c>
      <c r="L37" s="171">
        <f t="shared" si="17"/>
        <v>194</v>
      </c>
      <c r="M37" s="164">
        <v>152</v>
      </c>
      <c r="N37" s="165">
        <v>11</v>
      </c>
      <c r="O37" s="164">
        <v>0</v>
      </c>
      <c r="P37" s="170">
        <v>1</v>
      </c>
      <c r="Q37" s="171">
        <f t="shared" si="1"/>
        <v>164</v>
      </c>
      <c r="R37" s="164">
        <v>16</v>
      </c>
      <c r="S37" s="165">
        <v>3</v>
      </c>
      <c r="T37" s="164">
        <v>0</v>
      </c>
      <c r="U37" s="170">
        <v>0</v>
      </c>
      <c r="V37" s="171">
        <f t="shared" si="2"/>
        <v>19</v>
      </c>
      <c r="W37" s="164">
        <v>6</v>
      </c>
      <c r="X37" s="165">
        <v>0</v>
      </c>
      <c r="Y37" s="166">
        <v>0</v>
      </c>
      <c r="Z37" s="170">
        <v>0</v>
      </c>
      <c r="AA37" s="171">
        <f t="shared" si="18"/>
        <v>6</v>
      </c>
      <c r="AB37" s="164">
        <v>25</v>
      </c>
      <c r="AC37" s="165">
        <v>0</v>
      </c>
      <c r="AD37" s="166">
        <v>0</v>
      </c>
      <c r="AE37" s="170">
        <v>0</v>
      </c>
      <c r="AF37" s="171">
        <f t="shared" si="19"/>
        <v>25</v>
      </c>
      <c r="AG37" s="164">
        <v>15</v>
      </c>
      <c r="AH37" s="165">
        <v>0</v>
      </c>
      <c r="AI37" s="166">
        <v>0</v>
      </c>
      <c r="AJ37" s="170">
        <v>2</v>
      </c>
      <c r="AK37" s="171">
        <f t="shared" si="20"/>
        <v>17</v>
      </c>
      <c r="AL37" s="164">
        <v>3</v>
      </c>
      <c r="AM37" s="165">
        <v>0</v>
      </c>
      <c r="AN37" s="166">
        <v>0</v>
      </c>
      <c r="AO37" s="170">
        <v>0</v>
      </c>
      <c r="AP37" s="171">
        <f t="shared" si="21"/>
        <v>3</v>
      </c>
      <c r="AQ37" s="164">
        <v>1</v>
      </c>
      <c r="AR37" s="165">
        <v>0</v>
      </c>
      <c r="AS37" s="164">
        <v>0</v>
      </c>
      <c r="AT37" s="171">
        <v>0</v>
      </c>
      <c r="AU37" s="171">
        <f t="shared" si="7"/>
        <v>1</v>
      </c>
      <c r="AV37" s="164">
        <v>2</v>
      </c>
      <c r="AW37" s="165">
        <v>1</v>
      </c>
      <c r="AX37" s="166">
        <v>0</v>
      </c>
      <c r="AY37" s="170">
        <v>0</v>
      </c>
      <c r="AZ37" s="171">
        <f t="shared" si="22"/>
        <v>3</v>
      </c>
      <c r="BA37" s="171">
        <f t="shared" si="13"/>
        <v>239</v>
      </c>
      <c r="BB37" s="171">
        <f t="shared" si="14"/>
        <v>184</v>
      </c>
      <c r="BC37" s="164">
        <v>0</v>
      </c>
      <c r="BD37" s="165">
        <v>0</v>
      </c>
      <c r="BE37" s="166">
        <v>0</v>
      </c>
      <c r="BF37" s="166">
        <v>0</v>
      </c>
      <c r="BG37" s="161">
        <f t="shared" si="9"/>
        <v>0</v>
      </c>
      <c r="BH37" s="161">
        <f t="shared" si="10"/>
        <v>42</v>
      </c>
      <c r="BI37" s="161">
        <f t="shared" si="15"/>
        <v>432</v>
      </c>
      <c r="BJ37" s="161">
        <f t="shared" si="16"/>
        <v>474</v>
      </c>
    </row>
    <row r="38" spans="1:62" ht="18">
      <c r="A38" s="53" t="s">
        <v>36</v>
      </c>
      <c r="B38" s="174">
        <v>480</v>
      </c>
      <c r="C38" s="169">
        <v>43</v>
      </c>
      <c r="D38" s="169">
        <v>6</v>
      </c>
      <c r="E38" s="161">
        <f t="shared" si="11"/>
        <v>529</v>
      </c>
      <c r="F38" s="5">
        <v>782</v>
      </c>
      <c r="G38" s="163">
        <f t="shared" si="12"/>
        <v>0.67647058823529416</v>
      </c>
      <c r="H38" s="164">
        <v>215</v>
      </c>
      <c r="I38" s="165">
        <v>23</v>
      </c>
      <c r="J38" s="166">
        <v>0</v>
      </c>
      <c r="K38" s="170">
        <v>4</v>
      </c>
      <c r="L38" s="171">
        <f t="shared" si="17"/>
        <v>242</v>
      </c>
      <c r="M38" s="164">
        <v>165</v>
      </c>
      <c r="N38" s="165">
        <v>11</v>
      </c>
      <c r="O38" s="164">
        <v>2</v>
      </c>
      <c r="P38" s="170">
        <v>0</v>
      </c>
      <c r="Q38" s="171">
        <f t="shared" si="1"/>
        <v>178</v>
      </c>
      <c r="R38" s="164">
        <v>21</v>
      </c>
      <c r="S38" s="165">
        <v>0</v>
      </c>
      <c r="T38" s="164">
        <v>0</v>
      </c>
      <c r="U38" s="170">
        <v>0</v>
      </c>
      <c r="V38" s="171">
        <f t="shared" si="2"/>
        <v>21</v>
      </c>
      <c r="W38" s="164">
        <v>2</v>
      </c>
      <c r="X38" s="165">
        <v>0</v>
      </c>
      <c r="Y38" s="166">
        <v>0</v>
      </c>
      <c r="Z38" s="170">
        <v>0</v>
      </c>
      <c r="AA38" s="171">
        <f t="shared" si="18"/>
        <v>2</v>
      </c>
      <c r="AB38" s="164">
        <v>21</v>
      </c>
      <c r="AC38" s="165">
        <v>0</v>
      </c>
      <c r="AD38" s="166">
        <v>0</v>
      </c>
      <c r="AE38" s="170">
        <v>1</v>
      </c>
      <c r="AF38" s="171">
        <f t="shared" si="19"/>
        <v>22</v>
      </c>
      <c r="AG38" s="164">
        <v>21</v>
      </c>
      <c r="AH38" s="165">
        <v>1</v>
      </c>
      <c r="AI38" s="166">
        <v>0</v>
      </c>
      <c r="AJ38" s="170">
        <v>0</v>
      </c>
      <c r="AK38" s="171">
        <f t="shared" si="20"/>
        <v>22</v>
      </c>
      <c r="AL38" s="164">
        <v>1</v>
      </c>
      <c r="AM38" s="165">
        <v>0</v>
      </c>
      <c r="AN38" s="166">
        <v>0</v>
      </c>
      <c r="AO38" s="170">
        <v>0</v>
      </c>
      <c r="AP38" s="171">
        <f t="shared" si="21"/>
        <v>1</v>
      </c>
      <c r="AQ38" s="164">
        <v>0</v>
      </c>
      <c r="AR38" s="165">
        <v>0</v>
      </c>
      <c r="AS38" s="164">
        <v>0</v>
      </c>
      <c r="AT38" s="171">
        <v>0</v>
      </c>
      <c r="AU38" s="171">
        <f t="shared" si="7"/>
        <v>0</v>
      </c>
      <c r="AV38" s="164">
        <v>3</v>
      </c>
      <c r="AW38" s="165">
        <v>0</v>
      </c>
      <c r="AX38" s="166">
        <v>0</v>
      </c>
      <c r="AY38" s="170">
        <v>0</v>
      </c>
      <c r="AZ38" s="171">
        <f t="shared" si="22"/>
        <v>3</v>
      </c>
      <c r="BA38" s="171">
        <f t="shared" si="13"/>
        <v>287</v>
      </c>
      <c r="BB38" s="171">
        <f t="shared" si="14"/>
        <v>199</v>
      </c>
      <c r="BC38" s="164">
        <v>1</v>
      </c>
      <c r="BD38" s="165">
        <v>0</v>
      </c>
      <c r="BE38" s="166">
        <v>0</v>
      </c>
      <c r="BF38" s="166">
        <v>0</v>
      </c>
      <c r="BG38" s="161">
        <f t="shared" si="9"/>
        <v>1</v>
      </c>
      <c r="BH38" s="161">
        <f t="shared" si="10"/>
        <v>37</v>
      </c>
      <c r="BI38" s="161">
        <f t="shared" si="15"/>
        <v>492</v>
      </c>
      <c r="BJ38" s="161">
        <f t="shared" si="16"/>
        <v>529</v>
      </c>
    </row>
    <row r="39" spans="1:62" ht="18">
      <c r="A39" s="53" t="s">
        <v>37</v>
      </c>
      <c r="B39" s="173">
        <v>399</v>
      </c>
      <c r="C39" s="169">
        <v>43</v>
      </c>
      <c r="D39" s="169">
        <v>8</v>
      </c>
      <c r="E39" s="161">
        <f t="shared" si="11"/>
        <v>450</v>
      </c>
      <c r="F39" s="5">
        <v>644</v>
      </c>
      <c r="G39" s="163">
        <f t="shared" si="12"/>
        <v>0.69875776397515532</v>
      </c>
      <c r="H39" s="164">
        <v>211</v>
      </c>
      <c r="I39" s="165">
        <v>29</v>
      </c>
      <c r="J39" s="166">
        <v>1</v>
      </c>
      <c r="K39" s="170">
        <v>5</v>
      </c>
      <c r="L39" s="171">
        <f t="shared" si="17"/>
        <v>246</v>
      </c>
      <c r="M39" s="164">
        <v>124</v>
      </c>
      <c r="N39" s="165">
        <v>9</v>
      </c>
      <c r="O39" s="164">
        <v>0</v>
      </c>
      <c r="P39" s="170">
        <v>2</v>
      </c>
      <c r="Q39" s="171">
        <f t="shared" ref="Q39:Q70" si="23">SUM(M39:P39)</f>
        <v>135</v>
      </c>
      <c r="R39" s="164">
        <v>7</v>
      </c>
      <c r="S39" s="165">
        <v>2</v>
      </c>
      <c r="T39" s="164">
        <v>0</v>
      </c>
      <c r="U39" s="170">
        <v>0</v>
      </c>
      <c r="V39" s="171">
        <f t="shared" ref="V39:V70" si="24">SUM(R39:U39)</f>
        <v>9</v>
      </c>
      <c r="W39" s="164">
        <v>6</v>
      </c>
      <c r="X39" s="165">
        <v>0</v>
      </c>
      <c r="Y39" s="166">
        <v>0</v>
      </c>
      <c r="Z39" s="170">
        <v>0</v>
      </c>
      <c r="AA39" s="171">
        <f t="shared" si="18"/>
        <v>6</v>
      </c>
      <c r="AB39" s="164">
        <v>16</v>
      </c>
      <c r="AC39" s="165">
        <v>0</v>
      </c>
      <c r="AD39" s="166">
        <v>0</v>
      </c>
      <c r="AE39" s="170">
        <v>0</v>
      </c>
      <c r="AF39" s="171">
        <f t="shared" si="19"/>
        <v>16</v>
      </c>
      <c r="AG39" s="164">
        <v>9</v>
      </c>
      <c r="AH39" s="165">
        <v>1</v>
      </c>
      <c r="AI39" s="166">
        <v>0</v>
      </c>
      <c r="AJ39" s="170">
        <v>0</v>
      </c>
      <c r="AK39" s="171">
        <f t="shared" si="20"/>
        <v>10</v>
      </c>
      <c r="AL39" s="164">
        <v>0</v>
      </c>
      <c r="AM39" s="165">
        <v>0</v>
      </c>
      <c r="AN39" s="166">
        <v>0</v>
      </c>
      <c r="AO39" s="170">
        <v>0</v>
      </c>
      <c r="AP39" s="171">
        <f t="shared" si="21"/>
        <v>0</v>
      </c>
      <c r="AQ39" s="164">
        <v>1</v>
      </c>
      <c r="AR39" s="165">
        <v>0</v>
      </c>
      <c r="AS39" s="164">
        <v>0</v>
      </c>
      <c r="AT39" s="171">
        <v>0</v>
      </c>
      <c r="AU39" s="171">
        <f t="shared" ref="AU39:AU70" si="25">SUM(AQ39:AT39)</f>
        <v>1</v>
      </c>
      <c r="AV39" s="164">
        <v>1</v>
      </c>
      <c r="AW39" s="165">
        <v>0</v>
      </c>
      <c r="AX39" s="166">
        <v>0</v>
      </c>
      <c r="AY39" s="170">
        <v>0</v>
      </c>
      <c r="AZ39" s="171">
        <f t="shared" si="22"/>
        <v>1</v>
      </c>
      <c r="BA39" s="171">
        <f t="shared" si="13"/>
        <v>272</v>
      </c>
      <c r="BB39" s="171">
        <f t="shared" si="14"/>
        <v>145</v>
      </c>
      <c r="BC39" s="164">
        <v>0</v>
      </c>
      <c r="BD39" s="165">
        <v>0</v>
      </c>
      <c r="BE39" s="166">
        <v>0</v>
      </c>
      <c r="BF39" s="166">
        <v>0</v>
      </c>
      <c r="BG39" s="161">
        <f t="shared" si="9"/>
        <v>0</v>
      </c>
      <c r="BH39" s="161">
        <f t="shared" ref="BH39:BH70" si="26">E39-BI39</f>
        <v>26</v>
      </c>
      <c r="BI39" s="161">
        <f t="shared" si="15"/>
        <v>424</v>
      </c>
      <c r="BJ39" s="161">
        <f t="shared" si="16"/>
        <v>450</v>
      </c>
    </row>
    <row r="40" spans="1:62" ht="18">
      <c r="A40" s="53" t="s">
        <v>38</v>
      </c>
      <c r="B40" s="173">
        <v>416</v>
      </c>
      <c r="C40" s="169">
        <v>37</v>
      </c>
      <c r="D40" s="169">
        <v>4</v>
      </c>
      <c r="E40" s="161">
        <f t="shared" si="11"/>
        <v>457</v>
      </c>
      <c r="F40" s="5">
        <v>668</v>
      </c>
      <c r="G40" s="163">
        <f t="shared" si="12"/>
        <v>0.68413173652694614</v>
      </c>
      <c r="H40" s="164">
        <v>232</v>
      </c>
      <c r="I40" s="165">
        <v>15</v>
      </c>
      <c r="J40" s="166">
        <v>2</v>
      </c>
      <c r="K40" s="170">
        <v>3</v>
      </c>
      <c r="L40" s="171">
        <f t="shared" si="17"/>
        <v>252</v>
      </c>
      <c r="M40" s="164">
        <v>112</v>
      </c>
      <c r="N40" s="165">
        <v>14</v>
      </c>
      <c r="O40" s="164">
        <v>2</v>
      </c>
      <c r="P40" s="170">
        <v>0</v>
      </c>
      <c r="Q40" s="171">
        <f t="shared" si="23"/>
        <v>128</v>
      </c>
      <c r="R40" s="164">
        <v>11</v>
      </c>
      <c r="S40" s="165">
        <v>0</v>
      </c>
      <c r="T40" s="164">
        <v>0</v>
      </c>
      <c r="U40" s="170">
        <v>0</v>
      </c>
      <c r="V40" s="171">
        <f t="shared" si="24"/>
        <v>11</v>
      </c>
      <c r="W40" s="164">
        <v>2</v>
      </c>
      <c r="X40" s="165">
        <v>0</v>
      </c>
      <c r="Y40" s="166">
        <v>0</v>
      </c>
      <c r="Z40" s="170">
        <v>0</v>
      </c>
      <c r="AA40" s="171">
        <f t="shared" si="18"/>
        <v>2</v>
      </c>
      <c r="AB40" s="164">
        <v>16</v>
      </c>
      <c r="AC40" s="165">
        <v>1</v>
      </c>
      <c r="AD40" s="166">
        <v>0</v>
      </c>
      <c r="AE40" s="170">
        <v>0</v>
      </c>
      <c r="AF40" s="171">
        <f t="shared" si="19"/>
        <v>17</v>
      </c>
      <c r="AG40" s="164">
        <v>9</v>
      </c>
      <c r="AH40" s="165">
        <v>1</v>
      </c>
      <c r="AI40" s="166">
        <v>0</v>
      </c>
      <c r="AJ40" s="170">
        <v>0</v>
      </c>
      <c r="AK40" s="171">
        <f t="shared" si="20"/>
        <v>10</v>
      </c>
      <c r="AL40" s="164">
        <v>10</v>
      </c>
      <c r="AM40" s="165">
        <v>0</v>
      </c>
      <c r="AN40" s="166">
        <v>0</v>
      </c>
      <c r="AO40" s="170">
        <v>0</v>
      </c>
      <c r="AP40" s="171">
        <f t="shared" si="21"/>
        <v>10</v>
      </c>
      <c r="AQ40" s="164">
        <v>0</v>
      </c>
      <c r="AR40" s="165">
        <v>0</v>
      </c>
      <c r="AS40" s="164">
        <v>0</v>
      </c>
      <c r="AT40" s="171">
        <v>0</v>
      </c>
      <c r="AU40" s="171">
        <f t="shared" si="25"/>
        <v>0</v>
      </c>
      <c r="AV40" s="164">
        <v>5</v>
      </c>
      <c r="AW40" s="165">
        <v>0</v>
      </c>
      <c r="AX40" s="166">
        <v>0</v>
      </c>
      <c r="AY40" s="170">
        <v>0</v>
      </c>
      <c r="AZ40" s="171">
        <f t="shared" si="22"/>
        <v>5</v>
      </c>
      <c r="BA40" s="171">
        <f t="shared" si="13"/>
        <v>289</v>
      </c>
      <c r="BB40" s="171">
        <f t="shared" si="14"/>
        <v>139</v>
      </c>
      <c r="BC40" s="164">
        <v>1</v>
      </c>
      <c r="BD40" s="165">
        <v>0</v>
      </c>
      <c r="BE40" s="166">
        <v>0</v>
      </c>
      <c r="BF40" s="166">
        <v>0</v>
      </c>
      <c r="BG40" s="161">
        <f t="shared" si="9"/>
        <v>1</v>
      </c>
      <c r="BH40" s="161">
        <f t="shared" si="26"/>
        <v>21</v>
      </c>
      <c r="BI40" s="161">
        <f t="shared" si="15"/>
        <v>436</v>
      </c>
      <c r="BJ40" s="161">
        <f t="shared" si="16"/>
        <v>457</v>
      </c>
    </row>
    <row r="41" spans="1:62" ht="18">
      <c r="A41" s="53" t="s">
        <v>39</v>
      </c>
      <c r="B41" s="173">
        <v>312</v>
      </c>
      <c r="C41" s="169">
        <v>46</v>
      </c>
      <c r="D41" s="169">
        <v>4</v>
      </c>
      <c r="E41" s="161">
        <f t="shared" si="11"/>
        <v>362</v>
      </c>
      <c r="F41" s="5">
        <v>485</v>
      </c>
      <c r="G41" s="163">
        <f t="shared" si="12"/>
        <v>0.7463917525773196</v>
      </c>
      <c r="H41" s="164">
        <v>159</v>
      </c>
      <c r="I41" s="165">
        <v>28</v>
      </c>
      <c r="J41" s="166">
        <v>1</v>
      </c>
      <c r="K41" s="170">
        <v>0</v>
      </c>
      <c r="L41" s="171">
        <f t="shared" si="17"/>
        <v>188</v>
      </c>
      <c r="M41" s="164">
        <v>95</v>
      </c>
      <c r="N41" s="165">
        <v>9</v>
      </c>
      <c r="O41" s="164">
        <v>0</v>
      </c>
      <c r="P41" s="170">
        <v>3</v>
      </c>
      <c r="Q41" s="171">
        <f t="shared" si="23"/>
        <v>107</v>
      </c>
      <c r="R41" s="164">
        <v>5</v>
      </c>
      <c r="S41" s="165">
        <v>4</v>
      </c>
      <c r="T41" s="164">
        <v>0</v>
      </c>
      <c r="U41" s="170">
        <v>0</v>
      </c>
      <c r="V41" s="171">
        <f t="shared" si="24"/>
        <v>9</v>
      </c>
      <c r="W41" s="164">
        <v>2</v>
      </c>
      <c r="X41" s="165">
        <v>0</v>
      </c>
      <c r="Y41" s="166">
        <v>0</v>
      </c>
      <c r="Z41" s="170">
        <v>0</v>
      </c>
      <c r="AA41" s="171">
        <f t="shared" si="18"/>
        <v>2</v>
      </c>
      <c r="AB41" s="164">
        <v>14</v>
      </c>
      <c r="AC41" s="165">
        <v>1</v>
      </c>
      <c r="AD41" s="166">
        <v>0</v>
      </c>
      <c r="AE41" s="170">
        <v>0</v>
      </c>
      <c r="AF41" s="171">
        <f t="shared" si="19"/>
        <v>15</v>
      </c>
      <c r="AG41" s="164">
        <v>12</v>
      </c>
      <c r="AH41" s="165">
        <v>1</v>
      </c>
      <c r="AI41" s="166">
        <v>0</v>
      </c>
      <c r="AJ41" s="170">
        <v>1</v>
      </c>
      <c r="AK41" s="171">
        <f t="shared" si="20"/>
        <v>14</v>
      </c>
      <c r="AL41" s="164">
        <v>1</v>
      </c>
      <c r="AM41" s="165">
        <v>0</v>
      </c>
      <c r="AN41" s="166">
        <v>1</v>
      </c>
      <c r="AO41" s="170">
        <v>0</v>
      </c>
      <c r="AP41" s="171">
        <f t="shared" si="21"/>
        <v>2</v>
      </c>
      <c r="AQ41" s="164">
        <v>1</v>
      </c>
      <c r="AR41" s="165">
        <v>0</v>
      </c>
      <c r="AS41" s="164">
        <v>0</v>
      </c>
      <c r="AT41" s="171">
        <v>0</v>
      </c>
      <c r="AU41" s="171">
        <f t="shared" si="25"/>
        <v>1</v>
      </c>
      <c r="AV41" s="164">
        <v>1</v>
      </c>
      <c r="AW41" s="165">
        <v>0</v>
      </c>
      <c r="AX41" s="166">
        <v>0</v>
      </c>
      <c r="AY41" s="170">
        <v>0</v>
      </c>
      <c r="AZ41" s="171">
        <f t="shared" si="22"/>
        <v>1</v>
      </c>
      <c r="BA41" s="171">
        <f t="shared" si="13"/>
        <v>219</v>
      </c>
      <c r="BB41" s="171">
        <f t="shared" si="14"/>
        <v>117</v>
      </c>
      <c r="BC41" s="164">
        <v>1</v>
      </c>
      <c r="BD41" s="165">
        <v>0</v>
      </c>
      <c r="BE41" s="166">
        <v>0</v>
      </c>
      <c r="BF41" s="166">
        <v>0</v>
      </c>
      <c r="BG41" s="161">
        <f t="shared" si="9"/>
        <v>1</v>
      </c>
      <c r="BH41" s="161">
        <f t="shared" si="26"/>
        <v>22</v>
      </c>
      <c r="BI41" s="161">
        <f t="shared" si="15"/>
        <v>340</v>
      </c>
      <c r="BJ41" s="161">
        <f t="shared" si="16"/>
        <v>362</v>
      </c>
    </row>
    <row r="42" spans="1:62" ht="18">
      <c r="A42" s="53" t="s">
        <v>40</v>
      </c>
      <c r="B42" s="173">
        <v>219</v>
      </c>
      <c r="C42" s="169">
        <v>29</v>
      </c>
      <c r="D42" s="169">
        <v>2</v>
      </c>
      <c r="E42" s="161">
        <f t="shared" si="11"/>
        <v>250</v>
      </c>
      <c r="F42" s="5">
        <v>321</v>
      </c>
      <c r="G42" s="163">
        <f t="shared" si="12"/>
        <v>0.77881619937694702</v>
      </c>
      <c r="H42" s="164">
        <v>135</v>
      </c>
      <c r="I42" s="165">
        <v>16</v>
      </c>
      <c r="J42" s="166">
        <v>1</v>
      </c>
      <c r="K42" s="170">
        <v>1</v>
      </c>
      <c r="L42" s="171">
        <f t="shared" si="17"/>
        <v>153</v>
      </c>
      <c r="M42" s="164">
        <v>63</v>
      </c>
      <c r="N42" s="165">
        <v>4</v>
      </c>
      <c r="O42" s="164">
        <v>0</v>
      </c>
      <c r="P42" s="170">
        <v>1</v>
      </c>
      <c r="Q42" s="171">
        <f t="shared" si="23"/>
        <v>68</v>
      </c>
      <c r="R42" s="164">
        <v>3</v>
      </c>
      <c r="S42" s="165">
        <v>3</v>
      </c>
      <c r="T42" s="164">
        <v>0</v>
      </c>
      <c r="U42" s="170">
        <v>0</v>
      </c>
      <c r="V42" s="171">
        <f t="shared" si="24"/>
        <v>6</v>
      </c>
      <c r="W42" s="164">
        <v>1</v>
      </c>
      <c r="X42" s="165">
        <v>0</v>
      </c>
      <c r="Y42" s="166">
        <v>0</v>
      </c>
      <c r="Z42" s="170">
        <v>0</v>
      </c>
      <c r="AA42" s="171">
        <f t="shared" si="18"/>
        <v>1</v>
      </c>
      <c r="AB42" s="164">
        <v>5</v>
      </c>
      <c r="AC42" s="165">
        <v>1</v>
      </c>
      <c r="AD42" s="166">
        <v>0</v>
      </c>
      <c r="AE42" s="170">
        <v>0</v>
      </c>
      <c r="AF42" s="171">
        <f t="shared" si="19"/>
        <v>6</v>
      </c>
      <c r="AG42" s="164">
        <v>1</v>
      </c>
      <c r="AH42" s="165">
        <v>2</v>
      </c>
      <c r="AI42" s="166">
        <v>0</v>
      </c>
      <c r="AJ42" s="170">
        <v>0</v>
      </c>
      <c r="AK42" s="171">
        <f t="shared" si="20"/>
        <v>3</v>
      </c>
      <c r="AL42" s="164">
        <v>1</v>
      </c>
      <c r="AM42" s="165">
        <v>0</v>
      </c>
      <c r="AN42" s="166">
        <v>0</v>
      </c>
      <c r="AO42" s="170">
        <v>0</v>
      </c>
      <c r="AP42" s="171">
        <f t="shared" si="21"/>
        <v>1</v>
      </c>
      <c r="AQ42" s="164">
        <v>0</v>
      </c>
      <c r="AR42" s="165">
        <v>0</v>
      </c>
      <c r="AS42" s="164">
        <v>0</v>
      </c>
      <c r="AT42" s="171">
        <v>0</v>
      </c>
      <c r="AU42" s="171">
        <f t="shared" si="25"/>
        <v>0</v>
      </c>
      <c r="AV42" s="164">
        <v>2</v>
      </c>
      <c r="AW42" s="165">
        <v>0</v>
      </c>
      <c r="AX42" s="166">
        <v>0</v>
      </c>
      <c r="AY42" s="170">
        <v>0</v>
      </c>
      <c r="AZ42" s="171">
        <f t="shared" si="22"/>
        <v>2</v>
      </c>
      <c r="BA42" s="171">
        <f t="shared" si="13"/>
        <v>163</v>
      </c>
      <c r="BB42" s="171">
        <f t="shared" si="14"/>
        <v>74</v>
      </c>
      <c r="BC42" s="164">
        <v>0</v>
      </c>
      <c r="BD42" s="165">
        <v>0</v>
      </c>
      <c r="BE42" s="166">
        <v>0</v>
      </c>
      <c r="BF42" s="166">
        <v>0</v>
      </c>
      <c r="BG42" s="161">
        <f t="shared" si="9"/>
        <v>0</v>
      </c>
      <c r="BH42" s="161">
        <f t="shared" si="26"/>
        <v>10</v>
      </c>
      <c r="BI42" s="161">
        <f t="shared" si="15"/>
        <v>240</v>
      </c>
      <c r="BJ42" s="161">
        <f t="shared" si="16"/>
        <v>250</v>
      </c>
    </row>
    <row r="43" spans="1:62" ht="18">
      <c r="A43" s="53" t="s">
        <v>41</v>
      </c>
      <c r="B43" s="173">
        <v>348</v>
      </c>
      <c r="C43" s="169">
        <v>36</v>
      </c>
      <c r="D43" s="169">
        <v>2</v>
      </c>
      <c r="E43" s="161">
        <f t="shared" si="11"/>
        <v>386</v>
      </c>
      <c r="F43" s="5">
        <v>537</v>
      </c>
      <c r="G43" s="163">
        <f t="shared" si="12"/>
        <v>0.71880819366852888</v>
      </c>
      <c r="H43" s="164">
        <v>139</v>
      </c>
      <c r="I43" s="165">
        <v>14</v>
      </c>
      <c r="J43" s="166">
        <v>1</v>
      </c>
      <c r="K43" s="170">
        <v>0</v>
      </c>
      <c r="L43" s="171">
        <f t="shared" si="17"/>
        <v>154</v>
      </c>
      <c r="M43" s="164">
        <v>136</v>
      </c>
      <c r="N43" s="165">
        <v>14</v>
      </c>
      <c r="O43" s="164">
        <v>1</v>
      </c>
      <c r="P43" s="170">
        <v>2</v>
      </c>
      <c r="Q43" s="171">
        <f t="shared" si="23"/>
        <v>153</v>
      </c>
      <c r="R43" s="164">
        <v>14</v>
      </c>
      <c r="S43" s="165">
        <v>1</v>
      </c>
      <c r="T43" s="164">
        <v>0</v>
      </c>
      <c r="U43" s="170">
        <v>0</v>
      </c>
      <c r="V43" s="171">
        <f t="shared" si="24"/>
        <v>15</v>
      </c>
      <c r="W43" s="164">
        <v>4</v>
      </c>
      <c r="X43" s="165">
        <v>1</v>
      </c>
      <c r="Y43" s="166">
        <v>0</v>
      </c>
      <c r="Z43" s="170">
        <v>0</v>
      </c>
      <c r="AA43" s="171">
        <f t="shared" si="18"/>
        <v>5</v>
      </c>
      <c r="AB43" s="164">
        <v>12</v>
      </c>
      <c r="AC43" s="165">
        <v>2</v>
      </c>
      <c r="AD43" s="166">
        <v>0</v>
      </c>
      <c r="AE43" s="170">
        <v>0</v>
      </c>
      <c r="AF43" s="171">
        <f t="shared" si="19"/>
        <v>14</v>
      </c>
      <c r="AG43" s="164">
        <v>8</v>
      </c>
      <c r="AH43" s="165">
        <v>1</v>
      </c>
      <c r="AI43" s="166">
        <v>0</v>
      </c>
      <c r="AJ43" s="170">
        <v>0</v>
      </c>
      <c r="AK43" s="171">
        <f t="shared" si="20"/>
        <v>9</v>
      </c>
      <c r="AL43" s="164">
        <v>2</v>
      </c>
      <c r="AM43" s="165">
        <v>0</v>
      </c>
      <c r="AN43" s="166">
        <v>0</v>
      </c>
      <c r="AO43" s="170">
        <v>0</v>
      </c>
      <c r="AP43" s="171">
        <f t="shared" si="21"/>
        <v>2</v>
      </c>
      <c r="AQ43" s="164">
        <v>2</v>
      </c>
      <c r="AR43" s="165">
        <v>0</v>
      </c>
      <c r="AS43" s="164">
        <v>0</v>
      </c>
      <c r="AT43" s="171">
        <v>0</v>
      </c>
      <c r="AU43" s="171">
        <f t="shared" si="25"/>
        <v>2</v>
      </c>
      <c r="AV43" s="164">
        <v>2</v>
      </c>
      <c r="AW43" s="165">
        <v>0</v>
      </c>
      <c r="AX43" s="166">
        <v>0</v>
      </c>
      <c r="AY43" s="170">
        <v>0</v>
      </c>
      <c r="AZ43" s="171">
        <f t="shared" si="22"/>
        <v>2</v>
      </c>
      <c r="BA43" s="171">
        <f t="shared" si="13"/>
        <v>179</v>
      </c>
      <c r="BB43" s="171">
        <f t="shared" si="14"/>
        <v>170</v>
      </c>
      <c r="BC43" s="164">
        <v>0</v>
      </c>
      <c r="BD43" s="165">
        <v>0</v>
      </c>
      <c r="BE43" s="166">
        <v>0</v>
      </c>
      <c r="BF43" s="166">
        <v>0</v>
      </c>
      <c r="BG43" s="161">
        <f t="shared" si="9"/>
        <v>0</v>
      </c>
      <c r="BH43" s="161">
        <f t="shared" si="26"/>
        <v>30</v>
      </c>
      <c r="BI43" s="161">
        <f t="shared" si="15"/>
        <v>356</v>
      </c>
      <c r="BJ43" s="161">
        <f t="shared" si="16"/>
        <v>386</v>
      </c>
    </row>
    <row r="44" spans="1:62" ht="18">
      <c r="A44" s="53" t="s">
        <v>42</v>
      </c>
      <c r="B44" s="173">
        <v>648</v>
      </c>
      <c r="C44" s="169">
        <v>38</v>
      </c>
      <c r="D44" s="169">
        <v>6</v>
      </c>
      <c r="E44" s="161">
        <f t="shared" si="11"/>
        <v>692</v>
      </c>
      <c r="F44" s="5">
        <v>999</v>
      </c>
      <c r="G44" s="163">
        <f t="shared" si="12"/>
        <v>0.69269269269269274</v>
      </c>
      <c r="H44" s="164">
        <v>307</v>
      </c>
      <c r="I44" s="165">
        <v>22</v>
      </c>
      <c r="J44" s="166">
        <v>1</v>
      </c>
      <c r="K44" s="170">
        <v>2</v>
      </c>
      <c r="L44" s="171">
        <f t="shared" si="17"/>
        <v>332</v>
      </c>
      <c r="M44" s="164">
        <v>203</v>
      </c>
      <c r="N44" s="165">
        <v>7</v>
      </c>
      <c r="O44" s="164">
        <v>0</v>
      </c>
      <c r="P44" s="170">
        <v>3</v>
      </c>
      <c r="Q44" s="171">
        <f t="shared" si="23"/>
        <v>213</v>
      </c>
      <c r="R44" s="164">
        <v>30</v>
      </c>
      <c r="S44" s="165">
        <v>5</v>
      </c>
      <c r="T44" s="164">
        <v>0</v>
      </c>
      <c r="U44" s="170">
        <v>0</v>
      </c>
      <c r="V44" s="171">
        <f t="shared" si="24"/>
        <v>35</v>
      </c>
      <c r="W44" s="164">
        <v>3</v>
      </c>
      <c r="X44" s="165">
        <v>0</v>
      </c>
      <c r="Y44" s="166">
        <v>1</v>
      </c>
      <c r="Z44" s="170">
        <v>0</v>
      </c>
      <c r="AA44" s="171">
        <f t="shared" si="18"/>
        <v>4</v>
      </c>
      <c r="AB44" s="164">
        <v>18</v>
      </c>
      <c r="AC44" s="165">
        <v>1</v>
      </c>
      <c r="AD44" s="166">
        <v>0</v>
      </c>
      <c r="AE44" s="170">
        <v>0</v>
      </c>
      <c r="AF44" s="171">
        <f t="shared" si="19"/>
        <v>19</v>
      </c>
      <c r="AG44" s="164">
        <v>28</v>
      </c>
      <c r="AH44" s="165">
        <v>0</v>
      </c>
      <c r="AI44" s="166">
        <v>0</v>
      </c>
      <c r="AJ44" s="170">
        <v>0</v>
      </c>
      <c r="AK44" s="171">
        <f t="shared" si="20"/>
        <v>28</v>
      </c>
      <c r="AL44" s="164">
        <v>5</v>
      </c>
      <c r="AM44" s="165">
        <v>0</v>
      </c>
      <c r="AN44" s="166">
        <v>0</v>
      </c>
      <c r="AO44" s="170">
        <v>0</v>
      </c>
      <c r="AP44" s="171">
        <f t="shared" si="21"/>
        <v>5</v>
      </c>
      <c r="AQ44" s="164">
        <v>1</v>
      </c>
      <c r="AR44" s="165">
        <v>0</v>
      </c>
      <c r="AS44" s="164">
        <v>0</v>
      </c>
      <c r="AT44" s="171">
        <v>0</v>
      </c>
      <c r="AU44" s="171">
        <f t="shared" si="25"/>
        <v>1</v>
      </c>
      <c r="AV44" s="164">
        <v>10</v>
      </c>
      <c r="AW44" s="165">
        <v>0</v>
      </c>
      <c r="AX44" s="166">
        <v>0</v>
      </c>
      <c r="AY44" s="170">
        <v>0</v>
      </c>
      <c r="AZ44" s="171">
        <f t="shared" si="22"/>
        <v>10</v>
      </c>
      <c r="BA44" s="171">
        <f t="shared" si="13"/>
        <v>384</v>
      </c>
      <c r="BB44" s="171">
        <f t="shared" si="14"/>
        <v>249</v>
      </c>
      <c r="BC44" s="164">
        <v>1</v>
      </c>
      <c r="BD44" s="165">
        <v>0</v>
      </c>
      <c r="BE44" s="166">
        <v>0</v>
      </c>
      <c r="BF44" s="166">
        <v>0</v>
      </c>
      <c r="BG44" s="161">
        <f t="shared" si="9"/>
        <v>1</v>
      </c>
      <c r="BH44" s="161">
        <f t="shared" si="26"/>
        <v>44</v>
      </c>
      <c r="BI44" s="161">
        <f t="shared" si="15"/>
        <v>648</v>
      </c>
      <c r="BJ44" s="161">
        <f t="shared" si="16"/>
        <v>692</v>
      </c>
    </row>
    <row r="45" spans="1:62" ht="18">
      <c r="A45" s="53" t="s">
        <v>43</v>
      </c>
      <c r="B45" s="173">
        <v>744</v>
      </c>
      <c r="C45" s="169">
        <v>82</v>
      </c>
      <c r="D45" s="169">
        <v>7</v>
      </c>
      <c r="E45" s="161">
        <f t="shared" si="11"/>
        <v>833</v>
      </c>
      <c r="F45" s="5">
        <v>1155</v>
      </c>
      <c r="G45" s="163">
        <f t="shared" si="12"/>
        <v>0.72121212121212119</v>
      </c>
      <c r="H45" s="164">
        <v>473</v>
      </c>
      <c r="I45" s="165">
        <v>47</v>
      </c>
      <c r="J45" s="166">
        <v>4</v>
      </c>
      <c r="K45" s="170">
        <v>3</v>
      </c>
      <c r="L45" s="171">
        <f t="shared" si="17"/>
        <v>527</v>
      </c>
      <c r="M45" s="164">
        <v>178</v>
      </c>
      <c r="N45" s="165">
        <v>14</v>
      </c>
      <c r="O45" s="164">
        <v>1</v>
      </c>
      <c r="P45" s="170">
        <v>2</v>
      </c>
      <c r="Q45" s="171">
        <f t="shared" si="23"/>
        <v>195</v>
      </c>
      <c r="R45" s="164">
        <v>18</v>
      </c>
      <c r="S45" s="165">
        <v>2</v>
      </c>
      <c r="T45" s="164">
        <v>0</v>
      </c>
      <c r="U45" s="170">
        <v>0</v>
      </c>
      <c r="V45" s="171">
        <f t="shared" si="24"/>
        <v>20</v>
      </c>
      <c r="W45" s="164">
        <v>9</v>
      </c>
      <c r="X45" s="165">
        <v>1</v>
      </c>
      <c r="Y45" s="166">
        <v>0</v>
      </c>
      <c r="Z45" s="170">
        <v>1</v>
      </c>
      <c r="AA45" s="171">
        <f t="shared" si="18"/>
        <v>11</v>
      </c>
      <c r="AB45" s="164">
        <v>32</v>
      </c>
      <c r="AC45" s="165">
        <v>1</v>
      </c>
      <c r="AD45" s="166">
        <v>0</v>
      </c>
      <c r="AE45" s="170">
        <v>0</v>
      </c>
      <c r="AF45" s="171">
        <f t="shared" si="19"/>
        <v>33</v>
      </c>
      <c r="AG45" s="164">
        <v>11</v>
      </c>
      <c r="AH45" s="165">
        <v>0</v>
      </c>
      <c r="AI45" s="166">
        <v>2</v>
      </c>
      <c r="AJ45" s="170">
        <v>0</v>
      </c>
      <c r="AK45" s="171">
        <f t="shared" si="20"/>
        <v>13</v>
      </c>
      <c r="AL45" s="164">
        <v>5</v>
      </c>
      <c r="AM45" s="165">
        <v>1</v>
      </c>
      <c r="AN45" s="166">
        <v>0</v>
      </c>
      <c r="AO45" s="170">
        <v>0</v>
      </c>
      <c r="AP45" s="171">
        <f t="shared" si="21"/>
        <v>6</v>
      </c>
      <c r="AQ45" s="164">
        <v>0</v>
      </c>
      <c r="AR45" s="165">
        <v>0</v>
      </c>
      <c r="AS45" s="164">
        <v>0</v>
      </c>
      <c r="AT45" s="171">
        <v>0</v>
      </c>
      <c r="AU45" s="171">
        <f t="shared" si="25"/>
        <v>0</v>
      </c>
      <c r="AV45" s="164">
        <v>1</v>
      </c>
      <c r="AW45" s="165">
        <v>1</v>
      </c>
      <c r="AX45" s="166">
        <v>1</v>
      </c>
      <c r="AY45" s="170">
        <v>0</v>
      </c>
      <c r="AZ45" s="171">
        <f t="shared" si="22"/>
        <v>3</v>
      </c>
      <c r="BA45" s="171">
        <f t="shared" si="13"/>
        <v>579</v>
      </c>
      <c r="BB45" s="171">
        <f t="shared" si="14"/>
        <v>215</v>
      </c>
      <c r="BC45" s="164">
        <v>0</v>
      </c>
      <c r="BD45" s="165">
        <v>1</v>
      </c>
      <c r="BE45" s="166">
        <v>0</v>
      </c>
      <c r="BF45" s="166">
        <v>0</v>
      </c>
      <c r="BG45" s="161">
        <f t="shared" si="9"/>
        <v>1</v>
      </c>
      <c r="BH45" s="161">
        <f t="shared" si="26"/>
        <v>24</v>
      </c>
      <c r="BI45" s="161">
        <f t="shared" si="15"/>
        <v>809</v>
      </c>
      <c r="BJ45" s="161">
        <f t="shared" si="16"/>
        <v>833</v>
      </c>
    </row>
    <row r="46" spans="1:62" ht="18">
      <c r="A46" s="53" t="s">
        <v>44</v>
      </c>
      <c r="B46" s="173">
        <v>565</v>
      </c>
      <c r="C46" s="162">
        <v>56</v>
      </c>
      <c r="D46" s="162">
        <v>8</v>
      </c>
      <c r="E46" s="161">
        <f t="shared" si="11"/>
        <v>629</v>
      </c>
      <c r="F46" s="5">
        <v>980</v>
      </c>
      <c r="G46" s="163">
        <f t="shared" si="12"/>
        <v>0.64183673469387759</v>
      </c>
      <c r="H46" s="164">
        <v>341</v>
      </c>
      <c r="I46" s="165">
        <v>34</v>
      </c>
      <c r="J46" s="166">
        <v>2</v>
      </c>
      <c r="K46" s="170">
        <v>3</v>
      </c>
      <c r="L46" s="171">
        <f t="shared" si="17"/>
        <v>380</v>
      </c>
      <c r="M46" s="164">
        <v>133</v>
      </c>
      <c r="N46" s="165">
        <v>10</v>
      </c>
      <c r="O46" s="164">
        <v>1</v>
      </c>
      <c r="P46" s="170">
        <v>2</v>
      </c>
      <c r="Q46" s="171">
        <f t="shared" si="23"/>
        <v>146</v>
      </c>
      <c r="R46" s="164">
        <v>11</v>
      </c>
      <c r="S46" s="165">
        <v>1</v>
      </c>
      <c r="T46" s="164">
        <v>0</v>
      </c>
      <c r="U46" s="170">
        <v>1</v>
      </c>
      <c r="V46" s="171">
        <f t="shared" si="24"/>
        <v>13</v>
      </c>
      <c r="W46" s="164">
        <v>10</v>
      </c>
      <c r="X46" s="165">
        <v>1</v>
      </c>
      <c r="Y46" s="166">
        <v>3</v>
      </c>
      <c r="Z46" s="170">
        <v>0</v>
      </c>
      <c r="AA46" s="171">
        <f t="shared" si="18"/>
        <v>14</v>
      </c>
      <c r="AB46" s="164">
        <v>19</v>
      </c>
      <c r="AC46" s="165">
        <v>2</v>
      </c>
      <c r="AD46" s="166">
        <v>0</v>
      </c>
      <c r="AE46" s="170">
        <v>2</v>
      </c>
      <c r="AF46" s="171">
        <f t="shared" si="19"/>
        <v>23</v>
      </c>
      <c r="AG46" s="164">
        <v>18</v>
      </c>
      <c r="AH46" s="165">
        <v>0</v>
      </c>
      <c r="AI46" s="166">
        <v>0</v>
      </c>
      <c r="AJ46" s="170">
        <v>0</v>
      </c>
      <c r="AK46" s="171">
        <f t="shared" si="20"/>
        <v>18</v>
      </c>
      <c r="AL46" s="164">
        <v>2</v>
      </c>
      <c r="AM46" s="165">
        <v>0</v>
      </c>
      <c r="AN46" s="166">
        <v>0</v>
      </c>
      <c r="AO46" s="170">
        <v>0</v>
      </c>
      <c r="AP46" s="171">
        <f t="shared" si="21"/>
        <v>2</v>
      </c>
      <c r="AQ46" s="164">
        <v>1</v>
      </c>
      <c r="AR46" s="165">
        <v>0</v>
      </c>
      <c r="AS46" s="164">
        <v>0</v>
      </c>
      <c r="AT46" s="171">
        <v>0</v>
      </c>
      <c r="AU46" s="171">
        <f t="shared" si="25"/>
        <v>1</v>
      </c>
      <c r="AV46" s="164">
        <v>5</v>
      </c>
      <c r="AW46" s="165">
        <v>1</v>
      </c>
      <c r="AX46" s="166">
        <v>0</v>
      </c>
      <c r="AY46" s="170">
        <v>0</v>
      </c>
      <c r="AZ46" s="171">
        <f t="shared" si="22"/>
        <v>6</v>
      </c>
      <c r="BA46" s="171">
        <f t="shared" si="13"/>
        <v>423</v>
      </c>
      <c r="BB46" s="171">
        <f t="shared" si="14"/>
        <v>160</v>
      </c>
      <c r="BC46" s="164">
        <v>0</v>
      </c>
      <c r="BD46" s="165">
        <v>0</v>
      </c>
      <c r="BE46" s="166">
        <v>0</v>
      </c>
      <c r="BF46" s="166">
        <v>0</v>
      </c>
      <c r="BG46" s="161">
        <f t="shared" si="9"/>
        <v>0</v>
      </c>
      <c r="BH46" s="161">
        <f t="shared" si="26"/>
        <v>26</v>
      </c>
      <c r="BI46" s="161">
        <f t="shared" si="15"/>
        <v>603</v>
      </c>
      <c r="BJ46" s="161">
        <f t="shared" si="16"/>
        <v>629</v>
      </c>
    </row>
    <row r="47" spans="1:62" ht="18">
      <c r="A47" s="53" t="s">
        <v>45</v>
      </c>
      <c r="B47" s="173">
        <v>509</v>
      </c>
      <c r="C47" s="162">
        <v>47</v>
      </c>
      <c r="D47" s="162">
        <v>15</v>
      </c>
      <c r="E47" s="161">
        <f t="shared" si="11"/>
        <v>571</v>
      </c>
      <c r="F47" s="5">
        <v>881</v>
      </c>
      <c r="G47" s="163">
        <f t="shared" si="12"/>
        <v>0.64812712826333707</v>
      </c>
      <c r="H47" s="164">
        <v>306</v>
      </c>
      <c r="I47" s="165">
        <v>21</v>
      </c>
      <c r="J47" s="166">
        <v>3</v>
      </c>
      <c r="K47" s="170">
        <v>4</v>
      </c>
      <c r="L47" s="171">
        <f t="shared" si="17"/>
        <v>334</v>
      </c>
      <c r="M47" s="164">
        <v>127</v>
      </c>
      <c r="N47" s="165">
        <v>9</v>
      </c>
      <c r="O47" s="164">
        <v>1</v>
      </c>
      <c r="P47" s="170">
        <v>7</v>
      </c>
      <c r="Q47" s="171">
        <f t="shared" si="23"/>
        <v>144</v>
      </c>
      <c r="R47" s="164">
        <v>9</v>
      </c>
      <c r="S47" s="165">
        <v>0</v>
      </c>
      <c r="T47" s="164">
        <v>0</v>
      </c>
      <c r="U47" s="170">
        <v>0</v>
      </c>
      <c r="V47" s="171">
        <f t="shared" si="24"/>
        <v>9</v>
      </c>
      <c r="W47" s="164">
        <v>8</v>
      </c>
      <c r="X47" s="165">
        <v>2</v>
      </c>
      <c r="Y47" s="166">
        <v>1</v>
      </c>
      <c r="Z47" s="170">
        <v>0</v>
      </c>
      <c r="AA47" s="171">
        <f t="shared" si="18"/>
        <v>11</v>
      </c>
      <c r="AB47" s="164">
        <v>13</v>
      </c>
      <c r="AC47" s="165">
        <v>2</v>
      </c>
      <c r="AD47" s="166">
        <v>0</v>
      </c>
      <c r="AE47" s="170">
        <v>1</v>
      </c>
      <c r="AF47" s="171">
        <f t="shared" si="19"/>
        <v>16</v>
      </c>
      <c r="AG47" s="164">
        <v>9</v>
      </c>
      <c r="AH47" s="165">
        <v>1</v>
      </c>
      <c r="AI47" s="166">
        <v>0</v>
      </c>
      <c r="AJ47" s="170">
        <v>2</v>
      </c>
      <c r="AK47" s="171">
        <f t="shared" si="20"/>
        <v>12</v>
      </c>
      <c r="AL47" s="164">
        <v>3</v>
      </c>
      <c r="AM47" s="165">
        <v>0</v>
      </c>
      <c r="AN47" s="166">
        <v>0</v>
      </c>
      <c r="AO47" s="170">
        <v>1</v>
      </c>
      <c r="AP47" s="171">
        <f t="shared" si="21"/>
        <v>4</v>
      </c>
      <c r="AQ47" s="164">
        <v>1</v>
      </c>
      <c r="AR47" s="165">
        <v>0</v>
      </c>
      <c r="AS47" s="164">
        <v>0</v>
      </c>
      <c r="AT47" s="171">
        <v>0</v>
      </c>
      <c r="AU47" s="171">
        <f t="shared" si="25"/>
        <v>1</v>
      </c>
      <c r="AV47" s="164">
        <v>1</v>
      </c>
      <c r="AW47" s="165">
        <v>0</v>
      </c>
      <c r="AX47" s="166">
        <v>0</v>
      </c>
      <c r="AY47" s="170">
        <v>0</v>
      </c>
      <c r="AZ47" s="171">
        <f t="shared" si="22"/>
        <v>1</v>
      </c>
      <c r="BA47" s="171">
        <f t="shared" si="13"/>
        <v>366</v>
      </c>
      <c r="BB47" s="171">
        <f t="shared" si="14"/>
        <v>154</v>
      </c>
      <c r="BC47" s="164">
        <v>0</v>
      </c>
      <c r="BD47" s="165">
        <v>0</v>
      </c>
      <c r="BE47" s="166">
        <v>0</v>
      </c>
      <c r="BF47" s="166">
        <v>0</v>
      </c>
      <c r="BG47" s="161">
        <f t="shared" si="9"/>
        <v>0</v>
      </c>
      <c r="BH47" s="161">
        <f t="shared" si="26"/>
        <v>39</v>
      </c>
      <c r="BI47" s="161">
        <f t="shared" si="15"/>
        <v>532</v>
      </c>
      <c r="BJ47" s="161">
        <f t="shared" si="16"/>
        <v>571</v>
      </c>
    </row>
    <row r="48" spans="1:62" ht="18">
      <c r="A48" s="53" t="s">
        <v>46</v>
      </c>
      <c r="B48" s="173">
        <v>256</v>
      </c>
      <c r="C48" s="162">
        <v>17</v>
      </c>
      <c r="D48" s="162">
        <v>3</v>
      </c>
      <c r="E48" s="161">
        <f t="shared" si="11"/>
        <v>276</v>
      </c>
      <c r="F48" s="5">
        <v>478</v>
      </c>
      <c r="G48" s="163">
        <f t="shared" si="12"/>
        <v>0.57740585774058573</v>
      </c>
      <c r="H48" s="164">
        <v>154</v>
      </c>
      <c r="I48" s="165">
        <v>11</v>
      </c>
      <c r="J48" s="166">
        <v>0</v>
      </c>
      <c r="K48" s="170">
        <v>2</v>
      </c>
      <c r="L48" s="171">
        <f t="shared" si="17"/>
        <v>167</v>
      </c>
      <c r="M48" s="164">
        <v>60</v>
      </c>
      <c r="N48" s="165">
        <v>3</v>
      </c>
      <c r="O48" s="164">
        <v>0</v>
      </c>
      <c r="P48" s="170">
        <v>0</v>
      </c>
      <c r="Q48" s="171">
        <f t="shared" si="23"/>
        <v>63</v>
      </c>
      <c r="R48" s="164">
        <v>3</v>
      </c>
      <c r="S48" s="165">
        <v>0</v>
      </c>
      <c r="T48" s="164">
        <v>0</v>
      </c>
      <c r="U48" s="170">
        <v>0</v>
      </c>
      <c r="V48" s="171">
        <f t="shared" si="24"/>
        <v>3</v>
      </c>
      <c r="W48" s="164">
        <v>6</v>
      </c>
      <c r="X48" s="165">
        <v>0</v>
      </c>
      <c r="Y48" s="166">
        <v>0</v>
      </c>
      <c r="Z48" s="170">
        <v>0</v>
      </c>
      <c r="AA48" s="171">
        <f t="shared" si="18"/>
        <v>6</v>
      </c>
      <c r="AB48" s="164">
        <v>5</v>
      </c>
      <c r="AC48" s="165">
        <v>0</v>
      </c>
      <c r="AD48" s="166">
        <v>0</v>
      </c>
      <c r="AE48" s="170">
        <v>1</v>
      </c>
      <c r="AF48" s="171">
        <f t="shared" si="19"/>
        <v>6</v>
      </c>
      <c r="AG48" s="164">
        <v>9</v>
      </c>
      <c r="AH48" s="165">
        <v>1</v>
      </c>
      <c r="AI48" s="166">
        <v>0</v>
      </c>
      <c r="AJ48" s="170">
        <v>0</v>
      </c>
      <c r="AK48" s="171">
        <f t="shared" si="20"/>
        <v>10</v>
      </c>
      <c r="AL48" s="164">
        <v>2</v>
      </c>
      <c r="AM48" s="165">
        <v>0</v>
      </c>
      <c r="AN48" s="166">
        <v>0</v>
      </c>
      <c r="AO48" s="170">
        <v>0</v>
      </c>
      <c r="AP48" s="171">
        <f t="shared" si="21"/>
        <v>2</v>
      </c>
      <c r="AQ48" s="164">
        <v>0</v>
      </c>
      <c r="AR48" s="165">
        <v>0</v>
      </c>
      <c r="AS48" s="164">
        <v>0</v>
      </c>
      <c r="AT48" s="171">
        <v>0</v>
      </c>
      <c r="AU48" s="171">
        <f t="shared" si="25"/>
        <v>0</v>
      </c>
      <c r="AV48" s="164">
        <v>0</v>
      </c>
      <c r="AW48" s="165">
        <v>0</v>
      </c>
      <c r="AX48" s="166">
        <v>0</v>
      </c>
      <c r="AY48" s="170">
        <v>0</v>
      </c>
      <c r="AZ48" s="171">
        <f t="shared" si="22"/>
        <v>0</v>
      </c>
      <c r="BA48" s="171">
        <f t="shared" si="13"/>
        <v>185</v>
      </c>
      <c r="BB48" s="171">
        <f t="shared" si="14"/>
        <v>66</v>
      </c>
      <c r="BC48" s="164">
        <v>0</v>
      </c>
      <c r="BD48" s="165">
        <v>0</v>
      </c>
      <c r="BE48" s="166">
        <v>0</v>
      </c>
      <c r="BF48" s="166">
        <v>0</v>
      </c>
      <c r="BG48" s="161">
        <f t="shared" si="9"/>
        <v>0</v>
      </c>
      <c r="BH48" s="161">
        <f t="shared" si="26"/>
        <v>19</v>
      </c>
      <c r="BI48" s="161">
        <f t="shared" si="15"/>
        <v>257</v>
      </c>
      <c r="BJ48" s="161">
        <f t="shared" si="16"/>
        <v>276</v>
      </c>
    </row>
    <row r="49" spans="1:62" ht="18">
      <c r="A49" s="53" t="s">
        <v>47</v>
      </c>
      <c r="B49" s="173">
        <v>555</v>
      </c>
      <c r="C49" s="162">
        <v>43</v>
      </c>
      <c r="D49" s="162">
        <v>12</v>
      </c>
      <c r="E49" s="161">
        <f t="shared" si="11"/>
        <v>610</v>
      </c>
      <c r="F49" s="5">
        <v>975</v>
      </c>
      <c r="G49" s="163">
        <f t="shared" si="12"/>
        <v>0.62564102564102564</v>
      </c>
      <c r="H49" s="164">
        <v>311</v>
      </c>
      <c r="I49" s="165">
        <v>27</v>
      </c>
      <c r="J49" s="166">
        <v>0</v>
      </c>
      <c r="K49" s="170">
        <v>4</v>
      </c>
      <c r="L49" s="171">
        <f t="shared" si="17"/>
        <v>342</v>
      </c>
      <c r="M49" s="164">
        <v>152</v>
      </c>
      <c r="N49" s="165">
        <v>10</v>
      </c>
      <c r="O49" s="164">
        <v>0</v>
      </c>
      <c r="P49" s="170">
        <v>6</v>
      </c>
      <c r="Q49" s="171">
        <f t="shared" si="23"/>
        <v>168</v>
      </c>
      <c r="R49" s="164">
        <v>10</v>
      </c>
      <c r="S49" s="165">
        <v>0</v>
      </c>
      <c r="T49" s="164">
        <v>0</v>
      </c>
      <c r="U49" s="170">
        <v>1</v>
      </c>
      <c r="V49" s="171">
        <f t="shared" si="24"/>
        <v>11</v>
      </c>
      <c r="W49" s="164">
        <v>9</v>
      </c>
      <c r="X49" s="165">
        <v>1</v>
      </c>
      <c r="Y49" s="166">
        <v>0</v>
      </c>
      <c r="Z49" s="170">
        <v>0</v>
      </c>
      <c r="AA49" s="171">
        <f t="shared" si="18"/>
        <v>10</v>
      </c>
      <c r="AB49" s="164">
        <v>26</v>
      </c>
      <c r="AC49" s="165">
        <v>0</v>
      </c>
      <c r="AD49" s="166">
        <v>0</v>
      </c>
      <c r="AE49" s="170">
        <v>0</v>
      </c>
      <c r="AF49" s="171">
        <f t="shared" si="19"/>
        <v>26</v>
      </c>
      <c r="AG49" s="164">
        <v>12</v>
      </c>
      <c r="AH49" s="165">
        <v>1</v>
      </c>
      <c r="AI49" s="166">
        <v>0</v>
      </c>
      <c r="AJ49" s="170">
        <v>0</v>
      </c>
      <c r="AK49" s="171">
        <f t="shared" si="20"/>
        <v>13</v>
      </c>
      <c r="AL49" s="164">
        <v>5</v>
      </c>
      <c r="AM49" s="165">
        <v>0</v>
      </c>
      <c r="AN49" s="166">
        <v>0</v>
      </c>
      <c r="AO49" s="170">
        <v>0</v>
      </c>
      <c r="AP49" s="171">
        <f t="shared" si="21"/>
        <v>5</v>
      </c>
      <c r="AQ49" s="164">
        <v>2</v>
      </c>
      <c r="AR49" s="165">
        <v>0</v>
      </c>
      <c r="AS49" s="164">
        <v>0</v>
      </c>
      <c r="AT49" s="171">
        <v>0</v>
      </c>
      <c r="AU49" s="171">
        <f t="shared" si="25"/>
        <v>2</v>
      </c>
      <c r="AV49" s="164">
        <v>5</v>
      </c>
      <c r="AW49" s="165">
        <v>0</v>
      </c>
      <c r="AX49" s="166">
        <v>0</v>
      </c>
      <c r="AY49" s="170">
        <v>0</v>
      </c>
      <c r="AZ49" s="171">
        <f t="shared" si="22"/>
        <v>5</v>
      </c>
      <c r="BA49" s="171">
        <f t="shared" si="13"/>
        <v>386</v>
      </c>
      <c r="BB49" s="171">
        <f t="shared" si="14"/>
        <v>181</v>
      </c>
      <c r="BC49" s="164">
        <v>0</v>
      </c>
      <c r="BD49" s="165">
        <v>0</v>
      </c>
      <c r="BE49" s="166">
        <v>0</v>
      </c>
      <c r="BF49" s="166">
        <v>0</v>
      </c>
      <c r="BG49" s="161">
        <f t="shared" si="9"/>
        <v>0</v>
      </c>
      <c r="BH49" s="161">
        <f t="shared" si="26"/>
        <v>28</v>
      </c>
      <c r="BI49" s="161">
        <f t="shared" si="15"/>
        <v>582</v>
      </c>
      <c r="BJ49" s="161">
        <f t="shared" si="16"/>
        <v>610</v>
      </c>
    </row>
    <row r="50" spans="1:62" ht="18">
      <c r="A50" s="53" t="s">
        <v>48</v>
      </c>
      <c r="B50" s="173">
        <v>508</v>
      </c>
      <c r="C50" s="162">
        <v>39</v>
      </c>
      <c r="D50" s="162">
        <v>12</v>
      </c>
      <c r="E50" s="161">
        <f t="shared" si="11"/>
        <v>559</v>
      </c>
      <c r="F50" s="5">
        <v>855</v>
      </c>
      <c r="G50" s="163">
        <f t="shared" si="12"/>
        <v>0.65380116959064327</v>
      </c>
      <c r="H50" s="164">
        <v>284</v>
      </c>
      <c r="I50" s="165">
        <v>24</v>
      </c>
      <c r="J50" s="166">
        <v>3</v>
      </c>
      <c r="K50" s="170">
        <v>6</v>
      </c>
      <c r="L50" s="171">
        <f t="shared" si="17"/>
        <v>317</v>
      </c>
      <c r="M50" s="164">
        <v>121</v>
      </c>
      <c r="N50" s="165">
        <v>6</v>
      </c>
      <c r="O50" s="164">
        <v>1</v>
      </c>
      <c r="P50" s="170">
        <v>4</v>
      </c>
      <c r="Q50" s="171">
        <f t="shared" si="23"/>
        <v>132</v>
      </c>
      <c r="R50" s="164">
        <v>17</v>
      </c>
      <c r="S50" s="165">
        <v>0</v>
      </c>
      <c r="T50" s="164">
        <v>0</v>
      </c>
      <c r="U50" s="170">
        <v>1</v>
      </c>
      <c r="V50" s="171">
        <f t="shared" si="24"/>
        <v>18</v>
      </c>
      <c r="W50" s="164">
        <v>10</v>
      </c>
      <c r="X50" s="165">
        <v>0</v>
      </c>
      <c r="Y50" s="166">
        <v>0</v>
      </c>
      <c r="Z50" s="170">
        <v>0</v>
      </c>
      <c r="AA50" s="171">
        <f t="shared" si="18"/>
        <v>10</v>
      </c>
      <c r="AB50" s="164">
        <v>25</v>
      </c>
      <c r="AC50" s="165">
        <v>0</v>
      </c>
      <c r="AD50" s="166">
        <v>0</v>
      </c>
      <c r="AE50" s="170">
        <v>0</v>
      </c>
      <c r="AF50" s="171">
        <f t="shared" si="19"/>
        <v>25</v>
      </c>
      <c r="AG50" s="164">
        <v>18</v>
      </c>
      <c r="AH50" s="165">
        <v>2</v>
      </c>
      <c r="AI50" s="166">
        <v>0</v>
      </c>
      <c r="AJ50" s="170">
        <v>0</v>
      </c>
      <c r="AK50" s="171">
        <f t="shared" si="20"/>
        <v>20</v>
      </c>
      <c r="AL50" s="164">
        <v>3</v>
      </c>
      <c r="AM50" s="165">
        <v>0</v>
      </c>
      <c r="AN50" s="166">
        <v>1</v>
      </c>
      <c r="AO50" s="170">
        <v>0</v>
      </c>
      <c r="AP50" s="171">
        <f t="shared" si="21"/>
        <v>4</v>
      </c>
      <c r="AQ50" s="164">
        <v>2</v>
      </c>
      <c r="AR50" s="165">
        <v>0</v>
      </c>
      <c r="AS50" s="164">
        <v>0</v>
      </c>
      <c r="AT50" s="171">
        <v>0</v>
      </c>
      <c r="AU50" s="171">
        <f t="shared" si="25"/>
        <v>2</v>
      </c>
      <c r="AV50" s="164">
        <v>2</v>
      </c>
      <c r="AW50" s="165">
        <v>1</v>
      </c>
      <c r="AX50" s="166">
        <v>0</v>
      </c>
      <c r="AY50" s="170">
        <v>0</v>
      </c>
      <c r="AZ50" s="171">
        <f t="shared" si="22"/>
        <v>3</v>
      </c>
      <c r="BA50" s="171">
        <f t="shared" si="13"/>
        <v>366</v>
      </c>
      <c r="BB50" s="171">
        <f t="shared" si="14"/>
        <v>152</v>
      </c>
      <c r="BC50" s="164">
        <v>1</v>
      </c>
      <c r="BD50" s="165">
        <v>0</v>
      </c>
      <c r="BE50" s="166">
        <v>0</v>
      </c>
      <c r="BF50" s="166">
        <v>0</v>
      </c>
      <c r="BG50" s="161">
        <f t="shared" si="9"/>
        <v>1</v>
      </c>
      <c r="BH50" s="161">
        <f t="shared" si="26"/>
        <v>27</v>
      </c>
      <c r="BI50" s="161">
        <f t="shared" si="15"/>
        <v>532</v>
      </c>
      <c r="BJ50" s="161">
        <f t="shared" si="16"/>
        <v>559</v>
      </c>
    </row>
    <row r="51" spans="1:62" ht="18">
      <c r="A51" s="53" t="s">
        <v>49</v>
      </c>
      <c r="B51" s="173">
        <v>435</v>
      </c>
      <c r="C51" s="162">
        <v>33</v>
      </c>
      <c r="D51" s="162">
        <v>4</v>
      </c>
      <c r="E51" s="161">
        <f t="shared" si="11"/>
        <v>472</v>
      </c>
      <c r="F51" s="5">
        <v>746</v>
      </c>
      <c r="G51" s="163">
        <f t="shared" si="12"/>
        <v>0.63270777479892759</v>
      </c>
      <c r="H51" s="164">
        <v>247</v>
      </c>
      <c r="I51" s="165">
        <v>20</v>
      </c>
      <c r="J51" s="166">
        <v>1</v>
      </c>
      <c r="K51" s="170">
        <v>4</v>
      </c>
      <c r="L51" s="171">
        <f t="shared" si="17"/>
        <v>272</v>
      </c>
      <c r="M51" s="164">
        <v>114</v>
      </c>
      <c r="N51" s="165">
        <v>8</v>
      </c>
      <c r="O51" s="164">
        <v>0</v>
      </c>
      <c r="P51" s="170">
        <v>0</v>
      </c>
      <c r="Q51" s="171">
        <f t="shared" si="23"/>
        <v>122</v>
      </c>
      <c r="R51" s="164">
        <v>9</v>
      </c>
      <c r="S51" s="165">
        <v>0</v>
      </c>
      <c r="T51" s="164">
        <v>0</v>
      </c>
      <c r="U51" s="170">
        <v>0</v>
      </c>
      <c r="V51" s="171">
        <f t="shared" si="24"/>
        <v>9</v>
      </c>
      <c r="W51" s="164">
        <v>6</v>
      </c>
      <c r="X51" s="165">
        <v>1</v>
      </c>
      <c r="Y51" s="166">
        <v>0</v>
      </c>
      <c r="Z51" s="170">
        <v>0</v>
      </c>
      <c r="AA51" s="171">
        <f t="shared" si="18"/>
        <v>7</v>
      </c>
      <c r="AB51" s="164">
        <v>21</v>
      </c>
      <c r="AC51" s="165">
        <v>0</v>
      </c>
      <c r="AD51" s="166">
        <v>0</v>
      </c>
      <c r="AE51" s="170">
        <v>0</v>
      </c>
      <c r="AF51" s="171">
        <f t="shared" si="19"/>
        <v>21</v>
      </c>
      <c r="AG51" s="164">
        <v>9</v>
      </c>
      <c r="AH51" s="165">
        <v>1</v>
      </c>
      <c r="AI51" s="166">
        <v>0</v>
      </c>
      <c r="AJ51" s="170">
        <v>0</v>
      </c>
      <c r="AK51" s="171">
        <f t="shared" si="20"/>
        <v>10</v>
      </c>
      <c r="AL51" s="164">
        <v>4</v>
      </c>
      <c r="AM51" s="165">
        <v>0</v>
      </c>
      <c r="AN51" s="166">
        <v>0</v>
      </c>
      <c r="AO51" s="170">
        <v>0</v>
      </c>
      <c r="AP51" s="171">
        <f t="shared" si="21"/>
        <v>4</v>
      </c>
      <c r="AQ51" s="164">
        <v>1</v>
      </c>
      <c r="AR51" s="165">
        <v>0</v>
      </c>
      <c r="AS51" s="164">
        <v>0</v>
      </c>
      <c r="AT51" s="171">
        <v>0</v>
      </c>
      <c r="AU51" s="171">
        <f t="shared" si="25"/>
        <v>1</v>
      </c>
      <c r="AV51" s="164">
        <v>3</v>
      </c>
      <c r="AW51" s="165">
        <v>0</v>
      </c>
      <c r="AX51" s="166">
        <v>0</v>
      </c>
      <c r="AY51" s="170">
        <v>0</v>
      </c>
      <c r="AZ51" s="171">
        <f t="shared" si="22"/>
        <v>3</v>
      </c>
      <c r="BA51" s="171">
        <f t="shared" si="13"/>
        <v>307</v>
      </c>
      <c r="BB51" s="171">
        <f t="shared" si="14"/>
        <v>132</v>
      </c>
      <c r="BC51" s="164">
        <v>0</v>
      </c>
      <c r="BD51" s="165">
        <v>0</v>
      </c>
      <c r="BE51" s="166">
        <v>0</v>
      </c>
      <c r="BF51" s="166">
        <v>0</v>
      </c>
      <c r="BG51" s="161">
        <f t="shared" si="9"/>
        <v>0</v>
      </c>
      <c r="BH51" s="161">
        <f t="shared" si="26"/>
        <v>23</v>
      </c>
      <c r="BI51" s="161">
        <f t="shared" si="15"/>
        <v>449</v>
      </c>
      <c r="BJ51" s="161">
        <f t="shared" si="16"/>
        <v>472</v>
      </c>
    </row>
    <row r="52" spans="1:62" ht="18">
      <c r="A52" s="53" t="s">
        <v>50</v>
      </c>
      <c r="B52" s="173">
        <v>376</v>
      </c>
      <c r="C52" s="162">
        <v>39</v>
      </c>
      <c r="D52" s="162">
        <v>5</v>
      </c>
      <c r="E52" s="161">
        <f t="shared" si="11"/>
        <v>420</v>
      </c>
      <c r="F52" s="5">
        <v>615</v>
      </c>
      <c r="G52" s="163">
        <f t="shared" si="12"/>
        <v>0.68292682926829273</v>
      </c>
      <c r="H52" s="164">
        <v>179</v>
      </c>
      <c r="I52" s="165">
        <v>16</v>
      </c>
      <c r="J52" s="166">
        <v>1</v>
      </c>
      <c r="K52" s="170">
        <v>4</v>
      </c>
      <c r="L52" s="171">
        <f t="shared" si="17"/>
        <v>200</v>
      </c>
      <c r="M52" s="164">
        <v>144</v>
      </c>
      <c r="N52" s="165">
        <v>10</v>
      </c>
      <c r="O52" s="164">
        <v>1</v>
      </c>
      <c r="P52" s="170">
        <v>1</v>
      </c>
      <c r="Q52" s="171">
        <f t="shared" si="23"/>
        <v>156</v>
      </c>
      <c r="R52" s="164">
        <v>8</v>
      </c>
      <c r="S52" s="165">
        <v>2</v>
      </c>
      <c r="T52" s="164">
        <v>0</v>
      </c>
      <c r="U52" s="170">
        <v>0</v>
      </c>
      <c r="V52" s="171">
        <f>SUM(R52:U52)</f>
        <v>10</v>
      </c>
      <c r="W52" s="164">
        <v>9</v>
      </c>
      <c r="X52" s="165">
        <v>1</v>
      </c>
      <c r="Y52" s="166">
        <v>1</v>
      </c>
      <c r="Z52" s="170">
        <v>0</v>
      </c>
      <c r="AA52" s="171">
        <f t="shared" si="18"/>
        <v>11</v>
      </c>
      <c r="AB52" s="164">
        <v>12</v>
      </c>
      <c r="AC52" s="165">
        <v>0</v>
      </c>
      <c r="AD52" s="166">
        <v>0</v>
      </c>
      <c r="AE52" s="170">
        <v>0</v>
      </c>
      <c r="AF52" s="171">
        <f t="shared" si="19"/>
        <v>12</v>
      </c>
      <c r="AG52" s="164">
        <v>7</v>
      </c>
      <c r="AH52" s="165">
        <v>2</v>
      </c>
      <c r="AI52" s="166">
        <v>0</v>
      </c>
      <c r="AJ52" s="170">
        <v>0</v>
      </c>
      <c r="AK52" s="171">
        <f t="shared" si="20"/>
        <v>9</v>
      </c>
      <c r="AL52" s="164">
        <v>0</v>
      </c>
      <c r="AM52" s="165">
        <v>0</v>
      </c>
      <c r="AN52" s="166">
        <v>0</v>
      </c>
      <c r="AO52" s="170">
        <v>0</v>
      </c>
      <c r="AP52" s="171">
        <f t="shared" si="21"/>
        <v>0</v>
      </c>
      <c r="AQ52" s="164">
        <v>0</v>
      </c>
      <c r="AR52" s="165">
        <v>0</v>
      </c>
      <c r="AS52" s="164">
        <v>0</v>
      </c>
      <c r="AT52" s="171">
        <v>0</v>
      </c>
      <c r="AU52" s="171">
        <f t="shared" si="25"/>
        <v>0</v>
      </c>
      <c r="AV52" s="164">
        <v>2</v>
      </c>
      <c r="AW52" s="165">
        <v>0</v>
      </c>
      <c r="AX52" s="166">
        <v>0</v>
      </c>
      <c r="AY52" s="170">
        <v>0</v>
      </c>
      <c r="AZ52" s="171">
        <f t="shared" si="22"/>
        <v>2</v>
      </c>
      <c r="BA52" s="171">
        <f t="shared" si="13"/>
        <v>221</v>
      </c>
      <c r="BB52" s="171">
        <f t="shared" si="14"/>
        <v>166</v>
      </c>
      <c r="BC52" s="164">
        <v>0</v>
      </c>
      <c r="BD52" s="165">
        <v>0</v>
      </c>
      <c r="BE52" s="166">
        <v>0</v>
      </c>
      <c r="BF52" s="166">
        <v>0</v>
      </c>
      <c r="BG52" s="161">
        <f t="shared" si="9"/>
        <v>0</v>
      </c>
      <c r="BH52" s="161">
        <f t="shared" si="26"/>
        <v>20</v>
      </c>
      <c r="BI52" s="161">
        <f t="shared" si="15"/>
        <v>400</v>
      </c>
      <c r="BJ52" s="161">
        <f t="shared" si="16"/>
        <v>420</v>
      </c>
    </row>
    <row r="53" spans="1:62" ht="18">
      <c r="A53" s="53" t="s">
        <v>51</v>
      </c>
      <c r="B53" s="173">
        <v>267</v>
      </c>
      <c r="C53" s="162">
        <v>45</v>
      </c>
      <c r="D53" s="162">
        <v>2</v>
      </c>
      <c r="E53" s="161">
        <f t="shared" si="11"/>
        <v>314</v>
      </c>
      <c r="F53" s="5">
        <v>488</v>
      </c>
      <c r="G53" s="163">
        <f t="shared" si="12"/>
        <v>0.64344262295081966</v>
      </c>
      <c r="H53" s="164">
        <v>110</v>
      </c>
      <c r="I53" s="165">
        <v>19</v>
      </c>
      <c r="J53" s="166">
        <v>1</v>
      </c>
      <c r="K53" s="170">
        <v>1</v>
      </c>
      <c r="L53" s="171">
        <f t="shared" si="17"/>
        <v>131</v>
      </c>
      <c r="M53" s="164">
        <v>101</v>
      </c>
      <c r="N53" s="165">
        <v>13</v>
      </c>
      <c r="O53" s="164">
        <v>1</v>
      </c>
      <c r="P53" s="170">
        <v>1</v>
      </c>
      <c r="Q53" s="171">
        <f t="shared" si="23"/>
        <v>116</v>
      </c>
      <c r="R53" s="164">
        <v>11</v>
      </c>
      <c r="S53" s="165">
        <v>5</v>
      </c>
      <c r="T53" s="164">
        <v>0</v>
      </c>
      <c r="U53" s="170">
        <v>0</v>
      </c>
      <c r="V53" s="171">
        <f t="shared" si="24"/>
        <v>16</v>
      </c>
      <c r="W53" s="164">
        <v>3</v>
      </c>
      <c r="X53" s="165">
        <v>0</v>
      </c>
      <c r="Y53" s="166">
        <v>0</v>
      </c>
      <c r="Z53" s="170">
        <v>0</v>
      </c>
      <c r="AA53" s="171">
        <f t="shared" si="18"/>
        <v>3</v>
      </c>
      <c r="AB53" s="164">
        <v>9</v>
      </c>
      <c r="AC53" s="165">
        <v>1</v>
      </c>
      <c r="AD53" s="166">
        <v>0</v>
      </c>
      <c r="AE53" s="170">
        <v>0</v>
      </c>
      <c r="AF53" s="171">
        <f t="shared" si="19"/>
        <v>10</v>
      </c>
      <c r="AG53" s="164">
        <v>10</v>
      </c>
      <c r="AH53" s="165">
        <v>2</v>
      </c>
      <c r="AI53" s="166">
        <v>0</v>
      </c>
      <c r="AJ53" s="170">
        <v>0</v>
      </c>
      <c r="AK53" s="171">
        <f t="shared" si="20"/>
        <v>12</v>
      </c>
      <c r="AL53" s="164">
        <v>1</v>
      </c>
      <c r="AM53" s="165">
        <v>0</v>
      </c>
      <c r="AN53" s="166">
        <v>0</v>
      </c>
      <c r="AO53" s="170">
        <v>0</v>
      </c>
      <c r="AP53" s="171">
        <f t="shared" si="21"/>
        <v>1</v>
      </c>
      <c r="AQ53" s="164">
        <v>0</v>
      </c>
      <c r="AR53" s="165">
        <v>0</v>
      </c>
      <c r="AS53" s="164">
        <v>0</v>
      </c>
      <c r="AT53" s="171">
        <v>0</v>
      </c>
      <c r="AU53" s="171">
        <f t="shared" si="25"/>
        <v>0</v>
      </c>
      <c r="AV53" s="164">
        <v>2</v>
      </c>
      <c r="AW53" s="165">
        <v>1</v>
      </c>
      <c r="AX53" s="166">
        <v>0</v>
      </c>
      <c r="AY53" s="170">
        <v>0</v>
      </c>
      <c r="AZ53" s="171">
        <f t="shared" si="22"/>
        <v>3</v>
      </c>
      <c r="BA53" s="171">
        <f t="shared" si="13"/>
        <v>154</v>
      </c>
      <c r="BB53" s="171">
        <f t="shared" si="14"/>
        <v>132</v>
      </c>
      <c r="BC53" s="164">
        <v>0</v>
      </c>
      <c r="BD53" s="165">
        <v>0</v>
      </c>
      <c r="BE53" s="166">
        <v>0</v>
      </c>
      <c r="BF53" s="166">
        <v>0</v>
      </c>
      <c r="BG53" s="161">
        <f t="shared" si="9"/>
        <v>0</v>
      </c>
      <c r="BH53" s="161">
        <f t="shared" si="26"/>
        <v>22</v>
      </c>
      <c r="BI53" s="161">
        <f t="shared" si="15"/>
        <v>292</v>
      </c>
      <c r="BJ53" s="161">
        <f t="shared" si="16"/>
        <v>314</v>
      </c>
    </row>
    <row r="54" spans="1:62" ht="18">
      <c r="A54" s="53" t="s">
        <v>52</v>
      </c>
      <c r="B54" s="173">
        <v>497</v>
      </c>
      <c r="C54" s="162">
        <v>49</v>
      </c>
      <c r="D54" s="162">
        <v>2</v>
      </c>
      <c r="E54" s="161">
        <f t="shared" si="11"/>
        <v>548</v>
      </c>
      <c r="F54" s="5">
        <v>720</v>
      </c>
      <c r="G54" s="163">
        <f t="shared" si="12"/>
        <v>0.76111111111111107</v>
      </c>
      <c r="H54" s="164">
        <v>209</v>
      </c>
      <c r="I54" s="165">
        <v>27</v>
      </c>
      <c r="J54" s="166">
        <v>2</v>
      </c>
      <c r="K54" s="170">
        <v>1</v>
      </c>
      <c r="L54" s="171">
        <f t="shared" si="17"/>
        <v>239</v>
      </c>
      <c r="M54" s="164">
        <v>172</v>
      </c>
      <c r="N54" s="165">
        <v>13</v>
      </c>
      <c r="O54" s="164">
        <v>1</v>
      </c>
      <c r="P54" s="170">
        <v>1</v>
      </c>
      <c r="Q54" s="171">
        <f t="shared" si="23"/>
        <v>187</v>
      </c>
      <c r="R54" s="164">
        <v>16</v>
      </c>
      <c r="S54" s="165">
        <v>2</v>
      </c>
      <c r="T54" s="164">
        <v>0</v>
      </c>
      <c r="U54" s="170">
        <v>0</v>
      </c>
      <c r="V54" s="171">
        <f t="shared" si="24"/>
        <v>18</v>
      </c>
      <c r="W54" s="164">
        <v>9</v>
      </c>
      <c r="X54" s="165">
        <v>0</v>
      </c>
      <c r="Y54" s="166">
        <v>0</v>
      </c>
      <c r="Z54" s="170">
        <v>0</v>
      </c>
      <c r="AA54" s="171">
        <f t="shared" si="18"/>
        <v>9</v>
      </c>
      <c r="AB54" s="164">
        <v>19</v>
      </c>
      <c r="AC54" s="165">
        <v>0</v>
      </c>
      <c r="AD54" s="166">
        <v>0</v>
      </c>
      <c r="AE54" s="170">
        <v>0</v>
      </c>
      <c r="AF54" s="171">
        <f t="shared" si="19"/>
        <v>19</v>
      </c>
      <c r="AG54" s="164">
        <v>21</v>
      </c>
      <c r="AH54" s="165">
        <v>2</v>
      </c>
      <c r="AI54" s="166">
        <v>0</v>
      </c>
      <c r="AJ54" s="170">
        <v>0</v>
      </c>
      <c r="AK54" s="171">
        <f t="shared" si="20"/>
        <v>23</v>
      </c>
      <c r="AL54" s="164">
        <v>2</v>
      </c>
      <c r="AM54" s="165">
        <v>1</v>
      </c>
      <c r="AN54" s="166">
        <v>0</v>
      </c>
      <c r="AO54" s="170">
        <v>0</v>
      </c>
      <c r="AP54" s="171">
        <f t="shared" si="21"/>
        <v>3</v>
      </c>
      <c r="AQ54" s="164">
        <v>1</v>
      </c>
      <c r="AR54" s="165">
        <v>0</v>
      </c>
      <c r="AS54" s="164">
        <v>0</v>
      </c>
      <c r="AT54" s="171">
        <v>0</v>
      </c>
      <c r="AU54" s="171">
        <f t="shared" si="25"/>
        <v>1</v>
      </c>
      <c r="AV54" s="164">
        <v>3</v>
      </c>
      <c r="AW54" s="165">
        <v>0</v>
      </c>
      <c r="AX54" s="166">
        <v>0</v>
      </c>
      <c r="AY54" s="170">
        <v>0</v>
      </c>
      <c r="AZ54" s="171">
        <f t="shared" si="22"/>
        <v>3</v>
      </c>
      <c r="BA54" s="171">
        <f t="shared" si="13"/>
        <v>284</v>
      </c>
      <c r="BB54" s="171">
        <f t="shared" si="14"/>
        <v>206</v>
      </c>
      <c r="BC54" s="164">
        <v>0</v>
      </c>
      <c r="BD54" s="165">
        <v>0</v>
      </c>
      <c r="BE54" s="166">
        <v>0</v>
      </c>
      <c r="BF54" s="166">
        <v>0</v>
      </c>
      <c r="BG54" s="161">
        <f t="shared" si="9"/>
        <v>0</v>
      </c>
      <c r="BH54" s="161">
        <f t="shared" si="26"/>
        <v>46</v>
      </c>
      <c r="BI54" s="161">
        <f t="shared" si="15"/>
        <v>502</v>
      </c>
      <c r="BJ54" s="161">
        <f t="shared" si="16"/>
        <v>548</v>
      </c>
    </row>
    <row r="55" spans="1:62" ht="18">
      <c r="A55" s="53" t="s">
        <v>53</v>
      </c>
      <c r="B55" s="173">
        <v>471</v>
      </c>
      <c r="C55" s="162">
        <v>29</v>
      </c>
      <c r="D55" s="162">
        <v>8</v>
      </c>
      <c r="E55" s="161">
        <f t="shared" si="11"/>
        <v>508</v>
      </c>
      <c r="F55" s="5">
        <v>792</v>
      </c>
      <c r="G55" s="163">
        <f t="shared" si="12"/>
        <v>0.64141414141414144</v>
      </c>
      <c r="H55" s="164">
        <v>234</v>
      </c>
      <c r="I55" s="165">
        <v>13</v>
      </c>
      <c r="J55" s="166">
        <v>1</v>
      </c>
      <c r="K55" s="170">
        <v>2</v>
      </c>
      <c r="L55" s="171">
        <f t="shared" si="17"/>
        <v>250</v>
      </c>
      <c r="M55" s="164">
        <v>157</v>
      </c>
      <c r="N55" s="165">
        <v>11</v>
      </c>
      <c r="O55" s="164">
        <v>0</v>
      </c>
      <c r="P55" s="170">
        <v>3</v>
      </c>
      <c r="Q55" s="171">
        <f t="shared" si="23"/>
        <v>171</v>
      </c>
      <c r="R55" s="164">
        <v>18</v>
      </c>
      <c r="S55" s="165">
        <v>1</v>
      </c>
      <c r="T55" s="164">
        <v>0</v>
      </c>
      <c r="U55" s="170">
        <v>0</v>
      </c>
      <c r="V55" s="171">
        <f t="shared" si="24"/>
        <v>19</v>
      </c>
      <c r="W55" s="164">
        <v>6</v>
      </c>
      <c r="X55" s="165">
        <v>0</v>
      </c>
      <c r="Y55" s="166">
        <v>0</v>
      </c>
      <c r="Z55" s="170">
        <v>0</v>
      </c>
      <c r="AA55" s="171">
        <f t="shared" si="18"/>
        <v>6</v>
      </c>
      <c r="AB55" s="164">
        <v>14</v>
      </c>
      <c r="AC55" s="165">
        <v>0</v>
      </c>
      <c r="AD55" s="166">
        <v>0</v>
      </c>
      <c r="AE55" s="170">
        <v>2</v>
      </c>
      <c r="AF55" s="171">
        <f t="shared" si="19"/>
        <v>16</v>
      </c>
      <c r="AG55" s="164">
        <v>8</v>
      </c>
      <c r="AH55" s="165">
        <v>0</v>
      </c>
      <c r="AI55" s="166">
        <v>0</v>
      </c>
      <c r="AJ55" s="170">
        <v>0</v>
      </c>
      <c r="AK55" s="171">
        <f t="shared" si="20"/>
        <v>8</v>
      </c>
      <c r="AL55" s="164">
        <v>5</v>
      </c>
      <c r="AM55" s="165">
        <v>0</v>
      </c>
      <c r="AN55" s="166">
        <v>0</v>
      </c>
      <c r="AO55" s="170">
        <v>0</v>
      </c>
      <c r="AP55" s="171">
        <f t="shared" si="21"/>
        <v>5</v>
      </c>
      <c r="AQ55" s="164">
        <v>0</v>
      </c>
      <c r="AR55" s="165">
        <v>1</v>
      </c>
      <c r="AS55" s="164">
        <v>0</v>
      </c>
      <c r="AT55" s="171">
        <v>0</v>
      </c>
      <c r="AU55" s="171">
        <f t="shared" si="25"/>
        <v>1</v>
      </c>
      <c r="AV55" s="164">
        <v>1</v>
      </c>
      <c r="AW55" s="165">
        <v>0</v>
      </c>
      <c r="AX55" s="166">
        <v>0</v>
      </c>
      <c r="AY55" s="170">
        <v>0</v>
      </c>
      <c r="AZ55" s="171">
        <f t="shared" si="22"/>
        <v>1</v>
      </c>
      <c r="BA55" s="171">
        <f t="shared" si="13"/>
        <v>279</v>
      </c>
      <c r="BB55" s="171">
        <f t="shared" si="14"/>
        <v>191</v>
      </c>
      <c r="BC55" s="164">
        <v>0</v>
      </c>
      <c r="BD55" s="165">
        <v>0</v>
      </c>
      <c r="BE55" s="166">
        <v>0</v>
      </c>
      <c r="BF55" s="166">
        <v>0</v>
      </c>
      <c r="BG55" s="161">
        <f t="shared" si="9"/>
        <v>0</v>
      </c>
      <c r="BH55" s="161">
        <f t="shared" si="26"/>
        <v>31</v>
      </c>
      <c r="BI55" s="161">
        <f t="shared" si="15"/>
        <v>477</v>
      </c>
      <c r="BJ55" s="161">
        <f t="shared" si="16"/>
        <v>508</v>
      </c>
    </row>
    <row r="56" spans="1:62" ht="18">
      <c r="A56" s="53" t="s">
        <v>54</v>
      </c>
      <c r="B56" s="173">
        <v>551</v>
      </c>
      <c r="C56" s="162">
        <v>46</v>
      </c>
      <c r="D56" s="162">
        <v>13</v>
      </c>
      <c r="E56" s="161">
        <f t="shared" si="11"/>
        <v>610</v>
      </c>
      <c r="F56" s="5">
        <v>960</v>
      </c>
      <c r="G56" s="163">
        <f t="shared" si="12"/>
        <v>0.63541666666666663</v>
      </c>
      <c r="H56" s="164">
        <v>275</v>
      </c>
      <c r="I56" s="165">
        <v>24</v>
      </c>
      <c r="J56" s="166">
        <v>2</v>
      </c>
      <c r="K56" s="170">
        <v>3</v>
      </c>
      <c r="L56" s="171">
        <f t="shared" si="17"/>
        <v>304</v>
      </c>
      <c r="M56" s="164">
        <v>181</v>
      </c>
      <c r="N56" s="165">
        <v>16</v>
      </c>
      <c r="O56" s="164">
        <v>0</v>
      </c>
      <c r="P56" s="170">
        <v>7</v>
      </c>
      <c r="Q56" s="171">
        <f t="shared" si="23"/>
        <v>204</v>
      </c>
      <c r="R56" s="164">
        <v>20</v>
      </c>
      <c r="S56" s="165">
        <v>0</v>
      </c>
      <c r="T56" s="164">
        <v>0</v>
      </c>
      <c r="U56" s="170">
        <v>0</v>
      </c>
      <c r="V56" s="171">
        <f t="shared" si="24"/>
        <v>20</v>
      </c>
      <c r="W56" s="164">
        <v>11</v>
      </c>
      <c r="X56" s="165">
        <v>1</v>
      </c>
      <c r="Y56" s="166">
        <v>0</v>
      </c>
      <c r="Z56" s="170">
        <v>0</v>
      </c>
      <c r="AA56" s="171">
        <f t="shared" si="18"/>
        <v>12</v>
      </c>
      <c r="AB56" s="164">
        <v>21</v>
      </c>
      <c r="AC56" s="165">
        <v>0</v>
      </c>
      <c r="AD56" s="166">
        <v>0</v>
      </c>
      <c r="AE56" s="170">
        <v>1</v>
      </c>
      <c r="AF56" s="171">
        <f t="shared" si="19"/>
        <v>22</v>
      </c>
      <c r="AG56" s="164">
        <v>9</v>
      </c>
      <c r="AH56" s="165">
        <v>2</v>
      </c>
      <c r="AI56" s="166">
        <v>0</v>
      </c>
      <c r="AJ56" s="170">
        <v>0</v>
      </c>
      <c r="AK56" s="171">
        <f t="shared" si="20"/>
        <v>11</v>
      </c>
      <c r="AL56" s="164">
        <v>6</v>
      </c>
      <c r="AM56" s="165">
        <v>0</v>
      </c>
      <c r="AN56" s="166">
        <v>0</v>
      </c>
      <c r="AO56" s="170">
        <v>0</v>
      </c>
      <c r="AP56" s="171">
        <f t="shared" si="21"/>
        <v>6</v>
      </c>
      <c r="AQ56" s="164">
        <v>1</v>
      </c>
      <c r="AR56" s="165">
        <v>0</v>
      </c>
      <c r="AS56" s="164">
        <v>0</v>
      </c>
      <c r="AT56" s="171">
        <v>0</v>
      </c>
      <c r="AU56" s="171">
        <f t="shared" si="25"/>
        <v>1</v>
      </c>
      <c r="AV56" s="164">
        <v>4</v>
      </c>
      <c r="AW56" s="165">
        <v>0</v>
      </c>
      <c r="AX56" s="166">
        <v>0</v>
      </c>
      <c r="AY56" s="170">
        <v>1</v>
      </c>
      <c r="AZ56" s="171">
        <f t="shared" si="22"/>
        <v>5</v>
      </c>
      <c r="BA56" s="171">
        <f t="shared" si="13"/>
        <v>343</v>
      </c>
      <c r="BB56" s="171">
        <f t="shared" si="14"/>
        <v>225</v>
      </c>
      <c r="BC56" s="164">
        <v>0</v>
      </c>
      <c r="BD56" s="165">
        <v>0</v>
      </c>
      <c r="BE56" s="166">
        <v>0</v>
      </c>
      <c r="BF56" s="166">
        <v>0</v>
      </c>
      <c r="BG56" s="161">
        <f t="shared" si="9"/>
        <v>0</v>
      </c>
      <c r="BH56" s="161">
        <f t="shared" si="26"/>
        <v>25</v>
      </c>
      <c r="BI56" s="161">
        <f t="shared" si="15"/>
        <v>585</v>
      </c>
      <c r="BJ56" s="161">
        <f t="shared" si="16"/>
        <v>610</v>
      </c>
    </row>
    <row r="57" spans="1:62" ht="18">
      <c r="A57" s="53" t="s">
        <v>55</v>
      </c>
      <c r="B57" s="173">
        <v>485</v>
      </c>
      <c r="C57" s="162">
        <v>40</v>
      </c>
      <c r="D57" s="162">
        <v>9</v>
      </c>
      <c r="E57" s="161">
        <f t="shared" si="11"/>
        <v>534</v>
      </c>
      <c r="F57" s="5">
        <v>810</v>
      </c>
      <c r="G57" s="163">
        <f t="shared" si="12"/>
        <v>0.65925925925925921</v>
      </c>
      <c r="H57" s="164">
        <v>219</v>
      </c>
      <c r="I57" s="165">
        <v>16</v>
      </c>
      <c r="J57" s="166">
        <v>2</v>
      </c>
      <c r="K57" s="170">
        <v>5</v>
      </c>
      <c r="L57" s="171">
        <f t="shared" si="17"/>
        <v>242</v>
      </c>
      <c r="M57" s="164">
        <v>162</v>
      </c>
      <c r="N57" s="165">
        <v>14</v>
      </c>
      <c r="O57" s="164">
        <v>0</v>
      </c>
      <c r="P57" s="170">
        <v>3</v>
      </c>
      <c r="Q57" s="171">
        <f t="shared" si="23"/>
        <v>179</v>
      </c>
      <c r="R57" s="164">
        <v>14</v>
      </c>
      <c r="S57" s="165">
        <v>1</v>
      </c>
      <c r="T57" s="164">
        <v>0</v>
      </c>
      <c r="U57" s="170">
        <v>0</v>
      </c>
      <c r="V57" s="171">
        <f t="shared" si="24"/>
        <v>15</v>
      </c>
      <c r="W57" s="164">
        <v>10</v>
      </c>
      <c r="X57" s="165">
        <v>2</v>
      </c>
      <c r="Y57" s="166">
        <v>1</v>
      </c>
      <c r="Z57" s="170">
        <v>0</v>
      </c>
      <c r="AA57" s="171">
        <f t="shared" si="18"/>
        <v>13</v>
      </c>
      <c r="AB57" s="164">
        <v>29</v>
      </c>
      <c r="AC57" s="165">
        <v>0</v>
      </c>
      <c r="AD57" s="166">
        <v>0</v>
      </c>
      <c r="AE57" s="170">
        <v>1</v>
      </c>
      <c r="AF57" s="171">
        <f t="shared" si="19"/>
        <v>30</v>
      </c>
      <c r="AG57" s="164">
        <v>17</v>
      </c>
      <c r="AH57" s="165">
        <v>1</v>
      </c>
      <c r="AI57" s="166">
        <v>0</v>
      </c>
      <c r="AJ57" s="170">
        <v>0</v>
      </c>
      <c r="AK57" s="171">
        <f t="shared" si="20"/>
        <v>18</v>
      </c>
      <c r="AL57" s="164">
        <v>4</v>
      </c>
      <c r="AM57" s="165">
        <v>0</v>
      </c>
      <c r="AN57" s="166">
        <v>0</v>
      </c>
      <c r="AO57" s="170">
        <v>0</v>
      </c>
      <c r="AP57" s="171">
        <f t="shared" si="21"/>
        <v>4</v>
      </c>
      <c r="AQ57" s="164">
        <v>0</v>
      </c>
      <c r="AR57" s="165">
        <v>0</v>
      </c>
      <c r="AS57" s="164">
        <v>0</v>
      </c>
      <c r="AT57" s="171">
        <v>0</v>
      </c>
      <c r="AU57" s="171">
        <f t="shared" si="25"/>
        <v>0</v>
      </c>
      <c r="AV57" s="164">
        <v>1</v>
      </c>
      <c r="AW57" s="165">
        <v>0</v>
      </c>
      <c r="AX57" s="166">
        <v>0</v>
      </c>
      <c r="AY57" s="170">
        <v>0</v>
      </c>
      <c r="AZ57" s="171">
        <f t="shared" si="22"/>
        <v>1</v>
      </c>
      <c r="BA57" s="171">
        <f t="shared" si="13"/>
        <v>294</v>
      </c>
      <c r="BB57" s="171">
        <f t="shared" si="14"/>
        <v>194</v>
      </c>
      <c r="BC57" s="164">
        <v>0</v>
      </c>
      <c r="BD57" s="165">
        <v>0</v>
      </c>
      <c r="BE57" s="166">
        <v>0</v>
      </c>
      <c r="BF57" s="166">
        <v>0</v>
      </c>
      <c r="BG57" s="161">
        <f t="shared" si="9"/>
        <v>0</v>
      </c>
      <c r="BH57" s="161">
        <f t="shared" si="26"/>
        <v>32</v>
      </c>
      <c r="BI57" s="161">
        <f t="shared" si="15"/>
        <v>502</v>
      </c>
      <c r="BJ57" s="161">
        <f t="shared" si="16"/>
        <v>534</v>
      </c>
    </row>
    <row r="58" spans="1:62" ht="18">
      <c r="A58" s="53" t="s">
        <v>56</v>
      </c>
      <c r="B58" s="173">
        <v>678</v>
      </c>
      <c r="C58" s="162">
        <v>61</v>
      </c>
      <c r="D58" s="162">
        <v>9</v>
      </c>
      <c r="E58" s="161">
        <f t="shared" si="11"/>
        <v>748</v>
      </c>
      <c r="F58" s="5">
        <v>1124</v>
      </c>
      <c r="G58" s="163">
        <f t="shared" si="12"/>
        <v>0.66548042704626331</v>
      </c>
      <c r="H58" s="164">
        <v>300</v>
      </c>
      <c r="I58" s="165">
        <v>27</v>
      </c>
      <c r="J58" s="166">
        <v>0</v>
      </c>
      <c r="K58" s="170">
        <v>6</v>
      </c>
      <c r="L58" s="171">
        <f t="shared" si="17"/>
        <v>333</v>
      </c>
      <c r="M58" s="164">
        <v>238</v>
      </c>
      <c r="N58" s="165">
        <v>24</v>
      </c>
      <c r="O58" s="164">
        <v>0</v>
      </c>
      <c r="P58" s="170">
        <v>2</v>
      </c>
      <c r="Q58" s="171">
        <f t="shared" si="23"/>
        <v>264</v>
      </c>
      <c r="R58" s="164">
        <v>34</v>
      </c>
      <c r="S58" s="165">
        <v>3</v>
      </c>
      <c r="T58" s="164">
        <v>0</v>
      </c>
      <c r="U58" s="170">
        <v>0</v>
      </c>
      <c r="V58" s="171">
        <f t="shared" si="24"/>
        <v>37</v>
      </c>
      <c r="W58" s="164">
        <v>4</v>
      </c>
      <c r="X58" s="165">
        <v>0</v>
      </c>
      <c r="Y58" s="166">
        <v>0</v>
      </c>
      <c r="Z58" s="170">
        <v>0</v>
      </c>
      <c r="AA58" s="171">
        <f t="shared" si="18"/>
        <v>4</v>
      </c>
      <c r="AB58" s="164">
        <v>32</v>
      </c>
      <c r="AC58" s="165">
        <v>1</v>
      </c>
      <c r="AD58" s="166">
        <v>0</v>
      </c>
      <c r="AE58" s="170">
        <v>0</v>
      </c>
      <c r="AF58" s="171">
        <f t="shared" si="19"/>
        <v>33</v>
      </c>
      <c r="AG58" s="164">
        <v>27</v>
      </c>
      <c r="AH58" s="165">
        <v>1</v>
      </c>
      <c r="AI58" s="166">
        <v>0</v>
      </c>
      <c r="AJ58" s="170">
        <v>0</v>
      </c>
      <c r="AK58" s="171">
        <f t="shared" si="20"/>
        <v>28</v>
      </c>
      <c r="AL58" s="164">
        <v>1</v>
      </c>
      <c r="AM58" s="165">
        <v>0</v>
      </c>
      <c r="AN58" s="166">
        <v>0</v>
      </c>
      <c r="AO58" s="170">
        <v>0</v>
      </c>
      <c r="AP58" s="171">
        <f t="shared" si="21"/>
        <v>1</v>
      </c>
      <c r="AQ58" s="164">
        <v>2</v>
      </c>
      <c r="AR58" s="165">
        <v>0</v>
      </c>
      <c r="AS58" s="164">
        <v>0</v>
      </c>
      <c r="AT58" s="171">
        <v>0</v>
      </c>
      <c r="AU58" s="171">
        <f t="shared" si="25"/>
        <v>2</v>
      </c>
      <c r="AV58" s="164">
        <v>5</v>
      </c>
      <c r="AW58" s="165">
        <v>1</v>
      </c>
      <c r="AX58" s="166">
        <v>0</v>
      </c>
      <c r="AY58" s="170">
        <v>0</v>
      </c>
      <c r="AZ58" s="171">
        <f t="shared" si="22"/>
        <v>6</v>
      </c>
      <c r="BA58" s="171">
        <f t="shared" si="13"/>
        <v>395</v>
      </c>
      <c r="BB58" s="171">
        <f t="shared" si="14"/>
        <v>303</v>
      </c>
      <c r="BC58" s="164">
        <v>1</v>
      </c>
      <c r="BD58" s="165">
        <v>0</v>
      </c>
      <c r="BE58" s="166">
        <v>0</v>
      </c>
      <c r="BF58" s="166">
        <v>0</v>
      </c>
      <c r="BG58" s="161">
        <f t="shared" si="9"/>
        <v>1</v>
      </c>
      <c r="BH58" s="161">
        <f t="shared" si="26"/>
        <v>39</v>
      </c>
      <c r="BI58" s="161">
        <f t="shared" si="15"/>
        <v>709</v>
      </c>
      <c r="BJ58" s="161">
        <f t="shared" si="16"/>
        <v>748</v>
      </c>
    </row>
    <row r="59" spans="1:62" ht="18">
      <c r="A59" s="53" t="s">
        <v>57</v>
      </c>
      <c r="B59" s="173">
        <v>583</v>
      </c>
      <c r="C59" s="162">
        <v>61</v>
      </c>
      <c r="D59" s="162">
        <v>11</v>
      </c>
      <c r="E59" s="161">
        <f t="shared" si="11"/>
        <v>655</v>
      </c>
      <c r="F59" s="5">
        <v>964</v>
      </c>
      <c r="G59" s="163">
        <f t="shared" si="12"/>
        <v>0.6794605809128631</v>
      </c>
      <c r="H59" s="164">
        <v>277</v>
      </c>
      <c r="I59" s="165">
        <v>27</v>
      </c>
      <c r="J59" s="166">
        <v>4</v>
      </c>
      <c r="K59" s="170">
        <v>5</v>
      </c>
      <c r="L59" s="171">
        <f t="shared" si="17"/>
        <v>313</v>
      </c>
      <c r="M59" s="164">
        <v>205</v>
      </c>
      <c r="N59" s="165">
        <v>20</v>
      </c>
      <c r="O59" s="164">
        <v>1</v>
      </c>
      <c r="P59" s="170">
        <v>2</v>
      </c>
      <c r="Q59" s="171">
        <f t="shared" si="23"/>
        <v>228</v>
      </c>
      <c r="R59" s="164">
        <v>22</v>
      </c>
      <c r="S59" s="165">
        <v>2</v>
      </c>
      <c r="T59" s="164">
        <v>0</v>
      </c>
      <c r="U59" s="170">
        <v>0</v>
      </c>
      <c r="V59" s="171">
        <f t="shared" si="24"/>
        <v>24</v>
      </c>
      <c r="W59" s="164">
        <v>4</v>
      </c>
      <c r="X59" s="165">
        <v>0</v>
      </c>
      <c r="Y59" s="166">
        <v>0</v>
      </c>
      <c r="Z59" s="170">
        <v>0</v>
      </c>
      <c r="AA59" s="171">
        <f t="shared" si="18"/>
        <v>4</v>
      </c>
      <c r="AB59" s="164">
        <v>28</v>
      </c>
      <c r="AC59" s="165">
        <v>0</v>
      </c>
      <c r="AD59" s="166">
        <v>0</v>
      </c>
      <c r="AE59" s="170">
        <v>2</v>
      </c>
      <c r="AF59" s="171">
        <f t="shared" si="19"/>
        <v>30</v>
      </c>
      <c r="AG59" s="164">
        <v>18</v>
      </c>
      <c r="AH59" s="165">
        <v>2</v>
      </c>
      <c r="AI59" s="166">
        <v>0</v>
      </c>
      <c r="AJ59" s="170">
        <v>0</v>
      </c>
      <c r="AK59" s="171">
        <f t="shared" si="20"/>
        <v>20</v>
      </c>
      <c r="AL59" s="164">
        <v>2</v>
      </c>
      <c r="AM59" s="165">
        <v>0</v>
      </c>
      <c r="AN59" s="166">
        <v>0</v>
      </c>
      <c r="AO59" s="170">
        <v>0</v>
      </c>
      <c r="AP59" s="171">
        <f t="shared" si="21"/>
        <v>2</v>
      </c>
      <c r="AQ59" s="164">
        <v>2</v>
      </c>
      <c r="AR59" s="165">
        <v>1</v>
      </c>
      <c r="AS59" s="164">
        <v>0</v>
      </c>
      <c r="AT59" s="171">
        <v>0</v>
      </c>
      <c r="AU59" s="171">
        <f t="shared" si="25"/>
        <v>3</v>
      </c>
      <c r="AV59" s="164">
        <v>6</v>
      </c>
      <c r="AW59" s="165">
        <v>0</v>
      </c>
      <c r="AX59" s="166">
        <v>0</v>
      </c>
      <c r="AY59" s="170">
        <v>0</v>
      </c>
      <c r="AZ59" s="171">
        <f t="shared" si="22"/>
        <v>6</v>
      </c>
      <c r="BA59" s="171">
        <f t="shared" si="13"/>
        <v>365</v>
      </c>
      <c r="BB59" s="171">
        <f t="shared" si="14"/>
        <v>255</v>
      </c>
      <c r="BC59" s="164">
        <v>0</v>
      </c>
      <c r="BD59" s="165">
        <v>0</v>
      </c>
      <c r="BE59" s="166">
        <v>0</v>
      </c>
      <c r="BF59" s="166">
        <v>0</v>
      </c>
      <c r="BG59" s="161">
        <f t="shared" si="9"/>
        <v>0</v>
      </c>
      <c r="BH59" s="161">
        <f t="shared" si="26"/>
        <v>25</v>
      </c>
      <c r="BI59" s="161">
        <f t="shared" si="15"/>
        <v>630</v>
      </c>
      <c r="BJ59" s="161">
        <f t="shared" si="16"/>
        <v>655</v>
      </c>
    </row>
    <row r="60" spans="1:62" ht="18">
      <c r="A60" s="53" t="s">
        <v>58</v>
      </c>
      <c r="B60" s="173">
        <v>292</v>
      </c>
      <c r="C60" s="162">
        <v>25</v>
      </c>
      <c r="D60" s="162">
        <v>6</v>
      </c>
      <c r="E60" s="161">
        <f t="shared" si="11"/>
        <v>323</v>
      </c>
      <c r="F60" s="5">
        <v>448</v>
      </c>
      <c r="G60" s="163">
        <f t="shared" si="12"/>
        <v>0.7209821428571429</v>
      </c>
      <c r="H60" s="164">
        <v>167</v>
      </c>
      <c r="I60" s="165">
        <v>12</v>
      </c>
      <c r="J60" s="166">
        <v>1</v>
      </c>
      <c r="K60" s="170">
        <v>3</v>
      </c>
      <c r="L60" s="171">
        <f t="shared" si="17"/>
        <v>183</v>
      </c>
      <c r="M60" s="164">
        <v>83</v>
      </c>
      <c r="N60" s="165">
        <v>7</v>
      </c>
      <c r="O60" s="164">
        <v>1</v>
      </c>
      <c r="P60" s="170">
        <v>3</v>
      </c>
      <c r="Q60" s="171">
        <f t="shared" si="23"/>
        <v>94</v>
      </c>
      <c r="R60" s="164">
        <v>1</v>
      </c>
      <c r="S60" s="165">
        <v>1</v>
      </c>
      <c r="T60" s="164">
        <v>0</v>
      </c>
      <c r="U60" s="170">
        <v>0</v>
      </c>
      <c r="V60" s="171">
        <f t="shared" si="24"/>
        <v>2</v>
      </c>
      <c r="W60" s="164">
        <v>0</v>
      </c>
      <c r="X60" s="165">
        <v>0</v>
      </c>
      <c r="Y60" s="166">
        <v>0</v>
      </c>
      <c r="Z60" s="170">
        <v>0</v>
      </c>
      <c r="AA60" s="171">
        <f t="shared" si="18"/>
        <v>0</v>
      </c>
      <c r="AB60" s="164">
        <v>10</v>
      </c>
      <c r="AC60" s="165">
        <v>0</v>
      </c>
      <c r="AD60" s="166">
        <v>0</v>
      </c>
      <c r="AE60" s="170">
        <v>0</v>
      </c>
      <c r="AF60" s="171">
        <f t="shared" si="19"/>
        <v>10</v>
      </c>
      <c r="AG60" s="164">
        <v>10</v>
      </c>
      <c r="AH60" s="165">
        <v>1</v>
      </c>
      <c r="AI60" s="166">
        <v>0</v>
      </c>
      <c r="AJ60" s="170">
        <v>0</v>
      </c>
      <c r="AK60" s="171">
        <f t="shared" si="20"/>
        <v>11</v>
      </c>
      <c r="AL60" s="164">
        <v>3</v>
      </c>
      <c r="AM60" s="165">
        <v>0</v>
      </c>
      <c r="AN60" s="166">
        <v>0</v>
      </c>
      <c r="AO60" s="170">
        <v>0</v>
      </c>
      <c r="AP60" s="171">
        <f t="shared" si="21"/>
        <v>3</v>
      </c>
      <c r="AQ60" s="164">
        <v>2</v>
      </c>
      <c r="AR60" s="165">
        <v>0</v>
      </c>
      <c r="AS60" s="164">
        <v>0</v>
      </c>
      <c r="AT60" s="171">
        <v>0</v>
      </c>
      <c r="AU60" s="171">
        <f t="shared" si="25"/>
        <v>2</v>
      </c>
      <c r="AV60" s="164">
        <v>0</v>
      </c>
      <c r="AW60" s="165">
        <v>0</v>
      </c>
      <c r="AX60" s="166">
        <v>0</v>
      </c>
      <c r="AY60" s="170">
        <v>0</v>
      </c>
      <c r="AZ60" s="171">
        <f t="shared" si="22"/>
        <v>0</v>
      </c>
      <c r="BA60" s="171">
        <f t="shared" si="13"/>
        <v>207</v>
      </c>
      <c r="BB60" s="171">
        <f t="shared" si="14"/>
        <v>98</v>
      </c>
      <c r="BC60" s="164">
        <v>0</v>
      </c>
      <c r="BD60" s="165">
        <v>0</v>
      </c>
      <c r="BE60" s="166">
        <v>0</v>
      </c>
      <c r="BF60" s="166">
        <v>0</v>
      </c>
      <c r="BG60" s="161">
        <f t="shared" si="9"/>
        <v>0</v>
      </c>
      <c r="BH60" s="161">
        <f t="shared" si="26"/>
        <v>18</v>
      </c>
      <c r="BI60" s="161">
        <f t="shared" si="15"/>
        <v>305</v>
      </c>
      <c r="BJ60" s="161">
        <f t="shared" si="16"/>
        <v>323</v>
      </c>
    </row>
    <row r="61" spans="1:62" ht="18">
      <c r="A61" s="53" t="s">
        <v>59</v>
      </c>
      <c r="B61" s="173">
        <v>343</v>
      </c>
      <c r="C61" s="162">
        <v>27</v>
      </c>
      <c r="D61" s="162">
        <v>8</v>
      </c>
      <c r="E61" s="161">
        <f t="shared" si="11"/>
        <v>378</v>
      </c>
      <c r="F61" s="5">
        <v>525</v>
      </c>
      <c r="G61" s="163">
        <f t="shared" si="12"/>
        <v>0.72</v>
      </c>
      <c r="H61" s="164">
        <v>99</v>
      </c>
      <c r="I61" s="165">
        <v>8</v>
      </c>
      <c r="J61" s="166">
        <v>2</v>
      </c>
      <c r="K61" s="170">
        <v>2</v>
      </c>
      <c r="L61" s="171">
        <f t="shared" si="17"/>
        <v>111</v>
      </c>
      <c r="M61" s="164">
        <v>179</v>
      </c>
      <c r="N61" s="165">
        <v>10</v>
      </c>
      <c r="O61" s="164">
        <v>0</v>
      </c>
      <c r="P61" s="170">
        <v>4</v>
      </c>
      <c r="Q61" s="171">
        <f t="shared" si="23"/>
        <v>193</v>
      </c>
      <c r="R61" s="164">
        <v>22</v>
      </c>
      <c r="S61" s="165">
        <v>2</v>
      </c>
      <c r="T61" s="164">
        <v>0</v>
      </c>
      <c r="U61" s="170">
        <v>0</v>
      </c>
      <c r="V61" s="171">
        <f t="shared" si="24"/>
        <v>24</v>
      </c>
      <c r="W61" s="164">
        <v>5</v>
      </c>
      <c r="X61" s="165">
        <v>0</v>
      </c>
      <c r="Y61" s="166">
        <v>0</v>
      </c>
      <c r="Z61" s="170">
        <v>2</v>
      </c>
      <c r="AA61" s="171">
        <f t="shared" si="18"/>
        <v>7</v>
      </c>
      <c r="AB61" s="164">
        <v>7</v>
      </c>
      <c r="AC61" s="165">
        <v>1</v>
      </c>
      <c r="AD61" s="166">
        <v>1</v>
      </c>
      <c r="AE61" s="170">
        <v>0</v>
      </c>
      <c r="AF61" s="171">
        <f t="shared" si="19"/>
        <v>9</v>
      </c>
      <c r="AG61" s="164">
        <v>8</v>
      </c>
      <c r="AH61" s="165">
        <v>0</v>
      </c>
      <c r="AI61" s="166">
        <v>0</v>
      </c>
      <c r="AJ61" s="170">
        <v>0</v>
      </c>
      <c r="AK61" s="171">
        <f t="shared" si="20"/>
        <v>8</v>
      </c>
      <c r="AL61" s="164">
        <v>0</v>
      </c>
      <c r="AM61" s="165">
        <v>0</v>
      </c>
      <c r="AN61" s="166">
        <v>0</v>
      </c>
      <c r="AO61" s="170">
        <v>0</v>
      </c>
      <c r="AP61" s="171">
        <f t="shared" si="21"/>
        <v>0</v>
      </c>
      <c r="AQ61" s="164">
        <v>2</v>
      </c>
      <c r="AR61" s="165">
        <v>0</v>
      </c>
      <c r="AS61" s="164">
        <v>0</v>
      </c>
      <c r="AT61" s="171">
        <v>0</v>
      </c>
      <c r="AU61" s="171">
        <f t="shared" si="25"/>
        <v>2</v>
      </c>
      <c r="AV61" s="164">
        <v>3</v>
      </c>
      <c r="AW61" s="165">
        <v>0</v>
      </c>
      <c r="AX61" s="166">
        <v>0</v>
      </c>
      <c r="AY61" s="170">
        <v>0</v>
      </c>
      <c r="AZ61" s="171">
        <f t="shared" si="22"/>
        <v>3</v>
      </c>
      <c r="BA61" s="171">
        <f t="shared" si="13"/>
        <v>128</v>
      </c>
      <c r="BB61" s="171">
        <f t="shared" si="14"/>
        <v>219</v>
      </c>
      <c r="BC61" s="164">
        <v>0</v>
      </c>
      <c r="BD61" s="165">
        <v>0</v>
      </c>
      <c r="BE61" s="166">
        <v>0</v>
      </c>
      <c r="BF61" s="166">
        <v>0</v>
      </c>
      <c r="BG61" s="161">
        <f t="shared" si="9"/>
        <v>0</v>
      </c>
      <c r="BH61" s="161">
        <f t="shared" si="26"/>
        <v>21</v>
      </c>
      <c r="BI61" s="161">
        <f t="shared" si="15"/>
        <v>357</v>
      </c>
      <c r="BJ61" s="161">
        <f t="shared" si="16"/>
        <v>378</v>
      </c>
    </row>
    <row r="62" spans="1:62" ht="18">
      <c r="A62" s="53" t="s">
        <v>60</v>
      </c>
      <c r="B62" s="173">
        <v>480</v>
      </c>
      <c r="C62" s="162">
        <v>33</v>
      </c>
      <c r="D62" s="162">
        <v>9</v>
      </c>
      <c r="E62" s="161">
        <f t="shared" si="11"/>
        <v>522</v>
      </c>
      <c r="F62" s="5">
        <v>792</v>
      </c>
      <c r="G62" s="163">
        <f t="shared" si="12"/>
        <v>0.65909090909090906</v>
      </c>
      <c r="H62" s="164">
        <v>179</v>
      </c>
      <c r="I62" s="165">
        <v>20</v>
      </c>
      <c r="J62" s="166">
        <v>0</v>
      </c>
      <c r="K62" s="170">
        <v>2</v>
      </c>
      <c r="L62" s="171">
        <f t="shared" si="17"/>
        <v>201</v>
      </c>
      <c r="M62" s="164">
        <v>195</v>
      </c>
      <c r="N62" s="165">
        <v>7</v>
      </c>
      <c r="O62" s="164">
        <v>0</v>
      </c>
      <c r="P62" s="170">
        <v>6</v>
      </c>
      <c r="Q62" s="171">
        <f t="shared" si="23"/>
        <v>208</v>
      </c>
      <c r="R62" s="164">
        <v>22</v>
      </c>
      <c r="S62" s="165">
        <v>3</v>
      </c>
      <c r="T62" s="164">
        <v>1</v>
      </c>
      <c r="U62" s="170">
        <v>0</v>
      </c>
      <c r="V62" s="171">
        <f t="shared" si="24"/>
        <v>26</v>
      </c>
      <c r="W62" s="164">
        <v>3</v>
      </c>
      <c r="X62" s="165">
        <v>1</v>
      </c>
      <c r="Y62" s="166">
        <v>0</v>
      </c>
      <c r="Z62" s="170">
        <v>0</v>
      </c>
      <c r="AA62" s="171">
        <f t="shared" si="18"/>
        <v>4</v>
      </c>
      <c r="AB62" s="164">
        <v>17</v>
      </c>
      <c r="AC62" s="165">
        <v>0</v>
      </c>
      <c r="AD62" s="166">
        <v>0</v>
      </c>
      <c r="AE62" s="170">
        <v>1</v>
      </c>
      <c r="AF62" s="171">
        <f t="shared" si="19"/>
        <v>18</v>
      </c>
      <c r="AG62" s="164">
        <v>18</v>
      </c>
      <c r="AH62" s="165">
        <v>0</v>
      </c>
      <c r="AI62" s="166">
        <v>0</v>
      </c>
      <c r="AJ62" s="170">
        <v>0</v>
      </c>
      <c r="AK62" s="171">
        <f t="shared" si="20"/>
        <v>18</v>
      </c>
      <c r="AL62" s="164">
        <v>3</v>
      </c>
      <c r="AM62" s="165">
        <v>0</v>
      </c>
      <c r="AN62" s="166">
        <v>0</v>
      </c>
      <c r="AO62" s="170">
        <v>0</v>
      </c>
      <c r="AP62" s="171">
        <f t="shared" si="21"/>
        <v>3</v>
      </c>
      <c r="AQ62" s="164">
        <v>3</v>
      </c>
      <c r="AR62" s="165">
        <v>0</v>
      </c>
      <c r="AS62" s="164">
        <v>0</v>
      </c>
      <c r="AT62" s="171">
        <v>0</v>
      </c>
      <c r="AU62" s="171">
        <f t="shared" si="25"/>
        <v>3</v>
      </c>
      <c r="AV62" s="164">
        <v>6</v>
      </c>
      <c r="AW62" s="165">
        <v>0</v>
      </c>
      <c r="AX62" s="166">
        <v>0</v>
      </c>
      <c r="AY62" s="170">
        <v>0</v>
      </c>
      <c r="AZ62" s="171">
        <f t="shared" si="22"/>
        <v>6</v>
      </c>
      <c r="BA62" s="171">
        <f t="shared" si="13"/>
        <v>240</v>
      </c>
      <c r="BB62" s="171">
        <f t="shared" si="14"/>
        <v>237</v>
      </c>
      <c r="BC62" s="164">
        <v>0</v>
      </c>
      <c r="BD62" s="165">
        <v>0</v>
      </c>
      <c r="BE62" s="166">
        <v>0</v>
      </c>
      <c r="BF62" s="166">
        <v>0</v>
      </c>
      <c r="BG62" s="161">
        <f t="shared" si="9"/>
        <v>0</v>
      </c>
      <c r="BH62" s="161">
        <f t="shared" si="26"/>
        <v>35</v>
      </c>
      <c r="BI62" s="161">
        <f t="shared" si="15"/>
        <v>487</v>
      </c>
      <c r="BJ62" s="161">
        <f t="shared" si="16"/>
        <v>522</v>
      </c>
    </row>
    <row r="63" spans="1:62" ht="18">
      <c r="A63" s="53" t="s">
        <v>61</v>
      </c>
      <c r="B63" s="173">
        <v>123</v>
      </c>
      <c r="C63" s="162">
        <v>14</v>
      </c>
      <c r="D63" s="162">
        <v>0</v>
      </c>
      <c r="E63" s="161">
        <f t="shared" si="11"/>
        <v>137</v>
      </c>
      <c r="F63" s="5">
        <v>197</v>
      </c>
      <c r="G63" s="163">
        <f t="shared" si="12"/>
        <v>0.69543147208121825</v>
      </c>
      <c r="H63" s="164">
        <v>67</v>
      </c>
      <c r="I63" s="165">
        <v>7</v>
      </c>
      <c r="J63" s="166">
        <v>0</v>
      </c>
      <c r="K63" s="170">
        <v>0</v>
      </c>
      <c r="L63" s="171">
        <f t="shared" si="17"/>
        <v>74</v>
      </c>
      <c r="M63" s="164">
        <v>32</v>
      </c>
      <c r="N63" s="165">
        <v>4</v>
      </c>
      <c r="O63" s="164">
        <v>0</v>
      </c>
      <c r="P63" s="170">
        <v>0</v>
      </c>
      <c r="Q63" s="171">
        <f t="shared" si="23"/>
        <v>36</v>
      </c>
      <c r="R63" s="164">
        <v>2</v>
      </c>
      <c r="S63" s="165">
        <v>1</v>
      </c>
      <c r="T63" s="164">
        <v>0</v>
      </c>
      <c r="U63" s="170">
        <v>0</v>
      </c>
      <c r="V63" s="171">
        <f t="shared" si="24"/>
        <v>3</v>
      </c>
      <c r="W63" s="164">
        <v>1</v>
      </c>
      <c r="X63" s="165">
        <v>0</v>
      </c>
      <c r="Y63" s="166">
        <v>0</v>
      </c>
      <c r="Z63" s="170">
        <v>0</v>
      </c>
      <c r="AA63" s="171">
        <f t="shared" si="18"/>
        <v>1</v>
      </c>
      <c r="AB63" s="164">
        <v>7</v>
      </c>
      <c r="AC63" s="165">
        <v>1</v>
      </c>
      <c r="AD63" s="166">
        <v>0</v>
      </c>
      <c r="AE63" s="170">
        <v>0</v>
      </c>
      <c r="AF63" s="171">
        <f t="shared" si="19"/>
        <v>8</v>
      </c>
      <c r="AG63" s="164">
        <v>5</v>
      </c>
      <c r="AH63" s="165">
        <v>0</v>
      </c>
      <c r="AI63" s="166">
        <v>0</v>
      </c>
      <c r="AJ63" s="170">
        <v>0</v>
      </c>
      <c r="AK63" s="171">
        <f t="shared" si="20"/>
        <v>5</v>
      </c>
      <c r="AL63" s="164">
        <v>0</v>
      </c>
      <c r="AM63" s="165">
        <v>0</v>
      </c>
      <c r="AN63" s="166">
        <v>0</v>
      </c>
      <c r="AO63" s="170">
        <v>0</v>
      </c>
      <c r="AP63" s="171">
        <f t="shared" si="21"/>
        <v>0</v>
      </c>
      <c r="AQ63" s="164">
        <v>1</v>
      </c>
      <c r="AR63" s="165">
        <v>0</v>
      </c>
      <c r="AS63" s="164">
        <v>0</v>
      </c>
      <c r="AT63" s="171">
        <v>0</v>
      </c>
      <c r="AU63" s="171">
        <f t="shared" si="25"/>
        <v>1</v>
      </c>
      <c r="AV63" s="164">
        <v>1</v>
      </c>
      <c r="AW63" s="165">
        <v>0</v>
      </c>
      <c r="AX63" s="166">
        <v>0</v>
      </c>
      <c r="AY63" s="170">
        <v>0</v>
      </c>
      <c r="AZ63" s="171">
        <f t="shared" si="22"/>
        <v>1</v>
      </c>
      <c r="BA63" s="171">
        <f t="shared" si="13"/>
        <v>87</v>
      </c>
      <c r="BB63" s="171">
        <f t="shared" si="14"/>
        <v>40</v>
      </c>
      <c r="BC63" s="164">
        <v>0</v>
      </c>
      <c r="BD63" s="165">
        <v>0</v>
      </c>
      <c r="BE63" s="166">
        <v>0</v>
      </c>
      <c r="BF63" s="166">
        <v>0</v>
      </c>
      <c r="BG63" s="161">
        <f t="shared" si="9"/>
        <v>0</v>
      </c>
      <c r="BH63" s="161">
        <f t="shared" si="26"/>
        <v>8</v>
      </c>
      <c r="BI63" s="161">
        <f t="shared" si="15"/>
        <v>129</v>
      </c>
      <c r="BJ63" s="161">
        <f t="shared" si="16"/>
        <v>137</v>
      </c>
    </row>
    <row r="64" spans="1:62" ht="18">
      <c r="A64" s="53" t="s">
        <v>62</v>
      </c>
      <c r="B64" s="173">
        <v>621</v>
      </c>
      <c r="C64" s="162">
        <v>40</v>
      </c>
      <c r="D64" s="162">
        <v>4</v>
      </c>
      <c r="E64" s="161">
        <f t="shared" si="11"/>
        <v>665</v>
      </c>
      <c r="F64" s="5">
        <v>989</v>
      </c>
      <c r="G64" s="163">
        <f t="shared" si="12"/>
        <v>0.67239635995955516</v>
      </c>
      <c r="H64" s="164">
        <v>282</v>
      </c>
      <c r="I64" s="165">
        <v>18</v>
      </c>
      <c r="J64" s="166">
        <v>1</v>
      </c>
      <c r="K64" s="170">
        <v>2</v>
      </c>
      <c r="L64" s="171">
        <f t="shared" si="17"/>
        <v>303</v>
      </c>
      <c r="M64" s="164">
        <v>213</v>
      </c>
      <c r="N64" s="165">
        <v>9</v>
      </c>
      <c r="O64" s="164">
        <v>0</v>
      </c>
      <c r="P64" s="170">
        <v>1</v>
      </c>
      <c r="Q64" s="171">
        <f t="shared" si="23"/>
        <v>223</v>
      </c>
      <c r="R64" s="164">
        <v>33</v>
      </c>
      <c r="S64" s="165">
        <v>2</v>
      </c>
      <c r="T64" s="164">
        <v>1</v>
      </c>
      <c r="U64" s="170">
        <v>0</v>
      </c>
      <c r="V64" s="171">
        <f t="shared" si="24"/>
        <v>36</v>
      </c>
      <c r="W64" s="164">
        <v>10</v>
      </c>
      <c r="X64" s="165">
        <v>2</v>
      </c>
      <c r="Y64" s="166">
        <v>0</v>
      </c>
      <c r="Z64" s="170">
        <v>0</v>
      </c>
      <c r="AA64" s="171">
        <f t="shared" si="18"/>
        <v>12</v>
      </c>
      <c r="AB64" s="164">
        <v>29</v>
      </c>
      <c r="AC64" s="165">
        <v>1</v>
      </c>
      <c r="AD64" s="166">
        <v>0</v>
      </c>
      <c r="AE64" s="170">
        <v>0</v>
      </c>
      <c r="AF64" s="171">
        <f t="shared" si="19"/>
        <v>30</v>
      </c>
      <c r="AG64" s="164">
        <v>17</v>
      </c>
      <c r="AH64" s="165">
        <v>0</v>
      </c>
      <c r="AI64" s="166">
        <v>0</v>
      </c>
      <c r="AJ64" s="170">
        <v>0</v>
      </c>
      <c r="AK64" s="171">
        <f t="shared" si="20"/>
        <v>17</v>
      </c>
      <c r="AL64" s="164">
        <v>4</v>
      </c>
      <c r="AM64" s="165">
        <v>0</v>
      </c>
      <c r="AN64" s="166">
        <v>0</v>
      </c>
      <c r="AO64" s="170">
        <v>0</v>
      </c>
      <c r="AP64" s="171">
        <f t="shared" si="21"/>
        <v>4</v>
      </c>
      <c r="AQ64" s="164">
        <v>1</v>
      </c>
      <c r="AR64" s="165">
        <v>0</v>
      </c>
      <c r="AS64" s="164">
        <v>0</v>
      </c>
      <c r="AT64" s="171">
        <v>0</v>
      </c>
      <c r="AU64" s="171">
        <f t="shared" si="25"/>
        <v>1</v>
      </c>
      <c r="AV64" s="164">
        <v>1</v>
      </c>
      <c r="AW64" s="165">
        <v>2</v>
      </c>
      <c r="AX64" s="166">
        <v>0</v>
      </c>
      <c r="AY64" s="170">
        <v>0</v>
      </c>
      <c r="AZ64" s="171">
        <f t="shared" si="22"/>
        <v>3</v>
      </c>
      <c r="BA64" s="171">
        <f t="shared" si="13"/>
        <v>354</v>
      </c>
      <c r="BB64" s="171">
        <f t="shared" si="14"/>
        <v>260</v>
      </c>
      <c r="BC64" s="164">
        <v>0</v>
      </c>
      <c r="BD64" s="165">
        <v>0</v>
      </c>
      <c r="BE64" s="166">
        <v>0</v>
      </c>
      <c r="BF64" s="166">
        <v>0</v>
      </c>
      <c r="BG64" s="161">
        <f t="shared" si="9"/>
        <v>0</v>
      </c>
      <c r="BH64" s="161">
        <f t="shared" si="26"/>
        <v>36</v>
      </c>
      <c r="BI64" s="161">
        <f t="shared" si="15"/>
        <v>629</v>
      </c>
      <c r="BJ64" s="161">
        <f t="shared" si="16"/>
        <v>665</v>
      </c>
    </row>
    <row r="65" spans="1:62" ht="18">
      <c r="A65" s="53" t="s">
        <v>63</v>
      </c>
      <c r="B65" s="173">
        <v>510</v>
      </c>
      <c r="C65" s="162">
        <v>44</v>
      </c>
      <c r="D65" s="162">
        <v>12</v>
      </c>
      <c r="E65" s="161">
        <f t="shared" si="11"/>
        <v>566</v>
      </c>
      <c r="F65" s="5">
        <v>750</v>
      </c>
      <c r="G65" s="163">
        <f t="shared" si="12"/>
        <v>0.75466666666666671</v>
      </c>
      <c r="H65" s="164">
        <v>256</v>
      </c>
      <c r="I65" s="165">
        <v>23</v>
      </c>
      <c r="J65" s="166">
        <v>1</v>
      </c>
      <c r="K65" s="170">
        <v>6</v>
      </c>
      <c r="L65" s="171">
        <f t="shared" si="17"/>
        <v>286</v>
      </c>
      <c r="M65" s="164">
        <v>173</v>
      </c>
      <c r="N65" s="165">
        <v>10</v>
      </c>
      <c r="O65" s="164">
        <v>0</v>
      </c>
      <c r="P65" s="170">
        <v>3</v>
      </c>
      <c r="Q65" s="171">
        <f t="shared" si="23"/>
        <v>186</v>
      </c>
      <c r="R65" s="164">
        <v>21</v>
      </c>
      <c r="S65" s="165">
        <v>1</v>
      </c>
      <c r="T65" s="164">
        <v>0</v>
      </c>
      <c r="U65" s="170">
        <v>0</v>
      </c>
      <c r="V65" s="171">
        <f t="shared" si="24"/>
        <v>22</v>
      </c>
      <c r="W65" s="164">
        <v>4</v>
      </c>
      <c r="X65" s="165">
        <v>2</v>
      </c>
      <c r="Y65" s="166">
        <v>1</v>
      </c>
      <c r="Z65" s="170">
        <v>0</v>
      </c>
      <c r="AA65" s="171">
        <f t="shared" si="18"/>
        <v>7</v>
      </c>
      <c r="AB65" s="164">
        <v>17</v>
      </c>
      <c r="AC65" s="165">
        <v>1</v>
      </c>
      <c r="AD65" s="166">
        <v>0</v>
      </c>
      <c r="AE65" s="170">
        <v>0</v>
      </c>
      <c r="AF65" s="171">
        <f t="shared" si="19"/>
        <v>18</v>
      </c>
      <c r="AG65" s="164">
        <v>11</v>
      </c>
      <c r="AH65" s="165">
        <v>2</v>
      </c>
      <c r="AI65" s="166">
        <v>0</v>
      </c>
      <c r="AJ65" s="170">
        <v>1</v>
      </c>
      <c r="AK65" s="171">
        <f t="shared" si="20"/>
        <v>14</v>
      </c>
      <c r="AL65" s="164">
        <v>2</v>
      </c>
      <c r="AM65" s="165">
        <v>0</v>
      </c>
      <c r="AN65" s="166">
        <v>0</v>
      </c>
      <c r="AO65" s="170">
        <v>1</v>
      </c>
      <c r="AP65" s="171">
        <f t="shared" si="21"/>
        <v>3</v>
      </c>
      <c r="AQ65" s="164">
        <v>0</v>
      </c>
      <c r="AR65" s="165">
        <v>0</v>
      </c>
      <c r="AS65" s="164">
        <v>0</v>
      </c>
      <c r="AT65" s="171">
        <v>0</v>
      </c>
      <c r="AU65" s="171">
        <f t="shared" si="25"/>
        <v>0</v>
      </c>
      <c r="AV65" s="164">
        <v>5</v>
      </c>
      <c r="AW65" s="165">
        <v>0</v>
      </c>
      <c r="AX65" s="166">
        <v>0</v>
      </c>
      <c r="AY65" s="170">
        <v>0</v>
      </c>
      <c r="AZ65" s="171">
        <f t="shared" si="22"/>
        <v>5</v>
      </c>
      <c r="BA65" s="171">
        <f t="shared" si="13"/>
        <v>321</v>
      </c>
      <c r="BB65" s="171">
        <f t="shared" si="14"/>
        <v>208</v>
      </c>
      <c r="BC65" s="164">
        <v>0</v>
      </c>
      <c r="BD65" s="165">
        <v>0</v>
      </c>
      <c r="BE65" s="166">
        <v>0</v>
      </c>
      <c r="BF65" s="166">
        <v>0</v>
      </c>
      <c r="BG65" s="161">
        <f t="shared" si="9"/>
        <v>0</v>
      </c>
      <c r="BH65" s="161">
        <f t="shared" si="26"/>
        <v>25</v>
      </c>
      <c r="BI65" s="161">
        <f t="shared" si="15"/>
        <v>541</v>
      </c>
      <c r="BJ65" s="161">
        <f t="shared" si="16"/>
        <v>566</v>
      </c>
    </row>
    <row r="66" spans="1:62" ht="18">
      <c r="A66" s="53" t="s">
        <v>64</v>
      </c>
      <c r="B66" s="173">
        <v>290</v>
      </c>
      <c r="C66" s="162">
        <v>23</v>
      </c>
      <c r="D66" s="162">
        <v>1</v>
      </c>
      <c r="E66" s="161">
        <f t="shared" si="11"/>
        <v>314</v>
      </c>
      <c r="F66" s="5">
        <v>468</v>
      </c>
      <c r="G66" s="163">
        <f t="shared" si="12"/>
        <v>0.67094017094017089</v>
      </c>
      <c r="H66" s="164">
        <v>122</v>
      </c>
      <c r="I66" s="165">
        <v>6</v>
      </c>
      <c r="J66" s="166">
        <v>1</v>
      </c>
      <c r="K66" s="170">
        <v>0</v>
      </c>
      <c r="L66" s="171">
        <f t="shared" si="17"/>
        <v>129</v>
      </c>
      <c r="M66" s="164">
        <v>112</v>
      </c>
      <c r="N66" s="165">
        <v>11</v>
      </c>
      <c r="O66" s="164">
        <v>0</v>
      </c>
      <c r="P66" s="170">
        <v>1</v>
      </c>
      <c r="Q66" s="171">
        <f t="shared" si="23"/>
        <v>124</v>
      </c>
      <c r="R66" s="164">
        <v>11</v>
      </c>
      <c r="S66" s="165">
        <v>0</v>
      </c>
      <c r="T66" s="164">
        <v>0</v>
      </c>
      <c r="U66" s="170">
        <v>0</v>
      </c>
      <c r="V66" s="171">
        <f t="shared" si="24"/>
        <v>11</v>
      </c>
      <c r="W66" s="164">
        <v>3</v>
      </c>
      <c r="X66" s="165">
        <v>1</v>
      </c>
      <c r="Y66" s="166">
        <v>0</v>
      </c>
      <c r="Z66" s="170">
        <v>0</v>
      </c>
      <c r="AA66" s="171">
        <f t="shared" si="18"/>
        <v>4</v>
      </c>
      <c r="AB66" s="164">
        <v>10</v>
      </c>
      <c r="AC66" s="165">
        <v>1</v>
      </c>
      <c r="AD66" s="166">
        <v>0</v>
      </c>
      <c r="AE66" s="170">
        <v>0</v>
      </c>
      <c r="AF66" s="171">
        <f t="shared" si="19"/>
        <v>11</v>
      </c>
      <c r="AG66" s="164">
        <v>6</v>
      </c>
      <c r="AH66" s="165">
        <v>1</v>
      </c>
      <c r="AI66" s="166">
        <v>0</v>
      </c>
      <c r="AJ66" s="170">
        <v>0</v>
      </c>
      <c r="AK66" s="171">
        <f t="shared" si="20"/>
        <v>7</v>
      </c>
      <c r="AL66" s="164">
        <v>1</v>
      </c>
      <c r="AM66" s="165">
        <v>0</v>
      </c>
      <c r="AN66" s="166">
        <v>0</v>
      </c>
      <c r="AO66" s="170">
        <v>0</v>
      </c>
      <c r="AP66" s="171">
        <f t="shared" si="21"/>
        <v>1</v>
      </c>
      <c r="AQ66" s="164">
        <v>0</v>
      </c>
      <c r="AR66" s="165">
        <v>0</v>
      </c>
      <c r="AS66" s="164">
        <v>0</v>
      </c>
      <c r="AT66" s="171">
        <v>0</v>
      </c>
      <c r="AU66" s="171">
        <f t="shared" si="25"/>
        <v>0</v>
      </c>
      <c r="AV66" s="164">
        <v>2</v>
      </c>
      <c r="AW66" s="165">
        <v>0</v>
      </c>
      <c r="AX66" s="166">
        <v>0</v>
      </c>
      <c r="AY66" s="170">
        <v>0</v>
      </c>
      <c r="AZ66" s="171">
        <f t="shared" si="22"/>
        <v>2</v>
      </c>
      <c r="BA66" s="171">
        <f t="shared" si="13"/>
        <v>148</v>
      </c>
      <c r="BB66" s="171">
        <f t="shared" si="14"/>
        <v>135</v>
      </c>
      <c r="BC66" s="164">
        <v>0</v>
      </c>
      <c r="BD66" s="165">
        <v>0</v>
      </c>
      <c r="BE66" s="166">
        <v>0</v>
      </c>
      <c r="BF66" s="166">
        <v>0</v>
      </c>
      <c r="BG66" s="161">
        <f t="shared" si="9"/>
        <v>0</v>
      </c>
      <c r="BH66" s="161">
        <f t="shared" si="26"/>
        <v>25</v>
      </c>
      <c r="BI66" s="161">
        <f t="shared" si="15"/>
        <v>289</v>
      </c>
      <c r="BJ66" s="161">
        <f t="shared" si="16"/>
        <v>314</v>
      </c>
    </row>
    <row r="67" spans="1:62" ht="18">
      <c r="A67" s="53" t="s">
        <v>65</v>
      </c>
      <c r="B67" s="173">
        <v>554</v>
      </c>
      <c r="C67" s="162">
        <v>57</v>
      </c>
      <c r="D67" s="162">
        <v>2</v>
      </c>
      <c r="E67" s="161">
        <f t="shared" si="11"/>
        <v>613</v>
      </c>
      <c r="F67" s="5">
        <v>821</v>
      </c>
      <c r="G67" s="163">
        <f t="shared" si="12"/>
        <v>0.74665042630937883</v>
      </c>
      <c r="H67" s="164">
        <v>302</v>
      </c>
      <c r="I67" s="165">
        <v>31</v>
      </c>
      <c r="J67" s="166">
        <v>3</v>
      </c>
      <c r="K67" s="170">
        <v>2</v>
      </c>
      <c r="L67" s="171">
        <f t="shared" si="17"/>
        <v>338</v>
      </c>
      <c r="M67" s="164">
        <v>150</v>
      </c>
      <c r="N67" s="165">
        <v>14</v>
      </c>
      <c r="O67" s="164">
        <v>1</v>
      </c>
      <c r="P67" s="170">
        <v>0</v>
      </c>
      <c r="Q67" s="171">
        <f t="shared" si="23"/>
        <v>165</v>
      </c>
      <c r="R67" s="164">
        <v>23</v>
      </c>
      <c r="S67" s="165">
        <v>1</v>
      </c>
      <c r="T67" s="164">
        <v>0</v>
      </c>
      <c r="U67" s="170">
        <v>0</v>
      </c>
      <c r="V67" s="171">
        <f t="shared" si="24"/>
        <v>24</v>
      </c>
      <c r="W67" s="164">
        <v>7</v>
      </c>
      <c r="X67" s="165">
        <v>1</v>
      </c>
      <c r="Y67" s="166">
        <v>0</v>
      </c>
      <c r="Z67" s="170">
        <v>0</v>
      </c>
      <c r="AA67" s="171">
        <f t="shared" si="18"/>
        <v>8</v>
      </c>
      <c r="AB67" s="164">
        <v>20</v>
      </c>
      <c r="AC67" s="165">
        <v>2</v>
      </c>
      <c r="AD67" s="166">
        <v>0</v>
      </c>
      <c r="AE67" s="170">
        <v>0</v>
      </c>
      <c r="AF67" s="171">
        <f t="shared" si="19"/>
        <v>22</v>
      </c>
      <c r="AG67" s="164">
        <v>7</v>
      </c>
      <c r="AH67" s="165">
        <v>1</v>
      </c>
      <c r="AI67" s="166">
        <v>0</v>
      </c>
      <c r="AJ67" s="170">
        <v>0</v>
      </c>
      <c r="AK67" s="171">
        <f t="shared" si="20"/>
        <v>8</v>
      </c>
      <c r="AL67" s="164">
        <v>5</v>
      </c>
      <c r="AM67" s="165">
        <v>0</v>
      </c>
      <c r="AN67" s="166">
        <v>0</v>
      </c>
      <c r="AO67" s="170">
        <v>0</v>
      </c>
      <c r="AP67" s="171">
        <f t="shared" si="21"/>
        <v>5</v>
      </c>
      <c r="AQ67" s="164">
        <v>0</v>
      </c>
      <c r="AR67" s="165">
        <v>0</v>
      </c>
      <c r="AS67" s="164">
        <v>0</v>
      </c>
      <c r="AT67" s="171">
        <v>0</v>
      </c>
      <c r="AU67" s="171">
        <f t="shared" si="25"/>
        <v>0</v>
      </c>
      <c r="AV67" s="164">
        <v>2</v>
      </c>
      <c r="AW67" s="165">
        <v>1</v>
      </c>
      <c r="AX67" s="166">
        <v>0</v>
      </c>
      <c r="AY67" s="170">
        <v>0</v>
      </c>
      <c r="AZ67" s="171">
        <f t="shared" si="22"/>
        <v>3</v>
      </c>
      <c r="BA67" s="171">
        <f t="shared" si="13"/>
        <v>373</v>
      </c>
      <c r="BB67" s="171">
        <f t="shared" si="14"/>
        <v>189</v>
      </c>
      <c r="BC67" s="164">
        <v>0</v>
      </c>
      <c r="BD67" s="165">
        <v>0</v>
      </c>
      <c r="BE67" s="166">
        <v>0</v>
      </c>
      <c r="BF67" s="166">
        <v>0</v>
      </c>
      <c r="BG67" s="161">
        <f t="shared" si="9"/>
        <v>0</v>
      </c>
      <c r="BH67" s="161">
        <f t="shared" si="26"/>
        <v>40</v>
      </c>
      <c r="BI67" s="161">
        <f t="shared" si="15"/>
        <v>573</v>
      </c>
      <c r="BJ67" s="161">
        <f t="shared" si="16"/>
        <v>613</v>
      </c>
    </row>
    <row r="68" spans="1:62" ht="18">
      <c r="A68" s="53" t="s">
        <v>66</v>
      </c>
      <c r="B68" s="173">
        <v>482</v>
      </c>
      <c r="C68" s="162">
        <v>49</v>
      </c>
      <c r="D68" s="162">
        <v>7</v>
      </c>
      <c r="E68" s="161">
        <f t="shared" si="11"/>
        <v>538</v>
      </c>
      <c r="F68" s="5">
        <v>749</v>
      </c>
      <c r="G68" s="163">
        <f t="shared" si="12"/>
        <v>0.71829105473965282</v>
      </c>
      <c r="H68" s="164">
        <v>231</v>
      </c>
      <c r="I68" s="165">
        <v>22</v>
      </c>
      <c r="J68" s="166">
        <v>2</v>
      </c>
      <c r="K68" s="170">
        <v>3</v>
      </c>
      <c r="L68" s="171">
        <f t="shared" si="17"/>
        <v>258</v>
      </c>
      <c r="M68" s="164">
        <v>158</v>
      </c>
      <c r="N68" s="165">
        <v>9</v>
      </c>
      <c r="O68" s="164">
        <v>2</v>
      </c>
      <c r="P68" s="170">
        <v>3</v>
      </c>
      <c r="Q68" s="171">
        <f t="shared" si="23"/>
        <v>172</v>
      </c>
      <c r="R68" s="164">
        <v>18</v>
      </c>
      <c r="S68" s="165">
        <v>1</v>
      </c>
      <c r="T68" s="164">
        <v>0</v>
      </c>
      <c r="U68" s="170">
        <v>0</v>
      </c>
      <c r="V68" s="171">
        <f t="shared" si="24"/>
        <v>19</v>
      </c>
      <c r="W68" s="164">
        <v>9</v>
      </c>
      <c r="X68" s="165">
        <v>0</v>
      </c>
      <c r="Y68" s="166">
        <v>0</v>
      </c>
      <c r="Z68" s="170">
        <v>0</v>
      </c>
      <c r="AA68" s="171">
        <f t="shared" si="18"/>
        <v>9</v>
      </c>
      <c r="AB68" s="164">
        <v>24</v>
      </c>
      <c r="AC68" s="165">
        <v>1</v>
      </c>
      <c r="AD68" s="166">
        <v>1</v>
      </c>
      <c r="AE68" s="170">
        <v>0</v>
      </c>
      <c r="AF68" s="171">
        <f t="shared" si="19"/>
        <v>26</v>
      </c>
      <c r="AG68" s="164">
        <v>12</v>
      </c>
      <c r="AH68" s="165">
        <v>1</v>
      </c>
      <c r="AI68" s="166">
        <v>0</v>
      </c>
      <c r="AJ68" s="170">
        <v>0</v>
      </c>
      <c r="AK68" s="171">
        <f t="shared" si="20"/>
        <v>13</v>
      </c>
      <c r="AL68" s="164">
        <v>3</v>
      </c>
      <c r="AM68" s="165">
        <v>0</v>
      </c>
      <c r="AN68" s="166">
        <v>0</v>
      </c>
      <c r="AO68" s="170">
        <v>0</v>
      </c>
      <c r="AP68" s="171">
        <f t="shared" si="21"/>
        <v>3</v>
      </c>
      <c r="AQ68" s="164">
        <v>0</v>
      </c>
      <c r="AR68" s="165">
        <v>0</v>
      </c>
      <c r="AS68" s="164">
        <v>0</v>
      </c>
      <c r="AT68" s="171">
        <v>0</v>
      </c>
      <c r="AU68" s="171">
        <f t="shared" si="25"/>
        <v>0</v>
      </c>
      <c r="AV68" s="164">
        <v>8</v>
      </c>
      <c r="AW68" s="165">
        <v>4</v>
      </c>
      <c r="AX68" s="166">
        <v>0</v>
      </c>
      <c r="AY68" s="170">
        <v>0</v>
      </c>
      <c r="AZ68" s="171">
        <f t="shared" si="22"/>
        <v>12</v>
      </c>
      <c r="BA68" s="171">
        <f t="shared" si="13"/>
        <v>300</v>
      </c>
      <c r="BB68" s="171">
        <f t="shared" si="14"/>
        <v>191</v>
      </c>
      <c r="BC68" s="164">
        <v>0</v>
      </c>
      <c r="BD68" s="165">
        <v>0</v>
      </c>
      <c r="BE68" s="166">
        <v>0</v>
      </c>
      <c r="BF68" s="166">
        <v>0</v>
      </c>
      <c r="BG68" s="161">
        <f t="shared" si="9"/>
        <v>0</v>
      </c>
      <c r="BH68" s="161">
        <f t="shared" si="26"/>
        <v>26</v>
      </c>
      <c r="BI68" s="161">
        <f t="shared" si="15"/>
        <v>512</v>
      </c>
      <c r="BJ68" s="161">
        <f t="shared" si="16"/>
        <v>538</v>
      </c>
    </row>
    <row r="69" spans="1:62" ht="18">
      <c r="A69" s="53" t="s">
        <v>67</v>
      </c>
      <c r="B69" s="173">
        <v>423</v>
      </c>
      <c r="C69" s="162">
        <v>32</v>
      </c>
      <c r="D69" s="162">
        <v>5</v>
      </c>
      <c r="E69" s="161">
        <f t="shared" si="11"/>
        <v>460</v>
      </c>
      <c r="F69" s="5">
        <v>654</v>
      </c>
      <c r="G69" s="163">
        <f t="shared" si="12"/>
        <v>0.70336391437308865</v>
      </c>
      <c r="H69" s="164">
        <v>208</v>
      </c>
      <c r="I69" s="165">
        <v>16</v>
      </c>
      <c r="J69" s="166">
        <v>1</v>
      </c>
      <c r="K69" s="170">
        <v>4</v>
      </c>
      <c r="L69" s="171">
        <f t="shared" si="17"/>
        <v>229</v>
      </c>
      <c r="M69" s="164">
        <v>141</v>
      </c>
      <c r="N69" s="165">
        <v>8</v>
      </c>
      <c r="O69" s="164">
        <v>1</v>
      </c>
      <c r="P69" s="170">
        <v>1</v>
      </c>
      <c r="Q69" s="171">
        <f t="shared" si="23"/>
        <v>151</v>
      </c>
      <c r="R69" s="164">
        <v>17</v>
      </c>
      <c r="S69" s="165">
        <v>0</v>
      </c>
      <c r="T69" s="164">
        <v>0</v>
      </c>
      <c r="U69" s="170">
        <v>0</v>
      </c>
      <c r="V69" s="171">
        <f t="shared" si="24"/>
        <v>17</v>
      </c>
      <c r="W69" s="164">
        <v>10</v>
      </c>
      <c r="X69" s="165">
        <v>0</v>
      </c>
      <c r="Y69" s="166">
        <v>0</v>
      </c>
      <c r="Z69" s="170">
        <v>0</v>
      </c>
      <c r="AA69" s="171">
        <f t="shared" si="18"/>
        <v>10</v>
      </c>
      <c r="AB69" s="164">
        <v>14</v>
      </c>
      <c r="AC69" s="165">
        <v>0</v>
      </c>
      <c r="AD69" s="166">
        <v>0</v>
      </c>
      <c r="AE69" s="170">
        <v>0</v>
      </c>
      <c r="AF69" s="171">
        <f t="shared" si="19"/>
        <v>14</v>
      </c>
      <c r="AG69" s="164">
        <v>9</v>
      </c>
      <c r="AH69" s="165">
        <v>0</v>
      </c>
      <c r="AI69" s="166">
        <v>0</v>
      </c>
      <c r="AJ69" s="170">
        <v>0</v>
      </c>
      <c r="AK69" s="171">
        <f t="shared" si="20"/>
        <v>9</v>
      </c>
      <c r="AL69" s="164">
        <v>2</v>
      </c>
      <c r="AM69" s="165">
        <v>0</v>
      </c>
      <c r="AN69" s="166">
        <v>0</v>
      </c>
      <c r="AO69" s="170">
        <v>0</v>
      </c>
      <c r="AP69" s="171">
        <f t="shared" si="21"/>
        <v>2</v>
      </c>
      <c r="AQ69" s="164">
        <v>2</v>
      </c>
      <c r="AR69" s="165">
        <v>0</v>
      </c>
      <c r="AS69" s="164">
        <v>0</v>
      </c>
      <c r="AT69" s="171">
        <v>0</v>
      </c>
      <c r="AU69" s="171">
        <f t="shared" si="25"/>
        <v>2</v>
      </c>
      <c r="AV69" s="164">
        <v>3</v>
      </c>
      <c r="AW69" s="165">
        <v>0</v>
      </c>
      <c r="AX69" s="166">
        <v>0</v>
      </c>
      <c r="AY69" s="170">
        <v>0</v>
      </c>
      <c r="AZ69" s="171">
        <f t="shared" si="22"/>
        <v>3</v>
      </c>
      <c r="BA69" s="171">
        <f t="shared" si="13"/>
        <v>254</v>
      </c>
      <c r="BB69" s="171">
        <f t="shared" si="14"/>
        <v>170</v>
      </c>
      <c r="BC69" s="164">
        <v>0</v>
      </c>
      <c r="BD69" s="165">
        <v>0</v>
      </c>
      <c r="BE69" s="166">
        <v>0</v>
      </c>
      <c r="BF69" s="166">
        <v>0</v>
      </c>
      <c r="BG69" s="161">
        <f t="shared" si="9"/>
        <v>0</v>
      </c>
      <c r="BH69" s="161">
        <f t="shared" si="26"/>
        <v>23</v>
      </c>
      <c r="BI69" s="161">
        <f t="shared" si="15"/>
        <v>437</v>
      </c>
      <c r="BJ69" s="161">
        <f t="shared" si="16"/>
        <v>460</v>
      </c>
    </row>
    <row r="70" spans="1:62" ht="18">
      <c r="A70" s="53" t="s">
        <v>68</v>
      </c>
      <c r="B70" s="173">
        <v>562</v>
      </c>
      <c r="C70" s="162">
        <v>45</v>
      </c>
      <c r="D70" s="162">
        <v>13</v>
      </c>
      <c r="E70" s="161">
        <f t="shared" si="11"/>
        <v>620</v>
      </c>
      <c r="F70" s="5">
        <v>969</v>
      </c>
      <c r="G70" s="163">
        <f t="shared" si="12"/>
        <v>0.63983488132094946</v>
      </c>
      <c r="H70" s="164">
        <v>335</v>
      </c>
      <c r="I70" s="165">
        <v>24</v>
      </c>
      <c r="J70" s="166">
        <v>4</v>
      </c>
      <c r="K70" s="170">
        <v>9</v>
      </c>
      <c r="L70" s="171">
        <f t="shared" si="17"/>
        <v>372</v>
      </c>
      <c r="M70" s="164">
        <v>150</v>
      </c>
      <c r="N70" s="165">
        <v>6</v>
      </c>
      <c r="O70" s="164">
        <v>1</v>
      </c>
      <c r="P70" s="170">
        <v>1</v>
      </c>
      <c r="Q70" s="171">
        <f t="shared" si="23"/>
        <v>158</v>
      </c>
      <c r="R70" s="164">
        <v>11</v>
      </c>
      <c r="S70" s="165">
        <v>2</v>
      </c>
      <c r="T70" s="164">
        <v>0</v>
      </c>
      <c r="U70" s="170">
        <v>0</v>
      </c>
      <c r="V70" s="171">
        <f t="shared" si="24"/>
        <v>13</v>
      </c>
      <c r="W70" s="164">
        <v>9</v>
      </c>
      <c r="X70" s="165">
        <v>1</v>
      </c>
      <c r="Y70" s="166">
        <v>1</v>
      </c>
      <c r="Z70" s="170">
        <v>1</v>
      </c>
      <c r="AA70" s="171">
        <f t="shared" si="18"/>
        <v>12</v>
      </c>
      <c r="AB70" s="164">
        <v>20</v>
      </c>
      <c r="AC70" s="165">
        <v>1</v>
      </c>
      <c r="AD70" s="166">
        <v>0</v>
      </c>
      <c r="AE70" s="170">
        <v>1</v>
      </c>
      <c r="AF70" s="171">
        <f t="shared" si="19"/>
        <v>22</v>
      </c>
      <c r="AG70" s="164">
        <v>13</v>
      </c>
      <c r="AH70" s="165">
        <v>1</v>
      </c>
      <c r="AI70" s="166">
        <v>0</v>
      </c>
      <c r="AJ70" s="170">
        <v>1</v>
      </c>
      <c r="AK70" s="171">
        <f t="shared" si="20"/>
        <v>15</v>
      </c>
      <c r="AL70" s="164">
        <v>3</v>
      </c>
      <c r="AM70" s="165">
        <v>0</v>
      </c>
      <c r="AN70" s="166">
        <v>0</v>
      </c>
      <c r="AO70" s="170">
        <v>0</v>
      </c>
      <c r="AP70" s="171">
        <f t="shared" si="21"/>
        <v>3</v>
      </c>
      <c r="AQ70" s="164">
        <v>2</v>
      </c>
      <c r="AR70" s="165">
        <v>1</v>
      </c>
      <c r="AS70" s="164">
        <v>0</v>
      </c>
      <c r="AT70" s="171">
        <v>0</v>
      </c>
      <c r="AU70" s="171">
        <f t="shared" si="25"/>
        <v>3</v>
      </c>
      <c r="AV70" s="164">
        <v>3</v>
      </c>
      <c r="AW70" s="165">
        <v>1</v>
      </c>
      <c r="AX70" s="166">
        <v>0</v>
      </c>
      <c r="AY70" s="170">
        <v>0</v>
      </c>
      <c r="AZ70" s="171">
        <f t="shared" si="22"/>
        <v>4</v>
      </c>
      <c r="BA70" s="171">
        <f t="shared" si="13"/>
        <v>412</v>
      </c>
      <c r="BB70" s="171">
        <f t="shared" si="14"/>
        <v>174</v>
      </c>
      <c r="BC70" s="164">
        <v>0</v>
      </c>
      <c r="BD70" s="165">
        <v>0</v>
      </c>
      <c r="BE70" s="166">
        <v>0</v>
      </c>
      <c r="BF70" s="166">
        <v>0</v>
      </c>
      <c r="BG70" s="161">
        <f t="shared" si="9"/>
        <v>0</v>
      </c>
      <c r="BH70" s="161">
        <f t="shared" si="26"/>
        <v>18</v>
      </c>
      <c r="BI70" s="161">
        <f t="shared" si="15"/>
        <v>602</v>
      </c>
      <c r="BJ70" s="161">
        <f t="shared" si="16"/>
        <v>620</v>
      </c>
    </row>
    <row r="71" spans="1:62" ht="18">
      <c r="A71" s="53" t="s">
        <v>69</v>
      </c>
      <c r="B71" s="173">
        <v>535</v>
      </c>
      <c r="C71" s="162">
        <v>74</v>
      </c>
      <c r="D71" s="162">
        <v>7</v>
      </c>
      <c r="E71" s="161">
        <f t="shared" si="11"/>
        <v>616</v>
      </c>
      <c r="F71" s="5">
        <v>867</v>
      </c>
      <c r="G71" s="163">
        <f t="shared" si="12"/>
        <v>0.71049596309111884</v>
      </c>
      <c r="H71" s="164">
        <v>359</v>
      </c>
      <c r="I71" s="165">
        <v>42</v>
      </c>
      <c r="J71" s="166">
        <v>8</v>
      </c>
      <c r="K71" s="170">
        <v>4</v>
      </c>
      <c r="L71" s="171">
        <f t="shared" si="17"/>
        <v>413</v>
      </c>
      <c r="M71" s="164">
        <v>87</v>
      </c>
      <c r="N71" s="165">
        <v>12</v>
      </c>
      <c r="O71" s="164">
        <v>0</v>
      </c>
      <c r="P71" s="170">
        <v>1</v>
      </c>
      <c r="Q71" s="171">
        <f t="shared" ref="Q71:Q88" si="27">SUM(M71:P71)</f>
        <v>100</v>
      </c>
      <c r="R71" s="164">
        <v>5</v>
      </c>
      <c r="S71" s="165">
        <v>0</v>
      </c>
      <c r="T71" s="164">
        <v>0</v>
      </c>
      <c r="U71" s="170">
        <v>0</v>
      </c>
      <c r="V71" s="171">
        <f t="shared" ref="V71:V88" si="28">SUM(R71:U71)</f>
        <v>5</v>
      </c>
      <c r="W71" s="164">
        <v>23</v>
      </c>
      <c r="X71" s="165">
        <v>1</v>
      </c>
      <c r="Y71" s="166">
        <v>0</v>
      </c>
      <c r="Z71" s="170">
        <v>1</v>
      </c>
      <c r="AA71" s="171">
        <f t="shared" si="18"/>
        <v>25</v>
      </c>
      <c r="AB71" s="164">
        <v>12</v>
      </c>
      <c r="AC71" s="165">
        <v>2</v>
      </c>
      <c r="AD71" s="166">
        <v>1</v>
      </c>
      <c r="AE71" s="170">
        <v>0</v>
      </c>
      <c r="AF71" s="171">
        <f t="shared" si="19"/>
        <v>15</v>
      </c>
      <c r="AG71" s="164">
        <v>10</v>
      </c>
      <c r="AH71" s="165">
        <v>1</v>
      </c>
      <c r="AI71" s="166">
        <v>0</v>
      </c>
      <c r="AJ71" s="170">
        <v>0</v>
      </c>
      <c r="AK71" s="171">
        <f t="shared" si="20"/>
        <v>11</v>
      </c>
      <c r="AL71" s="164">
        <v>8</v>
      </c>
      <c r="AM71" s="165">
        <v>2</v>
      </c>
      <c r="AN71" s="166">
        <v>0</v>
      </c>
      <c r="AO71" s="170">
        <v>0</v>
      </c>
      <c r="AP71" s="171">
        <f t="shared" si="21"/>
        <v>10</v>
      </c>
      <c r="AQ71" s="164">
        <v>3</v>
      </c>
      <c r="AR71" s="165">
        <v>0</v>
      </c>
      <c r="AS71" s="164">
        <v>0</v>
      </c>
      <c r="AT71" s="171">
        <v>0</v>
      </c>
      <c r="AU71" s="171">
        <f t="shared" ref="AU71:AU88" si="29">SUM(AQ71:AT71)</f>
        <v>3</v>
      </c>
      <c r="AV71" s="164">
        <v>5</v>
      </c>
      <c r="AW71" s="165">
        <v>0</v>
      </c>
      <c r="AX71" s="166">
        <v>0</v>
      </c>
      <c r="AY71" s="170">
        <v>0</v>
      </c>
      <c r="AZ71" s="171">
        <f t="shared" si="22"/>
        <v>5</v>
      </c>
      <c r="BA71" s="171">
        <f t="shared" si="13"/>
        <v>449</v>
      </c>
      <c r="BB71" s="171">
        <f t="shared" si="14"/>
        <v>108</v>
      </c>
      <c r="BC71" s="164">
        <v>0</v>
      </c>
      <c r="BD71" s="165">
        <v>0</v>
      </c>
      <c r="BE71" s="166">
        <v>0</v>
      </c>
      <c r="BF71" s="166">
        <v>0</v>
      </c>
      <c r="BG71" s="161">
        <f t="shared" ref="BG71:BG88" si="30">SUM(BC71:BF71)</f>
        <v>0</v>
      </c>
      <c r="BH71" s="161">
        <f t="shared" ref="BH71:BH88" si="31">E71-BI71</f>
        <v>29</v>
      </c>
      <c r="BI71" s="161">
        <f t="shared" si="15"/>
        <v>587</v>
      </c>
      <c r="BJ71" s="161">
        <f t="shared" si="16"/>
        <v>616</v>
      </c>
    </row>
    <row r="72" spans="1:62" ht="18">
      <c r="A72" s="53" t="s">
        <v>70</v>
      </c>
      <c r="B72" s="173">
        <v>532</v>
      </c>
      <c r="C72" s="162">
        <v>39</v>
      </c>
      <c r="D72" s="162">
        <v>16</v>
      </c>
      <c r="E72" s="161">
        <f t="shared" ref="E72:E88" si="32">SUM(B72:D72)</f>
        <v>587</v>
      </c>
      <c r="F72" s="5">
        <v>995</v>
      </c>
      <c r="G72" s="163">
        <f t="shared" ref="G72:G88" si="33">E72/F72</f>
        <v>0.58994974874371864</v>
      </c>
      <c r="H72" s="164">
        <v>351</v>
      </c>
      <c r="I72" s="165">
        <v>22</v>
      </c>
      <c r="J72" s="166">
        <v>5</v>
      </c>
      <c r="K72" s="170">
        <v>8</v>
      </c>
      <c r="L72" s="171">
        <f t="shared" ref="L72:L81" si="34">SUM(H72:K72)</f>
        <v>386</v>
      </c>
      <c r="M72" s="164">
        <v>76</v>
      </c>
      <c r="N72" s="165">
        <v>4</v>
      </c>
      <c r="O72" s="164">
        <v>0</v>
      </c>
      <c r="P72" s="170">
        <v>3</v>
      </c>
      <c r="Q72" s="171">
        <f t="shared" si="27"/>
        <v>83</v>
      </c>
      <c r="R72" s="164">
        <v>9</v>
      </c>
      <c r="S72" s="165">
        <v>1</v>
      </c>
      <c r="T72" s="164">
        <v>0</v>
      </c>
      <c r="U72" s="170">
        <v>1</v>
      </c>
      <c r="V72" s="171">
        <f t="shared" si="28"/>
        <v>11</v>
      </c>
      <c r="W72" s="164">
        <v>31</v>
      </c>
      <c r="X72" s="165">
        <v>1</v>
      </c>
      <c r="Y72" s="166">
        <v>0</v>
      </c>
      <c r="Z72" s="170">
        <v>0</v>
      </c>
      <c r="AA72" s="171">
        <f t="shared" ref="AA72:AA81" si="35">SUM(W72:Z72)</f>
        <v>32</v>
      </c>
      <c r="AB72" s="164">
        <v>18</v>
      </c>
      <c r="AC72" s="165">
        <v>1</v>
      </c>
      <c r="AD72" s="166">
        <v>0</v>
      </c>
      <c r="AE72" s="170">
        <v>1</v>
      </c>
      <c r="AF72" s="171">
        <f t="shared" ref="AF72:AF81" si="36">SUM(AB72:AE72)</f>
        <v>20</v>
      </c>
      <c r="AG72" s="164">
        <v>11</v>
      </c>
      <c r="AH72" s="165">
        <v>1</v>
      </c>
      <c r="AI72" s="166">
        <v>0</v>
      </c>
      <c r="AJ72" s="170">
        <v>0</v>
      </c>
      <c r="AK72" s="171">
        <f t="shared" ref="AK72:AK81" si="37">SUM(AG72:AJ72)</f>
        <v>12</v>
      </c>
      <c r="AL72" s="164">
        <v>7</v>
      </c>
      <c r="AM72" s="165">
        <v>1</v>
      </c>
      <c r="AN72" s="166">
        <v>0</v>
      </c>
      <c r="AO72" s="170">
        <v>1</v>
      </c>
      <c r="AP72" s="171">
        <f t="shared" ref="AP72:AP81" si="38">SUM(AL72:AO72)</f>
        <v>9</v>
      </c>
      <c r="AQ72" s="164">
        <v>0</v>
      </c>
      <c r="AR72" s="165">
        <v>0</v>
      </c>
      <c r="AS72" s="164">
        <v>0</v>
      </c>
      <c r="AT72" s="171">
        <v>0</v>
      </c>
      <c r="AU72" s="171">
        <f t="shared" si="29"/>
        <v>0</v>
      </c>
      <c r="AV72" s="164">
        <v>6</v>
      </c>
      <c r="AW72" s="165">
        <v>0</v>
      </c>
      <c r="AX72" s="166">
        <v>0</v>
      </c>
      <c r="AY72" s="170">
        <v>1</v>
      </c>
      <c r="AZ72" s="171">
        <f t="shared" ref="AZ72:AZ81" si="39">SUM(AV72:AY72)</f>
        <v>7</v>
      </c>
      <c r="BA72" s="171">
        <f t="shared" ref="BA72:BA88" si="40">AF72+L72+AK72+AP72</f>
        <v>427</v>
      </c>
      <c r="BB72" s="171">
        <f t="shared" ref="BB72:BB88" si="41">V72+Q72+AU72</f>
        <v>94</v>
      </c>
      <c r="BC72" s="164">
        <v>0</v>
      </c>
      <c r="BD72" s="165">
        <v>0</v>
      </c>
      <c r="BE72" s="166">
        <v>0</v>
      </c>
      <c r="BF72" s="166">
        <v>0</v>
      </c>
      <c r="BG72" s="161">
        <f t="shared" si="30"/>
        <v>0</v>
      </c>
      <c r="BH72" s="161">
        <f t="shared" si="31"/>
        <v>27</v>
      </c>
      <c r="BI72" s="161">
        <f t="shared" ref="BI72:BI88" si="42">BB72+BA72+AZ72+AA72+BG72</f>
        <v>560</v>
      </c>
      <c r="BJ72" s="161">
        <f t="shared" ref="BJ72:BJ88" si="43">BI72+BH72</f>
        <v>587</v>
      </c>
    </row>
    <row r="73" spans="1:62" ht="18">
      <c r="A73" s="53" t="s">
        <v>71</v>
      </c>
      <c r="B73" s="173">
        <v>502</v>
      </c>
      <c r="C73" s="162">
        <v>53</v>
      </c>
      <c r="D73" s="162">
        <v>7</v>
      </c>
      <c r="E73" s="161">
        <f t="shared" si="32"/>
        <v>562</v>
      </c>
      <c r="F73" s="5">
        <v>766</v>
      </c>
      <c r="G73" s="163">
        <f t="shared" si="33"/>
        <v>0.73368146214099217</v>
      </c>
      <c r="H73" s="164">
        <v>345</v>
      </c>
      <c r="I73" s="165">
        <v>27</v>
      </c>
      <c r="J73" s="166">
        <v>9</v>
      </c>
      <c r="K73" s="170">
        <v>3</v>
      </c>
      <c r="L73" s="171">
        <f t="shared" si="34"/>
        <v>384</v>
      </c>
      <c r="M73" s="164">
        <v>70</v>
      </c>
      <c r="N73" s="165">
        <v>4</v>
      </c>
      <c r="O73" s="164">
        <v>0</v>
      </c>
      <c r="P73" s="170">
        <v>1</v>
      </c>
      <c r="Q73" s="171">
        <f t="shared" si="27"/>
        <v>75</v>
      </c>
      <c r="R73" s="164">
        <v>13</v>
      </c>
      <c r="S73" s="165">
        <v>1</v>
      </c>
      <c r="T73" s="164">
        <v>0</v>
      </c>
      <c r="U73" s="170">
        <v>0</v>
      </c>
      <c r="V73" s="171">
        <f t="shared" si="28"/>
        <v>14</v>
      </c>
      <c r="W73" s="164">
        <v>20</v>
      </c>
      <c r="X73" s="165">
        <v>3</v>
      </c>
      <c r="Y73" s="166">
        <v>0</v>
      </c>
      <c r="Z73" s="170">
        <v>2</v>
      </c>
      <c r="AA73" s="171">
        <f t="shared" si="35"/>
        <v>25</v>
      </c>
      <c r="AB73" s="164">
        <v>22</v>
      </c>
      <c r="AC73" s="165">
        <v>1</v>
      </c>
      <c r="AD73" s="166">
        <v>0</v>
      </c>
      <c r="AE73" s="170">
        <v>0</v>
      </c>
      <c r="AF73" s="171">
        <f t="shared" si="36"/>
        <v>23</v>
      </c>
      <c r="AG73" s="164">
        <v>12</v>
      </c>
      <c r="AH73" s="165">
        <v>0</v>
      </c>
      <c r="AI73" s="166">
        <v>0</v>
      </c>
      <c r="AJ73" s="170">
        <v>0</v>
      </c>
      <c r="AK73" s="171">
        <f t="shared" si="37"/>
        <v>12</v>
      </c>
      <c r="AL73" s="164">
        <v>3</v>
      </c>
      <c r="AM73" s="165">
        <v>1</v>
      </c>
      <c r="AN73" s="166">
        <v>0</v>
      </c>
      <c r="AO73" s="170">
        <v>1</v>
      </c>
      <c r="AP73" s="171">
        <f t="shared" si="38"/>
        <v>5</v>
      </c>
      <c r="AQ73" s="164">
        <v>0</v>
      </c>
      <c r="AR73" s="165">
        <v>0</v>
      </c>
      <c r="AS73" s="164">
        <v>0</v>
      </c>
      <c r="AT73" s="171">
        <v>0</v>
      </c>
      <c r="AU73" s="171">
        <f t="shared" si="29"/>
        <v>0</v>
      </c>
      <c r="AV73" s="164">
        <v>3</v>
      </c>
      <c r="AW73" s="165">
        <v>0</v>
      </c>
      <c r="AX73" s="166">
        <v>0</v>
      </c>
      <c r="AY73" s="170">
        <v>0</v>
      </c>
      <c r="AZ73" s="171">
        <f t="shared" si="39"/>
        <v>3</v>
      </c>
      <c r="BA73" s="171">
        <f t="shared" si="40"/>
        <v>424</v>
      </c>
      <c r="BB73" s="171">
        <f t="shared" si="41"/>
        <v>89</v>
      </c>
      <c r="BC73" s="164">
        <v>0</v>
      </c>
      <c r="BD73" s="165">
        <v>0</v>
      </c>
      <c r="BE73" s="166">
        <v>0</v>
      </c>
      <c r="BF73" s="166">
        <v>0</v>
      </c>
      <c r="BG73" s="161">
        <f t="shared" si="30"/>
        <v>0</v>
      </c>
      <c r="BH73" s="161">
        <f t="shared" si="31"/>
        <v>21</v>
      </c>
      <c r="BI73" s="161">
        <f t="shared" si="42"/>
        <v>541</v>
      </c>
      <c r="BJ73" s="161">
        <f t="shared" si="43"/>
        <v>562</v>
      </c>
    </row>
    <row r="74" spans="1:62" ht="18">
      <c r="A74" s="53" t="s">
        <v>72</v>
      </c>
      <c r="B74" s="173">
        <v>614</v>
      </c>
      <c r="C74" s="162">
        <v>36</v>
      </c>
      <c r="D74" s="162">
        <v>9</v>
      </c>
      <c r="E74" s="161">
        <f t="shared" si="32"/>
        <v>659</v>
      </c>
      <c r="F74" s="5">
        <v>955</v>
      </c>
      <c r="G74" s="163">
        <f t="shared" si="33"/>
        <v>0.69005235602094239</v>
      </c>
      <c r="H74" s="164">
        <v>349</v>
      </c>
      <c r="I74" s="165">
        <v>25</v>
      </c>
      <c r="J74" s="166">
        <v>2</v>
      </c>
      <c r="K74" s="170">
        <v>6</v>
      </c>
      <c r="L74" s="171">
        <f t="shared" si="34"/>
        <v>382</v>
      </c>
      <c r="M74" s="164">
        <v>164</v>
      </c>
      <c r="N74" s="165">
        <v>4</v>
      </c>
      <c r="O74" s="164">
        <v>1</v>
      </c>
      <c r="P74" s="170">
        <v>3</v>
      </c>
      <c r="Q74" s="171">
        <f t="shared" si="27"/>
        <v>172</v>
      </c>
      <c r="R74" s="164">
        <v>19</v>
      </c>
      <c r="S74" s="165">
        <v>1</v>
      </c>
      <c r="T74" s="164">
        <v>0</v>
      </c>
      <c r="U74" s="170">
        <v>0</v>
      </c>
      <c r="V74" s="171">
        <f t="shared" si="28"/>
        <v>20</v>
      </c>
      <c r="W74" s="164">
        <v>7</v>
      </c>
      <c r="X74" s="165">
        <v>0</v>
      </c>
      <c r="Y74" s="166">
        <v>0</v>
      </c>
      <c r="Z74" s="170">
        <v>0</v>
      </c>
      <c r="AA74" s="171">
        <f t="shared" si="35"/>
        <v>7</v>
      </c>
      <c r="AB74" s="164">
        <v>24</v>
      </c>
      <c r="AC74" s="165">
        <v>0</v>
      </c>
      <c r="AD74" s="166">
        <v>0</v>
      </c>
      <c r="AE74" s="170">
        <v>0</v>
      </c>
      <c r="AF74" s="171">
        <f t="shared" si="36"/>
        <v>24</v>
      </c>
      <c r="AG74" s="164">
        <v>10</v>
      </c>
      <c r="AH74" s="165">
        <v>1</v>
      </c>
      <c r="AI74" s="166">
        <v>0</v>
      </c>
      <c r="AJ74" s="170">
        <v>0</v>
      </c>
      <c r="AK74" s="171">
        <f t="shared" si="37"/>
        <v>11</v>
      </c>
      <c r="AL74" s="164">
        <v>5</v>
      </c>
      <c r="AM74" s="165">
        <v>0</v>
      </c>
      <c r="AN74" s="166">
        <v>0</v>
      </c>
      <c r="AO74" s="170">
        <v>0</v>
      </c>
      <c r="AP74" s="171">
        <f t="shared" si="38"/>
        <v>5</v>
      </c>
      <c r="AQ74" s="164">
        <v>1</v>
      </c>
      <c r="AR74" s="165">
        <v>0</v>
      </c>
      <c r="AS74" s="164">
        <v>0</v>
      </c>
      <c r="AT74" s="171">
        <v>0</v>
      </c>
      <c r="AU74" s="171">
        <f t="shared" si="29"/>
        <v>1</v>
      </c>
      <c r="AV74" s="164">
        <v>6</v>
      </c>
      <c r="AW74" s="165">
        <v>1</v>
      </c>
      <c r="AX74" s="166">
        <v>0</v>
      </c>
      <c r="AY74" s="170">
        <v>0</v>
      </c>
      <c r="AZ74" s="171">
        <f t="shared" si="39"/>
        <v>7</v>
      </c>
      <c r="BA74" s="171">
        <f t="shared" si="40"/>
        <v>422</v>
      </c>
      <c r="BB74" s="171">
        <f t="shared" si="41"/>
        <v>193</v>
      </c>
      <c r="BC74" s="164">
        <v>0</v>
      </c>
      <c r="BD74" s="165">
        <v>0</v>
      </c>
      <c r="BE74" s="166">
        <v>0</v>
      </c>
      <c r="BF74" s="166">
        <v>0</v>
      </c>
      <c r="BG74" s="161">
        <f t="shared" si="30"/>
        <v>0</v>
      </c>
      <c r="BH74" s="161">
        <f t="shared" si="31"/>
        <v>30</v>
      </c>
      <c r="BI74" s="161">
        <f t="shared" si="42"/>
        <v>629</v>
      </c>
      <c r="BJ74" s="161">
        <f t="shared" si="43"/>
        <v>659</v>
      </c>
    </row>
    <row r="75" spans="1:62" ht="18">
      <c r="A75" s="53" t="s">
        <v>73</v>
      </c>
      <c r="B75" s="173">
        <v>225</v>
      </c>
      <c r="C75" s="162">
        <v>13</v>
      </c>
      <c r="D75" s="162">
        <v>3</v>
      </c>
      <c r="E75" s="161">
        <f t="shared" si="32"/>
        <v>241</v>
      </c>
      <c r="F75" s="5">
        <v>387</v>
      </c>
      <c r="G75" s="163">
        <f t="shared" si="33"/>
        <v>0.62273901808785526</v>
      </c>
      <c r="H75" s="164">
        <v>108</v>
      </c>
      <c r="I75" s="165">
        <v>10</v>
      </c>
      <c r="J75" s="166">
        <v>0</v>
      </c>
      <c r="K75" s="170">
        <v>1</v>
      </c>
      <c r="L75" s="171">
        <f t="shared" si="34"/>
        <v>119</v>
      </c>
      <c r="M75" s="164">
        <v>77</v>
      </c>
      <c r="N75" s="165">
        <v>0</v>
      </c>
      <c r="O75" s="164">
        <v>0</v>
      </c>
      <c r="P75" s="170">
        <v>1</v>
      </c>
      <c r="Q75" s="171">
        <f t="shared" si="27"/>
        <v>78</v>
      </c>
      <c r="R75" s="164">
        <v>6</v>
      </c>
      <c r="S75" s="165">
        <v>1</v>
      </c>
      <c r="T75" s="164">
        <v>0</v>
      </c>
      <c r="U75" s="170">
        <v>1</v>
      </c>
      <c r="V75" s="171">
        <f t="shared" si="28"/>
        <v>8</v>
      </c>
      <c r="W75" s="164">
        <v>6</v>
      </c>
      <c r="X75" s="165">
        <v>0</v>
      </c>
      <c r="Y75" s="166">
        <v>0</v>
      </c>
      <c r="Z75" s="170">
        <v>0</v>
      </c>
      <c r="AA75" s="171">
        <f t="shared" si="35"/>
        <v>6</v>
      </c>
      <c r="AB75" s="164">
        <v>5</v>
      </c>
      <c r="AC75" s="165">
        <v>1</v>
      </c>
      <c r="AD75" s="166">
        <v>0</v>
      </c>
      <c r="AE75" s="170">
        <v>0</v>
      </c>
      <c r="AF75" s="171">
        <f t="shared" si="36"/>
        <v>6</v>
      </c>
      <c r="AG75" s="164">
        <v>5</v>
      </c>
      <c r="AH75" s="165">
        <v>0</v>
      </c>
      <c r="AI75" s="166">
        <v>0</v>
      </c>
      <c r="AJ75" s="170">
        <v>0</v>
      </c>
      <c r="AK75" s="171">
        <f t="shared" si="37"/>
        <v>5</v>
      </c>
      <c r="AL75" s="164">
        <v>1</v>
      </c>
      <c r="AM75" s="165">
        <v>0</v>
      </c>
      <c r="AN75" s="166">
        <v>0</v>
      </c>
      <c r="AO75" s="170">
        <v>0</v>
      </c>
      <c r="AP75" s="171">
        <f t="shared" si="38"/>
        <v>1</v>
      </c>
      <c r="AQ75" s="164">
        <v>0</v>
      </c>
      <c r="AR75" s="165">
        <v>0</v>
      </c>
      <c r="AS75" s="164">
        <v>0</v>
      </c>
      <c r="AT75" s="171">
        <v>0</v>
      </c>
      <c r="AU75" s="171">
        <f t="shared" si="29"/>
        <v>0</v>
      </c>
      <c r="AV75" s="164">
        <v>0</v>
      </c>
      <c r="AW75" s="165">
        <v>0</v>
      </c>
      <c r="AX75" s="166">
        <v>0</v>
      </c>
      <c r="AY75" s="170">
        <v>0</v>
      </c>
      <c r="AZ75" s="171">
        <f t="shared" si="39"/>
        <v>0</v>
      </c>
      <c r="BA75" s="171">
        <f t="shared" si="40"/>
        <v>131</v>
      </c>
      <c r="BB75" s="171">
        <f t="shared" si="41"/>
        <v>86</v>
      </c>
      <c r="BC75" s="164">
        <v>0</v>
      </c>
      <c r="BD75" s="165">
        <v>0</v>
      </c>
      <c r="BE75" s="166">
        <v>0</v>
      </c>
      <c r="BF75" s="166">
        <v>0</v>
      </c>
      <c r="BG75" s="161">
        <f t="shared" si="30"/>
        <v>0</v>
      </c>
      <c r="BH75" s="161">
        <f t="shared" si="31"/>
        <v>18</v>
      </c>
      <c r="BI75" s="161">
        <f t="shared" si="42"/>
        <v>223</v>
      </c>
      <c r="BJ75" s="161">
        <f t="shared" si="43"/>
        <v>241</v>
      </c>
    </row>
    <row r="76" spans="1:62" ht="18">
      <c r="A76" s="53" t="s">
        <v>74</v>
      </c>
      <c r="B76" s="173">
        <v>678</v>
      </c>
      <c r="C76" s="162">
        <v>26</v>
      </c>
      <c r="D76" s="162">
        <v>7</v>
      </c>
      <c r="E76" s="161">
        <f t="shared" si="32"/>
        <v>711</v>
      </c>
      <c r="F76" s="5">
        <v>1118</v>
      </c>
      <c r="G76" s="163">
        <f t="shared" si="33"/>
        <v>0.63595706618962433</v>
      </c>
      <c r="H76" s="164">
        <v>288</v>
      </c>
      <c r="I76" s="165">
        <v>12</v>
      </c>
      <c r="J76" s="166">
        <v>1</v>
      </c>
      <c r="K76" s="170">
        <v>2</v>
      </c>
      <c r="L76" s="171">
        <f t="shared" si="34"/>
        <v>303</v>
      </c>
      <c r="M76" s="164">
        <v>220</v>
      </c>
      <c r="N76" s="165">
        <v>5</v>
      </c>
      <c r="O76" s="164">
        <v>1</v>
      </c>
      <c r="P76" s="170">
        <v>4</v>
      </c>
      <c r="Q76" s="171">
        <f t="shared" si="27"/>
        <v>230</v>
      </c>
      <c r="R76" s="164">
        <v>35</v>
      </c>
      <c r="S76" s="165">
        <v>2</v>
      </c>
      <c r="T76" s="164">
        <v>0</v>
      </c>
      <c r="U76" s="170">
        <v>0</v>
      </c>
      <c r="V76" s="171">
        <f t="shared" si="28"/>
        <v>37</v>
      </c>
      <c r="W76" s="164">
        <v>8</v>
      </c>
      <c r="X76" s="165">
        <v>1</v>
      </c>
      <c r="Y76" s="166">
        <v>0</v>
      </c>
      <c r="Z76" s="170">
        <v>0</v>
      </c>
      <c r="AA76" s="171">
        <f t="shared" si="35"/>
        <v>9</v>
      </c>
      <c r="AB76" s="164">
        <v>36</v>
      </c>
      <c r="AC76" s="165">
        <v>1</v>
      </c>
      <c r="AD76" s="166">
        <v>0</v>
      </c>
      <c r="AE76" s="170">
        <v>0</v>
      </c>
      <c r="AF76" s="171">
        <f t="shared" si="36"/>
        <v>37</v>
      </c>
      <c r="AG76" s="164">
        <v>15</v>
      </c>
      <c r="AH76" s="165">
        <v>1</v>
      </c>
      <c r="AI76" s="166">
        <v>0</v>
      </c>
      <c r="AJ76" s="170">
        <v>0</v>
      </c>
      <c r="AK76" s="171">
        <f t="shared" si="37"/>
        <v>16</v>
      </c>
      <c r="AL76" s="164">
        <v>0</v>
      </c>
      <c r="AM76" s="165">
        <v>0</v>
      </c>
      <c r="AN76" s="166">
        <v>0</v>
      </c>
      <c r="AO76" s="170">
        <v>0</v>
      </c>
      <c r="AP76" s="171">
        <f t="shared" si="38"/>
        <v>0</v>
      </c>
      <c r="AQ76" s="164">
        <v>5</v>
      </c>
      <c r="AR76" s="165">
        <v>0</v>
      </c>
      <c r="AS76" s="164">
        <v>0</v>
      </c>
      <c r="AT76" s="171">
        <v>0</v>
      </c>
      <c r="AU76" s="171">
        <f t="shared" si="29"/>
        <v>5</v>
      </c>
      <c r="AV76" s="164">
        <v>6</v>
      </c>
      <c r="AW76" s="165">
        <v>0</v>
      </c>
      <c r="AX76" s="166">
        <v>0</v>
      </c>
      <c r="AY76" s="170">
        <v>0</v>
      </c>
      <c r="AZ76" s="171">
        <f t="shared" si="39"/>
        <v>6</v>
      </c>
      <c r="BA76" s="171">
        <f t="shared" si="40"/>
        <v>356</v>
      </c>
      <c r="BB76" s="171">
        <f t="shared" si="41"/>
        <v>272</v>
      </c>
      <c r="BC76" s="164">
        <v>0</v>
      </c>
      <c r="BD76" s="165">
        <v>0</v>
      </c>
      <c r="BE76" s="166">
        <v>0</v>
      </c>
      <c r="BF76" s="166">
        <v>0</v>
      </c>
      <c r="BG76" s="161">
        <f t="shared" si="30"/>
        <v>0</v>
      </c>
      <c r="BH76" s="161">
        <f t="shared" si="31"/>
        <v>68</v>
      </c>
      <c r="BI76" s="161">
        <f t="shared" si="42"/>
        <v>643</v>
      </c>
      <c r="BJ76" s="161">
        <f t="shared" si="43"/>
        <v>711</v>
      </c>
    </row>
    <row r="77" spans="1:62" ht="18">
      <c r="A77" s="53" t="s">
        <v>75</v>
      </c>
      <c r="B77" s="173">
        <v>599</v>
      </c>
      <c r="C77" s="162">
        <v>33</v>
      </c>
      <c r="D77" s="162">
        <v>5</v>
      </c>
      <c r="E77" s="161">
        <f t="shared" si="32"/>
        <v>637</v>
      </c>
      <c r="F77" s="5">
        <v>890</v>
      </c>
      <c r="G77" s="163">
        <f t="shared" si="33"/>
        <v>0.71573033707865163</v>
      </c>
      <c r="H77" s="164">
        <v>287</v>
      </c>
      <c r="I77" s="165">
        <v>14</v>
      </c>
      <c r="J77" s="166">
        <v>2</v>
      </c>
      <c r="K77" s="170">
        <v>1</v>
      </c>
      <c r="L77" s="171">
        <f t="shared" si="34"/>
        <v>304</v>
      </c>
      <c r="M77" s="164">
        <v>206</v>
      </c>
      <c r="N77" s="165">
        <v>10</v>
      </c>
      <c r="O77" s="164">
        <v>1</v>
      </c>
      <c r="P77" s="170">
        <v>1</v>
      </c>
      <c r="Q77" s="171">
        <f t="shared" si="27"/>
        <v>218</v>
      </c>
      <c r="R77" s="164">
        <v>16</v>
      </c>
      <c r="S77" s="165">
        <v>1</v>
      </c>
      <c r="T77" s="164">
        <v>0</v>
      </c>
      <c r="U77" s="170">
        <v>2</v>
      </c>
      <c r="V77" s="171">
        <f t="shared" si="28"/>
        <v>19</v>
      </c>
      <c r="W77" s="164">
        <v>11</v>
      </c>
      <c r="X77" s="165">
        <v>0</v>
      </c>
      <c r="Y77" s="166">
        <v>0</v>
      </c>
      <c r="Z77" s="170">
        <v>0</v>
      </c>
      <c r="AA77" s="171">
        <f t="shared" si="35"/>
        <v>11</v>
      </c>
      <c r="AB77" s="164">
        <v>31</v>
      </c>
      <c r="AC77" s="165">
        <v>0</v>
      </c>
      <c r="AD77" s="166">
        <v>0</v>
      </c>
      <c r="AE77" s="170">
        <v>0</v>
      </c>
      <c r="AF77" s="171">
        <f t="shared" si="36"/>
        <v>31</v>
      </c>
      <c r="AG77" s="164">
        <v>14</v>
      </c>
      <c r="AH77" s="165">
        <v>0</v>
      </c>
      <c r="AI77" s="166">
        <v>0</v>
      </c>
      <c r="AJ77" s="170">
        <v>1</v>
      </c>
      <c r="AK77" s="171">
        <f t="shared" si="37"/>
        <v>15</v>
      </c>
      <c r="AL77" s="164">
        <v>3</v>
      </c>
      <c r="AM77" s="165">
        <v>0</v>
      </c>
      <c r="AN77" s="166">
        <v>0</v>
      </c>
      <c r="AO77" s="170">
        <v>0</v>
      </c>
      <c r="AP77" s="171">
        <f t="shared" si="38"/>
        <v>3</v>
      </c>
      <c r="AQ77" s="164">
        <v>1</v>
      </c>
      <c r="AR77" s="165">
        <v>0</v>
      </c>
      <c r="AS77" s="164">
        <v>0</v>
      </c>
      <c r="AT77" s="171">
        <v>0</v>
      </c>
      <c r="AU77" s="171">
        <f t="shared" si="29"/>
        <v>1</v>
      </c>
      <c r="AV77" s="164">
        <v>6</v>
      </c>
      <c r="AW77" s="165">
        <v>1</v>
      </c>
      <c r="AX77" s="166">
        <v>0</v>
      </c>
      <c r="AY77" s="170">
        <v>0</v>
      </c>
      <c r="AZ77" s="171">
        <f t="shared" si="39"/>
        <v>7</v>
      </c>
      <c r="BA77" s="171">
        <f t="shared" si="40"/>
        <v>353</v>
      </c>
      <c r="BB77" s="171">
        <f t="shared" si="41"/>
        <v>238</v>
      </c>
      <c r="BC77" s="164">
        <v>0</v>
      </c>
      <c r="BD77" s="165">
        <v>0</v>
      </c>
      <c r="BE77" s="166">
        <v>0</v>
      </c>
      <c r="BF77" s="166">
        <v>0</v>
      </c>
      <c r="BG77" s="161">
        <f t="shared" si="30"/>
        <v>0</v>
      </c>
      <c r="BH77" s="161">
        <f t="shared" si="31"/>
        <v>28</v>
      </c>
      <c r="BI77" s="161">
        <f t="shared" si="42"/>
        <v>609</v>
      </c>
      <c r="BJ77" s="161">
        <f t="shared" si="43"/>
        <v>637</v>
      </c>
    </row>
    <row r="78" spans="1:62" ht="18">
      <c r="A78" s="53" t="s">
        <v>76</v>
      </c>
      <c r="B78" s="173">
        <v>497</v>
      </c>
      <c r="C78" s="162">
        <v>25</v>
      </c>
      <c r="D78" s="162">
        <v>1</v>
      </c>
      <c r="E78" s="161">
        <f t="shared" si="32"/>
        <v>523</v>
      </c>
      <c r="F78" s="5">
        <v>784</v>
      </c>
      <c r="G78" s="163">
        <f t="shared" si="33"/>
        <v>0.66709183673469385</v>
      </c>
      <c r="H78" s="164">
        <v>213</v>
      </c>
      <c r="I78" s="165">
        <v>13</v>
      </c>
      <c r="J78" s="166">
        <v>1</v>
      </c>
      <c r="K78" s="170">
        <v>0</v>
      </c>
      <c r="L78" s="171">
        <f t="shared" si="34"/>
        <v>227</v>
      </c>
      <c r="M78" s="164">
        <v>180</v>
      </c>
      <c r="N78" s="165">
        <v>10</v>
      </c>
      <c r="O78" s="164">
        <v>0</v>
      </c>
      <c r="P78" s="170">
        <v>1</v>
      </c>
      <c r="Q78" s="171">
        <f t="shared" si="27"/>
        <v>191</v>
      </c>
      <c r="R78" s="164">
        <v>28</v>
      </c>
      <c r="S78" s="165">
        <v>0</v>
      </c>
      <c r="T78" s="164">
        <v>0</v>
      </c>
      <c r="U78" s="170">
        <v>0</v>
      </c>
      <c r="V78" s="171">
        <f t="shared" si="28"/>
        <v>28</v>
      </c>
      <c r="W78" s="164">
        <v>4</v>
      </c>
      <c r="X78" s="165">
        <v>0</v>
      </c>
      <c r="Y78" s="166">
        <v>0</v>
      </c>
      <c r="Z78" s="170">
        <v>0</v>
      </c>
      <c r="AA78" s="171">
        <f t="shared" si="35"/>
        <v>4</v>
      </c>
      <c r="AB78" s="164">
        <v>21</v>
      </c>
      <c r="AC78" s="165">
        <v>1</v>
      </c>
      <c r="AD78" s="166">
        <v>0</v>
      </c>
      <c r="AE78" s="170">
        <v>0</v>
      </c>
      <c r="AF78" s="171">
        <f t="shared" si="36"/>
        <v>22</v>
      </c>
      <c r="AG78" s="164">
        <v>10</v>
      </c>
      <c r="AH78" s="165">
        <v>0</v>
      </c>
      <c r="AI78" s="166">
        <v>0</v>
      </c>
      <c r="AJ78" s="170">
        <v>0</v>
      </c>
      <c r="AK78" s="171">
        <f t="shared" si="37"/>
        <v>10</v>
      </c>
      <c r="AL78" s="164">
        <v>4</v>
      </c>
      <c r="AM78" s="165">
        <v>0</v>
      </c>
      <c r="AN78" s="166">
        <v>0</v>
      </c>
      <c r="AO78" s="170">
        <v>0</v>
      </c>
      <c r="AP78" s="171">
        <f t="shared" si="38"/>
        <v>4</v>
      </c>
      <c r="AQ78" s="164">
        <v>1</v>
      </c>
      <c r="AR78" s="165">
        <v>0</v>
      </c>
      <c r="AS78" s="164">
        <v>0</v>
      </c>
      <c r="AT78" s="171">
        <v>0</v>
      </c>
      <c r="AU78" s="171">
        <f t="shared" si="29"/>
        <v>1</v>
      </c>
      <c r="AV78" s="164">
        <v>3</v>
      </c>
      <c r="AW78" s="165">
        <v>0</v>
      </c>
      <c r="AX78" s="166">
        <v>0</v>
      </c>
      <c r="AY78" s="170">
        <v>0</v>
      </c>
      <c r="AZ78" s="171">
        <f t="shared" si="39"/>
        <v>3</v>
      </c>
      <c r="BA78" s="171">
        <f t="shared" si="40"/>
        <v>263</v>
      </c>
      <c r="BB78" s="171">
        <f t="shared" si="41"/>
        <v>220</v>
      </c>
      <c r="BC78" s="164">
        <v>1</v>
      </c>
      <c r="BD78" s="165">
        <v>0</v>
      </c>
      <c r="BE78" s="166">
        <v>0</v>
      </c>
      <c r="BF78" s="166">
        <v>0</v>
      </c>
      <c r="BG78" s="161">
        <f t="shared" si="30"/>
        <v>1</v>
      </c>
      <c r="BH78" s="161">
        <f t="shared" si="31"/>
        <v>32</v>
      </c>
      <c r="BI78" s="161">
        <f t="shared" si="42"/>
        <v>491</v>
      </c>
      <c r="BJ78" s="161">
        <f t="shared" si="43"/>
        <v>523</v>
      </c>
    </row>
    <row r="79" spans="1:62" ht="18">
      <c r="A79" s="53" t="s">
        <v>77</v>
      </c>
      <c r="B79" s="173">
        <v>266</v>
      </c>
      <c r="C79" s="162">
        <v>19</v>
      </c>
      <c r="D79" s="162">
        <v>3</v>
      </c>
      <c r="E79" s="161">
        <f t="shared" si="32"/>
        <v>288</v>
      </c>
      <c r="F79" s="5">
        <v>465</v>
      </c>
      <c r="G79" s="163">
        <f t="shared" si="33"/>
        <v>0.61935483870967745</v>
      </c>
      <c r="H79" s="164">
        <v>95</v>
      </c>
      <c r="I79" s="165">
        <v>11</v>
      </c>
      <c r="J79" s="166">
        <v>0</v>
      </c>
      <c r="K79" s="170">
        <v>1</v>
      </c>
      <c r="L79" s="171">
        <f t="shared" si="34"/>
        <v>107</v>
      </c>
      <c r="M79" s="164">
        <v>123</v>
      </c>
      <c r="N79" s="165">
        <v>6</v>
      </c>
      <c r="O79" s="164">
        <v>0</v>
      </c>
      <c r="P79" s="170">
        <v>2</v>
      </c>
      <c r="Q79" s="171">
        <f t="shared" si="27"/>
        <v>131</v>
      </c>
      <c r="R79" s="164">
        <v>7</v>
      </c>
      <c r="S79" s="165">
        <v>1</v>
      </c>
      <c r="T79" s="164">
        <v>0</v>
      </c>
      <c r="U79" s="170">
        <v>0</v>
      </c>
      <c r="V79" s="171">
        <f t="shared" si="28"/>
        <v>8</v>
      </c>
      <c r="W79" s="164">
        <v>6</v>
      </c>
      <c r="X79" s="165">
        <v>1</v>
      </c>
      <c r="Y79" s="166">
        <v>0</v>
      </c>
      <c r="Z79" s="170">
        <v>0</v>
      </c>
      <c r="AA79" s="171">
        <f t="shared" si="35"/>
        <v>7</v>
      </c>
      <c r="AB79" s="164">
        <v>10</v>
      </c>
      <c r="AC79" s="165">
        <v>0</v>
      </c>
      <c r="AD79" s="166">
        <v>0</v>
      </c>
      <c r="AE79" s="170">
        <v>0</v>
      </c>
      <c r="AF79" s="171">
        <f t="shared" si="36"/>
        <v>10</v>
      </c>
      <c r="AG79" s="164">
        <v>5</v>
      </c>
      <c r="AH79" s="165">
        <v>0</v>
      </c>
      <c r="AI79" s="166">
        <v>0</v>
      </c>
      <c r="AJ79" s="170">
        <v>0</v>
      </c>
      <c r="AK79" s="171">
        <f t="shared" si="37"/>
        <v>5</v>
      </c>
      <c r="AL79" s="164">
        <v>0</v>
      </c>
      <c r="AM79" s="165">
        <v>0</v>
      </c>
      <c r="AN79" s="166">
        <v>0</v>
      </c>
      <c r="AO79" s="170">
        <v>0</v>
      </c>
      <c r="AP79" s="171">
        <f t="shared" si="38"/>
        <v>0</v>
      </c>
      <c r="AQ79" s="164">
        <v>2</v>
      </c>
      <c r="AR79" s="165">
        <v>0</v>
      </c>
      <c r="AS79" s="164">
        <v>0</v>
      </c>
      <c r="AT79" s="171">
        <v>0</v>
      </c>
      <c r="AU79" s="171">
        <f t="shared" si="29"/>
        <v>2</v>
      </c>
      <c r="AV79" s="164">
        <v>6</v>
      </c>
      <c r="AW79" s="165">
        <v>0</v>
      </c>
      <c r="AX79" s="166">
        <v>0</v>
      </c>
      <c r="AY79" s="170">
        <v>0</v>
      </c>
      <c r="AZ79" s="171">
        <f t="shared" si="39"/>
        <v>6</v>
      </c>
      <c r="BA79" s="171">
        <f t="shared" si="40"/>
        <v>122</v>
      </c>
      <c r="BB79" s="171">
        <f t="shared" si="41"/>
        <v>141</v>
      </c>
      <c r="BC79" s="164">
        <v>0</v>
      </c>
      <c r="BD79" s="165">
        <v>0</v>
      </c>
      <c r="BE79" s="166">
        <v>0</v>
      </c>
      <c r="BF79" s="166">
        <v>0</v>
      </c>
      <c r="BG79" s="161">
        <f t="shared" si="30"/>
        <v>0</v>
      </c>
      <c r="BH79" s="161">
        <f t="shared" si="31"/>
        <v>12</v>
      </c>
      <c r="BI79" s="161">
        <f t="shared" si="42"/>
        <v>276</v>
      </c>
      <c r="BJ79" s="161">
        <f t="shared" si="43"/>
        <v>288</v>
      </c>
    </row>
    <row r="80" spans="1:62" ht="18">
      <c r="A80" s="53" t="s">
        <v>78</v>
      </c>
      <c r="B80" s="173">
        <v>442</v>
      </c>
      <c r="C80" s="162">
        <v>69</v>
      </c>
      <c r="D80" s="162">
        <v>12</v>
      </c>
      <c r="E80" s="161">
        <f t="shared" si="32"/>
        <v>523</v>
      </c>
      <c r="F80" s="5">
        <v>685</v>
      </c>
      <c r="G80" s="163">
        <f t="shared" si="33"/>
        <v>0.76350364963503647</v>
      </c>
      <c r="H80" s="164">
        <v>238</v>
      </c>
      <c r="I80" s="165">
        <v>39</v>
      </c>
      <c r="J80" s="166">
        <v>3</v>
      </c>
      <c r="K80" s="170">
        <v>7</v>
      </c>
      <c r="L80" s="171">
        <f t="shared" si="34"/>
        <v>287</v>
      </c>
      <c r="M80" s="164">
        <v>115</v>
      </c>
      <c r="N80" s="165">
        <v>21</v>
      </c>
      <c r="O80" s="164">
        <v>0</v>
      </c>
      <c r="P80" s="170">
        <v>3</v>
      </c>
      <c r="Q80" s="171">
        <f t="shared" si="27"/>
        <v>139</v>
      </c>
      <c r="R80" s="164">
        <v>16</v>
      </c>
      <c r="S80" s="165">
        <v>0</v>
      </c>
      <c r="T80" s="164">
        <v>1</v>
      </c>
      <c r="U80" s="170">
        <v>0</v>
      </c>
      <c r="V80" s="171">
        <f t="shared" si="28"/>
        <v>17</v>
      </c>
      <c r="W80" s="164">
        <v>5</v>
      </c>
      <c r="X80" s="165">
        <v>2</v>
      </c>
      <c r="Y80" s="166">
        <v>0</v>
      </c>
      <c r="Z80" s="170">
        <v>0</v>
      </c>
      <c r="AA80" s="171">
        <f t="shared" si="35"/>
        <v>7</v>
      </c>
      <c r="AB80" s="164">
        <v>19</v>
      </c>
      <c r="AC80" s="165">
        <v>1</v>
      </c>
      <c r="AD80" s="166">
        <v>0</v>
      </c>
      <c r="AE80" s="170">
        <v>0</v>
      </c>
      <c r="AF80" s="171">
        <f t="shared" si="36"/>
        <v>20</v>
      </c>
      <c r="AG80" s="164">
        <v>12</v>
      </c>
      <c r="AH80" s="165">
        <v>2</v>
      </c>
      <c r="AI80" s="166">
        <v>0</v>
      </c>
      <c r="AJ80" s="170">
        <v>1</v>
      </c>
      <c r="AK80" s="171">
        <f t="shared" si="37"/>
        <v>15</v>
      </c>
      <c r="AL80" s="164">
        <v>2</v>
      </c>
      <c r="AM80" s="165">
        <v>0</v>
      </c>
      <c r="AN80" s="166">
        <v>0</v>
      </c>
      <c r="AO80" s="170">
        <v>0</v>
      </c>
      <c r="AP80" s="171">
        <f t="shared" si="38"/>
        <v>2</v>
      </c>
      <c r="AQ80" s="164">
        <v>1</v>
      </c>
      <c r="AR80" s="165">
        <v>0</v>
      </c>
      <c r="AS80" s="164">
        <v>0</v>
      </c>
      <c r="AT80" s="171">
        <v>0</v>
      </c>
      <c r="AU80" s="171">
        <f t="shared" si="29"/>
        <v>1</v>
      </c>
      <c r="AV80" s="164">
        <v>1</v>
      </c>
      <c r="AW80" s="165">
        <v>0</v>
      </c>
      <c r="AX80" s="166">
        <v>0</v>
      </c>
      <c r="AY80" s="170">
        <v>0</v>
      </c>
      <c r="AZ80" s="171">
        <f t="shared" si="39"/>
        <v>1</v>
      </c>
      <c r="BA80" s="171">
        <f t="shared" si="40"/>
        <v>324</v>
      </c>
      <c r="BB80" s="171">
        <f t="shared" si="41"/>
        <v>157</v>
      </c>
      <c r="BC80" s="164">
        <v>0</v>
      </c>
      <c r="BD80" s="165">
        <v>0</v>
      </c>
      <c r="BE80" s="166">
        <v>0</v>
      </c>
      <c r="BF80" s="166">
        <v>0</v>
      </c>
      <c r="BG80" s="161">
        <f t="shared" si="30"/>
        <v>0</v>
      </c>
      <c r="BH80" s="161">
        <f t="shared" si="31"/>
        <v>34</v>
      </c>
      <c r="BI80" s="161">
        <f t="shared" si="42"/>
        <v>489</v>
      </c>
      <c r="BJ80" s="161">
        <f t="shared" si="43"/>
        <v>523</v>
      </c>
    </row>
    <row r="81" spans="1:63" ht="18">
      <c r="A81" s="53" t="s">
        <v>79</v>
      </c>
      <c r="B81" s="173">
        <v>554</v>
      </c>
      <c r="C81" s="162">
        <v>43</v>
      </c>
      <c r="D81" s="162">
        <v>7</v>
      </c>
      <c r="E81" s="161">
        <f t="shared" si="32"/>
        <v>604</v>
      </c>
      <c r="F81" s="5">
        <v>875</v>
      </c>
      <c r="G81" s="163">
        <f t="shared" si="33"/>
        <v>0.69028571428571428</v>
      </c>
      <c r="H81" s="164">
        <v>230</v>
      </c>
      <c r="I81" s="165">
        <v>26</v>
      </c>
      <c r="J81" s="166">
        <v>1</v>
      </c>
      <c r="K81" s="170">
        <v>2</v>
      </c>
      <c r="L81" s="171">
        <f t="shared" si="34"/>
        <v>259</v>
      </c>
      <c r="M81" s="164">
        <v>220</v>
      </c>
      <c r="N81" s="165">
        <v>15</v>
      </c>
      <c r="O81" s="164">
        <v>0</v>
      </c>
      <c r="P81" s="170">
        <v>3</v>
      </c>
      <c r="Q81" s="171">
        <f t="shared" si="27"/>
        <v>238</v>
      </c>
      <c r="R81" s="164">
        <v>10</v>
      </c>
      <c r="S81" s="165">
        <v>0</v>
      </c>
      <c r="T81" s="164">
        <v>0</v>
      </c>
      <c r="U81" s="170">
        <v>0</v>
      </c>
      <c r="V81" s="171">
        <f t="shared" si="28"/>
        <v>10</v>
      </c>
      <c r="W81" s="164">
        <v>2</v>
      </c>
      <c r="X81" s="165">
        <v>0</v>
      </c>
      <c r="Y81" s="166">
        <v>0</v>
      </c>
      <c r="Z81" s="170">
        <v>0</v>
      </c>
      <c r="AA81" s="171">
        <f t="shared" si="35"/>
        <v>2</v>
      </c>
      <c r="AB81" s="164">
        <v>25</v>
      </c>
      <c r="AC81" s="165">
        <v>1</v>
      </c>
      <c r="AD81" s="166">
        <v>0</v>
      </c>
      <c r="AE81" s="170">
        <v>0</v>
      </c>
      <c r="AF81" s="171">
        <f t="shared" si="36"/>
        <v>26</v>
      </c>
      <c r="AG81" s="164">
        <v>23</v>
      </c>
      <c r="AH81" s="165">
        <v>0</v>
      </c>
      <c r="AI81" s="166">
        <v>0</v>
      </c>
      <c r="AJ81" s="170">
        <v>0</v>
      </c>
      <c r="AK81" s="171">
        <f t="shared" si="37"/>
        <v>23</v>
      </c>
      <c r="AL81" s="164">
        <v>4</v>
      </c>
      <c r="AM81" s="165">
        <v>0</v>
      </c>
      <c r="AN81" s="166">
        <v>0</v>
      </c>
      <c r="AO81" s="170">
        <v>0</v>
      </c>
      <c r="AP81" s="171">
        <f t="shared" si="38"/>
        <v>4</v>
      </c>
      <c r="AQ81" s="164">
        <v>1</v>
      </c>
      <c r="AR81" s="165">
        <v>0</v>
      </c>
      <c r="AS81" s="164">
        <v>0</v>
      </c>
      <c r="AT81" s="171">
        <v>0</v>
      </c>
      <c r="AU81" s="171">
        <f t="shared" si="29"/>
        <v>1</v>
      </c>
      <c r="AV81" s="164">
        <v>7</v>
      </c>
      <c r="AW81" s="165">
        <v>0</v>
      </c>
      <c r="AX81" s="166">
        <v>0</v>
      </c>
      <c r="AY81" s="170">
        <v>0</v>
      </c>
      <c r="AZ81" s="171">
        <f t="shared" si="39"/>
        <v>7</v>
      </c>
      <c r="BA81" s="171">
        <f t="shared" si="40"/>
        <v>312</v>
      </c>
      <c r="BB81" s="171">
        <f t="shared" si="41"/>
        <v>249</v>
      </c>
      <c r="BC81" s="164">
        <v>0</v>
      </c>
      <c r="BD81" s="165">
        <v>0</v>
      </c>
      <c r="BE81" s="166">
        <v>0</v>
      </c>
      <c r="BF81" s="161">
        <v>1</v>
      </c>
      <c r="BG81" s="161">
        <f t="shared" si="30"/>
        <v>1</v>
      </c>
      <c r="BH81" s="161">
        <f t="shared" si="31"/>
        <v>33</v>
      </c>
      <c r="BI81" s="161">
        <f t="shared" si="42"/>
        <v>571</v>
      </c>
      <c r="BJ81" s="161">
        <f t="shared" si="43"/>
        <v>604</v>
      </c>
    </row>
    <row r="82" spans="1:63" ht="18">
      <c r="A82" s="53" t="s">
        <v>80</v>
      </c>
      <c r="B82" s="173">
        <v>466</v>
      </c>
      <c r="C82" s="162">
        <v>39</v>
      </c>
      <c r="D82" s="162">
        <v>9</v>
      </c>
      <c r="E82" s="161">
        <f t="shared" si="32"/>
        <v>514</v>
      </c>
      <c r="F82" s="5">
        <v>835</v>
      </c>
      <c r="G82" s="163">
        <f t="shared" si="33"/>
        <v>0.61556886227544905</v>
      </c>
      <c r="H82" s="164">
        <v>243</v>
      </c>
      <c r="I82" s="165">
        <v>18</v>
      </c>
      <c r="J82" s="166">
        <v>4</v>
      </c>
      <c r="K82" s="170">
        <v>5</v>
      </c>
      <c r="L82" s="171">
        <f t="shared" ref="L82:L87" si="44">SUM(H82:K82)</f>
        <v>270</v>
      </c>
      <c r="M82" s="164">
        <v>123</v>
      </c>
      <c r="N82" s="165">
        <v>5</v>
      </c>
      <c r="O82" s="164">
        <v>1</v>
      </c>
      <c r="P82" s="170">
        <v>2</v>
      </c>
      <c r="Q82" s="171">
        <f t="shared" si="27"/>
        <v>131</v>
      </c>
      <c r="R82" s="164">
        <v>15</v>
      </c>
      <c r="S82" s="165">
        <v>2</v>
      </c>
      <c r="T82" s="164">
        <v>1</v>
      </c>
      <c r="U82" s="170">
        <v>0</v>
      </c>
      <c r="V82" s="171">
        <f t="shared" si="28"/>
        <v>18</v>
      </c>
      <c r="W82" s="164">
        <v>1</v>
      </c>
      <c r="X82" s="165">
        <v>0</v>
      </c>
      <c r="Y82" s="166">
        <v>1</v>
      </c>
      <c r="Z82" s="170">
        <v>0</v>
      </c>
      <c r="AA82" s="171">
        <f t="shared" ref="AA82:AA87" si="45">SUM(W82:Z82)</f>
        <v>2</v>
      </c>
      <c r="AB82" s="164">
        <v>23</v>
      </c>
      <c r="AC82" s="165">
        <v>1</v>
      </c>
      <c r="AD82" s="166">
        <v>1</v>
      </c>
      <c r="AE82" s="170">
        <v>0</v>
      </c>
      <c r="AF82" s="171">
        <f t="shared" ref="AF82:AF87" si="46">SUM(AB82:AE82)</f>
        <v>25</v>
      </c>
      <c r="AG82" s="164">
        <v>21</v>
      </c>
      <c r="AH82" s="165">
        <v>1</v>
      </c>
      <c r="AI82" s="166">
        <v>0</v>
      </c>
      <c r="AJ82" s="170">
        <v>0</v>
      </c>
      <c r="AK82" s="171">
        <f t="shared" ref="AK82:AK87" si="47">SUM(AG82:AJ82)</f>
        <v>22</v>
      </c>
      <c r="AL82" s="164">
        <v>5</v>
      </c>
      <c r="AM82" s="165">
        <v>0</v>
      </c>
      <c r="AN82" s="166">
        <v>0</v>
      </c>
      <c r="AO82" s="170">
        <v>0</v>
      </c>
      <c r="AP82" s="171">
        <f t="shared" ref="AP82:AP87" si="48">SUM(AL82:AO82)</f>
        <v>5</v>
      </c>
      <c r="AQ82" s="164">
        <v>1</v>
      </c>
      <c r="AR82" s="165">
        <v>0</v>
      </c>
      <c r="AS82" s="164">
        <v>0</v>
      </c>
      <c r="AT82" s="171">
        <v>0</v>
      </c>
      <c r="AU82" s="171">
        <f t="shared" si="29"/>
        <v>1</v>
      </c>
      <c r="AV82" s="164">
        <v>1</v>
      </c>
      <c r="AW82" s="165">
        <v>0</v>
      </c>
      <c r="AX82" s="166">
        <v>0</v>
      </c>
      <c r="AY82" s="170">
        <v>2</v>
      </c>
      <c r="AZ82" s="171">
        <f t="shared" ref="AZ82:AZ87" si="49">SUM(AV82:AY82)</f>
        <v>3</v>
      </c>
      <c r="BA82" s="171">
        <f t="shared" si="40"/>
        <v>322</v>
      </c>
      <c r="BB82" s="171">
        <f t="shared" si="41"/>
        <v>150</v>
      </c>
      <c r="BC82" s="164">
        <v>0</v>
      </c>
      <c r="BD82" s="165">
        <v>0</v>
      </c>
      <c r="BE82" s="166">
        <v>0</v>
      </c>
      <c r="BF82" s="166">
        <v>0</v>
      </c>
      <c r="BG82" s="161">
        <f t="shared" si="30"/>
        <v>0</v>
      </c>
      <c r="BH82" s="161">
        <f t="shared" si="31"/>
        <v>37</v>
      </c>
      <c r="BI82" s="161">
        <f t="shared" si="42"/>
        <v>477</v>
      </c>
      <c r="BJ82" s="161">
        <f t="shared" si="43"/>
        <v>514</v>
      </c>
    </row>
    <row r="83" spans="1:63" ht="18">
      <c r="A83" s="53" t="s">
        <v>81</v>
      </c>
      <c r="B83" s="173">
        <v>485</v>
      </c>
      <c r="C83" s="162">
        <v>20</v>
      </c>
      <c r="D83" s="162">
        <v>9</v>
      </c>
      <c r="E83" s="161">
        <f t="shared" si="32"/>
        <v>514</v>
      </c>
      <c r="F83" s="5">
        <v>947</v>
      </c>
      <c r="G83" s="163">
        <f t="shared" si="33"/>
        <v>0.54276663146779303</v>
      </c>
      <c r="H83" s="164">
        <v>235</v>
      </c>
      <c r="I83" s="165">
        <v>10</v>
      </c>
      <c r="J83" s="166">
        <v>1</v>
      </c>
      <c r="K83" s="170">
        <v>2</v>
      </c>
      <c r="L83" s="171">
        <f t="shared" si="44"/>
        <v>248</v>
      </c>
      <c r="M83" s="164">
        <v>141</v>
      </c>
      <c r="N83" s="165">
        <v>7</v>
      </c>
      <c r="O83" s="164">
        <v>0</v>
      </c>
      <c r="P83" s="170">
        <v>3</v>
      </c>
      <c r="Q83" s="171">
        <f t="shared" si="27"/>
        <v>151</v>
      </c>
      <c r="R83" s="164">
        <v>13</v>
      </c>
      <c r="S83" s="165">
        <v>0</v>
      </c>
      <c r="T83" s="164">
        <v>0</v>
      </c>
      <c r="U83" s="170">
        <v>0</v>
      </c>
      <c r="V83" s="171">
        <f t="shared" si="28"/>
        <v>13</v>
      </c>
      <c r="W83" s="164">
        <v>3</v>
      </c>
      <c r="X83" s="165">
        <v>0</v>
      </c>
      <c r="Y83" s="166">
        <v>0</v>
      </c>
      <c r="Z83" s="170">
        <v>0</v>
      </c>
      <c r="AA83" s="171">
        <f t="shared" si="45"/>
        <v>3</v>
      </c>
      <c r="AB83" s="164">
        <v>32</v>
      </c>
      <c r="AC83" s="165">
        <v>1</v>
      </c>
      <c r="AD83" s="166">
        <v>0</v>
      </c>
      <c r="AE83" s="170">
        <v>1</v>
      </c>
      <c r="AF83" s="171">
        <f t="shared" si="46"/>
        <v>34</v>
      </c>
      <c r="AG83" s="164">
        <v>23</v>
      </c>
      <c r="AH83" s="165">
        <v>0</v>
      </c>
      <c r="AI83" s="166">
        <v>0</v>
      </c>
      <c r="AJ83" s="170">
        <v>1</v>
      </c>
      <c r="AK83" s="171">
        <f t="shared" si="47"/>
        <v>24</v>
      </c>
      <c r="AL83" s="164">
        <v>4</v>
      </c>
      <c r="AM83" s="165">
        <v>0</v>
      </c>
      <c r="AN83" s="166">
        <v>0</v>
      </c>
      <c r="AO83" s="170">
        <v>1</v>
      </c>
      <c r="AP83" s="171">
        <f t="shared" si="48"/>
        <v>5</v>
      </c>
      <c r="AQ83" s="164">
        <v>1</v>
      </c>
      <c r="AR83" s="165">
        <v>0</v>
      </c>
      <c r="AS83" s="164">
        <v>0</v>
      </c>
      <c r="AT83" s="171">
        <v>0</v>
      </c>
      <c r="AU83" s="171">
        <f t="shared" si="29"/>
        <v>1</v>
      </c>
      <c r="AV83" s="164">
        <v>2</v>
      </c>
      <c r="AW83" s="165">
        <v>0</v>
      </c>
      <c r="AX83" s="166">
        <v>0</v>
      </c>
      <c r="AY83" s="170">
        <v>0</v>
      </c>
      <c r="AZ83" s="171">
        <f t="shared" si="49"/>
        <v>2</v>
      </c>
      <c r="BA83" s="171">
        <f t="shared" si="40"/>
        <v>311</v>
      </c>
      <c r="BB83" s="171">
        <f t="shared" si="41"/>
        <v>165</v>
      </c>
      <c r="BC83" s="164">
        <v>0</v>
      </c>
      <c r="BD83" s="165">
        <v>0</v>
      </c>
      <c r="BE83" s="166">
        <v>0</v>
      </c>
      <c r="BF83" s="166">
        <v>0</v>
      </c>
      <c r="BG83" s="161">
        <f t="shared" si="30"/>
        <v>0</v>
      </c>
      <c r="BH83" s="161">
        <f t="shared" si="31"/>
        <v>33</v>
      </c>
      <c r="BI83" s="161">
        <f t="shared" si="42"/>
        <v>481</v>
      </c>
      <c r="BJ83" s="161">
        <f t="shared" si="43"/>
        <v>514</v>
      </c>
    </row>
    <row r="84" spans="1:63" ht="18">
      <c r="A84" s="53" t="s">
        <v>82</v>
      </c>
      <c r="B84" s="173">
        <v>629</v>
      </c>
      <c r="C84" s="162">
        <v>64</v>
      </c>
      <c r="D84" s="162">
        <v>11</v>
      </c>
      <c r="E84" s="161">
        <f t="shared" si="32"/>
        <v>704</v>
      </c>
      <c r="F84" s="5">
        <v>1035</v>
      </c>
      <c r="G84" s="163">
        <f t="shared" si="33"/>
        <v>0.68019323671497589</v>
      </c>
      <c r="H84" s="164">
        <v>329</v>
      </c>
      <c r="I84" s="165">
        <v>31</v>
      </c>
      <c r="J84" s="166">
        <v>7</v>
      </c>
      <c r="K84" s="170">
        <v>6</v>
      </c>
      <c r="L84" s="171">
        <f t="shared" si="44"/>
        <v>373</v>
      </c>
      <c r="M84" s="164">
        <v>169</v>
      </c>
      <c r="N84" s="165">
        <v>11</v>
      </c>
      <c r="O84" s="164">
        <v>0</v>
      </c>
      <c r="P84" s="170">
        <v>3</v>
      </c>
      <c r="Q84" s="171">
        <f t="shared" si="27"/>
        <v>183</v>
      </c>
      <c r="R84" s="164">
        <v>23</v>
      </c>
      <c r="S84" s="165">
        <v>0</v>
      </c>
      <c r="T84" s="164">
        <v>1</v>
      </c>
      <c r="U84" s="170">
        <v>1</v>
      </c>
      <c r="V84" s="171">
        <f t="shared" si="28"/>
        <v>25</v>
      </c>
      <c r="W84" s="164">
        <v>5</v>
      </c>
      <c r="X84" s="165">
        <v>0</v>
      </c>
      <c r="Y84" s="166">
        <v>0</v>
      </c>
      <c r="Z84" s="170">
        <v>0</v>
      </c>
      <c r="AA84" s="171">
        <f t="shared" si="45"/>
        <v>5</v>
      </c>
      <c r="AB84" s="164">
        <v>25</v>
      </c>
      <c r="AC84" s="165">
        <v>0</v>
      </c>
      <c r="AD84" s="166">
        <v>1</v>
      </c>
      <c r="AE84" s="170">
        <v>0</v>
      </c>
      <c r="AF84" s="171">
        <f t="shared" si="46"/>
        <v>26</v>
      </c>
      <c r="AG84" s="164">
        <v>25</v>
      </c>
      <c r="AH84" s="165">
        <v>2</v>
      </c>
      <c r="AI84" s="166">
        <v>0</v>
      </c>
      <c r="AJ84" s="170">
        <v>0</v>
      </c>
      <c r="AK84" s="171">
        <f t="shared" si="47"/>
        <v>27</v>
      </c>
      <c r="AL84" s="164">
        <v>5</v>
      </c>
      <c r="AM84" s="165">
        <v>0</v>
      </c>
      <c r="AN84" s="166">
        <v>2</v>
      </c>
      <c r="AO84" s="170">
        <v>0</v>
      </c>
      <c r="AP84" s="171">
        <f t="shared" si="48"/>
        <v>7</v>
      </c>
      <c r="AQ84" s="164">
        <v>3</v>
      </c>
      <c r="AR84" s="165">
        <v>0</v>
      </c>
      <c r="AS84" s="164">
        <v>0</v>
      </c>
      <c r="AT84" s="171">
        <v>0</v>
      </c>
      <c r="AU84" s="171">
        <f t="shared" si="29"/>
        <v>3</v>
      </c>
      <c r="AV84" s="164">
        <v>2</v>
      </c>
      <c r="AW84" s="165">
        <v>1</v>
      </c>
      <c r="AX84" s="166">
        <v>0</v>
      </c>
      <c r="AY84" s="170">
        <v>0</v>
      </c>
      <c r="AZ84" s="171">
        <f t="shared" si="49"/>
        <v>3</v>
      </c>
      <c r="BA84" s="171">
        <f t="shared" si="40"/>
        <v>433</v>
      </c>
      <c r="BB84" s="171">
        <f t="shared" si="41"/>
        <v>211</v>
      </c>
      <c r="BC84" s="164">
        <v>0</v>
      </c>
      <c r="BD84" s="165">
        <v>0</v>
      </c>
      <c r="BE84" s="166">
        <v>0</v>
      </c>
      <c r="BF84" s="166">
        <v>0</v>
      </c>
      <c r="BG84" s="161">
        <f t="shared" si="30"/>
        <v>0</v>
      </c>
      <c r="BH84" s="161">
        <f t="shared" si="31"/>
        <v>52</v>
      </c>
      <c r="BI84" s="161">
        <f t="shared" si="42"/>
        <v>652</v>
      </c>
      <c r="BJ84" s="161">
        <f t="shared" si="43"/>
        <v>704</v>
      </c>
    </row>
    <row r="85" spans="1:63" ht="18">
      <c r="A85" s="53" t="s">
        <v>83</v>
      </c>
      <c r="B85" s="173">
        <v>536</v>
      </c>
      <c r="C85" s="162">
        <v>50</v>
      </c>
      <c r="D85" s="162">
        <v>3</v>
      </c>
      <c r="E85" s="161">
        <f t="shared" si="32"/>
        <v>589</v>
      </c>
      <c r="F85" s="5">
        <v>934</v>
      </c>
      <c r="G85" s="163">
        <f t="shared" si="33"/>
        <v>0.63062098501070663</v>
      </c>
      <c r="H85" s="164">
        <v>306</v>
      </c>
      <c r="I85" s="165">
        <v>22</v>
      </c>
      <c r="J85" s="166">
        <v>0</v>
      </c>
      <c r="K85" s="170">
        <v>1</v>
      </c>
      <c r="L85" s="171">
        <f t="shared" si="44"/>
        <v>329</v>
      </c>
      <c r="M85" s="164">
        <v>129</v>
      </c>
      <c r="N85" s="165">
        <v>15</v>
      </c>
      <c r="O85" s="164">
        <v>0</v>
      </c>
      <c r="P85" s="170">
        <v>0</v>
      </c>
      <c r="Q85" s="171">
        <f t="shared" si="27"/>
        <v>144</v>
      </c>
      <c r="R85" s="164">
        <v>21</v>
      </c>
      <c r="S85" s="165">
        <v>2</v>
      </c>
      <c r="T85" s="164">
        <v>0</v>
      </c>
      <c r="U85" s="170">
        <v>0</v>
      </c>
      <c r="V85" s="171">
        <f t="shared" si="28"/>
        <v>23</v>
      </c>
      <c r="W85" s="164">
        <v>4</v>
      </c>
      <c r="X85" s="165">
        <v>0</v>
      </c>
      <c r="Y85" s="166">
        <v>0</v>
      </c>
      <c r="Z85" s="170">
        <v>1</v>
      </c>
      <c r="AA85" s="171">
        <f t="shared" si="45"/>
        <v>5</v>
      </c>
      <c r="AB85" s="164">
        <v>19</v>
      </c>
      <c r="AC85" s="165">
        <v>3</v>
      </c>
      <c r="AD85" s="166">
        <v>0</v>
      </c>
      <c r="AE85" s="170">
        <v>0</v>
      </c>
      <c r="AF85" s="171">
        <f t="shared" si="46"/>
        <v>22</v>
      </c>
      <c r="AG85" s="164">
        <v>18</v>
      </c>
      <c r="AH85" s="165">
        <v>2</v>
      </c>
      <c r="AI85" s="166">
        <v>1</v>
      </c>
      <c r="AJ85" s="170">
        <v>1</v>
      </c>
      <c r="AK85" s="171">
        <f t="shared" si="47"/>
        <v>22</v>
      </c>
      <c r="AL85" s="164">
        <v>2</v>
      </c>
      <c r="AM85" s="165">
        <v>1</v>
      </c>
      <c r="AN85" s="166">
        <v>0</v>
      </c>
      <c r="AO85" s="170">
        <v>0</v>
      </c>
      <c r="AP85" s="171">
        <f t="shared" si="48"/>
        <v>3</v>
      </c>
      <c r="AQ85" s="164">
        <v>2</v>
      </c>
      <c r="AR85" s="165">
        <v>0</v>
      </c>
      <c r="AS85" s="164">
        <v>0</v>
      </c>
      <c r="AT85" s="171">
        <v>0</v>
      </c>
      <c r="AU85" s="171">
        <f t="shared" si="29"/>
        <v>2</v>
      </c>
      <c r="AV85" s="164">
        <v>3</v>
      </c>
      <c r="AW85" s="165">
        <v>0</v>
      </c>
      <c r="AX85" s="166">
        <v>0</v>
      </c>
      <c r="AY85" s="170">
        <v>0</v>
      </c>
      <c r="AZ85" s="171">
        <f t="shared" si="49"/>
        <v>3</v>
      </c>
      <c r="BA85" s="171">
        <f t="shared" si="40"/>
        <v>376</v>
      </c>
      <c r="BB85" s="171">
        <f t="shared" si="41"/>
        <v>169</v>
      </c>
      <c r="BC85" s="164">
        <v>0</v>
      </c>
      <c r="BD85" s="165">
        <v>0</v>
      </c>
      <c r="BE85" s="166">
        <v>0</v>
      </c>
      <c r="BF85" s="166">
        <v>0</v>
      </c>
      <c r="BG85" s="161">
        <f t="shared" si="30"/>
        <v>0</v>
      </c>
      <c r="BH85" s="161">
        <f t="shared" si="31"/>
        <v>36</v>
      </c>
      <c r="BI85" s="161">
        <f t="shared" si="42"/>
        <v>553</v>
      </c>
      <c r="BJ85" s="161">
        <f t="shared" si="43"/>
        <v>589</v>
      </c>
    </row>
    <row r="86" spans="1:63" ht="18">
      <c r="A86" s="53" t="s">
        <v>84</v>
      </c>
      <c r="B86" s="173">
        <v>480</v>
      </c>
      <c r="C86" s="162">
        <v>43</v>
      </c>
      <c r="D86" s="162">
        <v>9</v>
      </c>
      <c r="E86" s="161">
        <f t="shared" si="32"/>
        <v>532</v>
      </c>
      <c r="F86" s="5">
        <v>902</v>
      </c>
      <c r="G86" s="163">
        <f t="shared" si="33"/>
        <v>0.58980044345898008</v>
      </c>
      <c r="H86" s="164">
        <v>276</v>
      </c>
      <c r="I86" s="165">
        <v>28</v>
      </c>
      <c r="J86" s="166">
        <v>2</v>
      </c>
      <c r="K86" s="170">
        <v>3</v>
      </c>
      <c r="L86" s="171">
        <f t="shared" si="44"/>
        <v>309</v>
      </c>
      <c r="M86" s="164">
        <v>99</v>
      </c>
      <c r="N86" s="165">
        <v>2</v>
      </c>
      <c r="O86" s="164">
        <v>3</v>
      </c>
      <c r="P86" s="170">
        <v>4</v>
      </c>
      <c r="Q86" s="171">
        <f t="shared" si="27"/>
        <v>108</v>
      </c>
      <c r="R86" s="164">
        <v>15</v>
      </c>
      <c r="S86" s="165">
        <v>1</v>
      </c>
      <c r="T86" s="164">
        <v>0</v>
      </c>
      <c r="U86" s="170">
        <v>1</v>
      </c>
      <c r="V86" s="171">
        <f t="shared" si="28"/>
        <v>17</v>
      </c>
      <c r="W86" s="164">
        <v>6</v>
      </c>
      <c r="X86" s="165">
        <v>1</v>
      </c>
      <c r="Y86" s="166">
        <v>0</v>
      </c>
      <c r="Z86" s="170">
        <v>0</v>
      </c>
      <c r="AA86" s="171">
        <f t="shared" si="45"/>
        <v>7</v>
      </c>
      <c r="AB86" s="164">
        <v>29</v>
      </c>
      <c r="AC86" s="165">
        <v>1</v>
      </c>
      <c r="AD86" s="166">
        <v>0</v>
      </c>
      <c r="AE86" s="170">
        <v>0</v>
      </c>
      <c r="AF86" s="171">
        <f t="shared" si="46"/>
        <v>30</v>
      </c>
      <c r="AG86" s="164">
        <v>21</v>
      </c>
      <c r="AH86" s="165">
        <v>0</v>
      </c>
      <c r="AI86" s="166">
        <v>1</v>
      </c>
      <c r="AJ86" s="170">
        <v>0</v>
      </c>
      <c r="AK86" s="171">
        <f t="shared" si="47"/>
        <v>22</v>
      </c>
      <c r="AL86" s="164">
        <v>6</v>
      </c>
      <c r="AM86" s="165">
        <v>0</v>
      </c>
      <c r="AN86" s="166">
        <v>0</v>
      </c>
      <c r="AO86" s="170">
        <v>0</v>
      </c>
      <c r="AP86" s="171">
        <f t="shared" si="48"/>
        <v>6</v>
      </c>
      <c r="AQ86" s="164">
        <v>0</v>
      </c>
      <c r="AR86" s="165">
        <v>2</v>
      </c>
      <c r="AS86" s="164">
        <v>0</v>
      </c>
      <c r="AT86" s="171">
        <v>0</v>
      </c>
      <c r="AU86" s="171">
        <f t="shared" si="29"/>
        <v>2</v>
      </c>
      <c r="AV86" s="164">
        <v>4</v>
      </c>
      <c r="AW86" s="165">
        <v>1</v>
      </c>
      <c r="AX86" s="166">
        <v>0</v>
      </c>
      <c r="AY86" s="170">
        <v>0</v>
      </c>
      <c r="AZ86" s="171">
        <f t="shared" si="49"/>
        <v>5</v>
      </c>
      <c r="BA86" s="171">
        <f t="shared" si="40"/>
        <v>367</v>
      </c>
      <c r="BB86" s="171">
        <f t="shared" si="41"/>
        <v>127</v>
      </c>
      <c r="BC86" s="164">
        <v>0</v>
      </c>
      <c r="BD86" s="165">
        <v>0</v>
      </c>
      <c r="BE86" s="166">
        <v>0</v>
      </c>
      <c r="BF86" s="166">
        <v>0</v>
      </c>
      <c r="BG86" s="161">
        <f t="shared" si="30"/>
        <v>0</v>
      </c>
      <c r="BH86" s="161">
        <f t="shared" si="31"/>
        <v>26</v>
      </c>
      <c r="BI86" s="161">
        <f t="shared" si="42"/>
        <v>506</v>
      </c>
      <c r="BJ86" s="161">
        <f t="shared" si="43"/>
        <v>532</v>
      </c>
    </row>
    <row r="87" spans="1:63" ht="18">
      <c r="A87" s="53" t="s">
        <v>85</v>
      </c>
      <c r="B87" s="173">
        <v>505</v>
      </c>
      <c r="C87" s="162">
        <v>94</v>
      </c>
      <c r="D87" s="162">
        <v>6</v>
      </c>
      <c r="E87" s="161">
        <f t="shared" si="32"/>
        <v>605</v>
      </c>
      <c r="F87" s="5">
        <v>839</v>
      </c>
      <c r="G87" s="163">
        <f t="shared" si="33"/>
        <v>0.72109654350417163</v>
      </c>
      <c r="H87" s="164">
        <v>281</v>
      </c>
      <c r="I87" s="165">
        <v>48</v>
      </c>
      <c r="J87" s="166">
        <v>0</v>
      </c>
      <c r="K87" s="170">
        <v>3</v>
      </c>
      <c r="L87" s="171">
        <f t="shared" si="44"/>
        <v>332</v>
      </c>
      <c r="M87" s="164">
        <v>136</v>
      </c>
      <c r="N87" s="165">
        <v>23</v>
      </c>
      <c r="O87" s="164">
        <v>2</v>
      </c>
      <c r="P87" s="170">
        <v>1</v>
      </c>
      <c r="Q87" s="171">
        <f t="shared" si="27"/>
        <v>162</v>
      </c>
      <c r="R87" s="164">
        <v>12</v>
      </c>
      <c r="S87" s="165">
        <v>3</v>
      </c>
      <c r="T87" s="164">
        <v>0</v>
      </c>
      <c r="U87" s="170">
        <v>0</v>
      </c>
      <c r="V87" s="171">
        <f t="shared" si="28"/>
        <v>15</v>
      </c>
      <c r="W87" s="164">
        <v>5</v>
      </c>
      <c r="X87" s="165">
        <v>1</v>
      </c>
      <c r="Y87" s="166">
        <v>0</v>
      </c>
      <c r="Z87" s="170">
        <v>1</v>
      </c>
      <c r="AA87" s="171">
        <f t="shared" si="45"/>
        <v>7</v>
      </c>
      <c r="AB87" s="164">
        <v>16</v>
      </c>
      <c r="AC87" s="165">
        <v>1</v>
      </c>
      <c r="AD87" s="166">
        <v>0</v>
      </c>
      <c r="AE87" s="170">
        <v>1</v>
      </c>
      <c r="AF87" s="171">
        <f t="shared" si="46"/>
        <v>18</v>
      </c>
      <c r="AG87" s="164">
        <v>21</v>
      </c>
      <c r="AH87" s="165">
        <v>2</v>
      </c>
      <c r="AI87" s="166">
        <v>0</v>
      </c>
      <c r="AJ87" s="170">
        <v>0</v>
      </c>
      <c r="AK87" s="171">
        <f t="shared" si="47"/>
        <v>23</v>
      </c>
      <c r="AL87" s="164">
        <v>2</v>
      </c>
      <c r="AM87" s="165">
        <v>0</v>
      </c>
      <c r="AN87" s="166">
        <v>0</v>
      </c>
      <c r="AO87" s="170">
        <v>0</v>
      </c>
      <c r="AP87" s="171">
        <f t="shared" si="48"/>
        <v>2</v>
      </c>
      <c r="AQ87" s="164">
        <v>2</v>
      </c>
      <c r="AR87" s="165">
        <v>1</v>
      </c>
      <c r="AS87" s="164">
        <v>0</v>
      </c>
      <c r="AT87" s="171">
        <v>0</v>
      </c>
      <c r="AU87" s="171">
        <f t="shared" si="29"/>
        <v>3</v>
      </c>
      <c r="AV87" s="164">
        <v>0</v>
      </c>
      <c r="AW87" s="165">
        <v>1</v>
      </c>
      <c r="AX87" s="166">
        <v>0</v>
      </c>
      <c r="AY87" s="170">
        <v>0</v>
      </c>
      <c r="AZ87" s="171">
        <f t="shared" si="49"/>
        <v>1</v>
      </c>
      <c r="BA87" s="171">
        <f t="shared" si="40"/>
        <v>375</v>
      </c>
      <c r="BB87" s="171">
        <f t="shared" si="41"/>
        <v>180</v>
      </c>
      <c r="BC87" s="164">
        <v>1</v>
      </c>
      <c r="BD87" s="165">
        <v>0</v>
      </c>
      <c r="BE87" s="166">
        <v>0</v>
      </c>
      <c r="BF87" s="166">
        <v>0</v>
      </c>
      <c r="BG87" s="161">
        <f t="shared" si="30"/>
        <v>1</v>
      </c>
      <c r="BH87" s="161">
        <f t="shared" si="31"/>
        <v>41</v>
      </c>
      <c r="BI87" s="161">
        <f t="shared" si="42"/>
        <v>564</v>
      </c>
      <c r="BJ87" s="161">
        <f t="shared" si="43"/>
        <v>605</v>
      </c>
    </row>
    <row r="88" spans="1:63" s="22" customFormat="1" ht="18">
      <c r="A88" s="53" t="s">
        <v>86</v>
      </c>
      <c r="B88" s="175">
        <f>SUM(B7:B87)</f>
        <v>35927</v>
      </c>
      <c r="C88" s="175">
        <f t="shared" ref="C88:D88" si="50">SUM(C7:C87)</f>
        <v>3193</v>
      </c>
      <c r="D88" s="175">
        <f t="shared" si="50"/>
        <v>512</v>
      </c>
      <c r="E88" s="175">
        <f t="shared" si="32"/>
        <v>39632</v>
      </c>
      <c r="F88" s="78">
        <f>SUM(F7:F87)</f>
        <v>58619</v>
      </c>
      <c r="G88" s="176">
        <f t="shared" si="33"/>
        <v>0.67609478155546832</v>
      </c>
      <c r="H88" s="177">
        <f>SUM(H7:H87)</f>
        <v>17844</v>
      </c>
      <c r="I88" s="177">
        <f>SUM(I7:I87)</f>
        <v>1625</v>
      </c>
      <c r="J88" s="177">
        <f>SUM(J7:J87)</f>
        <v>146</v>
      </c>
      <c r="K88" s="177">
        <f t="shared" ref="K88:P88" si="51">SUM(K7:K87)</f>
        <v>218</v>
      </c>
      <c r="L88" s="177">
        <f t="shared" si="51"/>
        <v>19833</v>
      </c>
      <c r="M88" s="177">
        <f t="shared" si="51"/>
        <v>11109</v>
      </c>
      <c r="N88" s="177">
        <f t="shared" si="51"/>
        <v>784</v>
      </c>
      <c r="O88" s="177">
        <f t="shared" si="51"/>
        <v>40</v>
      </c>
      <c r="P88" s="177">
        <f t="shared" si="51"/>
        <v>162</v>
      </c>
      <c r="Q88" s="178">
        <f t="shared" si="27"/>
        <v>12095</v>
      </c>
      <c r="R88" s="177">
        <f t="shared" ref="R88:U88" si="52">SUM(R7:R87)</f>
        <v>1302</v>
      </c>
      <c r="S88" s="177">
        <f t="shared" si="52"/>
        <v>107</v>
      </c>
      <c r="T88" s="177">
        <f t="shared" si="52"/>
        <v>8</v>
      </c>
      <c r="U88" s="177">
        <f t="shared" si="52"/>
        <v>15</v>
      </c>
      <c r="V88" s="178">
        <f t="shared" si="28"/>
        <v>1432</v>
      </c>
      <c r="W88" s="177">
        <f>SUM(W7:W87)</f>
        <v>532</v>
      </c>
      <c r="X88" s="177">
        <f>SUM(X7:X87)</f>
        <v>43</v>
      </c>
      <c r="Y88" s="177">
        <f>SUM(Y7:Y87)</f>
        <v>15</v>
      </c>
      <c r="Z88" s="177">
        <f t="shared" ref="Z88:AA88" si="53">SUM(Z7:Z87)</f>
        <v>15</v>
      </c>
      <c r="AA88" s="177">
        <f t="shared" si="53"/>
        <v>605</v>
      </c>
      <c r="AB88" s="177">
        <f>SUM(AB7:AB87)</f>
        <v>1480</v>
      </c>
      <c r="AC88" s="177">
        <f>SUM(AC7:AC87)</f>
        <v>61</v>
      </c>
      <c r="AD88" s="177">
        <f>SUM(AD7:AD87)</f>
        <v>6</v>
      </c>
      <c r="AE88" s="177">
        <f t="shared" ref="AE88:AF88" si="54">SUM(AE7:AE87)</f>
        <v>24</v>
      </c>
      <c r="AF88" s="177">
        <f t="shared" si="54"/>
        <v>1571</v>
      </c>
      <c r="AG88" s="177">
        <f>SUM(AG7:AG87)</f>
        <v>1001</v>
      </c>
      <c r="AH88" s="177">
        <f>SUM(AH7:AH87)</f>
        <v>66</v>
      </c>
      <c r="AI88" s="177">
        <f>SUM(AI7:AI87)</f>
        <v>4</v>
      </c>
      <c r="AJ88" s="177">
        <f t="shared" ref="AJ88:AK88" si="55">SUM(AJ7:AJ87)</f>
        <v>21</v>
      </c>
      <c r="AK88" s="177">
        <f t="shared" si="55"/>
        <v>1092</v>
      </c>
      <c r="AL88" s="177">
        <f>SUM(AL7:AL87)</f>
        <v>234</v>
      </c>
      <c r="AM88" s="177">
        <f>SUM(AM7:AM87)</f>
        <v>13</v>
      </c>
      <c r="AN88" s="177">
        <f>SUM(AN7:AN87)</f>
        <v>4</v>
      </c>
      <c r="AO88" s="177">
        <f t="shared" ref="AO88:AT88" si="56">SUM(AO7:AO87)</f>
        <v>8</v>
      </c>
      <c r="AP88" s="177">
        <f t="shared" si="56"/>
        <v>259</v>
      </c>
      <c r="AQ88" s="177">
        <f t="shared" si="56"/>
        <v>98</v>
      </c>
      <c r="AR88" s="177">
        <f t="shared" si="56"/>
        <v>8</v>
      </c>
      <c r="AS88" s="177">
        <f t="shared" si="56"/>
        <v>0</v>
      </c>
      <c r="AT88" s="177">
        <f t="shared" si="56"/>
        <v>0</v>
      </c>
      <c r="AU88" s="178">
        <f t="shared" si="29"/>
        <v>106</v>
      </c>
      <c r="AV88" s="177">
        <f>SUM(AV7:AV87)</f>
        <v>256</v>
      </c>
      <c r="AW88" s="177">
        <f>SUM(AW7:AW87)</f>
        <v>25</v>
      </c>
      <c r="AX88" s="177">
        <f>SUM(AX7:AX87)</f>
        <v>4</v>
      </c>
      <c r="AY88" s="177">
        <f t="shared" ref="AY88:AZ88" si="57">SUM(AY7:AY87)</f>
        <v>5</v>
      </c>
      <c r="AZ88" s="177">
        <f t="shared" si="57"/>
        <v>290</v>
      </c>
      <c r="BA88" s="178">
        <f t="shared" si="40"/>
        <v>22755</v>
      </c>
      <c r="BB88" s="178">
        <f t="shared" si="41"/>
        <v>13633</v>
      </c>
      <c r="BC88" s="175">
        <f>SUM(BC7:BC87)</f>
        <v>13</v>
      </c>
      <c r="BD88" s="175">
        <f t="shared" ref="BD88:BF88" si="58">SUM(BD7:BD87)</f>
        <v>1</v>
      </c>
      <c r="BE88" s="175">
        <f t="shared" si="58"/>
        <v>0</v>
      </c>
      <c r="BF88" s="175">
        <f t="shared" si="58"/>
        <v>1</v>
      </c>
      <c r="BG88" s="175">
        <f t="shared" si="30"/>
        <v>15</v>
      </c>
      <c r="BH88" s="175">
        <f t="shared" si="31"/>
        <v>2334</v>
      </c>
      <c r="BI88" s="175">
        <f t="shared" si="42"/>
        <v>37298</v>
      </c>
      <c r="BJ88" s="175">
        <f t="shared" si="43"/>
        <v>39632</v>
      </c>
      <c r="BK88" s="36"/>
    </row>
    <row r="89" spans="1:63" ht="18">
      <c r="A89" s="57"/>
      <c r="B89" s="54"/>
      <c r="C89" s="54"/>
      <c r="D89" s="54"/>
      <c r="E89" s="54"/>
      <c r="F89" s="57"/>
      <c r="G89" s="55"/>
      <c r="H89" s="58"/>
      <c r="I89" s="58"/>
      <c r="J89" s="58"/>
      <c r="K89" s="58"/>
      <c r="L89" s="56"/>
      <c r="M89" s="58"/>
      <c r="N89" s="58"/>
      <c r="O89" s="58"/>
      <c r="P89" s="58"/>
      <c r="Q89" s="56"/>
      <c r="R89" s="58"/>
      <c r="S89" s="58"/>
      <c r="T89" s="58"/>
      <c r="U89" s="58"/>
      <c r="V89" s="56"/>
      <c r="W89" s="58"/>
      <c r="X89" s="58"/>
      <c r="Y89" s="58"/>
      <c r="Z89" s="58"/>
      <c r="AA89" s="56"/>
      <c r="AB89" s="58"/>
      <c r="AC89" s="58"/>
      <c r="AD89" s="58"/>
      <c r="AE89" s="58"/>
      <c r="AF89" s="56"/>
      <c r="AG89" s="58"/>
      <c r="AH89" s="58"/>
      <c r="AI89" s="58"/>
      <c r="AJ89" s="58"/>
      <c r="AK89" s="56"/>
      <c r="AL89" s="58"/>
      <c r="AM89" s="58"/>
      <c r="AN89" s="58"/>
      <c r="AO89" s="58"/>
      <c r="AP89" s="56"/>
      <c r="AQ89" s="58"/>
      <c r="AR89" s="58"/>
      <c r="AS89" s="58"/>
      <c r="AT89" s="58"/>
      <c r="AU89" s="56"/>
      <c r="AV89" s="58"/>
      <c r="AW89" s="58"/>
      <c r="AX89" s="58"/>
      <c r="AY89" s="58"/>
      <c r="AZ89" s="56"/>
      <c r="BA89" s="56"/>
      <c r="BB89" s="56"/>
      <c r="BC89" s="79"/>
      <c r="BD89" s="79"/>
      <c r="BE89" s="79"/>
      <c r="BF89" s="79"/>
      <c r="BG89" s="79"/>
      <c r="BH89" s="54"/>
      <c r="BI89" s="54"/>
    </row>
    <row r="90" spans="1:63" ht="18">
      <c r="O90" s="58"/>
      <c r="T90" s="58"/>
      <c r="AS90" s="58"/>
    </row>
  </sheetData>
  <mergeCells count="2">
    <mergeCell ref="AV1:BA1"/>
    <mergeCell ref="A3:C3"/>
  </mergeCells>
  <pageMargins left="0.25" right="0.25" top="0.75" bottom="0.75" header="0.3" footer="0.3"/>
  <pageSetup paperSize="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opLeftCell="F1" workbookViewId="0">
      <selection activeCell="AB7" sqref="AB7"/>
    </sheetView>
  </sheetViews>
  <sheetFormatPr baseColWidth="10" defaultColWidth="10.6640625" defaultRowHeight="17" x14ac:dyDescent="0"/>
  <cols>
    <col min="1" max="1" width="17.5" style="36" customWidth="1"/>
    <col min="2" max="2" width="11" style="36" customWidth="1"/>
    <col min="3" max="3" width="8.1640625" style="36" customWidth="1"/>
    <col min="4" max="4" width="8.33203125" style="36" customWidth="1"/>
    <col min="5" max="5" width="10.83203125" style="22" customWidth="1"/>
    <col min="6" max="6" width="10.1640625" style="22" customWidth="1"/>
    <col min="7" max="7" width="10.6640625" style="59" customWidth="1"/>
    <col min="8" max="9" width="9.1640625" style="84" customWidth="1"/>
    <col min="10" max="10" width="8.1640625" style="84" customWidth="1"/>
    <col min="11" max="11" width="7.5" style="84" customWidth="1"/>
    <col min="12" max="12" width="10.6640625" style="84" customWidth="1"/>
    <col min="13" max="14" width="9.1640625" style="84" customWidth="1"/>
    <col min="15" max="15" width="8" style="84" customWidth="1"/>
    <col min="16" max="16" width="8.33203125" style="84" customWidth="1"/>
    <col min="17" max="17" width="10.6640625" style="84" customWidth="1"/>
    <col min="18" max="19" width="9.1640625" style="84" customWidth="1"/>
    <col min="20" max="20" width="7.5" style="84" customWidth="1"/>
    <col min="21" max="22" width="10.6640625" style="84" customWidth="1"/>
    <col min="23" max="23" width="6.1640625" style="36" customWidth="1"/>
    <col min="24" max="26" width="7.1640625" style="36" customWidth="1"/>
    <col min="27" max="27" width="8.33203125" style="36" customWidth="1"/>
    <col min="28" max="28" width="11.83203125" style="36" customWidth="1"/>
    <col min="29" max="29" width="8.5" style="36" customWidth="1"/>
    <col min="30" max="30" width="10" style="36" customWidth="1"/>
    <col min="31" max="31" width="5" style="36" customWidth="1"/>
    <col min="32" max="16384" width="10.6640625" style="36"/>
  </cols>
  <sheetData>
    <row r="1" spans="1:30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2"/>
      <c r="N1" s="62"/>
      <c r="O1" s="62"/>
      <c r="P1" s="62"/>
      <c r="Q1" s="16"/>
      <c r="R1" s="62"/>
      <c r="S1" s="62"/>
      <c r="T1" s="62"/>
      <c r="U1" s="62"/>
      <c r="V1" s="16"/>
      <c r="W1" s="64"/>
      <c r="X1" s="64"/>
      <c r="Y1" s="64"/>
      <c r="Z1" s="64"/>
      <c r="AA1" s="64" t="s">
        <v>473</v>
      </c>
      <c r="AB1" s="16"/>
      <c r="AC1" s="16"/>
      <c r="AD1" s="21"/>
    </row>
    <row r="2" spans="1:30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65"/>
      <c r="N2" s="65"/>
      <c r="O2" s="65"/>
      <c r="P2" s="65"/>
      <c r="Q2" s="66"/>
      <c r="R2" s="65"/>
      <c r="S2" s="65"/>
      <c r="T2" s="65"/>
      <c r="U2" s="65"/>
      <c r="V2" s="66"/>
      <c r="W2" s="24"/>
      <c r="X2" s="24"/>
      <c r="Y2" s="24"/>
      <c r="Z2" s="24"/>
      <c r="AA2" s="24" t="s">
        <v>413</v>
      </c>
      <c r="AB2" s="24"/>
      <c r="AC2" s="24"/>
      <c r="AD2" s="27"/>
    </row>
    <row r="3" spans="1:30" s="22" customFormat="1">
      <c r="A3" s="187">
        <v>42682</v>
      </c>
      <c r="B3" s="188"/>
      <c r="C3" s="189"/>
      <c r="D3" s="104"/>
      <c r="E3" s="24"/>
      <c r="F3" s="24"/>
      <c r="G3" s="2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24"/>
      <c r="X3" s="24"/>
      <c r="Y3" s="24"/>
      <c r="Z3" s="24"/>
      <c r="AA3" s="24"/>
      <c r="AB3" s="24"/>
      <c r="AC3" s="24"/>
      <c r="AD3" s="27"/>
    </row>
    <row r="4" spans="1:30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31"/>
      <c r="X4" s="31"/>
      <c r="Y4" s="31"/>
      <c r="Z4" s="31"/>
      <c r="AA4" s="31"/>
      <c r="AB4" s="31"/>
      <c r="AC4" s="31"/>
      <c r="AD4" s="35"/>
    </row>
    <row r="5" spans="1:30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474</v>
      </c>
      <c r="I5" s="72" t="s">
        <v>475</v>
      </c>
      <c r="J5" s="72" t="s">
        <v>476</v>
      </c>
      <c r="K5" s="72" t="s">
        <v>477</v>
      </c>
      <c r="L5" s="151" t="s">
        <v>478</v>
      </c>
      <c r="M5" s="72" t="s">
        <v>479</v>
      </c>
      <c r="N5" s="72" t="s">
        <v>480</v>
      </c>
      <c r="O5" s="72" t="s">
        <v>481</v>
      </c>
      <c r="P5" s="72" t="s">
        <v>482</v>
      </c>
      <c r="Q5" s="151" t="s">
        <v>483</v>
      </c>
      <c r="R5" s="72" t="s">
        <v>484</v>
      </c>
      <c r="S5" s="72" t="s">
        <v>485</v>
      </c>
      <c r="T5" s="72" t="s">
        <v>486</v>
      </c>
      <c r="U5" s="72" t="s">
        <v>487</v>
      </c>
      <c r="V5" s="72" t="s">
        <v>488</v>
      </c>
      <c r="W5" s="37" t="s">
        <v>223</v>
      </c>
      <c r="X5" s="37" t="s">
        <v>224</v>
      </c>
      <c r="Y5" s="37" t="s">
        <v>234</v>
      </c>
      <c r="Z5" s="37" t="s">
        <v>225</v>
      </c>
      <c r="AA5" s="37" t="s">
        <v>226</v>
      </c>
      <c r="AB5" s="43" t="s">
        <v>95</v>
      </c>
      <c r="AC5" s="43" t="s">
        <v>96</v>
      </c>
      <c r="AD5" s="43" t="s">
        <v>520</v>
      </c>
    </row>
    <row r="6" spans="1:30" s="52" customFormat="1" ht="12">
      <c r="A6" s="46"/>
      <c r="B6" s="46"/>
      <c r="C6" s="46"/>
      <c r="D6" s="46"/>
      <c r="E6" s="45"/>
      <c r="F6" s="45"/>
      <c r="G6" s="47"/>
      <c r="H6" s="75" t="s">
        <v>97</v>
      </c>
      <c r="I6" s="75" t="str">
        <f>H6</f>
        <v>DEM</v>
      </c>
      <c r="J6" s="75" t="str">
        <f>I6</f>
        <v>DEM</v>
      </c>
      <c r="K6" s="75" t="str">
        <f>H6</f>
        <v>DEM</v>
      </c>
      <c r="L6" s="149" t="str">
        <f>H6</f>
        <v>DEM</v>
      </c>
      <c r="M6" s="75" t="s">
        <v>97</v>
      </c>
      <c r="N6" s="75" t="str">
        <f>M6</f>
        <v>DEM</v>
      </c>
      <c r="O6" s="75" t="str">
        <f>N6</f>
        <v>DEM</v>
      </c>
      <c r="P6" s="75" t="str">
        <f>M6</f>
        <v>DEM</v>
      </c>
      <c r="Q6" s="149" t="str">
        <f>M6</f>
        <v>DEM</v>
      </c>
      <c r="R6" s="75" t="s">
        <v>99</v>
      </c>
      <c r="S6" s="75" t="str">
        <f>R6</f>
        <v>REP</v>
      </c>
      <c r="T6" s="75" t="str">
        <f>S6</f>
        <v>REP</v>
      </c>
      <c r="U6" s="75" t="str">
        <f>R6</f>
        <v>REP</v>
      </c>
      <c r="V6" s="75" t="str">
        <f>R6</f>
        <v>REP</v>
      </c>
      <c r="W6" s="75"/>
      <c r="X6" s="75"/>
      <c r="Y6" s="75"/>
      <c r="Z6" s="75"/>
      <c r="AA6" s="75"/>
      <c r="AB6" s="46"/>
      <c r="AC6" s="103"/>
      <c r="AD6" s="144"/>
    </row>
    <row r="7" spans="1:30" ht="18" thickBot="1">
      <c r="A7" s="79" t="s">
        <v>78</v>
      </c>
      <c r="B7" s="79">
        <v>442</v>
      </c>
      <c r="C7" s="79">
        <v>69</v>
      </c>
      <c r="D7" s="79">
        <v>12</v>
      </c>
      <c r="E7" s="79">
        <f>SUM(B7:D7)</f>
        <v>523</v>
      </c>
      <c r="F7" s="4">
        <v>685</v>
      </c>
      <c r="G7" s="80">
        <f t="shared" ref="G7:G8" si="0">E7/F7</f>
        <v>0.76350364963503647</v>
      </c>
      <c r="H7" s="82">
        <v>229</v>
      </c>
      <c r="I7" s="81">
        <v>36</v>
      </c>
      <c r="J7" s="81">
        <v>0</v>
      </c>
      <c r="K7" s="81">
        <v>3</v>
      </c>
      <c r="L7" s="150">
        <f>SUM(H7:K7)</f>
        <v>268</v>
      </c>
      <c r="M7" s="82">
        <v>245</v>
      </c>
      <c r="N7" s="81">
        <v>44</v>
      </c>
      <c r="O7" s="81">
        <v>0</v>
      </c>
      <c r="P7" s="81">
        <v>4</v>
      </c>
      <c r="Q7" s="150">
        <f>SUM(M7:P7)</f>
        <v>293</v>
      </c>
      <c r="R7" s="82">
        <v>215</v>
      </c>
      <c r="S7" s="81">
        <v>33</v>
      </c>
      <c r="T7" s="81">
        <v>0</v>
      </c>
      <c r="U7" s="81">
        <v>10</v>
      </c>
      <c r="V7" s="82">
        <f>SUM(R7:U7)</f>
        <v>258</v>
      </c>
      <c r="W7" s="79">
        <v>0</v>
      </c>
      <c r="X7" s="81">
        <v>0</v>
      </c>
      <c r="Y7" s="81">
        <v>0</v>
      </c>
      <c r="Z7" s="81">
        <v>0</v>
      </c>
      <c r="AA7" s="79">
        <f>SUM(W7:Z7)</f>
        <v>0</v>
      </c>
      <c r="AB7" s="79">
        <f>(E7*2)-AC7</f>
        <v>227</v>
      </c>
      <c r="AC7" s="79">
        <f>AA7+Q7+L7+V7</f>
        <v>819</v>
      </c>
      <c r="AD7" s="79">
        <f>AC7+AB7</f>
        <v>1046</v>
      </c>
    </row>
    <row r="8" spans="1:30" s="22" customFormat="1" ht="18" thickBot="1">
      <c r="A8" s="100" t="s">
        <v>86</v>
      </c>
      <c r="B8" s="79">
        <f>SUM(B7:B7)</f>
        <v>442</v>
      </c>
      <c r="C8" s="79">
        <f>SUM(C7:C7)</f>
        <v>69</v>
      </c>
      <c r="D8" s="79">
        <f>SUM(D7:D7)</f>
        <v>12</v>
      </c>
      <c r="E8" s="79">
        <f t="shared" ref="E8" si="1">SUM(B8:D8)</f>
        <v>523</v>
      </c>
      <c r="F8" s="79">
        <f>SUM(F7:F7)</f>
        <v>685</v>
      </c>
      <c r="G8" s="80">
        <f t="shared" si="0"/>
        <v>0.76350364963503647</v>
      </c>
      <c r="H8" s="79">
        <f>SUM(H7:H7)</f>
        <v>229</v>
      </c>
      <c r="I8" s="79">
        <f>SUM(I7:I7)</f>
        <v>36</v>
      </c>
      <c r="J8" s="79">
        <f>SUM(J7:J7)</f>
        <v>0</v>
      </c>
      <c r="K8" s="79">
        <f>SUM(K7:K7)</f>
        <v>3</v>
      </c>
      <c r="L8" s="150">
        <f t="shared" ref="L8" si="2">SUM(H8:K8)</f>
        <v>268</v>
      </c>
      <c r="M8" s="79">
        <f>SUM(M7:M7)</f>
        <v>245</v>
      </c>
      <c r="N8" s="79">
        <f>SUM(N7:N7)</f>
        <v>44</v>
      </c>
      <c r="O8" s="79">
        <f>SUM(O7:O7)</f>
        <v>0</v>
      </c>
      <c r="P8" s="79">
        <f>SUM(P7:P7)</f>
        <v>4</v>
      </c>
      <c r="Q8" s="150">
        <f t="shared" ref="Q8" si="3">SUM(M8:P8)</f>
        <v>293</v>
      </c>
      <c r="R8" s="79">
        <f>SUM(R7:R7)</f>
        <v>215</v>
      </c>
      <c r="S8" s="79">
        <f>SUM(S7:S7)</f>
        <v>33</v>
      </c>
      <c r="T8" s="79">
        <f>SUM(T7:T7)</f>
        <v>0</v>
      </c>
      <c r="U8" s="79">
        <f>SUM(U7:U7)</f>
        <v>10</v>
      </c>
      <c r="V8" s="82">
        <f t="shared" ref="V8" si="4">SUM(R8:U8)</f>
        <v>258</v>
      </c>
      <c r="W8" s="79">
        <f>SUM(W7:W7)</f>
        <v>0</v>
      </c>
      <c r="X8" s="79">
        <f>SUM(X7:X7)</f>
        <v>0</v>
      </c>
      <c r="Y8" s="79">
        <v>0</v>
      </c>
      <c r="Z8" s="79">
        <f>SUM(Z7:Z7)</f>
        <v>0</v>
      </c>
      <c r="AA8" s="79">
        <f t="shared" ref="AA8" si="5">SUM(W8:Z8)</f>
        <v>0</v>
      </c>
      <c r="AB8" s="79">
        <f>(E8*2)-AC8</f>
        <v>227</v>
      </c>
      <c r="AC8" s="79">
        <f>AA8+Q8+L8+V8</f>
        <v>819</v>
      </c>
      <c r="AD8" s="79">
        <f>AC8+AB8</f>
        <v>1046</v>
      </c>
    </row>
    <row r="9" spans="1:30" ht="18" thickBot="1">
      <c r="AB9" s="101"/>
      <c r="AC9" s="101"/>
    </row>
    <row r="10" spans="1:30"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AC10" s="102"/>
    </row>
    <row r="11" spans="1:30">
      <c r="E11" s="36"/>
      <c r="F11" s="36"/>
      <c r="G11" s="36"/>
    </row>
    <row r="12" spans="1:30"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83"/>
      <c r="X12" s="83"/>
      <c r="Y12" s="83"/>
      <c r="Z12" s="83"/>
      <c r="AA12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O17" sqref="O17"/>
    </sheetView>
  </sheetViews>
  <sheetFormatPr baseColWidth="10" defaultColWidth="10.6640625" defaultRowHeight="17" x14ac:dyDescent="0"/>
  <cols>
    <col min="1" max="1" width="19.1640625" style="36" customWidth="1"/>
    <col min="2" max="2" width="11" style="36" customWidth="1"/>
    <col min="3" max="3" width="8.1640625" style="36" customWidth="1"/>
    <col min="4" max="4" width="8.33203125" style="36" customWidth="1"/>
    <col min="5" max="5" width="10.83203125" style="22" customWidth="1"/>
    <col min="6" max="6" width="10.1640625" style="22" customWidth="1"/>
    <col min="7" max="7" width="10.6640625" style="59" customWidth="1"/>
    <col min="8" max="9" width="9.1640625" style="84" customWidth="1"/>
    <col min="10" max="12" width="10.6640625" style="84" customWidth="1"/>
    <col min="13" max="13" width="6.1640625" style="36" customWidth="1"/>
    <col min="14" max="16" width="7.1640625" style="36" customWidth="1"/>
    <col min="17" max="17" width="8.33203125" style="36" customWidth="1"/>
    <col min="18" max="18" width="11.83203125" style="36" customWidth="1"/>
    <col min="19" max="19" width="8.5" style="36" customWidth="1"/>
    <col min="20" max="20" width="10" style="36" customWidth="1"/>
    <col min="21" max="21" width="5" style="36" customWidth="1"/>
    <col min="22" max="16384" width="10.6640625" style="36"/>
  </cols>
  <sheetData>
    <row r="1" spans="1:20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4"/>
      <c r="N1" s="64"/>
      <c r="O1" s="64"/>
      <c r="P1" s="64"/>
      <c r="Q1" s="64" t="s">
        <v>473</v>
      </c>
      <c r="R1" s="16"/>
      <c r="S1" s="16"/>
      <c r="T1" s="21"/>
    </row>
    <row r="2" spans="1:20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24"/>
      <c r="N2" s="24"/>
      <c r="O2" s="24"/>
      <c r="P2" s="24"/>
      <c r="Q2" s="24" t="s">
        <v>315</v>
      </c>
      <c r="R2" s="24"/>
      <c r="S2" s="24"/>
      <c r="T2" s="27"/>
    </row>
    <row r="3" spans="1:20" s="22" customFormat="1">
      <c r="A3" s="187">
        <v>42682</v>
      </c>
      <c r="B3" s="188"/>
      <c r="C3" s="189"/>
      <c r="D3" s="104"/>
      <c r="E3" s="24"/>
      <c r="F3" s="24"/>
      <c r="G3" s="25"/>
      <c r="H3" s="65"/>
      <c r="I3" s="65"/>
      <c r="J3" s="65"/>
      <c r="K3" s="65"/>
      <c r="L3" s="65"/>
      <c r="M3" s="24"/>
      <c r="N3" s="24"/>
      <c r="O3" s="24"/>
      <c r="P3" s="24"/>
      <c r="Q3" s="24" t="s">
        <v>489</v>
      </c>
      <c r="R3" s="24"/>
      <c r="S3" s="24"/>
      <c r="T3" s="27"/>
    </row>
    <row r="4" spans="1:20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31"/>
      <c r="N4" s="31"/>
      <c r="O4" s="31"/>
      <c r="P4" s="31"/>
      <c r="Q4" s="31"/>
      <c r="R4" s="31"/>
      <c r="S4" s="31"/>
      <c r="T4" s="35"/>
    </row>
    <row r="5" spans="1:20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490</v>
      </c>
      <c r="I5" s="72" t="s">
        <v>491</v>
      </c>
      <c r="J5" s="72" t="s">
        <v>492</v>
      </c>
      <c r="K5" s="72" t="s">
        <v>493</v>
      </c>
      <c r="L5" s="151" t="s">
        <v>494</v>
      </c>
      <c r="M5" s="37" t="s">
        <v>223</v>
      </c>
      <c r="N5" s="37" t="s">
        <v>224</v>
      </c>
      <c r="O5" s="37" t="s">
        <v>234</v>
      </c>
      <c r="P5" s="37" t="s">
        <v>225</v>
      </c>
      <c r="Q5" s="37" t="s">
        <v>226</v>
      </c>
      <c r="R5" s="43" t="s">
        <v>95</v>
      </c>
      <c r="S5" s="43" t="s">
        <v>96</v>
      </c>
      <c r="T5" s="43" t="s">
        <v>520</v>
      </c>
    </row>
    <row r="6" spans="1:20" s="52" customFormat="1" ht="12">
      <c r="A6" s="46"/>
      <c r="B6" s="46"/>
      <c r="C6" s="46"/>
      <c r="D6" s="46"/>
      <c r="E6" s="45"/>
      <c r="F6" s="45"/>
      <c r="G6" s="47"/>
      <c r="H6" s="75" t="s">
        <v>99</v>
      </c>
      <c r="I6" s="75" t="str">
        <f>H6</f>
        <v>REP</v>
      </c>
      <c r="J6" s="75" t="str">
        <f>I6</f>
        <v>REP</v>
      </c>
      <c r="K6" s="75" t="str">
        <f>H6</f>
        <v>REP</v>
      </c>
      <c r="L6" s="149" t="str">
        <f>H6</f>
        <v>REP</v>
      </c>
      <c r="M6" s="75"/>
      <c r="N6" s="75"/>
      <c r="O6" s="75"/>
      <c r="P6" s="75"/>
      <c r="Q6" s="75"/>
      <c r="R6" s="46"/>
      <c r="S6" s="103"/>
      <c r="T6" s="144"/>
    </row>
    <row r="7" spans="1:20" ht="18" thickBot="1">
      <c r="A7" s="79" t="s">
        <v>78</v>
      </c>
      <c r="B7" s="79">
        <v>442</v>
      </c>
      <c r="C7" s="79">
        <v>69</v>
      </c>
      <c r="D7" s="79">
        <v>12</v>
      </c>
      <c r="E7" s="79">
        <f>SUM(B7:D7)</f>
        <v>523</v>
      </c>
      <c r="F7" s="4">
        <v>685</v>
      </c>
      <c r="G7" s="80">
        <f t="shared" ref="G7:G8" si="0">E7/F7</f>
        <v>0.76350364963503647</v>
      </c>
      <c r="H7" s="82">
        <v>311</v>
      </c>
      <c r="I7" s="81">
        <v>49</v>
      </c>
      <c r="J7" s="81">
        <v>0</v>
      </c>
      <c r="K7" s="81">
        <v>10</v>
      </c>
      <c r="L7" s="150">
        <f>SUM(H7:K7)</f>
        <v>370</v>
      </c>
      <c r="M7" s="79">
        <v>1</v>
      </c>
      <c r="N7" s="81">
        <v>0</v>
      </c>
      <c r="O7" s="81">
        <v>0</v>
      </c>
      <c r="P7" s="81">
        <v>0</v>
      </c>
      <c r="Q7" s="79">
        <f>SUM(M7:P7)</f>
        <v>1</v>
      </c>
      <c r="R7" s="79">
        <f>(E7)-S7</f>
        <v>152</v>
      </c>
      <c r="S7" s="79">
        <f>Q7+L7</f>
        <v>371</v>
      </c>
      <c r="T7" s="79">
        <f>R7+S7</f>
        <v>523</v>
      </c>
    </row>
    <row r="8" spans="1:20" s="22" customFormat="1" ht="18" thickBot="1">
      <c r="A8" s="100" t="s">
        <v>86</v>
      </c>
      <c r="B8" s="79">
        <f>SUM(B7:B7)</f>
        <v>442</v>
      </c>
      <c r="C8" s="79">
        <f>SUM(C7:C7)</f>
        <v>69</v>
      </c>
      <c r="D8" s="79">
        <f>SUM(D7:D7)</f>
        <v>12</v>
      </c>
      <c r="E8" s="79">
        <f t="shared" ref="E8" si="1">SUM(B8:D8)</f>
        <v>523</v>
      </c>
      <c r="F8" s="79">
        <f>SUM(F7:F7)</f>
        <v>685</v>
      </c>
      <c r="G8" s="80">
        <f t="shared" si="0"/>
        <v>0.76350364963503647</v>
      </c>
      <c r="H8" s="79">
        <f>SUM(H7:H7)</f>
        <v>311</v>
      </c>
      <c r="I8" s="79">
        <f>SUM(I7:I7)</f>
        <v>49</v>
      </c>
      <c r="J8" s="79">
        <f>SUM(J7:J7)</f>
        <v>0</v>
      </c>
      <c r="K8" s="79">
        <f>SUM(K7:K7)</f>
        <v>10</v>
      </c>
      <c r="L8" s="150">
        <f t="shared" ref="L8" si="2">SUM(H8:K8)</f>
        <v>370</v>
      </c>
      <c r="M8" s="79">
        <f>SUM(M7:M7)</f>
        <v>1</v>
      </c>
      <c r="N8" s="79">
        <f>SUM(N7:N7)</f>
        <v>0</v>
      </c>
      <c r="O8" s="79">
        <f>SUM(O7:O7)</f>
        <v>0</v>
      </c>
      <c r="P8" s="79">
        <f>SUM(P7:P7)</f>
        <v>0</v>
      </c>
      <c r="Q8" s="79">
        <f t="shared" ref="Q8" si="3">SUM(M8:P8)</f>
        <v>1</v>
      </c>
      <c r="R8" s="79">
        <f>(E8)-S8</f>
        <v>152</v>
      </c>
      <c r="S8" s="79">
        <f>Q8+L8</f>
        <v>371</v>
      </c>
      <c r="T8" s="79">
        <f>R8+S8</f>
        <v>523</v>
      </c>
    </row>
    <row r="9" spans="1:20" ht="18" thickBot="1">
      <c r="R9" s="101"/>
      <c r="S9" s="101"/>
    </row>
    <row r="10" spans="1:20">
      <c r="E10" s="36"/>
      <c r="F10" s="36"/>
      <c r="G10" s="36"/>
      <c r="H10" s="36"/>
      <c r="I10" s="36"/>
      <c r="J10" s="36"/>
      <c r="K10" s="36"/>
      <c r="L10" s="36"/>
      <c r="S10" s="102"/>
    </row>
    <row r="11" spans="1:20">
      <c r="E11" s="36"/>
      <c r="F11" s="36"/>
      <c r="G11" s="36"/>
    </row>
    <row r="12" spans="1:20">
      <c r="E12" s="36"/>
      <c r="F12" s="36"/>
      <c r="G12" s="36"/>
      <c r="H12" s="36"/>
      <c r="I12" s="36"/>
      <c r="J12" s="36"/>
      <c r="K12" s="36"/>
      <c r="L12" s="36"/>
      <c r="M12" s="83"/>
      <c r="N12" s="83"/>
      <c r="O12" s="83"/>
      <c r="P12" s="83"/>
      <c r="Q12" s="83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opLeftCell="D1" workbookViewId="0">
      <selection activeCell="L5" sqref="L5:L8"/>
    </sheetView>
  </sheetViews>
  <sheetFormatPr baseColWidth="10" defaultColWidth="10.6640625" defaultRowHeight="17" x14ac:dyDescent="0"/>
  <cols>
    <col min="1" max="1" width="19.1640625" style="36" customWidth="1"/>
    <col min="2" max="2" width="11" style="36" customWidth="1"/>
    <col min="3" max="3" width="8.1640625" style="36" customWidth="1"/>
    <col min="4" max="4" width="8.33203125" style="36" customWidth="1"/>
    <col min="5" max="5" width="10.83203125" style="22" customWidth="1"/>
    <col min="6" max="6" width="10.1640625" style="22" customWidth="1"/>
    <col min="7" max="7" width="10.6640625" style="59" customWidth="1"/>
    <col min="8" max="9" width="9.1640625" style="84" customWidth="1"/>
    <col min="10" max="12" width="10.6640625" style="84" customWidth="1"/>
    <col min="13" max="14" width="9.1640625" style="84" customWidth="1"/>
    <col min="15" max="17" width="10.6640625" style="84" customWidth="1"/>
    <col min="18" max="18" width="11.83203125" style="36" customWidth="1"/>
    <col min="19" max="19" width="8.5" style="36" customWidth="1"/>
    <col min="20" max="20" width="10" style="36" customWidth="1"/>
    <col min="21" max="21" width="5" style="36" customWidth="1"/>
    <col min="22" max="16384" width="10.6640625" style="36"/>
  </cols>
  <sheetData>
    <row r="1" spans="1:20" s="22" customFormat="1">
      <c r="A1" s="15" t="s">
        <v>87</v>
      </c>
      <c r="B1" s="16"/>
      <c r="C1" s="16"/>
      <c r="D1" s="16"/>
      <c r="E1" s="17"/>
      <c r="F1" s="16"/>
      <c r="G1" s="18"/>
      <c r="H1" s="62"/>
      <c r="I1" s="62"/>
      <c r="J1" s="62"/>
      <c r="K1" s="62"/>
      <c r="L1" s="16"/>
      <c r="M1" s="62"/>
      <c r="N1" s="64" t="s">
        <v>495</v>
      </c>
      <c r="O1" s="62"/>
      <c r="P1" s="62"/>
      <c r="Q1" s="16"/>
      <c r="R1" s="16"/>
      <c r="S1" s="16"/>
      <c r="T1" s="21"/>
    </row>
    <row r="2" spans="1:20" s="22" customFormat="1">
      <c r="A2" s="23" t="s">
        <v>243</v>
      </c>
      <c r="B2" s="24"/>
      <c r="C2" s="24"/>
      <c r="D2" s="24"/>
      <c r="E2" s="24"/>
      <c r="F2" s="24"/>
      <c r="G2" s="25"/>
      <c r="H2" s="65"/>
      <c r="I2" s="65"/>
      <c r="J2" s="65"/>
      <c r="K2" s="65"/>
      <c r="L2" s="66"/>
      <c r="M2" s="65"/>
      <c r="N2" s="65"/>
      <c r="O2" s="65"/>
      <c r="P2" s="65"/>
      <c r="Q2" s="66"/>
      <c r="R2" s="24"/>
      <c r="S2" s="24"/>
      <c r="T2" s="27"/>
    </row>
    <row r="3" spans="1:20" s="22" customFormat="1">
      <c r="A3" s="187">
        <v>42682</v>
      </c>
      <c r="B3" s="188"/>
      <c r="C3" s="189"/>
      <c r="D3" s="104"/>
      <c r="E3" s="24"/>
      <c r="F3" s="24"/>
      <c r="G3" s="25"/>
      <c r="H3" s="65"/>
      <c r="I3" s="65"/>
      <c r="J3" s="65"/>
      <c r="K3" s="65"/>
      <c r="L3" s="65"/>
      <c r="M3" s="65"/>
      <c r="N3" s="65"/>
      <c r="O3" s="65"/>
      <c r="P3" s="65"/>
      <c r="Q3" s="65"/>
      <c r="R3" s="24"/>
      <c r="S3" s="24"/>
      <c r="T3" s="27"/>
    </row>
    <row r="4" spans="1:20" ht="18" thickBot="1">
      <c r="A4" s="29"/>
      <c r="B4" s="30"/>
      <c r="C4" s="31"/>
      <c r="D4" s="31"/>
      <c r="E4" s="31"/>
      <c r="F4" s="31"/>
      <c r="G4" s="32"/>
      <c r="H4" s="67"/>
      <c r="I4" s="67"/>
      <c r="J4" s="67"/>
      <c r="K4" s="67"/>
      <c r="L4" s="67"/>
      <c r="M4" s="67"/>
      <c r="N4" s="67"/>
      <c r="O4" s="67"/>
      <c r="P4" s="67"/>
      <c r="Q4" s="67"/>
      <c r="R4" s="31"/>
      <c r="S4" s="31"/>
      <c r="T4" s="35"/>
    </row>
    <row r="5" spans="1:20" s="44" customFormat="1" ht="189.7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2" t="s">
        <v>496</v>
      </c>
      <c r="I5" s="72" t="s">
        <v>497</v>
      </c>
      <c r="J5" s="72" t="s">
        <v>498</v>
      </c>
      <c r="K5" s="72" t="s">
        <v>499</v>
      </c>
      <c r="L5" s="151" t="s">
        <v>500</v>
      </c>
      <c r="M5" s="72" t="s">
        <v>501</v>
      </c>
      <c r="N5" s="72" t="s">
        <v>502</v>
      </c>
      <c r="O5" s="72" t="s">
        <v>503</v>
      </c>
      <c r="P5" s="72" t="s">
        <v>504</v>
      </c>
      <c r="Q5" s="72" t="s">
        <v>505</v>
      </c>
      <c r="R5" s="43" t="s">
        <v>95</v>
      </c>
      <c r="S5" s="43" t="s">
        <v>96</v>
      </c>
      <c r="T5" s="43" t="s">
        <v>520</v>
      </c>
    </row>
    <row r="6" spans="1:20" s="52" customFormat="1" ht="12">
      <c r="A6" s="46"/>
      <c r="B6" s="46"/>
      <c r="C6" s="46"/>
      <c r="D6" s="46"/>
      <c r="E6" s="45"/>
      <c r="F6" s="45"/>
      <c r="G6" s="47"/>
      <c r="H6" s="75"/>
      <c r="I6" s="75"/>
      <c r="J6" s="75"/>
      <c r="K6" s="75"/>
      <c r="L6" s="149"/>
      <c r="M6" s="75"/>
      <c r="N6" s="75"/>
      <c r="O6" s="75"/>
      <c r="P6" s="75"/>
      <c r="Q6" s="75"/>
      <c r="R6" s="46"/>
      <c r="S6" s="103"/>
      <c r="T6" s="144"/>
    </row>
    <row r="7" spans="1:20" ht="18" thickBot="1">
      <c r="A7" s="79" t="s">
        <v>61</v>
      </c>
      <c r="B7" s="79">
        <v>123</v>
      </c>
      <c r="C7" s="79">
        <v>14</v>
      </c>
      <c r="D7" s="79">
        <v>0</v>
      </c>
      <c r="E7" s="79">
        <f>SUM(B7:D7)</f>
        <v>137</v>
      </c>
      <c r="F7" s="4">
        <v>197</v>
      </c>
      <c r="G7" s="80">
        <f t="shared" ref="G7:G8" si="0">E7/F7</f>
        <v>0.69543147208121825</v>
      </c>
      <c r="H7" s="82">
        <v>98</v>
      </c>
      <c r="I7" s="81">
        <v>7</v>
      </c>
      <c r="J7" s="81">
        <v>0</v>
      </c>
      <c r="K7" s="81">
        <v>0</v>
      </c>
      <c r="L7" s="150">
        <f>SUM(H7:K7)</f>
        <v>105</v>
      </c>
      <c r="M7" s="82">
        <v>13</v>
      </c>
      <c r="N7" s="81">
        <v>4</v>
      </c>
      <c r="O7" s="81">
        <v>0</v>
      </c>
      <c r="P7" s="81">
        <v>0</v>
      </c>
      <c r="Q7" s="82">
        <f>SUM(M7:P7)</f>
        <v>17</v>
      </c>
      <c r="R7" s="79">
        <f>(E7)-S7</f>
        <v>15</v>
      </c>
      <c r="S7" s="79">
        <f>L7+Q7</f>
        <v>122</v>
      </c>
      <c r="T7" s="79">
        <f>R7+S7</f>
        <v>137</v>
      </c>
    </row>
    <row r="8" spans="1:20" s="22" customFormat="1" ht="18" thickBot="1">
      <c r="A8" s="100" t="s">
        <v>86</v>
      </c>
      <c r="B8" s="79">
        <f>SUM(B7:B7)</f>
        <v>123</v>
      </c>
      <c r="C8" s="79">
        <f>SUM(C7:C7)</f>
        <v>14</v>
      </c>
      <c r="D8" s="79">
        <f>SUM(D7:D7)</f>
        <v>0</v>
      </c>
      <c r="E8" s="79">
        <f t="shared" ref="E8" si="1">SUM(B8:D8)</f>
        <v>137</v>
      </c>
      <c r="F8" s="79">
        <f>SUM(F7:F7)</f>
        <v>197</v>
      </c>
      <c r="G8" s="80">
        <f t="shared" si="0"/>
        <v>0.69543147208121825</v>
      </c>
      <c r="H8" s="79">
        <f>SUM(H7:H7)</f>
        <v>98</v>
      </c>
      <c r="I8" s="79">
        <f>SUM(I7:I7)</f>
        <v>7</v>
      </c>
      <c r="J8" s="79">
        <f>SUM(J7:J7)</f>
        <v>0</v>
      </c>
      <c r="K8" s="79">
        <f>SUM(K7:K7)</f>
        <v>0</v>
      </c>
      <c r="L8" s="150">
        <f t="shared" ref="L8" si="2">SUM(H8:K8)</f>
        <v>105</v>
      </c>
      <c r="M8" s="79">
        <f>SUM(M7:M7)</f>
        <v>13</v>
      </c>
      <c r="N8" s="79">
        <f>SUM(N7:N7)</f>
        <v>4</v>
      </c>
      <c r="O8" s="79">
        <f>SUM(O7:O7)</f>
        <v>0</v>
      </c>
      <c r="P8" s="79">
        <f>SUM(P7:P7)</f>
        <v>0</v>
      </c>
      <c r="Q8" s="82">
        <f t="shared" ref="Q8" si="3">SUM(M8:P8)</f>
        <v>17</v>
      </c>
      <c r="R8" s="79">
        <f>(E8)-S8</f>
        <v>15</v>
      </c>
      <c r="S8" s="79">
        <f>L8+Q8</f>
        <v>122</v>
      </c>
      <c r="T8" s="79">
        <f>R8+S8</f>
        <v>137</v>
      </c>
    </row>
    <row r="9" spans="1:20" ht="18" thickBot="1">
      <c r="R9" s="101"/>
      <c r="S9" s="101"/>
    </row>
    <row r="10" spans="1:20"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S10" s="102"/>
    </row>
    <row r="11" spans="1:20">
      <c r="E11" s="36"/>
      <c r="F11" s="36"/>
      <c r="G11" s="36"/>
    </row>
    <row r="12" spans="1:20"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</row>
  </sheetData>
  <mergeCells count="1">
    <mergeCell ref="A3:C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5"/>
  <sheetViews>
    <sheetView topLeftCell="A65" workbookViewId="0">
      <selection activeCell="C71" sqref="C71"/>
    </sheetView>
  </sheetViews>
  <sheetFormatPr baseColWidth="10" defaultColWidth="8.83203125" defaultRowHeight="14" x14ac:dyDescent="0"/>
  <cols>
    <col min="1" max="1" width="24.6640625" customWidth="1"/>
    <col min="2" max="2" width="28.33203125" customWidth="1"/>
    <col min="3" max="3" width="26.33203125" customWidth="1"/>
    <col min="4" max="4" width="12.33203125" style="11" customWidth="1"/>
    <col min="5" max="5" width="6.5" style="11" customWidth="1"/>
    <col min="6" max="6" width="16.33203125" style="11" customWidth="1"/>
  </cols>
  <sheetData>
    <row r="1" spans="1:6" ht="17">
      <c r="A1" s="24" t="s">
        <v>87</v>
      </c>
      <c r="B1" s="24"/>
      <c r="C1" s="24"/>
      <c r="D1" s="130"/>
      <c r="E1" s="130"/>
      <c r="F1" s="131"/>
    </row>
    <row r="2" spans="1:6" ht="17">
      <c r="A2" s="24" t="s">
        <v>243</v>
      </c>
      <c r="B2" s="24"/>
      <c r="C2" s="24" t="s">
        <v>510</v>
      </c>
      <c r="D2" s="130"/>
      <c r="E2" s="130"/>
      <c r="F2" s="131"/>
    </row>
    <row r="3" spans="1:6" ht="17">
      <c r="A3" s="191">
        <v>42682</v>
      </c>
      <c r="B3" s="191"/>
      <c r="C3" s="24"/>
      <c r="D3" s="130"/>
      <c r="E3" s="130"/>
      <c r="F3" s="131"/>
    </row>
    <row r="4" spans="1:6" ht="15" thickBot="1">
      <c r="A4" s="7"/>
      <c r="B4" s="7"/>
      <c r="C4" s="7"/>
      <c r="D4" s="132"/>
      <c r="E4" s="132"/>
    </row>
    <row r="5" spans="1:6" ht="31" thickBot="1">
      <c r="A5" s="133" t="s">
        <v>511</v>
      </c>
      <c r="B5" s="134" t="s">
        <v>512</v>
      </c>
      <c r="C5" s="134" t="s">
        <v>513</v>
      </c>
      <c r="D5" s="135" t="s">
        <v>514</v>
      </c>
      <c r="E5" s="136" t="s">
        <v>515</v>
      </c>
      <c r="F5" s="137" t="s">
        <v>516</v>
      </c>
    </row>
    <row r="6" spans="1:6">
      <c r="A6" s="145" t="s">
        <v>5</v>
      </c>
      <c r="B6" s="145" t="s">
        <v>522</v>
      </c>
      <c r="C6" s="145"/>
      <c r="D6" s="156"/>
      <c r="E6" s="156"/>
      <c r="F6" s="156">
        <v>4</v>
      </c>
    </row>
    <row r="7" spans="1:6">
      <c r="A7" s="145" t="s">
        <v>6</v>
      </c>
      <c r="B7" s="145" t="s">
        <v>522</v>
      </c>
      <c r="C7" s="145"/>
      <c r="D7" s="156"/>
      <c r="E7" s="156"/>
      <c r="F7" s="156">
        <v>5</v>
      </c>
    </row>
    <row r="8" spans="1:6">
      <c r="A8" s="145" t="s">
        <v>7</v>
      </c>
      <c r="B8" s="145" t="s">
        <v>522</v>
      </c>
      <c r="C8" s="145" t="s">
        <v>524</v>
      </c>
      <c r="D8" s="156">
        <v>8</v>
      </c>
      <c r="E8" s="156"/>
      <c r="F8" s="156"/>
    </row>
    <row r="9" spans="1:6">
      <c r="A9" s="145" t="s">
        <v>7</v>
      </c>
      <c r="B9" s="145" t="s">
        <v>522</v>
      </c>
      <c r="C9" s="145"/>
      <c r="D9" s="156"/>
      <c r="E9" s="156"/>
      <c r="F9" s="156">
        <v>8</v>
      </c>
    </row>
    <row r="10" spans="1:6">
      <c r="A10" s="145" t="s">
        <v>8</v>
      </c>
      <c r="B10" s="145" t="s">
        <v>522</v>
      </c>
      <c r="C10" s="145" t="s">
        <v>524</v>
      </c>
      <c r="D10" s="156">
        <v>3</v>
      </c>
      <c r="E10" s="156"/>
      <c r="F10" s="156"/>
    </row>
    <row r="11" spans="1:6">
      <c r="A11" s="145" t="s">
        <v>8</v>
      </c>
      <c r="B11" s="145" t="s">
        <v>522</v>
      </c>
      <c r="C11" s="145"/>
      <c r="D11" s="156"/>
      <c r="E11" s="156"/>
      <c r="F11" s="156">
        <v>11</v>
      </c>
    </row>
    <row r="12" spans="1:6">
      <c r="A12" s="145" t="s">
        <v>9</v>
      </c>
      <c r="B12" s="145" t="s">
        <v>522</v>
      </c>
      <c r="C12" s="145" t="s">
        <v>524</v>
      </c>
      <c r="D12" s="156">
        <v>2</v>
      </c>
      <c r="E12" s="156"/>
      <c r="F12" s="156"/>
    </row>
    <row r="13" spans="1:6">
      <c r="A13" s="145" t="s">
        <v>9</v>
      </c>
      <c r="B13" s="145" t="s">
        <v>522</v>
      </c>
      <c r="C13" s="145"/>
      <c r="D13" s="156"/>
      <c r="E13" s="156"/>
      <c r="F13" s="156">
        <v>8</v>
      </c>
    </row>
    <row r="14" spans="1:6">
      <c r="A14" s="145" t="s">
        <v>10</v>
      </c>
      <c r="B14" s="145" t="s">
        <v>522</v>
      </c>
      <c r="C14" s="145"/>
      <c r="D14" s="156"/>
      <c r="E14" s="156"/>
      <c r="F14" s="156">
        <v>1</v>
      </c>
    </row>
    <row r="15" spans="1:6">
      <c r="A15" s="145" t="s">
        <v>12</v>
      </c>
      <c r="B15" s="145" t="s">
        <v>522</v>
      </c>
      <c r="C15" s="145" t="s">
        <v>524</v>
      </c>
      <c r="D15" s="156">
        <v>3</v>
      </c>
      <c r="E15" s="156"/>
      <c r="F15" s="156"/>
    </row>
    <row r="16" spans="1:6">
      <c r="A16" s="145" t="s">
        <v>12</v>
      </c>
      <c r="B16" s="145" t="s">
        <v>522</v>
      </c>
      <c r="C16" s="145"/>
      <c r="D16" s="156"/>
      <c r="E16" s="156"/>
      <c r="F16" s="156">
        <v>6</v>
      </c>
    </row>
    <row r="17" spans="1:6">
      <c r="A17" s="145" t="s">
        <v>13</v>
      </c>
      <c r="B17" s="145" t="s">
        <v>522</v>
      </c>
      <c r="C17" s="145" t="s">
        <v>524</v>
      </c>
      <c r="D17" s="156">
        <v>2</v>
      </c>
      <c r="E17" s="156"/>
      <c r="F17" s="156"/>
    </row>
    <row r="18" spans="1:6">
      <c r="A18" s="145" t="s">
        <v>14</v>
      </c>
      <c r="B18" s="145" t="s">
        <v>522</v>
      </c>
      <c r="C18" s="145" t="s">
        <v>524</v>
      </c>
      <c r="D18" s="156">
        <v>2</v>
      </c>
      <c r="E18" s="156"/>
      <c r="F18" s="156"/>
    </row>
    <row r="19" spans="1:6">
      <c r="A19" s="145" t="s">
        <v>14</v>
      </c>
      <c r="B19" s="145" t="s">
        <v>522</v>
      </c>
      <c r="C19" s="145"/>
      <c r="D19" s="156"/>
      <c r="E19" s="156"/>
      <c r="F19" s="156">
        <v>5</v>
      </c>
    </row>
    <row r="20" spans="1:6">
      <c r="A20" s="145" t="s">
        <v>17</v>
      </c>
      <c r="B20" s="145" t="s">
        <v>522</v>
      </c>
      <c r="C20" s="145"/>
      <c r="D20" s="156"/>
      <c r="E20" s="156"/>
      <c r="F20" s="156">
        <v>4</v>
      </c>
    </row>
    <row r="21" spans="1:6">
      <c r="A21" s="145" t="s">
        <v>18</v>
      </c>
      <c r="B21" s="145" t="s">
        <v>522</v>
      </c>
      <c r="C21" s="145" t="s">
        <v>524</v>
      </c>
      <c r="D21" s="156">
        <v>1</v>
      </c>
      <c r="E21" s="156"/>
      <c r="F21" s="156"/>
    </row>
    <row r="22" spans="1:6">
      <c r="A22" s="145" t="s">
        <v>18</v>
      </c>
      <c r="B22" s="145" t="s">
        <v>522</v>
      </c>
      <c r="C22" s="145"/>
      <c r="D22" s="156"/>
      <c r="E22" s="156"/>
      <c r="F22" s="156">
        <v>4</v>
      </c>
    </row>
    <row r="23" spans="1:6">
      <c r="A23" s="145" t="s">
        <v>525</v>
      </c>
      <c r="B23" s="145" t="s">
        <v>522</v>
      </c>
      <c r="C23" s="145"/>
      <c r="D23" s="156"/>
      <c r="E23" s="156"/>
      <c r="F23" s="156">
        <v>4</v>
      </c>
    </row>
    <row r="24" spans="1:6">
      <c r="A24" s="145" t="s">
        <v>20</v>
      </c>
      <c r="B24" s="145" t="s">
        <v>522</v>
      </c>
      <c r="C24" s="145"/>
      <c r="D24" s="156"/>
      <c r="E24" s="156"/>
      <c r="F24" s="156">
        <v>4</v>
      </c>
    </row>
    <row r="25" spans="1:6">
      <c r="A25" s="145" t="s">
        <v>622</v>
      </c>
      <c r="B25" s="145" t="s">
        <v>522</v>
      </c>
      <c r="C25" s="145"/>
      <c r="D25" s="156"/>
      <c r="E25" s="156"/>
      <c r="F25" s="156">
        <v>1</v>
      </c>
    </row>
    <row r="26" spans="1:6">
      <c r="A26" s="145" t="s">
        <v>22</v>
      </c>
      <c r="B26" s="145" t="s">
        <v>522</v>
      </c>
      <c r="C26" s="145"/>
      <c r="D26" s="156"/>
      <c r="E26" s="156"/>
      <c r="F26" s="156">
        <v>2</v>
      </c>
    </row>
    <row r="27" spans="1:6">
      <c r="A27" s="145" t="s">
        <v>23</v>
      </c>
      <c r="B27" s="145" t="s">
        <v>522</v>
      </c>
      <c r="C27" s="145"/>
      <c r="D27" s="156"/>
      <c r="E27" s="156"/>
      <c r="F27" s="156">
        <v>2</v>
      </c>
    </row>
    <row r="28" spans="1:6">
      <c r="A28" s="145" t="s">
        <v>24</v>
      </c>
      <c r="B28" s="145" t="s">
        <v>522</v>
      </c>
      <c r="C28" s="145"/>
      <c r="D28" s="156"/>
      <c r="E28" s="156"/>
      <c r="F28" s="156">
        <v>2</v>
      </c>
    </row>
    <row r="29" spans="1:6">
      <c r="A29" s="145" t="s">
        <v>25</v>
      </c>
      <c r="B29" s="145" t="s">
        <v>522</v>
      </c>
      <c r="C29" s="145" t="s">
        <v>524</v>
      </c>
      <c r="D29" s="156">
        <v>1</v>
      </c>
      <c r="E29" s="156"/>
      <c r="F29" s="156"/>
    </row>
    <row r="30" spans="1:6">
      <c r="A30" s="145" t="s">
        <v>25</v>
      </c>
      <c r="B30" s="145" t="s">
        <v>522</v>
      </c>
      <c r="C30" s="145"/>
      <c r="D30" s="156"/>
      <c r="E30" s="156"/>
      <c r="F30" s="156">
        <v>3</v>
      </c>
    </row>
    <row r="31" spans="1:6">
      <c r="A31" s="145" t="s">
        <v>26</v>
      </c>
      <c r="B31" s="145" t="s">
        <v>522</v>
      </c>
      <c r="C31" s="145" t="s">
        <v>524</v>
      </c>
      <c r="D31" s="156">
        <v>2</v>
      </c>
      <c r="E31" s="156"/>
      <c r="F31" s="156"/>
    </row>
    <row r="32" spans="1:6">
      <c r="A32" s="145" t="s">
        <v>26</v>
      </c>
      <c r="B32" s="145" t="s">
        <v>522</v>
      </c>
      <c r="C32" s="145"/>
      <c r="D32" s="156"/>
      <c r="E32" s="156"/>
      <c r="F32" s="156">
        <v>7</v>
      </c>
    </row>
    <row r="33" spans="1:6">
      <c r="A33" s="145" t="s">
        <v>27</v>
      </c>
      <c r="B33" s="145" t="s">
        <v>522</v>
      </c>
      <c r="C33" s="145"/>
      <c r="D33" s="156"/>
      <c r="E33" s="156"/>
      <c r="F33" s="156">
        <v>5</v>
      </c>
    </row>
    <row r="34" spans="1:6">
      <c r="A34" s="145" t="s">
        <v>28</v>
      </c>
      <c r="B34" s="145" t="s">
        <v>522</v>
      </c>
      <c r="C34" s="145"/>
      <c r="D34" s="156"/>
      <c r="E34" s="156"/>
      <c r="F34" s="156">
        <v>1</v>
      </c>
    </row>
    <row r="35" spans="1:6">
      <c r="A35" s="145" t="s">
        <v>29</v>
      </c>
      <c r="B35" s="145" t="s">
        <v>522</v>
      </c>
      <c r="C35" s="145" t="s">
        <v>524</v>
      </c>
      <c r="D35" s="156">
        <v>1</v>
      </c>
      <c r="E35" s="156"/>
      <c r="F35" s="156"/>
    </row>
    <row r="36" spans="1:6">
      <c r="A36" s="145" t="s">
        <v>29</v>
      </c>
      <c r="B36" s="145" t="s">
        <v>522</v>
      </c>
      <c r="C36" s="145"/>
      <c r="D36" s="156"/>
      <c r="E36" s="156"/>
      <c r="F36" s="156">
        <v>2</v>
      </c>
    </row>
    <row r="37" spans="1:6">
      <c r="A37" s="145" t="s">
        <v>30</v>
      </c>
      <c r="B37" s="145" t="s">
        <v>522</v>
      </c>
      <c r="C37" s="145"/>
      <c r="D37" s="156"/>
      <c r="E37" s="156"/>
      <c r="F37" s="156">
        <v>6</v>
      </c>
    </row>
    <row r="38" spans="1:6">
      <c r="A38" s="145" t="s">
        <v>650</v>
      </c>
      <c r="B38" s="145" t="s">
        <v>522</v>
      </c>
      <c r="C38" s="145" t="s">
        <v>524</v>
      </c>
      <c r="D38" s="156">
        <v>3</v>
      </c>
      <c r="E38" s="156"/>
      <c r="F38" s="156"/>
    </row>
    <row r="39" spans="1:6">
      <c r="A39" s="145" t="s">
        <v>650</v>
      </c>
      <c r="B39" s="145" t="s">
        <v>522</v>
      </c>
      <c r="C39" s="145"/>
      <c r="D39" s="156"/>
      <c r="E39" s="156"/>
      <c r="F39" s="156">
        <v>5</v>
      </c>
    </row>
    <row r="40" spans="1:6">
      <c r="A40" s="145" t="s">
        <v>32</v>
      </c>
      <c r="B40" s="145" t="s">
        <v>522</v>
      </c>
      <c r="C40" s="145"/>
      <c r="D40" s="156"/>
      <c r="E40" s="156"/>
      <c r="F40" s="156">
        <v>4</v>
      </c>
    </row>
    <row r="41" spans="1:6">
      <c r="A41" s="145" t="s">
        <v>33</v>
      </c>
      <c r="B41" s="145" t="s">
        <v>522</v>
      </c>
      <c r="C41" s="145"/>
      <c r="D41" s="156"/>
      <c r="E41" s="156"/>
      <c r="F41" s="156">
        <v>5</v>
      </c>
    </row>
    <row r="42" spans="1:6">
      <c r="A42" s="145" t="s">
        <v>34</v>
      </c>
      <c r="B42" s="145" t="s">
        <v>522</v>
      </c>
      <c r="C42" s="145"/>
      <c r="D42" s="156"/>
      <c r="E42" s="156"/>
      <c r="F42" s="156">
        <v>8</v>
      </c>
    </row>
    <row r="43" spans="1:6">
      <c r="A43" s="145" t="s">
        <v>35</v>
      </c>
      <c r="B43" s="145" t="s">
        <v>522</v>
      </c>
      <c r="C43" s="145" t="s">
        <v>524</v>
      </c>
      <c r="D43" s="156">
        <v>3</v>
      </c>
      <c r="E43" s="156"/>
      <c r="F43" s="156"/>
    </row>
    <row r="44" spans="1:6">
      <c r="A44" s="145" t="s">
        <v>35</v>
      </c>
      <c r="B44" s="145" t="s">
        <v>522</v>
      </c>
      <c r="C44" s="145"/>
      <c r="D44" s="156"/>
      <c r="E44" s="156">
        <v>1</v>
      </c>
      <c r="F44" s="156"/>
    </row>
    <row r="45" spans="1:6">
      <c r="A45" s="145" t="s">
        <v>35</v>
      </c>
      <c r="B45" s="145" t="s">
        <v>522</v>
      </c>
      <c r="C45" s="145"/>
      <c r="D45" s="156"/>
      <c r="E45" s="156"/>
      <c r="F45" s="156">
        <v>4</v>
      </c>
    </row>
    <row r="46" spans="1:6">
      <c r="A46" s="145" t="s">
        <v>36</v>
      </c>
      <c r="B46" s="145" t="s">
        <v>522</v>
      </c>
      <c r="C46" s="145"/>
      <c r="D46" s="156"/>
      <c r="E46" s="156"/>
      <c r="F46" s="156">
        <v>10</v>
      </c>
    </row>
    <row r="47" spans="1:6">
      <c r="A47" s="145" t="s">
        <v>37</v>
      </c>
      <c r="B47" s="145" t="s">
        <v>522</v>
      </c>
      <c r="C47" s="145" t="s">
        <v>524</v>
      </c>
      <c r="D47" s="156">
        <v>1</v>
      </c>
      <c r="E47" s="156"/>
      <c r="F47" s="156"/>
    </row>
    <row r="48" spans="1:6">
      <c r="A48" s="145" t="s">
        <v>37</v>
      </c>
      <c r="B48" s="145" t="s">
        <v>522</v>
      </c>
      <c r="C48" s="145"/>
      <c r="D48" s="156"/>
      <c r="E48" s="156"/>
      <c r="F48" s="156">
        <v>9</v>
      </c>
    </row>
    <row r="49" spans="1:6">
      <c r="A49" s="145" t="s">
        <v>38</v>
      </c>
      <c r="B49" s="145" t="s">
        <v>522</v>
      </c>
      <c r="C49" s="145" t="s">
        <v>524</v>
      </c>
      <c r="D49" s="156">
        <v>1</v>
      </c>
      <c r="E49" s="156"/>
      <c r="F49" s="156"/>
    </row>
    <row r="50" spans="1:6">
      <c r="A50" s="145" t="s">
        <v>38</v>
      </c>
      <c r="B50" s="145" t="s">
        <v>522</v>
      </c>
      <c r="C50" s="145"/>
      <c r="D50" s="156"/>
      <c r="E50" s="156"/>
      <c r="F50" s="156">
        <v>9</v>
      </c>
    </row>
    <row r="51" spans="1:6">
      <c r="A51" s="145" t="s">
        <v>39</v>
      </c>
      <c r="B51" s="145" t="s">
        <v>522</v>
      </c>
      <c r="C51" s="145"/>
      <c r="D51" s="156"/>
      <c r="E51" s="156"/>
      <c r="F51" s="156">
        <v>1</v>
      </c>
    </row>
    <row r="52" spans="1:6">
      <c r="A52" s="145" t="s">
        <v>40</v>
      </c>
      <c r="B52" s="145" t="s">
        <v>522</v>
      </c>
      <c r="C52" s="145"/>
      <c r="D52" s="156"/>
      <c r="E52" s="156"/>
      <c r="F52" s="156">
        <v>2</v>
      </c>
    </row>
    <row r="53" spans="1:6">
      <c r="A53" s="145" t="s">
        <v>41</v>
      </c>
      <c r="B53" s="145" t="s">
        <v>522</v>
      </c>
      <c r="C53" s="145"/>
      <c r="D53" s="156"/>
      <c r="E53" s="156"/>
      <c r="F53" s="156">
        <v>9</v>
      </c>
    </row>
    <row r="54" spans="1:6">
      <c r="A54" s="145" t="s">
        <v>42</v>
      </c>
      <c r="B54" s="145" t="s">
        <v>522</v>
      </c>
      <c r="C54" s="145" t="s">
        <v>524</v>
      </c>
      <c r="D54" s="156">
        <v>1</v>
      </c>
      <c r="E54" s="156"/>
      <c r="F54" s="156"/>
    </row>
    <row r="55" spans="1:6">
      <c r="A55" s="145" t="s">
        <v>42</v>
      </c>
      <c r="B55" s="145" t="s">
        <v>522</v>
      </c>
      <c r="C55" s="145"/>
      <c r="D55" s="156"/>
      <c r="E55" s="156"/>
      <c r="F55" s="156">
        <v>4</v>
      </c>
    </row>
    <row r="56" spans="1:6">
      <c r="A56" s="145" t="s">
        <v>43</v>
      </c>
      <c r="B56" s="145" t="s">
        <v>522</v>
      </c>
      <c r="C56" s="145" t="s">
        <v>524</v>
      </c>
      <c r="D56" s="156">
        <v>3</v>
      </c>
      <c r="E56" s="156"/>
      <c r="F56" s="156"/>
    </row>
    <row r="57" spans="1:6">
      <c r="A57" s="145" t="s">
        <v>43</v>
      </c>
      <c r="B57" s="145" t="s">
        <v>522</v>
      </c>
      <c r="C57" s="145"/>
      <c r="D57" s="156"/>
      <c r="E57" s="156"/>
      <c r="F57" s="156">
        <v>9</v>
      </c>
    </row>
    <row r="58" spans="1:6">
      <c r="A58" s="145" t="s">
        <v>44</v>
      </c>
      <c r="B58" s="145" t="s">
        <v>522</v>
      </c>
      <c r="C58" s="145" t="s">
        <v>524</v>
      </c>
      <c r="D58" s="156">
        <v>2</v>
      </c>
      <c r="E58" s="156"/>
      <c r="F58" s="156"/>
    </row>
    <row r="59" spans="1:6">
      <c r="A59" s="145" t="s">
        <v>44</v>
      </c>
      <c r="B59" s="145" t="s">
        <v>522</v>
      </c>
      <c r="C59" s="145"/>
      <c r="D59" s="156"/>
      <c r="E59" s="156"/>
      <c r="F59" s="156">
        <v>11</v>
      </c>
    </row>
    <row r="60" spans="1:6">
      <c r="A60" s="145" t="s">
        <v>45</v>
      </c>
      <c r="B60" s="145" t="s">
        <v>522</v>
      </c>
      <c r="C60" s="145"/>
      <c r="D60" s="156"/>
      <c r="E60" s="156"/>
      <c r="F60" s="156">
        <v>8</v>
      </c>
    </row>
    <row r="61" spans="1:6">
      <c r="A61" s="145" t="s">
        <v>46</v>
      </c>
      <c r="B61" s="145" t="s">
        <v>522</v>
      </c>
      <c r="C61" s="145"/>
      <c r="D61" s="156"/>
      <c r="E61" s="156"/>
      <c r="F61" s="156">
        <v>10</v>
      </c>
    </row>
    <row r="62" spans="1:6">
      <c r="A62" s="145" t="s">
        <v>47</v>
      </c>
      <c r="B62" s="145" t="s">
        <v>522</v>
      </c>
      <c r="C62" s="145"/>
      <c r="D62" s="156"/>
      <c r="E62" s="156"/>
      <c r="F62" s="156">
        <v>5</v>
      </c>
    </row>
    <row r="63" spans="1:6">
      <c r="A63" s="145" t="s">
        <v>48</v>
      </c>
      <c r="B63" s="145" t="s">
        <v>522</v>
      </c>
      <c r="C63" s="145" t="s">
        <v>524</v>
      </c>
      <c r="D63" s="156">
        <v>1</v>
      </c>
      <c r="E63" s="156"/>
      <c r="F63" s="156"/>
    </row>
    <row r="64" spans="1:6">
      <c r="A64" s="145" t="s">
        <v>48</v>
      </c>
      <c r="B64" s="145" t="s">
        <v>522</v>
      </c>
      <c r="C64" s="145"/>
      <c r="D64" s="156"/>
      <c r="E64" s="156"/>
      <c r="F64" s="156">
        <v>8</v>
      </c>
    </row>
    <row r="65" spans="1:6">
      <c r="A65" s="145" t="s">
        <v>49</v>
      </c>
      <c r="B65" s="145" t="s">
        <v>522</v>
      </c>
      <c r="C65" s="145" t="s">
        <v>524</v>
      </c>
      <c r="D65" s="156">
        <v>1</v>
      </c>
      <c r="E65" s="156"/>
      <c r="F65" s="156"/>
    </row>
    <row r="66" spans="1:6">
      <c r="A66" s="145" t="s">
        <v>49</v>
      </c>
      <c r="B66" s="145" t="s">
        <v>522</v>
      </c>
      <c r="C66" s="145"/>
      <c r="D66" s="156"/>
      <c r="E66" s="156"/>
      <c r="F66" s="156">
        <v>4</v>
      </c>
    </row>
    <row r="67" spans="1:6">
      <c r="A67" s="145" t="s">
        <v>50</v>
      </c>
      <c r="B67" s="145" t="s">
        <v>522</v>
      </c>
      <c r="C67" s="145"/>
      <c r="D67" s="156"/>
      <c r="E67" s="156"/>
      <c r="F67" s="156">
        <v>2</v>
      </c>
    </row>
    <row r="68" spans="1:6">
      <c r="A68" s="145" t="s">
        <v>51</v>
      </c>
      <c r="B68" s="145" t="s">
        <v>522</v>
      </c>
      <c r="C68" s="145"/>
      <c r="D68" s="156"/>
      <c r="E68" s="156"/>
      <c r="F68" s="156">
        <v>1</v>
      </c>
    </row>
    <row r="69" spans="1:6">
      <c r="A69" s="145" t="s">
        <v>52</v>
      </c>
      <c r="B69" s="145" t="s">
        <v>522</v>
      </c>
      <c r="C69" s="145"/>
      <c r="D69" s="156"/>
      <c r="E69" s="156"/>
      <c r="F69" s="156">
        <v>5</v>
      </c>
    </row>
    <row r="70" spans="1:6">
      <c r="A70" s="145" t="s">
        <v>53</v>
      </c>
      <c r="B70" s="145" t="s">
        <v>522</v>
      </c>
      <c r="C70" s="145" t="s">
        <v>524</v>
      </c>
      <c r="D70" s="156">
        <v>1</v>
      </c>
      <c r="E70" s="156"/>
      <c r="F70" s="156"/>
    </row>
    <row r="71" spans="1:6">
      <c r="A71" s="145" t="s">
        <v>53</v>
      </c>
      <c r="B71" s="145" t="s">
        <v>522</v>
      </c>
      <c r="C71" s="145"/>
      <c r="D71" s="156"/>
      <c r="E71" s="156"/>
      <c r="F71" s="156">
        <v>1</v>
      </c>
    </row>
    <row r="72" spans="1:6">
      <c r="A72" s="145" t="s">
        <v>54</v>
      </c>
      <c r="B72" s="145" t="s">
        <v>522</v>
      </c>
      <c r="C72" s="145" t="s">
        <v>524</v>
      </c>
      <c r="D72" s="156">
        <v>1</v>
      </c>
      <c r="E72" s="156"/>
      <c r="F72" s="156"/>
    </row>
    <row r="73" spans="1:6">
      <c r="A73" s="145" t="s">
        <v>54</v>
      </c>
      <c r="B73" s="145" t="s">
        <v>522</v>
      </c>
      <c r="C73" s="145"/>
      <c r="D73" s="156"/>
      <c r="E73" s="156"/>
      <c r="F73" s="156">
        <v>8</v>
      </c>
    </row>
    <row r="74" spans="1:6">
      <c r="A74" s="145" t="s">
        <v>55</v>
      </c>
      <c r="B74" s="145" t="s">
        <v>522</v>
      </c>
      <c r="C74" s="145" t="s">
        <v>524</v>
      </c>
      <c r="D74" s="156">
        <v>1</v>
      </c>
      <c r="E74" s="156"/>
      <c r="F74" s="156"/>
    </row>
    <row r="75" spans="1:6">
      <c r="A75" s="145" t="s">
        <v>55</v>
      </c>
      <c r="B75" s="145" t="s">
        <v>522</v>
      </c>
      <c r="C75" s="145"/>
      <c r="D75" s="156"/>
      <c r="E75" s="156"/>
      <c r="F75" s="156">
        <v>6</v>
      </c>
    </row>
    <row r="76" spans="1:6">
      <c r="A76" s="145" t="s">
        <v>55</v>
      </c>
      <c r="B76" s="145" t="s">
        <v>522</v>
      </c>
      <c r="C76" s="145"/>
      <c r="D76" s="156"/>
      <c r="E76" s="156">
        <v>1</v>
      </c>
      <c r="F76" s="156"/>
    </row>
    <row r="77" spans="1:6">
      <c r="A77" s="145" t="s">
        <v>80</v>
      </c>
      <c r="B77" s="145" t="s">
        <v>522</v>
      </c>
      <c r="C77" s="145"/>
      <c r="D77" s="156"/>
      <c r="E77" s="156"/>
      <c r="F77" s="156">
        <v>2</v>
      </c>
    </row>
    <row r="78" spans="1:6">
      <c r="A78" s="145" t="s">
        <v>81</v>
      </c>
      <c r="B78" s="145" t="s">
        <v>522</v>
      </c>
      <c r="C78" s="145"/>
      <c r="D78" s="156"/>
      <c r="E78" s="156"/>
      <c r="F78" s="156">
        <v>6</v>
      </c>
    </row>
    <row r="79" spans="1:6">
      <c r="A79" s="145" t="s">
        <v>82</v>
      </c>
      <c r="B79" s="145" t="s">
        <v>522</v>
      </c>
      <c r="C79" s="145"/>
      <c r="D79" s="156"/>
      <c r="E79" s="156"/>
      <c r="F79" s="156">
        <v>14</v>
      </c>
    </row>
    <row r="80" spans="1:6">
      <c r="A80" s="145" t="s">
        <v>83</v>
      </c>
      <c r="B80" s="145" t="s">
        <v>522</v>
      </c>
      <c r="C80" s="145" t="s">
        <v>524</v>
      </c>
      <c r="D80" s="156">
        <v>2</v>
      </c>
      <c r="E80" s="156"/>
      <c r="F80" s="156"/>
    </row>
    <row r="81" spans="1:6">
      <c r="A81" s="145" t="s">
        <v>83</v>
      </c>
      <c r="B81" s="145" t="s">
        <v>522</v>
      </c>
      <c r="C81" s="145"/>
      <c r="D81" s="156"/>
      <c r="E81" s="156"/>
      <c r="F81" s="156">
        <v>3</v>
      </c>
    </row>
    <row r="82" spans="1:6">
      <c r="A82" s="145" t="s">
        <v>84</v>
      </c>
      <c r="B82" s="145" t="s">
        <v>522</v>
      </c>
      <c r="C82" s="145" t="s">
        <v>524</v>
      </c>
      <c r="D82" s="156">
        <v>1</v>
      </c>
      <c r="E82" s="156"/>
      <c r="F82" s="156"/>
    </row>
    <row r="83" spans="1:6">
      <c r="A83" s="145" t="s">
        <v>84</v>
      </c>
      <c r="B83" s="145" t="s">
        <v>522</v>
      </c>
      <c r="C83" s="145"/>
      <c r="D83" s="156"/>
      <c r="E83" s="156"/>
      <c r="F83" s="156">
        <v>2</v>
      </c>
    </row>
    <row r="84" spans="1:6">
      <c r="A84" s="145" t="s">
        <v>85</v>
      </c>
      <c r="B84" s="145" t="s">
        <v>522</v>
      </c>
      <c r="C84" s="145" t="s">
        <v>524</v>
      </c>
      <c r="D84" s="156">
        <v>1</v>
      </c>
      <c r="E84" s="156"/>
      <c r="F84" s="156"/>
    </row>
    <row r="85" spans="1:6">
      <c r="A85" s="145" t="s">
        <v>85</v>
      </c>
      <c r="B85" s="145" t="s">
        <v>522</v>
      </c>
      <c r="C85" s="145"/>
      <c r="D85" s="156"/>
      <c r="E85" s="156"/>
      <c r="F85" s="156">
        <v>6</v>
      </c>
    </row>
    <row r="86" spans="1:6">
      <c r="A86" s="145" t="s">
        <v>56</v>
      </c>
      <c r="B86" s="145" t="s">
        <v>522</v>
      </c>
      <c r="C86" s="145"/>
      <c r="D86" s="156"/>
      <c r="E86" s="156"/>
      <c r="F86" s="156">
        <v>5</v>
      </c>
    </row>
    <row r="87" spans="1:6">
      <c r="A87" s="145" t="s">
        <v>56</v>
      </c>
      <c r="B87" s="145" t="s">
        <v>522</v>
      </c>
      <c r="C87" s="145"/>
      <c r="D87" s="156"/>
      <c r="E87" s="156">
        <v>1</v>
      </c>
      <c r="F87" s="156"/>
    </row>
    <row r="88" spans="1:6">
      <c r="A88" s="145" t="s">
        <v>57</v>
      </c>
      <c r="B88" s="145" t="s">
        <v>522</v>
      </c>
      <c r="C88" s="145"/>
      <c r="D88" s="156"/>
      <c r="E88" s="156"/>
      <c r="F88" s="156">
        <v>3</v>
      </c>
    </row>
    <row r="89" spans="1:6">
      <c r="A89" s="145" t="s">
        <v>58</v>
      </c>
      <c r="B89" s="145" t="s">
        <v>522</v>
      </c>
      <c r="C89" s="145"/>
      <c r="D89" s="156"/>
      <c r="E89" s="156"/>
      <c r="F89" s="156">
        <v>2</v>
      </c>
    </row>
    <row r="90" spans="1:6">
      <c r="A90" s="145" t="s">
        <v>59</v>
      </c>
      <c r="B90" s="145" t="s">
        <v>522</v>
      </c>
      <c r="C90" s="145"/>
      <c r="D90" s="156"/>
      <c r="E90" s="156"/>
      <c r="F90" s="156">
        <v>5</v>
      </c>
    </row>
    <row r="91" spans="1:6">
      <c r="A91" s="145" t="s">
        <v>60</v>
      </c>
      <c r="B91" s="145" t="s">
        <v>522</v>
      </c>
      <c r="C91" s="145"/>
      <c r="D91" s="156"/>
      <c r="E91" s="156"/>
      <c r="F91" s="156">
        <v>3</v>
      </c>
    </row>
    <row r="92" spans="1:6">
      <c r="A92" s="145" t="s">
        <v>61</v>
      </c>
      <c r="B92" s="145" t="s">
        <v>522</v>
      </c>
      <c r="C92" s="145"/>
      <c r="D92" s="156"/>
      <c r="E92" s="156"/>
      <c r="F92" s="156">
        <v>2</v>
      </c>
    </row>
    <row r="93" spans="1:6">
      <c r="A93" s="145" t="s">
        <v>62</v>
      </c>
      <c r="B93" s="145" t="s">
        <v>522</v>
      </c>
      <c r="C93" s="145" t="s">
        <v>524</v>
      </c>
      <c r="D93" s="156">
        <v>4</v>
      </c>
      <c r="E93" s="156"/>
      <c r="F93" s="156"/>
    </row>
    <row r="94" spans="1:6">
      <c r="A94" s="145" t="s">
        <v>62</v>
      </c>
      <c r="B94" s="145" t="s">
        <v>522</v>
      </c>
      <c r="C94" s="145"/>
      <c r="D94" s="156"/>
      <c r="E94" s="156"/>
      <c r="F94" s="156">
        <v>5</v>
      </c>
    </row>
    <row r="95" spans="1:6">
      <c r="A95" s="145" t="s">
        <v>63</v>
      </c>
      <c r="B95" s="145" t="s">
        <v>522</v>
      </c>
      <c r="C95" s="145"/>
      <c r="D95" s="156"/>
      <c r="E95" s="156"/>
      <c r="F95" s="156">
        <v>9</v>
      </c>
    </row>
    <row r="96" spans="1:6">
      <c r="A96" s="145" t="s">
        <v>64</v>
      </c>
      <c r="B96" s="145" t="s">
        <v>522</v>
      </c>
      <c r="C96" s="145"/>
      <c r="D96" s="156"/>
      <c r="E96" s="156"/>
      <c r="F96" s="156">
        <v>2</v>
      </c>
    </row>
    <row r="97" spans="1:6">
      <c r="A97" s="145" t="s">
        <v>65</v>
      </c>
      <c r="B97" s="145" t="s">
        <v>522</v>
      </c>
      <c r="C97" s="145" t="s">
        <v>524</v>
      </c>
      <c r="D97" s="156">
        <v>4</v>
      </c>
      <c r="E97" s="156"/>
      <c r="F97" s="156"/>
    </row>
    <row r="98" spans="1:6">
      <c r="A98" s="145" t="s">
        <v>65</v>
      </c>
      <c r="B98" s="145" t="s">
        <v>522</v>
      </c>
      <c r="C98" s="145"/>
      <c r="D98" s="156"/>
      <c r="E98" s="156"/>
      <c r="F98" s="156">
        <v>4</v>
      </c>
    </row>
    <row r="99" spans="1:6">
      <c r="A99" s="145" t="s">
        <v>66</v>
      </c>
      <c r="B99" s="145" t="s">
        <v>522</v>
      </c>
      <c r="C99" s="145"/>
      <c r="D99" s="156"/>
      <c r="E99" s="156"/>
      <c r="F99" s="156">
        <v>7</v>
      </c>
    </row>
    <row r="100" spans="1:6">
      <c r="A100" s="145" t="s">
        <v>67</v>
      </c>
      <c r="B100" s="145" t="s">
        <v>522</v>
      </c>
      <c r="C100" s="145"/>
      <c r="D100" s="156"/>
      <c r="E100" s="156"/>
      <c r="F100" s="156">
        <v>6</v>
      </c>
    </row>
    <row r="101" spans="1:6">
      <c r="A101" s="145" t="s">
        <v>68</v>
      </c>
      <c r="B101" s="145" t="s">
        <v>522</v>
      </c>
      <c r="C101" s="145" t="s">
        <v>524</v>
      </c>
      <c r="D101" s="156">
        <v>3</v>
      </c>
      <c r="E101" s="156"/>
      <c r="F101" s="156"/>
    </row>
    <row r="102" spans="1:6">
      <c r="A102" s="145" t="s">
        <v>68</v>
      </c>
      <c r="B102" s="145" t="s">
        <v>522</v>
      </c>
      <c r="C102" s="145"/>
      <c r="D102" s="156"/>
      <c r="E102" s="156"/>
      <c r="F102" s="156">
        <v>7</v>
      </c>
    </row>
    <row r="103" spans="1:6">
      <c r="A103" s="145" t="s">
        <v>69</v>
      </c>
      <c r="B103" s="145" t="s">
        <v>522</v>
      </c>
      <c r="C103" s="145"/>
      <c r="D103" s="156"/>
      <c r="E103" s="156"/>
      <c r="F103" s="156">
        <v>14</v>
      </c>
    </row>
    <row r="104" spans="1:6">
      <c r="A104" s="145" t="s">
        <v>70</v>
      </c>
      <c r="B104" s="145" t="s">
        <v>522</v>
      </c>
      <c r="C104" s="145" t="s">
        <v>524</v>
      </c>
      <c r="D104" s="156">
        <v>2</v>
      </c>
      <c r="E104" s="156"/>
      <c r="F104" s="156"/>
    </row>
    <row r="105" spans="1:6">
      <c r="A105" s="145" t="s">
        <v>70</v>
      </c>
      <c r="B105" s="145" t="s">
        <v>522</v>
      </c>
      <c r="C105" s="145"/>
      <c r="D105" s="156"/>
      <c r="E105" s="156"/>
      <c r="F105" s="156">
        <v>5</v>
      </c>
    </row>
    <row r="106" spans="1:6">
      <c r="A106" s="145" t="s">
        <v>71</v>
      </c>
      <c r="B106" s="145" t="s">
        <v>522</v>
      </c>
      <c r="C106" s="145" t="s">
        <v>524</v>
      </c>
      <c r="D106" s="156">
        <v>6</v>
      </c>
      <c r="E106" s="156"/>
      <c r="F106" s="156"/>
    </row>
    <row r="107" spans="1:6">
      <c r="A107" s="145" t="s">
        <v>71</v>
      </c>
      <c r="B107" s="145" t="s">
        <v>522</v>
      </c>
      <c r="C107" s="145"/>
      <c r="D107" s="156"/>
      <c r="E107" s="156"/>
      <c r="F107" s="156">
        <v>4</v>
      </c>
    </row>
    <row r="108" spans="1:6">
      <c r="A108" s="145" t="s">
        <v>72</v>
      </c>
      <c r="B108" s="145" t="s">
        <v>522</v>
      </c>
      <c r="C108" s="145" t="s">
        <v>595</v>
      </c>
      <c r="D108" s="156">
        <v>1</v>
      </c>
      <c r="E108" s="156"/>
      <c r="F108" s="156"/>
    </row>
    <row r="109" spans="1:6">
      <c r="A109" s="145" t="s">
        <v>72</v>
      </c>
      <c r="B109" s="145" t="s">
        <v>522</v>
      </c>
      <c r="C109" s="145" t="s">
        <v>524</v>
      </c>
      <c r="D109" s="156">
        <v>3</v>
      </c>
      <c r="E109" s="156"/>
      <c r="F109" s="156"/>
    </row>
    <row r="110" spans="1:6">
      <c r="A110" s="145" t="s">
        <v>72</v>
      </c>
      <c r="B110" s="145" t="s">
        <v>522</v>
      </c>
      <c r="C110" s="145"/>
      <c r="D110" s="156"/>
      <c r="E110" s="156"/>
      <c r="F110" s="156">
        <v>10</v>
      </c>
    </row>
    <row r="111" spans="1:6">
      <c r="A111" s="145" t="s">
        <v>73</v>
      </c>
      <c r="B111" s="145" t="s">
        <v>522</v>
      </c>
      <c r="C111" s="145"/>
      <c r="D111" s="156"/>
      <c r="E111" s="156"/>
      <c r="F111" s="156">
        <v>1</v>
      </c>
    </row>
    <row r="112" spans="1:6">
      <c r="A112" s="145" t="s">
        <v>74</v>
      </c>
      <c r="B112" s="145" t="s">
        <v>522</v>
      </c>
      <c r="C112" s="145" t="s">
        <v>524</v>
      </c>
      <c r="D112" s="156">
        <v>4</v>
      </c>
      <c r="E112" s="156"/>
      <c r="F112" s="156"/>
    </row>
    <row r="113" spans="1:6">
      <c r="A113" s="145" t="s">
        <v>74</v>
      </c>
      <c r="B113" s="145" t="s">
        <v>522</v>
      </c>
      <c r="C113" s="145"/>
      <c r="D113" s="156"/>
      <c r="E113" s="156"/>
      <c r="F113" s="156">
        <v>9</v>
      </c>
    </row>
    <row r="114" spans="1:6">
      <c r="A114" s="145" t="s">
        <v>75</v>
      </c>
      <c r="B114" s="145" t="s">
        <v>522</v>
      </c>
      <c r="C114" s="145"/>
      <c r="D114" s="156"/>
      <c r="E114" s="156"/>
      <c r="F114" s="156">
        <v>6</v>
      </c>
    </row>
    <row r="115" spans="1:6">
      <c r="A115" s="145" t="s">
        <v>76</v>
      </c>
      <c r="B115" s="145" t="s">
        <v>522</v>
      </c>
      <c r="C115" s="145"/>
      <c r="D115" s="156"/>
      <c r="E115" s="156"/>
      <c r="F115" s="156">
        <v>7</v>
      </c>
    </row>
    <row r="116" spans="1:6">
      <c r="A116" s="145" t="s">
        <v>77</v>
      </c>
      <c r="B116" s="145" t="s">
        <v>522</v>
      </c>
      <c r="C116" s="145" t="s">
        <v>595</v>
      </c>
      <c r="D116" s="156">
        <v>2</v>
      </c>
      <c r="E116" s="156"/>
      <c r="F116" s="156"/>
    </row>
    <row r="117" spans="1:6">
      <c r="A117" s="145" t="s">
        <v>77</v>
      </c>
      <c r="B117" s="145" t="s">
        <v>522</v>
      </c>
      <c r="C117" s="145"/>
      <c r="D117" s="156"/>
      <c r="E117" s="156"/>
      <c r="F117" s="156">
        <v>1</v>
      </c>
    </row>
    <row r="118" spans="1:6">
      <c r="A118" s="145" t="s">
        <v>78</v>
      </c>
      <c r="B118" s="145" t="s">
        <v>522</v>
      </c>
      <c r="C118" s="145" t="s">
        <v>524</v>
      </c>
      <c r="D118" s="156">
        <v>2</v>
      </c>
      <c r="E118" s="156"/>
      <c r="F118" s="156"/>
    </row>
    <row r="119" spans="1:6">
      <c r="A119" s="145" t="s">
        <v>78</v>
      </c>
      <c r="B119" s="145" t="s">
        <v>522</v>
      </c>
      <c r="C119" s="145"/>
      <c r="D119" s="156"/>
      <c r="E119" s="156"/>
      <c r="F119" s="156">
        <v>1</v>
      </c>
    </row>
    <row r="120" spans="1:6">
      <c r="A120" s="145" t="s">
        <v>523</v>
      </c>
      <c r="B120" s="145" t="s">
        <v>522</v>
      </c>
      <c r="C120" s="145"/>
      <c r="D120" s="156"/>
      <c r="E120" s="156"/>
      <c r="F120" s="156">
        <v>3</v>
      </c>
    </row>
    <row r="121" spans="1:6">
      <c r="A121" s="145" t="s">
        <v>523</v>
      </c>
      <c r="B121" s="145" t="s">
        <v>522</v>
      </c>
      <c r="C121" s="145"/>
      <c r="D121" s="156"/>
      <c r="E121" s="156">
        <v>1</v>
      </c>
      <c r="F121" s="156"/>
    </row>
    <row r="122" spans="1:6">
      <c r="A122" s="145" t="s">
        <v>17</v>
      </c>
      <c r="B122" s="145" t="s">
        <v>612</v>
      </c>
      <c r="C122" s="145"/>
      <c r="D122" s="156"/>
      <c r="E122" s="156"/>
      <c r="F122" s="156">
        <v>1</v>
      </c>
    </row>
    <row r="123" spans="1:6">
      <c r="A123" s="145" t="s">
        <v>23</v>
      </c>
      <c r="B123" s="145" t="s">
        <v>612</v>
      </c>
      <c r="C123" s="145"/>
      <c r="D123" s="156"/>
      <c r="E123" s="156"/>
      <c r="F123" s="156">
        <v>1</v>
      </c>
    </row>
    <row r="124" spans="1:6">
      <c r="A124" s="145" t="s">
        <v>24</v>
      </c>
      <c r="B124" s="145" t="s">
        <v>612</v>
      </c>
      <c r="C124" s="145"/>
      <c r="D124" s="156"/>
      <c r="E124" s="156"/>
      <c r="F124" s="156">
        <v>1</v>
      </c>
    </row>
    <row r="125" spans="1:6">
      <c r="A125" s="145" t="s">
        <v>32</v>
      </c>
      <c r="B125" s="145" t="s">
        <v>612</v>
      </c>
      <c r="C125" s="145"/>
      <c r="D125" s="156"/>
      <c r="E125" s="156"/>
      <c r="F125" s="156">
        <v>1</v>
      </c>
    </row>
    <row r="126" spans="1:6">
      <c r="A126" s="145" t="s">
        <v>36</v>
      </c>
      <c r="B126" s="145" t="s">
        <v>612</v>
      </c>
      <c r="C126" s="145"/>
      <c r="D126" s="156"/>
      <c r="E126" s="156"/>
      <c r="F126" s="156">
        <v>1</v>
      </c>
    </row>
    <row r="127" spans="1:6">
      <c r="A127" s="145" t="s">
        <v>38</v>
      </c>
      <c r="B127" s="145" t="s">
        <v>612</v>
      </c>
      <c r="C127" s="145"/>
      <c r="D127" s="156"/>
      <c r="E127" s="156"/>
      <c r="F127" s="156">
        <v>1</v>
      </c>
    </row>
    <row r="128" spans="1:6">
      <c r="A128" s="145" t="s">
        <v>39</v>
      </c>
      <c r="B128" s="145" t="s">
        <v>612</v>
      </c>
      <c r="C128" s="145"/>
      <c r="D128" s="156"/>
      <c r="E128" s="156"/>
      <c r="F128" s="156">
        <v>1</v>
      </c>
    </row>
    <row r="129" spans="1:6">
      <c r="A129" s="145" t="s">
        <v>42</v>
      </c>
      <c r="B129" s="145" t="s">
        <v>612</v>
      </c>
      <c r="C129" s="145"/>
      <c r="D129" s="156"/>
      <c r="E129" s="156"/>
      <c r="F129" s="156">
        <v>1</v>
      </c>
    </row>
    <row r="130" spans="1:6">
      <c r="A130" s="145" t="s">
        <v>85</v>
      </c>
      <c r="B130" s="145" t="s">
        <v>612</v>
      </c>
      <c r="C130" s="145"/>
      <c r="D130" s="156"/>
      <c r="E130" s="156"/>
      <c r="F130" s="156">
        <v>1</v>
      </c>
    </row>
    <row r="131" spans="1:6">
      <c r="A131" s="145" t="s">
        <v>56</v>
      </c>
      <c r="B131" s="145" t="s">
        <v>612</v>
      </c>
      <c r="C131" s="145"/>
      <c r="D131" s="156"/>
      <c r="E131" s="156">
        <v>1</v>
      </c>
      <c r="F131" s="156"/>
    </row>
    <row r="132" spans="1:6">
      <c r="A132" s="145" t="s">
        <v>76</v>
      </c>
      <c r="B132" s="145" t="s">
        <v>612</v>
      </c>
      <c r="C132" s="145"/>
      <c r="D132" s="156"/>
      <c r="E132" s="156"/>
      <c r="F132" s="156">
        <v>1</v>
      </c>
    </row>
    <row r="133" spans="1:6">
      <c r="A133" s="145" t="s">
        <v>43</v>
      </c>
      <c r="B133" s="145" t="s">
        <v>526</v>
      </c>
      <c r="C133" s="145" t="s">
        <v>527</v>
      </c>
      <c r="D133" s="156">
        <v>1</v>
      </c>
      <c r="E133" s="156"/>
      <c r="F133" s="156"/>
    </row>
    <row r="134" spans="1:6">
      <c r="A134" s="145" t="s">
        <v>523</v>
      </c>
      <c r="B134" s="145" t="s">
        <v>526</v>
      </c>
      <c r="C134" s="145"/>
      <c r="D134" s="156"/>
      <c r="E134" s="156">
        <v>1</v>
      </c>
      <c r="F134" s="156"/>
    </row>
    <row r="135" spans="1:6">
      <c r="A135" s="145" t="s">
        <v>10</v>
      </c>
      <c r="B135" s="145" t="s">
        <v>720</v>
      </c>
      <c r="C135" s="145"/>
      <c r="D135" s="156"/>
      <c r="E135" s="156"/>
      <c r="F135" s="156">
        <v>1</v>
      </c>
    </row>
    <row r="136" spans="1:6">
      <c r="A136" s="145" t="s">
        <v>48</v>
      </c>
      <c r="B136" s="145" t="s">
        <v>720</v>
      </c>
      <c r="C136" s="145"/>
      <c r="D136" s="156"/>
      <c r="E136" s="156"/>
      <c r="F136" s="156">
        <v>1</v>
      </c>
    </row>
    <row r="137" spans="1:6">
      <c r="A137" s="145" t="s">
        <v>13</v>
      </c>
      <c r="B137" s="145" t="s">
        <v>528</v>
      </c>
      <c r="C137" s="145" t="s">
        <v>529</v>
      </c>
      <c r="D137" s="156">
        <v>1</v>
      </c>
      <c r="E137" s="156"/>
      <c r="F137" s="156"/>
    </row>
    <row r="138" spans="1:6">
      <c r="A138" s="145" t="s">
        <v>20</v>
      </c>
      <c r="B138" s="145" t="s">
        <v>528</v>
      </c>
      <c r="C138" s="145" t="s">
        <v>621</v>
      </c>
      <c r="D138" s="156">
        <v>1</v>
      </c>
      <c r="E138" s="156"/>
      <c r="F138" s="156"/>
    </row>
    <row r="139" spans="1:6">
      <c r="A139" s="145" t="s">
        <v>23</v>
      </c>
      <c r="B139" s="145" t="s">
        <v>528</v>
      </c>
      <c r="C139" s="145"/>
      <c r="D139" s="156"/>
      <c r="E139" s="156"/>
      <c r="F139" s="156">
        <v>1</v>
      </c>
    </row>
    <row r="140" spans="1:6">
      <c r="A140" s="145" t="s">
        <v>39</v>
      </c>
      <c r="B140" s="145" t="s">
        <v>528</v>
      </c>
      <c r="C140" s="145"/>
      <c r="D140" s="156"/>
      <c r="E140" s="156"/>
      <c r="F140" s="156">
        <v>1</v>
      </c>
    </row>
    <row r="141" spans="1:6">
      <c r="A141" s="145" t="s">
        <v>42</v>
      </c>
      <c r="B141" s="145" t="s">
        <v>528</v>
      </c>
      <c r="C141" s="145"/>
      <c r="D141" s="156"/>
      <c r="E141" s="156"/>
      <c r="F141" s="156">
        <v>1</v>
      </c>
    </row>
    <row r="142" spans="1:6">
      <c r="A142" s="145" t="s">
        <v>56</v>
      </c>
      <c r="B142" s="145" t="s">
        <v>528</v>
      </c>
      <c r="C142" s="145"/>
      <c r="D142" s="156"/>
      <c r="E142" s="156">
        <v>1</v>
      </c>
      <c r="F142" s="156"/>
    </row>
    <row r="143" spans="1:6">
      <c r="A143" s="145" t="s">
        <v>69</v>
      </c>
      <c r="B143" s="145" t="s">
        <v>528</v>
      </c>
      <c r="C143" s="145"/>
      <c r="D143" s="156"/>
      <c r="E143" s="156"/>
      <c r="F143" s="156">
        <v>1</v>
      </c>
    </row>
    <row r="144" spans="1:6">
      <c r="A144" s="145" t="s">
        <v>70</v>
      </c>
      <c r="B144" s="145" t="s">
        <v>528</v>
      </c>
      <c r="C144" s="145" t="s">
        <v>693</v>
      </c>
      <c r="D144" s="156">
        <v>1</v>
      </c>
      <c r="E144" s="156"/>
      <c r="F144" s="156"/>
    </row>
    <row r="145" spans="1:6">
      <c r="A145" s="145" t="s">
        <v>70</v>
      </c>
      <c r="B145" s="145" t="s">
        <v>528</v>
      </c>
      <c r="C145" s="145" t="s">
        <v>688</v>
      </c>
      <c r="D145" s="156">
        <v>1</v>
      </c>
      <c r="E145" s="156"/>
      <c r="F145" s="156"/>
    </row>
    <row r="146" spans="1:6">
      <c r="A146" s="145" t="s">
        <v>523</v>
      </c>
      <c r="B146" s="145" t="s">
        <v>528</v>
      </c>
      <c r="C146" s="145"/>
      <c r="D146" s="156"/>
      <c r="E146" s="156">
        <v>1</v>
      </c>
      <c r="F146" s="156"/>
    </row>
    <row r="147" spans="1:6">
      <c r="A147" s="145" t="s">
        <v>8</v>
      </c>
      <c r="B147" s="145" t="s">
        <v>592</v>
      </c>
      <c r="C147" s="145" t="s">
        <v>593</v>
      </c>
      <c r="D147" s="156">
        <v>1</v>
      </c>
      <c r="E147" s="156"/>
      <c r="F147" s="156"/>
    </row>
    <row r="148" spans="1:6">
      <c r="A148" s="145" t="s">
        <v>23</v>
      </c>
      <c r="B148" s="145" t="s">
        <v>592</v>
      </c>
      <c r="C148" s="145"/>
      <c r="D148" s="156"/>
      <c r="E148" s="156"/>
      <c r="F148" s="156">
        <v>1</v>
      </c>
    </row>
    <row r="149" spans="1:6">
      <c r="A149" s="145" t="s">
        <v>27</v>
      </c>
      <c r="B149" s="145" t="s">
        <v>592</v>
      </c>
      <c r="C149" s="145"/>
      <c r="D149" s="156"/>
      <c r="E149" s="156"/>
      <c r="F149" s="156">
        <v>1</v>
      </c>
    </row>
    <row r="150" spans="1:6">
      <c r="A150" s="145" t="s">
        <v>28</v>
      </c>
      <c r="B150" s="145" t="s">
        <v>592</v>
      </c>
      <c r="C150" s="145"/>
      <c r="D150" s="156"/>
      <c r="E150" s="156"/>
      <c r="F150" s="156">
        <v>1</v>
      </c>
    </row>
    <row r="151" spans="1:6">
      <c r="A151" s="145" t="s">
        <v>29</v>
      </c>
      <c r="B151" s="145" t="s">
        <v>592</v>
      </c>
      <c r="C151" s="145" t="s">
        <v>613</v>
      </c>
      <c r="D151" s="156">
        <v>1</v>
      </c>
      <c r="E151" s="156"/>
      <c r="F151" s="156"/>
    </row>
    <row r="152" spans="1:6">
      <c r="A152" s="145" t="s">
        <v>39</v>
      </c>
      <c r="B152" s="145" t="s">
        <v>592</v>
      </c>
      <c r="C152" s="145"/>
      <c r="D152" s="156"/>
      <c r="E152" s="156"/>
      <c r="F152" s="156">
        <v>1</v>
      </c>
    </row>
    <row r="153" spans="1:6">
      <c r="A153" s="145" t="s">
        <v>42</v>
      </c>
      <c r="B153" s="145" t="s">
        <v>592</v>
      </c>
      <c r="C153" s="145" t="s">
        <v>656</v>
      </c>
      <c r="D153" s="156">
        <v>1</v>
      </c>
      <c r="E153" s="156"/>
      <c r="F153" s="156"/>
    </row>
    <row r="154" spans="1:6">
      <c r="A154" s="145" t="s">
        <v>42</v>
      </c>
      <c r="B154" s="145" t="s">
        <v>592</v>
      </c>
      <c r="C154" s="145"/>
      <c r="D154" s="156"/>
      <c r="E154" s="156"/>
      <c r="F154" s="156">
        <v>1</v>
      </c>
    </row>
    <row r="155" spans="1:6">
      <c r="A155" s="145" t="s">
        <v>54</v>
      </c>
      <c r="B155" s="145" t="s">
        <v>592</v>
      </c>
      <c r="C155" s="145"/>
      <c r="D155" s="156"/>
      <c r="E155" s="156"/>
      <c r="F155" s="156">
        <v>1</v>
      </c>
    </row>
    <row r="156" spans="1:6">
      <c r="A156" s="145" t="s">
        <v>56</v>
      </c>
      <c r="B156" s="145" t="s">
        <v>592</v>
      </c>
      <c r="C156" s="145"/>
      <c r="D156" s="156"/>
      <c r="E156" s="156">
        <v>1</v>
      </c>
      <c r="F156" s="156"/>
    </row>
    <row r="157" spans="1:6">
      <c r="A157" s="145" t="s">
        <v>59</v>
      </c>
      <c r="B157" s="145" t="s">
        <v>592</v>
      </c>
      <c r="C157" s="145" t="s">
        <v>680</v>
      </c>
      <c r="D157" s="156">
        <v>1</v>
      </c>
      <c r="E157" s="156"/>
      <c r="F157" s="156"/>
    </row>
    <row r="158" spans="1:6">
      <c r="A158" s="145" t="s">
        <v>70</v>
      </c>
      <c r="B158" s="145" t="s">
        <v>592</v>
      </c>
      <c r="C158" s="145" t="s">
        <v>685</v>
      </c>
      <c r="D158" s="156">
        <v>1</v>
      </c>
      <c r="E158" s="156"/>
      <c r="F158" s="156"/>
    </row>
    <row r="159" spans="1:6">
      <c r="A159" s="145" t="s">
        <v>70</v>
      </c>
      <c r="B159" s="145" t="s">
        <v>592</v>
      </c>
      <c r="C159" s="145" t="s">
        <v>530</v>
      </c>
      <c r="D159" s="156">
        <v>1</v>
      </c>
      <c r="E159" s="156"/>
      <c r="F159" s="156"/>
    </row>
    <row r="160" spans="1:6">
      <c r="A160" s="145" t="s">
        <v>74</v>
      </c>
      <c r="B160" s="145" t="s">
        <v>592</v>
      </c>
      <c r="C160" s="145" t="s">
        <v>699</v>
      </c>
      <c r="D160" s="156">
        <v>1</v>
      </c>
      <c r="E160" s="156"/>
      <c r="F160" s="156"/>
    </row>
    <row r="161" spans="1:6">
      <c r="A161" s="145" t="s">
        <v>523</v>
      </c>
      <c r="B161" s="145" t="s">
        <v>592</v>
      </c>
      <c r="C161" s="145"/>
      <c r="D161" s="156"/>
      <c r="E161" s="156">
        <v>1</v>
      </c>
      <c r="F161" s="156"/>
    </row>
    <row r="162" spans="1:6">
      <c r="A162" s="145" t="s">
        <v>18</v>
      </c>
      <c r="B162" s="145" t="s">
        <v>614</v>
      </c>
      <c r="C162" s="145" t="s">
        <v>615</v>
      </c>
      <c r="D162" s="156">
        <v>1</v>
      </c>
      <c r="E162" s="156"/>
      <c r="F162" s="156"/>
    </row>
    <row r="163" spans="1:6">
      <c r="A163" s="145" t="s">
        <v>5</v>
      </c>
      <c r="B163" s="145" t="s">
        <v>191</v>
      </c>
      <c r="C163" s="145"/>
      <c r="D163" s="156"/>
      <c r="E163" s="156"/>
      <c r="F163" s="156">
        <v>1</v>
      </c>
    </row>
    <row r="164" spans="1:6">
      <c r="A164" s="145" t="s">
        <v>43</v>
      </c>
      <c r="B164" s="145" t="s">
        <v>191</v>
      </c>
      <c r="C164" s="145" t="s">
        <v>536</v>
      </c>
      <c r="D164" s="156">
        <v>1</v>
      </c>
      <c r="E164" s="156"/>
      <c r="F164" s="156"/>
    </row>
    <row r="165" spans="1:6">
      <c r="A165" s="145" t="s">
        <v>43</v>
      </c>
      <c r="B165" s="145" t="s">
        <v>191</v>
      </c>
      <c r="C165" s="145" t="s">
        <v>531</v>
      </c>
      <c r="D165" s="156">
        <v>1</v>
      </c>
      <c r="E165" s="156"/>
      <c r="F165" s="156"/>
    </row>
    <row r="166" spans="1:6">
      <c r="A166" s="145" t="s">
        <v>44</v>
      </c>
      <c r="B166" s="145" t="s">
        <v>191</v>
      </c>
      <c r="C166" s="145" t="s">
        <v>537</v>
      </c>
      <c r="D166" s="156">
        <v>1</v>
      </c>
      <c r="E166" s="156"/>
      <c r="F166" s="156"/>
    </row>
    <row r="167" spans="1:6">
      <c r="A167" s="145" t="s">
        <v>50</v>
      </c>
      <c r="B167" s="145" t="s">
        <v>191</v>
      </c>
      <c r="C167" s="145"/>
      <c r="D167" s="156"/>
      <c r="E167" s="156"/>
      <c r="F167" s="156">
        <v>1</v>
      </c>
    </row>
    <row r="168" spans="1:6">
      <c r="A168" s="145" t="s">
        <v>53</v>
      </c>
      <c r="B168" s="145" t="s">
        <v>191</v>
      </c>
      <c r="C168" s="145"/>
      <c r="D168" s="156"/>
      <c r="E168" s="156"/>
      <c r="F168" s="156">
        <v>1</v>
      </c>
    </row>
    <row r="169" spans="1:6">
      <c r="A169" s="145" t="s">
        <v>62</v>
      </c>
      <c r="B169" s="145" t="s">
        <v>191</v>
      </c>
      <c r="C169" s="145" t="s">
        <v>532</v>
      </c>
      <c r="D169" s="156">
        <v>1</v>
      </c>
      <c r="E169" s="156"/>
      <c r="F169" s="156"/>
    </row>
    <row r="170" spans="1:6">
      <c r="A170" s="145" t="s">
        <v>63</v>
      </c>
      <c r="B170" s="145" t="s">
        <v>191</v>
      </c>
      <c r="C170" s="157"/>
      <c r="D170" s="156"/>
      <c r="E170" s="156"/>
      <c r="F170" s="156">
        <v>1</v>
      </c>
    </row>
    <row r="171" spans="1:6">
      <c r="A171" s="145" t="s">
        <v>64</v>
      </c>
      <c r="B171" s="145" t="s">
        <v>191</v>
      </c>
      <c r="C171" s="145" t="s">
        <v>535</v>
      </c>
      <c r="D171" s="156">
        <v>1</v>
      </c>
      <c r="E171" s="156"/>
      <c r="F171" s="156"/>
    </row>
    <row r="172" spans="1:6">
      <c r="A172" s="145" t="s">
        <v>68</v>
      </c>
      <c r="B172" s="145" t="s">
        <v>191</v>
      </c>
      <c r="C172" s="145"/>
      <c r="D172" s="156"/>
      <c r="E172" s="156"/>
      <c r="F172" s="156">
        <v>1</v>
      </c>
    </row>
    <row r="173" spans="1:6">
      <c r="A173" s="145" t="s">
        <v>69</v>
      </c>
      <c r="B173" s="145" t="s">
        <v>191</v>
      </c>
      <c r="C173" s="145" t="s">
        <v>684</v>
      </c>
      <c r="D173" s="156">
        <v>1</v>
      </c>
      <c r="E173" s="156"/>
      <c r="F173" s="156"/>
    </row>
    <row r="174" spans="1:6">
      <c r="A174" s="145" t="s">
        <v>69</v>
      </c>
      <c r="B174" s="145" t="s">
        <v>191</v>
      </c>
      <c r="C174" s="145" t="s">
        <v>534</v>
      </c>
      <c r="D174" s="156">
        <v>1</v>
      </c>
      <c r="E174" s="156"/>
      <c r="F174" s="156"/>
    </row>
    <row r="175" spans="1:6">
      <c r="A175" s="145" t="s">
        <v>69</v>
      </c>
      <c r="B175" s="145" t="s">
        <v>191</v>
      </c>
      <c r="C175" s="145"/>
      <c r="D175" s="156"/>
      <c r="E175" s="156"/>
      <c r="F175" s="156">
        <v>3</v>
      </c>
    </row>
    <row r="176" spans="1:6">
      <c r="A176" s="145" t="s">
        <v>70</v>
      </c>
      <c r="B176" s="145" t="s">
        <v>191</v>
      </c>
      <c r="C176" s="145" t="s">
        <v>533</v>
      </c>
      <c r="D176" s="156">
        <v>1</v>
      </c>
      <c r="E176" s="156"/>
      <c r="F176" s="156"/>
    </row>
    <row r="177" spans="1:6">
      <c r="A177" s="145" t="s">
        <v>70</v>
      </c>
      <c r="B177" s="145" t="s">
        <v>191</v>
      </c>
      <c r="C177" s="145"/>
      <c r="D177" s="156"/>
      <c r="E177" s="156"/>
      <c r="F177" s="156">
        <v>1</v>
      </c>
    </row>
    <row r="178" spans="1:6">
      <c r="A178" s="145" t="s">
        <v>72</v>
      </c>
      <c r="B178" s="145" t="s">
        <v>191</v>
      </c>
      <c r="C178" s="145" t="s">
        <v>698</v>
      </c>
      <c r="D178" s="156">
        <v>1</v>
      </c>
      <c r="E178" s="156"/>
      <c r="F178" s="156"/>
    </row>
    <row r="179" spans="1:6">
      <c r="A179" s="145" t="s">
        <v>72</v>
      </c>
      <c r="B179" s="145" t="s">
        <v>191</v>
      </c>
      <c r="C179" s="145"/>
      <c r="D179" s="156"/>
      <c r="E179" s="156"/>
      <c r="F179" s="156">
        <v>1</v>
      </c>
    </row>
    <row r="180" spans="1:6">
      <c r="A180" s="145" t="s">
        <v>74</v>
      </c>
      <c r="B180" s="145" t="s">
        <v>191</v>
      </c>
      <c r="C180" s="145" t="s">
        <v>702</v>
      </c>
      <c r="D180" s="156">
        <v>1</v>
      </c>
      <c r="E180" s="156"/>
      <c r="F180" s="156"/>
    </row>
    <row r="181" spans="1:6">
      <c r="A181" s="145" t="s">
        <v>75</v>
      </c>
      <c r="B181" s="145" t="s">
        <v>191</v>
      </c>
      <c r="C181" s="145" t="s">
        <v>703</v>
      </c>
      <c r="D181" s="156">
        <v>1</v>
      </c>
      <c r="E181" s="156"/>
      <c r="F181" s="156"/>
    </row>
    <row r="182" spans="1:6">
      <c r="A182" s="145" t="s">
        <v>75</v>
      </c>
      <c r="B182" s="145" t="s">
        <v>191</v>
      </c>
      <c r="C182" s="145" t="s">
        <v>704</v>
      </c>
      <c r="D182" s="156">
        <v>1</v>
      </c>
      <c r="E182" s="156"/>
      <c r="F182" s="156"/>
    </row>
    <row r="183" spans="1:6">
      <c r="A183" s="145" t="s">
        <v>76</v>
      </c>
      <c r="B183" s="145" t="s">
        <v>191</v>
      </c>
      <c r="C183" s="145" t="s">
        <v>705</v>
      </c>
      <c r="D183" s="156">
        <v>1</v>
      </c>
      <c r="E183" s="156"/>
      <c r="F183" s="156"/>
    </row>
    <row r="184" spans="1:6">
      <c r="A184" s="145" t="s">
        <v>76</v>
      </c>
      <c r="B184" s="145" t="s">
        <v>191</v>
      </c>
      <c r="C184" s="145"/>
      <c r="D184" s="156" t="s">
        <v>218</v>
      </c>
      <c r="E184" s="156"/>
      <c r="F184" s="156">
        <v>2</v>
      </c>
    </row>
    <row r="185" spans="1:6">
      <c r="A185" s="145" t="s">
        <v>6</v>
      </c>
      <c r="B185" s="145" t="s">
        <v>583</v>
      </c>
      <c r="C185" s="145"/>
      <c r="D185" s="156"/>
      <c r="E185" s="156"/>
      <c r="F185" s="156">
        <v>1</v>
      </c>
    </row>
    <row r="186" spans="1:6">
      <c r="A186" s="145" t="s">
        <v>16</v>
      </c>
      <c r="B186" s="145" t="s">
        <v>583</v>
      </c>
      <c r="C186" s="145"/>
      <c r="D186" s="156"/>
      <c r="E186" s="156"/>
      <c r="F186" s="156">
        <v>2</v>
      </c>
    </row>
    <row r="187" spans="1:6">
      <c r="A187" s="145" t="s">
        <v>17</v>
      </c>
      <c r="B187" s="145" t="s">
        <v>583</v>
      </c>
      <c r="C187" s="145" t="s">
        <v>611</v>
      </c>
      <c r="D187" s="156">
        <v>1</v>
      </c>
      <c r="E187" s="156"/>
      <c r="F187" s="156"/>
    </row>
    <row r="188" spans="1:6">
      <c r="A188" s="145" t="s">
        <v>23</v>
      </c>
      <c r="B188" s="145" t="s">
        <v>583</v>
      </c>
      <c r="C188" s="145"/>
      <c r="D188" s="156"/>
      <c r="E188" s="156"/>
      <c r="F188" s="156">
        <v>1</v>
      </c>
    </row>
    <row r="189" spans="1:6">
      <c r="A189" s="145" t="s">
        <v>62</v>
      </c>
      <c r="B189" s="145" t="s">
        <v>583</v>
      </c>
      <c r="C189" s="145" t="s">
        <v>682</v>
      </c>
      <c r="D189" s="156">
        <v>1</v>
      </c>
      <c r="E189" s="156"/>
      <c r="F189" s="156"/>
    </row>
    <row r="190" spans="1:6">
      <c r="A190" s="145" t="s">
        <v>65</v>
      </c>
      <c r="B190" s="145" t="s">
        <v>583</v>
      </c>
      <c r="C190" s="145" t="s">
        <v>683</v>
      </c>
      <c r="D190" s="156">
        <v>1</v>
      </c>
      <c r="E190" s="156"/>
      <c r="F190" s="156"/>
    </row>
    <row r="191" spans="1:6">
      <c r="A191" s="145" t="s">
        <v>70</v>
      </c>
      <c r="B191" s="145" t="s">
        <v>583</v>
      </c>
      <c r="C191" s="145" t="s">
        <v>582</v>
      </c>
      <c r="D191" s="156">
        <v>1</v>
      </c>
      <c r="E191" s="156"/>
      <c r="F191" s="156"/>
    </row>
    <row r="192" spans="1:6">
      <c r="A192" s="145" t="s">
        <v>70</v>
      </c>
      <c r="B192" s="145" t="s">
        <v>583</v>
      </c>
      <c r="C192" s="145" t="s">
        <v>689</v>
      </c>
      <c r="D192" s="156">
        <v>1</v>
      </c>
      <c r="E192" s="156"/>
      <c r="F192" s="156"/>
    </row>
    <row r="193" spans="1:6">
      <c r="A193" s="145" t="s">
        <v>70</v>
      </c>
      <c r="B193" s="145" t="s">
        <v>583</v>
      </c>
      <c r="C193" s="145" t="s">
        <v>692</v>
      </c>
      <c r="D193" s="156">
        <v>1</v>
      </c>
      <c r="E193" s="156"/>
      <c r="F193" s="156"/>
    </row>
    <row r="194" spans="1:6">
      <c r="A194" s="145" t="s">
        <v>70</v>
      </c>
      <c r="B194" s="145" t="s">
        <v>583</v>
      </c>
      <c r="C194" s="145" t="s">
        <v>687</v>
      </c>
      <c r="D194" s="156">
        <v>1</v>
      </c>
      <c r="E194" s="156"/>
      <c r="F194" s="156"/>
    </row>
    <row r="195" spans="1:6">
      <c r="A195" s="145" t="s">
        <v>70</v>
      </c>
      <c r="B195" s="145" t="s">
        <v>583</v>
      </c>
      <c r="C195" s="145" t="s">
        <v>691</v>
      </c>
      <c r="D195" s="156">
        <v>1</v>
      </c>
      <c r="E195" s="156"/>
      <c r="F195" s="156"/>
    </row>
    <row r="196" spans="1:6">
      <c r="A196" s="145" t="s">
        <v>70</v>
      </c>
      <c r="B196" s="145" t="s">
        <v>583</v>
      </c>
      <c r="C196" s="145" t="s">
        <v>688</v>
      </c>
      <c r="D196" s="156">
        <v>1</v>
      </c>
      <c r="E196" s="156"/>
      <c r="F196" s="156"/>
    </row>
    <row r="197" spans="1:6">
      <c r="A197" s="145" t="s">
        <v>70</v>
      </c>
      <c r="B197" s="145" t="s">
        <v>583</v>
      </c>
      <c r="C197" s="145" t="s">
        <v>690</v>
      </c>
      <c r="D197" s="156">
        <v>1</v>
      </c>
      <c r="E197" s="156"/>
      <c r="F197" s="156"/>
    </row>
    <row r="198" spans="1:6">
      <c r="A198" s="145" t="s">
        <v>71</v>
      </c>
      <c r="B198" s="145" t="s">
        <v>583</v>
      </c>
      <c r="C198" s="145" t="s">
        <v>582</v>
      </c>
      <c r="D198" s="156">
        <v>1</v>
      </c>
      <c r="E198" s="156"/>
      <c r="F198" s="156"/>
    </row>
    <row r="199" spans="1:6">
      <c r="A199" s="145" t="s">
        <v>71</v>
      </c>
      <c r="B199" s="145" t="s">
        <v>583</v>
      </c>
      <c r="C199" s="145" t="s">
        <v>695</v>
      </c>
      <c r="D199" s="156">
        <v>1</v>
      </c>
      <c r="E199" s="156"/>
      <c r="F199" s="156"/>
    </row>
    <row r="200" spans="1:6">
      <c r="A200" s="145" t="s">
        <v>71</v>
      </c>
      <c r="B200" s="145" t="s">
        <v>583</v>
      </c>
      <c r="C200" s="145" t="s">
        <v>696</v>
      </c>
      <c r="D200" s="156">
        <v>1</v>
      </c>
      <c r="E200" s="156"/>
      <c r="F200" s="156"/>
    </row>
    <row r="201" spans="1:6">
      <c r="A201" s="145" t="s">
        <v>71</v>
      </c>
      <c r="B201" s="145" t="s">
        <v>583</v>
      </c>
      <c r="C201" s="145" t="s">
        <v>694</v>
      </c>
      <c r="D201" s="156">
        <v>1</v>
      </c>
      <c r="E201" s="156"/>
      <c r="F201" s="156"/>
    </row>
    <row r="202" spans="1:6">
      <c r="A202" s="145" t="s">
        <v>71</v>
      </c>
      <c r="B202" s="145" t="s">
        <v>583</v>
      </c>
      <c r="C202" s="145"/>
      <c r="D202" s="156" t="s">
        <v>218</v>
      </c>
      <c r="E202" s="156"/>
      <c r="F202" s="156">
        <v>2</v>
      </c>
    </row>
    <row r="203" spans="1:6">
      <c r="A203" s="145" t="s">
        <v>7</v>
      </c>
      <c r="B203" s="145" t="s">
        <v>506</v>
      </c>
      <c r="C203" s="145" t="s">
        <v>588</v>
      </c>
      <c r="D203" s="156">
        <v>1</v>
      </c>
      <c r="E203" s="156"/>
      <c r="F203" s="156"/>
    </row>
    <row r="204" spans="1:6">
      <c r="A204" s="145" t="s">
        <v>7</v>
      </c>
      <c r="B204" s="145" t="s">
        <v>506</v>
      </c>
      <c r="C204" s="145"/>
      <c r="D204" s="156"/>
      <c r="E204" s="156"/>
      <c r="F204" s="156">
        <v>3</v>
      </c>
    </row>
    <row r="205" spans="1:6">
      <c r="A205" s="145" t="s">
        <v>12</v>
      </c>
      <c r="B205" s="145" t="s">
        <v>506</v>
      </c>
      <c r="C205" s="145" t="s">
        <v>603</v>
      </c>
      <c r="D205" s="156">
        <v>1</v>
      </c>
      <c r="E205" s="156"/>
      <c r="F205" s="156"/>
    </row>
    <row r="206" spans="1:6">
      <c r="A206" s="145" t="s">
        <v>12</v>
      </c>
      <c r="B206" s="145" t="s">
        <v>506</v>
      </c>
      <c r="C206" s="145"/>
      <c r="D206" s="156"/>
      <c r="E206" s="156"/>
      <c r="F206" s="156">
        <v>1</v>
      </c>
    </row>
    <row r="207" spans="1:6">
      <c r="A207" s="145" t="s">
        <v>13</v>
      </c>
      <c r="B207" s="145" t="s">
        <v>506</v>
      </c>
      <c r="C207" s="145" t="s">
        <v>538</v>
      </c>
      <c r="D207" s="156">
        <v>1</v>
      </c>
      <c r="E207" s="156"/>
      <c r="F207" s="156"/>
    </row>
    <row r="208" spans="1:6">
      <c r="A208" s="145" t="s">
        <v>13</v>
      </c>
      <c r="B208" s="145" t="s">
        <v>506</v>
      </c>
      <c r="C208" s="145" t="s">
        <v>529</v>
      </c>
      <c r="D208" s="156">
        <v>1</v>
      </c>
      <c r="E208" s="156"/>
      <c r="F208" s="156"/>
    </row>
    <row r="209" spans="1:6">
      <c r="A209" s="145" t="s">
        <v>13</v>
      </c>
      <c r="B209" s="145" t="s">
        <v>506</v>
      </c>
      <c r="C209" s="145"/>
      <c r="D209" s="156"/>
      <c r="E209" s="156"/>
      <c r="F209" s="156">
        <v>1</v>
      </c>
    </row>
    <row r="210" spans="1:6">
      <c r="A210" s="145" t="s">
        <v>546</v>
      </c>
      <c r="B210" s="145" t="s">
        <v>506</v>
      </c>
      <c r="C210" s="145" t="s">
        <v>547</v>
      </c>
      <c r="D210" s="156">
        <v>1</v>
      </c>
      <c r="E210" s="156"/>
      <c r="F210" s="156"/>
    </row>
    <row r="211" spans="1:6">
      <c r="A211" s="145" t="s">
        <v>546</v>
      </c>
      <c r="B211" s="145" t="s">
        <v>506</v>
      </c>
      <c r="C211" s="145"/>
      <c r="D211" s="156"/>
      <c r="E211" s="156"/>
      <c r="F211" s="156">
        <v>2</v>
      </c>
    </row>
    <row r="212" spans="1:6">
      <c r="A212" s="145" t="s">
        <v>19</v>
      </c>
      <c r="B212" s="145" t="s">
        <v>506</v>
      </c>
      <c r="C212" s="145" t="s">
        <v>616</v>
      </c>
      <c r="D212" s="156">
        <v>1</v>
      </c>
      <c r="E212" s="156"/>
      <c r="F212" s="156"/>
    </row>
    <row r="213" spans="1:6">
      <c r="A213" s="145" t="s">
        <v>20</v>
      </c>
      <c r="B213" s="145" t="s">
        <v>506</v>
      </c>
      <c r="C213" s="145" t="s">
        <v>619</v>
      </c>
      <c r="D213" s="156">
        <v>1</v>
      </c>
      <c r="E213" s="156"/>
      <c r="F213" s="156"/>
    </row>
    <row r="214" spans="1:6">
      <c r="A214" s="145" t="s">
        <v>20</v>
      </c>
      <c r="B214" s="145" t="s">
        <v>506</v>
      </c>
      <c r="C214" s="145" t="s">
        <v>620</v>
      </c>
      <c r="D214" s="156">
        <v>2</v>
      </c>
      <c r="E214" s="156"/>
      <c r="F214" s="156"/>
    </row>
    <row r="215" spans="1:6">
      <c r="A215" s="145" t="s">
        <v>622</v>
      </c>
      <c r="B215" s="145" t="s">
        <v>506</v>
      </c>
      <c r="C215" s="145"/>
      <c r="D215" s="156"/>
      <c r="E215" s="156"/>
      <c r="F215" s="156">
        <v>1</v>
      </c>
    </row>
    <row r="216" spans="1:6">
      <c r="A216" s="145" t="s">
        <v>26</v>
      </c>
      <c r="B216" s="145" t="s">
        <v>506</v>
      </c>
      <c r="C216" s="145" t="s">
        <v>613</v>
      </c>
      <c r="D216" s="156">
        <v>1</v>
      </c>
      <c r="E216" s="156"/>
      <c r="F216" s="156"/>
    </row>
    <row r="217" spans="1:6">
      <c r="A217" s="145" t="s">
        <v>26</v>
      </c>
      <c r="B217" s="145" t="s">
        <v>506</v>
      </c>
      <c r="C217" s="145"/>
      <c r="D217" s="156"/>
      <c r="E217" s="156"/>
      <c r="F217" s="156">
        <v>2</v>
      </c>
    </row>
    <row r="218" spans="1:6">
      <c r="A218" s="145" t="s">
        <v>28</v>
      </c>
      <c r="B218" s="145" t="s">
        <v>506</v>
      </c>
      <c r="C218" s="145" t="s">
        <v>613</v>
      </c>
      <c r="D218" s="156">
        <v>1</v>
      </c>
      <c r="E218" s="156"/>
      <c r="F218" s="156"/>
    </row>
    <row r="219" spans="1:6">
      <c r="A219" s="145" t="s">
        <v>28</v>
      </c>
      <c r="B219" s="145" t="s">
        <v>506</v>
      </c>
      <c r="C219" s="145" t="s">
        <v>642</v>
      </c>
      <c r="D219" s="156">
        <v>1</v>
      </c>
      <c r="E219" s="156"/>
      <c r="F219" s="156"/>
    </row>
    <row r="220" spans="1:6">
      <c r="A220" s="145" t="s">
        <v>28</v>
      </c>
      <c r="B220" s="145" t="s">
        <v>506</v>
      </c>
      <c r="C220" s="145" t="s">
        <v>643</v>
      </c>
      <c r="D220" s="156">
        <v>1</v>
      </c>
      <c r="E220" s="156"/>
      <c r="F220" s="156"/>
    </row>
    <row r="221" spans="1:6">
      <c r="A221" s="145" t="s">
        <v>29</v>
      </c>
      <c r="B221" s="145" t="s">
        <v>506</v>
      </c>
      <c r="C221" s="145" t="s">
        <v>613</v>
      </c>
      <c r="D221" s="156">
        <v>1</v>
      </c>
      <c r="E221" s="156"/>
      <c r="F221" s="156"/>
    </row>
    <row r="222" spans="1:6">
      <c r="A222" s="145" t="s">
        <v>34</v>
      </c>
      <c r="B222" s="145" t="s">
        <v>506</v>
      </c>
      <c r="C222" s="145" t="s">
        <v>548</v>
      </c>
      <c r="D222" s="156">
        <v>1</v>
      </c>
      <c r="E222" s="156"/>
      <c r="F222" s="156"/>
    </row>
    <row r="223" spans="1:6">
      <c r="A223" s="145" t="s">
        <v>34</v>
      </c>
      <c r="B223" s="145" t="s">
        <v>506</v>
      </c>
      <c r="C223" s="145" t="s">
        <v>651</v>
      </c>
      <c r="D223" s="156">
        <v>1</v>
      </c>
      <c r="E223" s="156"/>
      <c r="F223" s="156"/>
    </row>
    <row r="224" spans="1:6">
      <c r="A224" s="145" t="s">
        <v>36</v>
      </c>
      <c r="B224" s="145" t="s">
        <v>506</v>
      </c>
      <c r="C224" s="145" t="s">
        <v>548</v>
      </c>
      <c r="D224" s="156">
        <v>1</v>
      </c>
      <c r="E224" s="156"/>
      <c r="F224" s="156"/>
    </row>
    <row r="225" spans="1:6">
      <c r="A225" s="145" t="s">
        <v>36</v>
      </c>
      <c r="B225" s="145" t="s">
        <v>506</v>
      </c>
      <c r="C225" s="145"/>
      <c r="D225" s="156"/>
      <c r="E225" s="156"/>
      <c r="F225" s="156">
        <v>1</v>
      </c>
    </row>
    <row r="226" spans="1:6">
      <c r="A226" s="145" t="s">
        <v>39</v>
      </c>
      <c r="B226" s="145" t="s">
        <v>506</v>
      </c>
      <c r="C226" s="145" t="s">
        <v>653</v>
      </c>
      <c r="D226" s="156">
        <v>1</v>
      </c>
      <c r="E226" s="156"/>
      <c r="F226" s="156"/>
    </row>
    <row r="227" spans="1:6">
      <c r="A227" s="145" t="s">
        <v>40</v>
      </c>
      <c r="B227" s="145" t="s">
        <v>506</v>
      </c>
      <c r="C227" s="145" t="s">
        <v>196</v>
      </c>
      <c r="D227" s="156">
        <v>1</v>
      </c>
      <c r="E227" s="156"/>
      <c r="F227" s="156"/>
    </row>
    <row r="228" spans="1:6">
      <c r="A228" s="145" t="s">
        <v>42</v>
      </c>
      <c r="B228" s="145" t="s">
        <v>506</v>
      </c>
      <c r="C228" s="145" t="s">
        <v>658</v>
      </c>
      <c r="D228" s="156">
        <v>1</v>
      </c>
      <c r="E228" s="156"/>
      <c r="F228" s="156"/>
    </row>
    <row r="229" spans="1:6">
      <c r="A229" s="145" t="s">
        <v>42</v>
      </c>
      <c r="B229" s="145" t="s">
        <v>506</v>
      </c>
      <c r="C229" s="145"/>
      <c r="D229" s="156"/>
      <c r="E229" s="156"/>
      <c r="F229" s="156">
        <v>1</v>
      </c>
    </row>
    <row r="230" spans="1:6">
      <c r="A230" s="145" t="s">
        <v>52</v>
      </c>
      <c r="B230" s="145" t="s">
        <v>506</v>
      </c>
      <c r="C230" s="145" t="s">
        <v>668</v>
      </c>
      <c r="D230" s="156">
        <v>1</v>
      </c>
      <c r="E230" s="156"/>
      <c r="F230" s="156"/>
    </row>
    <row r="231" spans="1:6">
      <c r="A231" s="145" t="s">
        <v>81</v>
      </c>
      <c r="B231" s="145" t="s">
        <v>506</v>
      </c>
      <c r="C231" s="145" t="s">
        <v>672</v>
      </c>
      <c r="D231" s="156">
        <v>1</v>
      </c>
      <c r="E231" s="156"/>
      <c r="F231" s="156"/>
    </row>
    <row r="232" spans="1:6">
      <c r="A232" s="145" t="s">
        <v>81</v>
      </c>
      <c r="B232" s="145" t="s">
        <v>506</v>
      </c>
      <c r="C232" s="145" t="s">
        <v>671</v>
      </c>
      <c r="D232" s="156">
        <v>1</v>
      </c>
      <c r="E232" s="156"/>
      <c r="F232" s="156"/>
    </row>
    <row r="233" spans="1:6">
      <c r="A233" s="145" t="s">
        <v>81</v>
      </c>
      <c r="B233" s="145" t="s">
        <v>506</v>
      </c>
      <c r="C233" s="145"/>
      <c r="D233" s="156"/>
      <c r="E233" s="156"/>
      <c r="F233" s="156">
        <v>1</v>
      </c>
    </row>
    <row r="234" spans="1:6">
      <c r="A234" s="145" t="s">
        <v>82</v>
      </c>
      <c r="B234" s="145" t="s">
        <v>506</v>
      </c>
      <c r="C234" s="145" t="s">
        <v>674</v>
      </c>
      <c r="D234" s="156">
        <v>1</v>
      </c>
      <c r="E234" s="156"/>
      <c r="F234" s="156"/>
    </row>
    <row r="235" spans="1:6">
      <c r="A235" s="145" t="s">
        <v>82</v>
      </c>
      <c r="B235" s="145" t="s">
        <v>506</v>
      </c>
      <c r="C235" s="145" t="s">
        <v>671</v>
      </c>
      <c r="D235" s="156">
        <v>2</v>
      </c>
      <c r="E235" s="156"/>
      <c r="F235" s="156"/>
    </row>
    <row r="236" spans="1:6">
      <c r="A236" s="145" t="s">
        <v>82</v>
      </c>
      <c r="B236" s="145" t="s">
        <v>506</v>
      </c>
      <c r="C236" s="145" t="s">
        <v>673</v>
      </c>
      <c r="D236" s="156">
        <v>1</v>
      </c>
      <c r="E236" s="156"/>
      <c r="F236" s="156"/>
    </row>
    <row r="237" spans="1:6">
      <c r="A237" s="145" t="s">
        <v>83</v>
      </c>
      <c r="B237" s="145" t="s">
        <v>506</v>
      </c>
      <c r="C237" s="145"/>
      <c r="D237" s="156"/>
      <c r="E237" s="156"/>
      <c r="F237" s="156">
        <v>1</v>
      </c>
    </row>
    <row r="238" spans="1:6">
      <c r="A238" s="145" t="s">
        <v>84</v>
      </c>
      <c r="B238" s="145" t="s">
        <v>506</v>
      </c>
      <c r="C238" s="145"/>
      <c r="D238" s="156"/>
      <c r="E238" s="156"/>
      <c r="F238" s="156">
        <v>2</v>
      </c>
    </row>
    <row r="239" spans="1:6">
      <c r="A239" s="145" t="s">
        <v>539</v>
      </c>
      <c r="B239" s="145" t="s">
        <v>506</v>
      </c>
      <c r="C239" s="145" t="s">
        <v>540</v>
      </c>
      <c r="D239" s="156">
        <v>1</v>
      </c>
      <c r="E239" s="156"/>
      <c r="F239" s="156"/>
    </row>
    <row r="240" spans="1:6">
      <c r="A240" s="145" t="s">
        <v>539</v>
      </c>
      <c r="B240" s="145" t="s">
        <v>506</v>
      </c>
      <c r="C240" s="145" t="s">
        <v>541</v>
      </c>
      <c r="D240" s="156">
        <v>1</v>
      </c>
      <c r="E240" s="156"/>
      <c r="F240" s="156"/>
    </row>
    <row r="241" spans="1:6">
      <c r="A241" s="145" t="s">
        <v>539</v>
      </c>
      <c r="B241" s="145" t="s">
        <v>506</v>
      </c>
      <c r="C241" s="145"/>
      <c r="D241" s="156"/>
      <c r="E241" s="156"/>
      <c r="F241" s="156">
        <v>2</v>
      </c>
    </row>
    <row r="242" spans="1:6">
      <c r="A242" s="145" t="s">
        <v>85</v>
      </c>
      <c r="B242" s="145" t="s">
        <v>506</v>
      </c>
      <c r="C242" s="145" t="s">
        <v>542</v>
      </c>
      <c r="D242" s="156">
        <v>1</v>
      </c>
      <c r="E242" s="156"/>
      <c r="F242" s="156"/>
    </row>
    <row r="243" spans="1:6">
      <c r="A243" s="145" t="s">
        <v>85</v>
      </c>
      <c r="B243" s="145" t="s">
        <v>506</v>
      </c>
      <c r="C243" s="145" t="s">
        <v>543</v>
      </c>
      <c r="D243" s="156">
        <v>1</v>
      </c>
      <c r="E243" s="156"/>
      <c r="F243" s="156"/>
    </row>
    <row r="244" spans="1:6">
      <c r="A244" s="145" t="s">
        <v>85</v>
      </c>
      <c r="B244" s="145" t="s">
        <v>506</v>
      </c>
      <c r="C244" s="145"/>
      <c r="D244" s="156"/>
      <c r="E244" s="156"/>
      <c r="F244" s="156">
        <v>1</v>
      </c>
    </row>
    <row r="245" spans="1:6">
      <c r="A245" s="145" t="s">
        <v>56</v>
      </c>
      <c r="B245" s="145" t="s">
        <v>506</v>
      </c>
      <c r="C245" s="145" t="s">
        <v>676</v>
      </c>
      <c r="D245" s="156">
        <v>1</v>
      </c>
      <c r="E245" s="156"/>
      <c r="F245" s="156"/>
    </row>
    <row r="246" spans="1:6">
      <c r="A246" s="145" t="s">
        <v>56</v>
      </c>
      <c r="B246" s="145" t="s">
        <v>506</v>
      </c>
      <c r="C246" s="145"/>
      <c r="D246" s="156"/>
      <c r="E246" s="156">
        <v>1</v>
      </c>
      <c r="F246" s="156"/>
    </row>
    <row r="247" spans="1:6">
      <c r="A247" s="145" t="s">
        <v>57</v>
      </c>
      <c r="B247" s="145" t="s">
        <v>506</v>
      </c>
      <c r="C247" s="145" t="s">
        <v>677</v>
      </c>
      <c r="D247" s="156">
        <v>1</v>
      </c>
      <c r="E247" s="156"/>
      <c r="F247" s="156"/>
    </row>
    <row r="248" spans="1:6">
      <c r="A248" s="145" t="s">
        <v>57</v>
      </c>
      <c r="B248" s="145" t="s">
        <v>506</v>
      </c>
      <c r="C248" s="145"/>
      <c r="D248" s="156"/>
      <c r="E248" s="156"/>
      <c r="F248" s="156">
        <v>2</v>
      </c>
    </row>
    <row r="249" spans="1:6">
      <c r="A249" s="145" t="s">
        <v>523</v>
      </c>
      <c r="B249" s="145" t="s">
        <v>506</v>
      </c>
      <c r="C249" s="145"/>
      <c r="D249" s="156"/>
      <c r="E249" s="156">
        <v>1</v>
      </c>
      <c r="F249" s="156"/>
    </row>
    <row r="250" spans="1:6">
      <c r="A250" s="145" t="s">
        <v>9</v>
      </c>
      <c r="B250" s="145" t="s">
        <v>544</v>
      </c>
      <c r="C250" s="145" t="s">
        <v>597</v>
      </c>
      <c r="D250" s="156">
        <v>1</v>
      </c>
      <c r="E250" s="156"/>
      <c r="F250" s="156"/>
    </row>
    <row r="251" spans="1:6">
      <c r="A251" s="145" t="s">
        <v>39</v>
      </c>
      <c r="B251" s="145" t="s">
        <v>544</v>
      </c>
      <c r="C251" s="145"/>
      <c r="D251" s="156"/>
      <c r="E251" s="156"/>
      <c r="F251" s="156">
        <v>1</v>
      </c>
    </row>
    <row r="252" spans="1:6">
      <c r="A252" s="145" t="s">
        <v>51</v>
      </c>
      <c r="B252" s="145" t="s">
        <v>544</v>
      </c>
      <c r="C252" s="145" t="s">
        <v>664</v>
      </c>
      <c r="D252" s="156"/>
      <c r="E252" s="156"/>
      <c r="F252" s="156">
        <v>1</v>
      </c>
    </row>
    <row r="253" spans="1:6">
      <c r="A253" s="145" t="s">
        <v>80</v>
      </c>
      <c r="B253" s="145" t="s">
        <v>544</v>
      </c>
      <c r="C253" s="145" t="s">
        <v>670</v>
      </c>
      <c r="D253" s="156">
        <v>1</v>
      </c>
      <c r="E253" s="156"/>
      <c r="F253" s="156"/>
    </row>
    <row r="254" spans="1:6">
      <c r="A254" s="145" t="s">
        <v>79</v>
      </c>
      <c r="B254" s="145" t="s">
        <v>544</v>
      </c>
      <c r="C254" s="145" t="s">
        <v>545</v>
      </c>
      <c r="D254" s="156">
        <v>1</v>
      </c>
      <c r="E254" s="156"/>
      <c r="F254" s="156"/>
    </row>
    <row r="255" spans="1:6">
      <c r="A255" s="145" t="s">
        <v>7</v>
      </c>
      <c r="B255" s="145" t="s">
        <v>233</v>
      </c>
      <c r="C255" s="145"/>
      <c r="D255" s="156"/>
      <c r="E255" s="156"/>
      <c r="F255" s="156">
        <v>1</v>
      </c>
    </row>
    <row r="256" spans="1:6">
      <c r="A256" s="145" t="s">
        <v>13</v>
      </c>
      <c r="B256" s="145" t="s">
        <v>233</v>
      </c>
      <c r="C256" s="145" t="s">
        <v>529</v>
      </c>
      <c r="D256" s="156">
        <v>1</v>
      </c>
      <c r="E256" s="156"/>
      <c r="F256" s="156"/>
    </row>
    <row r="257" spans="1:6">
      <c r="A257" s="145" t="s">
        <v>30</v>
      </c>
      <c r="B257" s="145" t="s">
        <v>233</v>
      </c>
      <c r="C257" s="145" t="s">
        <v>646</v>
      </c>
      <c r="D257" s="156">
        <v>5</v>
      </c>
      <c r="E257" s="156"/>
      <c r="F257" s="156"/>
    </row>
    <row r="258" spans="1:6">
      <c r="A258" s="145" t="s">
        <v>34</v>
      </c>
      <c r="B258" s="145" t="s">
        <v>233</v>
      </c>
      <c r="C258" s="145" t="s">
        <v>593</v>
      </c>
      <c r="D258" s="156">
        <v>1</v>
      </c>
      <c r="E258" s="156"/>
      <c r="F258" s="156"/>
    </row>
    <row r="259" spans="1:6">
      <c r="A259" s="145" t="s">
        <v>39</v>
      </c>
      <c r="B259" s="145" t="s">
        <v>233</v>
      </c>
      <c r="C259" s="145"/>
      <c r="D259" s="156"/>
      <c r="E259" s="156"/>
      <c r="F259" s="156">
        <v>1</v>
      </c>
    </row>
    <row r="260" spans="1:6">
      <c r="A260" s="145" t="s">
        <v>41</v>
      </c>
      <c r="B260" s="145" t="s">
        <v>233</v>
      </c>
      <c r="C260" s="145" t="s">
        <v>646</v>
      </c>
      <c r="D260" s="156">
        <v>1</v>
      </c>
      <c r="E260" s="156"/>
      <c r="F260" s="156"/>
    </row>
    <row r="261" spans="1:6">
      <c r="A261" s="145" t="s">
        <v>41</v>
      </c>
      <c r="B261" s="145" t="s">
        <v>233</v>
      </c>
      <c r="C261" s="145" t="s">
        <v>549</v>
      </c>
      <c r="D261" s="156">
        <v>1</v>
      </c>
      <c r="E261" s="156"/>
      <c r="F261" s="156"/>
    </row>
    <row r="262" spans="1:6">
      <c r="A262" s="145" t="s">
        <v>56</v>
      </c>
      <c r="B262" s="145" t="s">
        <v>233</v>
      </c>
      <c r="C262" s="145" t="s">
        <v>675</v>
      </c>
      <c r="D262" s="156">
        <v>1</v>
      </c>
      <c r="E262" s="156"/>
      <c r="F262" s="156"/>
    </row>
    <row r="263" spans="1:6">
      <c r="A263" s="145" t="s">
        <v>56</v>
      </c>
      <c r="B263" s="145" t="s">
        <v>233</v>
      </c>
      <c r="C263" s="145"/>
      <c r="D263" s="156"/>
      <c r="E263" s="156">
        <v>1</v>
      </c>
      <c r="F263" s="156"/>
    </row>
    <row r="264" spans="1:6">
      <c r="A264" s="145" t="s">
        <v>69</v>
      </c>
      <c r="B264" s="145" t="s">
        <v>233</v>
      </c>
      <c r="C264" s="145"/>
      <c r="D264" s="156"/>
      <c r="E264" s="156"/>
      <c r="F264" s="156">
        <v>1</v>
      </c>
    </row>
    <row r="265" spans="1:6">
      <c r="A265" s="145" t="s">
        <v>71</v>
      </c>
      <c r="B265" s="145" t="s">
        <v>233</v>
      </c>
      <c r="C265" s="145"/>
      <c r="D265" s="156"/>
      <c r="E265" s="156"/>
      <c r="F265" s="156">
        <v>1</v>
      </c>
    </row>
    <row r="266" spans="1:6">
      <c r="A266" s="145" t="s">
        <v>550</v>
      </c>
      <c r="B266" s="145" t="s">
        <v>233</v>
      </c>
      <c r="C266" s="145" t="s">
        <v>551</v>
      </c>
      <c r="D266" s="156">
        <v>1</v>
      </c>
      <c r="E266" s="156"/>
      <c r="F266" s="156"/>
    </row>
    <row r="267" spans="1:6">
      <c r="A267" s="145" t="s">
        <v>79</v>
      </c>
      <c r="B267" s="145" t="s">
        <v>233</v>
      </c>
      <c r="C267" s="145"/>
      <c r="D267" s="156"/>
      <c r="E267" s="156"/>
      <c r="F267" s="156">
        <v>1</v>
      </c>
    </row>
    <row r="268" spans="1:6">
      <c r="A268" s="145" t="s">
        <v>523</v>
      </c>
      <c r="B268" s="145" t="s">
        <v>233</v>
      </c>
      <c r="C268" s="145"/>
      <c r="D268" s="156"/>
      <c r="E268" s="156">
        <v>1</v>
      </c>
      <c r="F268" s="156"/>
    </row>
    <row r="269" spans="1:6">
      <c r="A269" s="145" t="s">
        <v>8</v>
      </c>
      <c r="B269" s="145" t="s">
        <v>594</v>
      </c>
      <c r="C269" s="145" t="s">
        <v>593</v>
      </c>
      <c r="D269" s="156">
        <v>1</v>
      </c>
      <c r="E269" s="156"/>
      <c r="F269" s="156"/>
    </row>
    <row r="270" spans="1:6">
      <c r="A270" s="145" t="s">
        <v>36</v>
      </c>
      <c r="B270" s="145" t="s">
        <v>594</v>
      </c>
      <c r="C270" s="145" t="s">
        <v>652</v>
      </c>
      <c r="D270" s="156">
        <v>1</v>
      </c>
      <c r="E270" s="156"/>
      <c r="F270" s="156"/>
    </row>
    <row r="271" spans="1:6">
      <c r="A271" s="145" t="s">
        <v>36</v>
      </c>
      <c r="B271" s="145" t="s">
        <v>594</v>
      </c>
      <c r="C271" s="145" t="s">
        <v>593</v>
      </c>
      <c r="D271" s="156">
        <v>1</v>
      </c>
      <c r="E271" s="156"/>
      <c r="F271" s="156"/>
    </row>
    <row r="272" spans="1:6">
      <c r="A272" s="145" t="s">
        <v>70</v>
      </c>
      <c r="B272" s="145" t="s">
        <v>594</v>
      </c>
      <c r="C272" s="145" t="s">
        <v>686</v>
      </c>
      <c r="D272" s="156">
        <v>1</v>
      </c>
      <c r="E272" s="156"/>
      <c r="F272" s="156"/>
    </row>
    <row r="273" spans="1:6">
      <c r="A273" s="145" t="s">
        <v>72</v>
      </c>
      <c r="B273" s="145" t="s">
        <v>594</v>
      </c>
      <c r="C273" s="145" t="s">
        <v>697</v>
      </c>
      <c r="D273" s="156">
        <v>1</v>
      </c>
      <c r="E273" s="156"/>
      <c r="F273" s="156"/>
    </row>
    <row r="274" spans="1:6">
      <c r="A274" s="145" t="s">
        <v>20</v>
      </c>
      <c r="B274" s="145" t="s">
        <v>235</v>
      </c>
      <c r="C274" s="145" t="s">
        <v>618</v>
      </c>
      <c r="D274" s="156">
        <v>2</v>
      </c>
      <c r="E274" s="156"/>
      <c r="F274" s="156"/>
    </row>
    <row r="275" spans="1:6">
      <c r="A275" s="145" t="s">
        <v>20</v>
      </c>
      <c r="B275" s="145" t="s">
        <v>235</v>
      </c>
      <c r="C275" s="145" t="s">
        <v>617</v>
      </c>
      <c r="D275" s="156">
        <v>1</v>
      </c>
      <c r="E275" s="156"/>
      <c r="F275" s="156"/>
    </row>
    <row r="276" spans="1:6">
      <c r="A276" s="145" t="s">
        <v>22</v>
      </c>
      <c r="B276" s="145" t="s">
        <v>235</v>
      </c>
      <c r="C276" s="145" t="s">
        <v>613</v>
      </c>
      <c r="D276" s="156">
        <v>1</v>
      </c>
      <c r="E276" s="156"/>
      <c r="F276" s="156"/>
    </row>
    <row r="277" spans="1:6">
      <c r="A277" s="145" t="s">
        <v>26</v>
      </c>
      <c r="B277" s="145" t="s">
        <v>235</v>
      </c>
      <c r="C277" s="145"/>
      <c r="D277" s="156"/>
      <c r="E277" s="156"/>
      <c r="F277" s="156">
        <v>1</v>
      </c>
    </row>
    <row r="278" spans="1:6">
      <c r="A278" s="145" t="s">
        <v>28</v>
      </c>
      <c r="B278" s="145" t="s">
        <v>235</v>
      </c>
      <c r="C278" s="145" t="s">
        <v>613</v>
      </c>
      <c r="D278" s="156">
        <v>1</v>
      </c>
      <c r="E278" s="156"/>
      <c r="F278" s="156"/>
    </row>
    <row r="279" spans="1:6">
      <c r="A279" s="145" t="s">
        <v>28</v>
      </c>
      <c r="B279" s="145" t="s">
        <v>235</v>
      </c>
      <c r="C279" s="145" t="s">
        <v>641</v>
      </c>
      <c r="D279" s="156">
        <v>1</v>
      </c>
      <c r="E279" s="156"/>
      <c r="F279" s="156"/>
    </row>
    <row r="280" spans="1:6">
      <c r="A280" s="145" t="s">
        <v>29</v>
      </c>
      <c r="B280" s="145" t="s">
        <v>235</v>
      </c>
      <c r="C280" s="145" t="s">
        <v>613</v>
      </c>
      <c r="D280" s="156">
        <v>1</v>
      </c>
      <c r="E280" s="156"/>
      <c r="F280" s="156"/>
    </row>
    <row r="281" spans="1:6">
      <c r="A281" s="145" t="s">
        <v>29</v>
      </c>
      <c r="B281" s="145" t="s">
        <v>235</v>
      </c>
      <c r="C281" s="145" t="s">
        <v>644</v>
      </c>
      <c r="D281" s="156">
        <v>1</v>
      </c>
      <c r="E281" s="156"/>
      <c r="F281" s="156"/>
    </row>
    <row r="282" spans="1:6">
      <c r="A282" s="145" t="s">
        <v>64</v>
      </c>
      <c r="B282" s="145" t="s">
        <v>235</v>
      </c>
      <c r="C282" s="145" t="s">
        <v>552</v>
      </c>
      <c r="D282" s="156">
        <v>1</v>
      </c>
      <c r="E282" s="156"/>
      <c r="F282" s="156"/>
    </row>
    <row r="283" spans="1:6">
      <c r="A283" s="145" t="s">
        <v>16</v>
      </c>
      <c r="B283" s="145" t="s">
        <v>242</v>
      </c>
      <c r="C283" s="145"/>
      <c r="D283" s="156"/>
      <c r="E283" s="156"/>
      <c r="F283" s="156">
        <v>1</v>
      </c>
    </row>
    <row r="284" spans="1:6">
      <c r="A284" s="145" t="s">
        <v>42</v>
      </c>
      <c r="B284" s="145" t="s">
        <v>242</v>
      </c>
      <c r="C284" s="145" t="s">
        <v>553</v>
      </c>
      <c r="D284" s="156">
        <v>1</v>
      </c>
      <c r="E284" s="156"/>
      <c r="F284" s="156"/>
    </row>
    <row r="285" spans="1:6">
      <c r="A285" s="145" t="s">
        <v>42</v>
      </c>
      <c r="B285" s="145" t="s">
        <v>242</v>
      </c>
      <c r="C285" s="145" t="s">
        <v>657</v>
      </c>
      <c r="D285" s="156">
        <v>1</v>
      </c>
      <c r="E285" s="156"/>
      <c r="F285" s="156"/>
    </row>
    <row r="286" spans="1:6">
      <c r="A286" s="145" t="s">
        <v>53</v>
      </c>
      <c r="B286" s="145" t="s">
        <v>242</v>
      </c>
      <c r="C286" s="145" t="s">
        <v>613</v>
      </c>
      <c r="D286" s="156">
        <v>1</v>
      </c>
      <c r="E286" s="156"/>
      <c r="F286" s="156"/>
    </row>
    <row r="287" spans="1:6">
      <c r="A287" s="145" t="s">
        <v>53</v>
      </c>
      <c r="B287" s="145" t="s">
        <v>242</v>
      </c>
      <c r="C287" s="145"/>
      <c r="D287" s="156"/>
      <c r="E287" s="156"/>
      <c r="F287" s="156">
        <v>1</v>
      </c>
    </row>
    <row r="288" spans="1:6">
      <c r="A288" s="145" t="s">
        <v>59</v>
      </c>
      <c r="B288" s="145" t="s">
        <v>242</v>
      </c>
      <c r="C288" s="145" t="s">
        <v>681</v>
      </c>
      <c r="D288" s="156">
        <v>1</v>
      </c>
      <c r="E288" s="156"/>
      <c r="F288" s="156"/>
    </row>
    <row r="289" spans="1:6">
      <c r="A289" s="145" t="s">
        <v>62</v>
      </c>
      <c r="B289" s="145" t="s">
        <v>242</v>
      </c>
      <c r="C289" s="145" t="s">
        <v>532</v>
      </c>
      <c r="D289" s="156">
        <v>1</v>
      </c>
      <c r="E289" s="156"/>
      <c r="F289" s="156"/>
    </row>
    <row r="290" spans="1:6">
      <c r="A290" s="145" t="s">
        <v>62</v>
      </c>
      <c r="B290" s="145" t="s">
        <v>242</v>
      </c>
      <c r="C290" s="145" t="s">
        <v>682</v>
      </c>
      <c r="D290" s="156">
        <v>1</v>
      </c>
      <c r="E290" s="156"/>
      <c r="F290" s="156"/>
    </row>
    <row r="291" spans="1:6">
      <c r="A291" s="145" t="s">
        <v>75</v>
      </c>
      <c r="B291" s="145" t="s">
        <v>242</v>
      </c>
      <c r="C291" s="145" t="s">
        <v>613</v>
      </c>
      <c r="D291" s="156">
        <v>1</v>
      </c>
      <c r="E291" s="156"/>
      <c r="F291" s="156"/>
    </row>
    <row r="292" spans="1:6">
      <c r="A292" s="145" t="s">
        <v>75</v>
      </c>
      <c r="B292" s="145" t="s">
        <v>242</v>
      </c>
      <c r="C292" s="145" t="s">
        <v>703</v>
      </c>
      <c r="D292" s="156">
        <v>1</v>
      </c>
      <c r="E292" s="156"/>
      <c r="F292" s="156"/>
    </row>
    <row r="293" spans="1:6">
      <c r="A293" s="145" t="s">
        <v>75</v>
      </c>
      <c r="B293" s="145" t="s">
        <v>242</v>
      </c>
      <c r="C293" s="145" t="s">
        <v>704</v>
      </c>
      <c r="D293" s="156">
        <v>1</v>
      </c>
      <c r="E293" s="156"/>
      <c r="F293" s="156"/>
    </row>
    <row r="294" spans="1:6">
      <c r="A294" s="145" t="s">
        <v>77</v>
      </c>
      <c r="B294" s="145" t="s">
        <v>242</v>
      </c>
      <c r="C294" s="145" t="s">
        <v>706</v>
      </c>
      <c r="D294" s="156">
        <v>1</v>
      </c>
      <c r="E294" s="156"/>
      <c r="F294" s="156"/>
    </row>
    <row r="295" spans="1:6">
      <c r="A295" s="145" t="s">
        <v>17</v>
      </c>
      <c r="B295" s="145" t="s">
        <v>610</v>
      </c>
      <c r="C295" s="145" t="s">
        <v>611</v>
      </c>
      <c r="D295" s="156">
        <v>1</v>
      </c>
      <c r="E295" s="156"/>
      <c r="F295" s="156"/>
    </row>
    <row r="296" spans="1:6">
      <c r="A296" s="145" t="s">
        <v>18</v>
      </c>
      <c r="B296" s="145" t="s">
        <v>610</v>
      </c>
      <c r="C296" s="145" t="s">
        <v>613</v>
      </c>
      <c r="D296" s="156">
        <v>1</v>
      </c>
      <c r="E296" s="156"/>
      <c r="F296" s="156"/>
    </row>
    <row r="297" spans="1:6">
      <c r="A297" s="145" t="s">
        <v>23</v>
      </c>
      <c r="B297" s="145" t="s">
        <v>610</v>
      </c>
      <c r="C297" s="145"/>
      <c r="D297" s="156"/>
      <c r="E297" s="156"/>
      <c r="F297" s="156">
        <v>1</v>
      </c>
    </row>
    <row r="298" spans="1:6">
      <c r="A298" s="145" t="s">
        <v>42</v>
      </c>
      <c r="B298" s="145" t="s">
        <v>610</v>
      </c>
      <c r="C298" s="145"/>
      <c r="D298" s="156"/>
      <c r="E298" s="156"/>
      <c r="F298" s="156">
        <v>1</v>
      </c>
    </row>
    <row r="299" spans="1:6">
      <c r="A299" s="145" t="s">
        <v>76</v>
      </c>
      <c r="B299" s="145" t="s">
        <v>610</v>
      </c>
      <c r="C299" s="145"/>
      <c r="D299" s="156"/>
      <c r="E299" s="156"/>
      <c r="F299" s="156">
        <v>1</v>
      </c>
    </row>
    <row r="300" spans="1:6">
      <c r="A300" s="145" t="s">
        <v>7</v>
      </c>
      <c r="B300" s="145" t="s">
        <v>250</v>
      </c>
      <c r="C300" s="145"/>
      <c r="D300" s="156"/>
      <c r="E300" s="156"/>
      <c r="F300" s="156">
        <v>2</v>
      </c>
    </row>
    <row r="301" spans="1:6">
      <c r="A301" s="145" t="s">
        <v>22</v>
      </c>
      <c r="B301" s="145" t="s">
        <v>250</v>
      </c>
      <c r="C301" s="145"/>
      <c r="D301" s="156"/>
      <c r="E301" s="156">
        <v>1</v>
      </c>
      <c r="F301" s="156"/>
    </row>
    <row r="302" spans="1:6">
      <c r="A302" s="145" t="s">
        <v>23</v>
      </c>
      <c r="B302" s="145" t="s">
        <v>250</v>
      </c>
      <c r="C302" s="145"/>
      <c r="D302" s="156"/>
      <c r="E302" s="156"/>
      <c r="F302" s="156">
        <v>1</v>
      </c>
    </row>
    <row r="303" spans="1:6">
      <c r="A303" s="145" t="s">
        <v>39</v>
      </c>
      <c r="B303" s="145" t="s">
        <v>250</v>
      </c>
      <c r="C303" s="145"/>
      <c r="D303" s="156"/>
      <c r="E303" s="156"/>
      <c r="F303" s="156">
        <v>1</v>
      </c>
    </row>
    <row r="304" spans="1:6">
      <c r="A304" s="145" t="s">
        <v>42</v>
      </c>
      <c r="B304" s="145" t="s">
        <v>250</v>
      </c>
      <c r="C304" s="145" t="s">
        <v>655</v>
      </c>
      <c r="D304" s="156">
        <v>1</v>
      </c>
      <c r="E304" s="156"/>
      <c r="F304" s="156"/>
    </row>
    <row r="305" spans="1:6">
      <c r="A305" s="145" t="s">
        <v>42</v>
      </c>
      <c r="B305" s="145" t="s">
        <v>250</v>
      </c>
      <c r="C305" s="145"/>
      <c r="D305" s="156"/>
      <c r="E305" s="156"/>
      <c r="F305" s="156">
        <v>1</v>
      </c>
    </row>
    <row r="306" spans="1:6">
      <c r="A306" s="145" t="s">
        <v>56</v>
      </c>
      <c r="B306" s="145" t="s">
        <v>250</v>
      </c>
      <c r="C306" s="145"/>
      <c r="D306" s="156"/>
      <c r="E306" s="156">
        <v>1</v>
      </c>
      <c r="F306" s="156"/>
    </row>
    <row r="307" spans="1:6">
      <c r="A307" s="145" t="s">
        <v>7</v>
      </c>
      <c r="B307" s="145" t="s">
        <v>587</v>
      </c>
      <c r="C307" s="145"/>
      <c r="D307" s="156"/>
      <c r="E307" s="156"/>
      <c r="F307" s="156">
        <v>2</v>
      </c>
    </row>
    <row r="308" spans="1:6">
      <c r="A308" s="145" t="s">
        <v>12</v>
      </c>
      <c r="B308" s="145" t="s">
        <v>587</v>
      </c>
      <c r="C308" s="145" t="s">
        <v>602</v>
      </c>
      <c r="D308" s="156">
        <v>1</v>
      </c>
      <c r="E308" s="156"/>
      <c r="F308" s="156"/>
    </row>
    <row r="309" spans="1:6">
      <c r="A309" s="145" t="s">
        <v>5</v>
      </c>
      <c r="B309" s="145" t="s">
        <v>716</v>
      </c>
      <c r="C309" s="145" t="s">
        <v>557</v>
      </c>
      <c r="D309" s="156">
        <v>1</v>
      </c>
      <c r="E309" s="156"/>
      <c r="F309" s="156"/>
    </row>
    <row r="310" spans="1:6">
      <c r="A310" s="145" t="s">
        <v>5</v>
      </c>
      <c r="B310" s="145" t="s">
        <v>717</v>
      </c>
      <c r="C310" s="145" t="s">
        <v>579</v>
      </c>
      <c r="D310" s="156">
        <v>1</v>
      </c>
      <c r="E310" s="156"/>
      <c r="F310" s="156"/>
    </row>
    <row r="311" spans="1:6">
      <c r="A311" s="145" t="s">
        <v>8</v>
      </c>
      <c r="B311" s="145" t="s">
        <v>718</v>
      </c>
      <c r="C311" s="145" t="s">
        <v>560</v>
      </c>
      <c r="D311" s="156">
        <v>1</v>
      </c>
      <c r="E311" s="156"/>
      <c r="F311" s="156"/>
    </row>
    <row r="312" spans="1:6">
      <c r="A312" s="145" t="s">
        <v>8</v>
      </c>
      <c r="B312" s="145" t="s">
        <v>719</v>
      </c>
      <c r="C312" s="145" t="s">
        <v>561</v>
      </c>
      <c r="D312" s="156">
        <v>1</v>
      </c>
      <c r="E312" s="156"/>
      <c r="F312" s="156"/>
    </row>
    <row r="313" spans="1:6">
      <c r="A313" s="145" t="s">
        <v>5</v>
      </c>
      <c r="B313" s="145" t="s">
        <v>713</v>
      </c>
      <c r="C313" s="145" t="s">
        <v>557</v>
      </c>
      <c r="D313" s="156">
        <v>1</v>
      </c>
      <c r="E313" s="156"/>
      <c r="F313" s="156"/>
    </row>
    <row r="314" spans="1:6">
      <c r="A314" s="145" t="s">
        <v>5</v>
      </c>
      <c r="B314" s="145" t="s">
        <v>715</v>
      </c>
      <c r="C314" s="145" t="s">
        <v>579</v>
      </c>
      <c r="D314" s="156">
        <v>1</v>
      </c>
      <c r="E314" s="156"/>
      <c r="F314" s="156"/>
    </row>
    <row r="315" spans="1:6">
      <c r="A315" s="145" t="s">
        <v>6</v>
      </c>
      <c r="B315" s="145" t="s">
        <v>715</v>
      </c>
      <c r="C315" s="145" t="s">
        <v>584</v>
      </c>
      <c r="D315" s="156">
        <v>1</v>
      </c>
      <c r="E315" s="156"/>
      <c r="F315" s="156"/>
    </row>
    <row r="316" spans="1:6">
      <c r="A316" s="145" t="s">
        <v>562</v>
      </c>
      <c r="B316" s="145" t="s">
        <v>563</v>
      </c>
      <c r="C316" s="145" t="s">
        <v>564</v>
      </c>
      <c r="D316" s="156">
        <v>4</v>
      </c>
      <c r="E316" s="156"/>
      <c r="F316" s="156"/>
    </row>
    <row r="317" spans="1:6">
      <c r="A317" s="145" t="s">
        <v>25</v>
      </c>
      <c r="B317" s="145" t="s">
        <v>565</v>
      </c>
      <c r="C317" s="145" t="s">
        <v>566</v>
      </c>
      <c r="D317" s="156">
        <v>5</v>
      </c>
      <c r="E317" s="156"/>
      <c r="F317" s="156"/>
    </row>
    <row r="318" spans="1:6">
      <c r="A318" s="145" t="s">
        <v>25</v>
      </c>
      <c r="B318" s="145" t="s">
        <v>565</v>
      </c>
      <c r="C318" s="145"/>
      <c r="D318" s="156"/>
      <c r="E318" s="156">
        <v>4</v>
      </c>
      <c r="F318" s="156"/>
    </row>
    <row r="319" spans="1:6">
      <c r="A319" s="145" t="s">
        <v>571</v>
      </c>
      <c r="B319" s="145" t="s">
        <v>383</v>
      </c>
      <c r="C319" s="145" t="s">
        <v>572</v>
      </c>
      <c r="D319" s="156">
        <v>1</v>
      </c>
      <c r="E319" s="156"/>
      <c r="F319" s="156"/>
    </row>
    <row r="320" spans="1:6">
      <c r="A320" s="145" t="s">
        <v>74</v>
      </c>
      <c r="B320" s="145" t="s">
        <v>700</v>
      </c>
      <c r="C320" s="145" t="s">
        <v>701</v>
      </c>
      <c r="D320" s="156">
        <v>1</v>
      </c>
      <c r="E320" s="156"/>
      <c r="F320" s="156"/>
    </row>
    <row r="321" spans="1:6">
      <c r="A321" s="145" t="s">
        <v>52</v>
      </c>
      <c r="B321" s="145" t="s">
        <v>575</v>
      </c>
      <c r="C321" s="145" t="s">
        <v>576</v>
      </c>
      <c r="D321" s="156">
        <v>2</v>
      </c>
      <c r="E321" s="156"/>
      <c r="F321" s="156"/>
    </row>
    <row r="322" spans="1:6">
      <c r="A322" s="145" t="s">
        <v>52</v>
      </c>
      <c r="B322" s="145" t="s">
        <v>573</v>
      </c>
      <c r="C322" s="145" t="s">
        <v>574</v>
      </c>
      <c r="D322" s="156">
        <v>4</v>
      </c>
      <c r="E322" s="156"/>
      <c r="F322" s="156"/>
    </row>
    <row r="323" spans="1:6">
      <c r="A323" s="145" t="s">
        <v>622</v>
      </c>
      <c r="B323" s="145" t="s">
        <v>623</v>
      </c>
      <c r="C323" s="145" t="s">
        <v>624</v>
      </c>
      <c r="D323" s="156">
        <v>1</v>
      </c>
      <c r="E323" s="156"/>
      <c r="F323" s="156"/>
    </row>
    <row r="324" spans="1:6">
      <c r="A324" s="145" t="s">
        <v>5</v>
      </c>
      <c r="B324" s="145" t="s">
        <v>714</v>
      </c>
      <c r="C324" s="145" t="s">
        <v>579</v>
      </c>
      <c r="D324" s="156">
        <v>2</v>
      </c>
      <c r="E324" s="156"/>
      <c r="F324" s="156"/>
    </row>
    <row r="325" spans="1:6">
      <c r="A325" s="145" t="s">
        <v>6</v>
      </c>
      <c r="B325" s="145" t="s">
        <v>714</v>
      </c>
      <c r="C325" s="145" t="s">
        <v>585</v>
      </c>
      <c r="D325" s="156">
        <v>1</v>
      </c>
      <c r="E325" s="156"/>
      <c r="F325" s="156"/>
    </row>
    <row r="326" spans="1:6">
      <c r="A326" s="145" t="s">
        <v>6</v>
      </c>
      <c r="B326" s="145" t="s">
        <v>714</v>
      </c>
      <c r="C326" s="145" t="s">
        <v>586</v>
      </c>
      <c r="D326" s="156">
        <v>1</v>
      </c>
      <c r="E326" s="156"/>
      <c r="F326" s="156"/>
    </row>
    <row r="327" spans="1:6">
      <c r="A327" s="145" t="s">
        <v>5</v>
      </c>
      <c r="B327" s="145" t="s">
        <v>711</v>
      </c>
      <c r="C327" s="145" t="s">
        <v>557</v>
      </c>
      <c r="D327" s="156">
        <v>1</v>
      </c>
      <c r="E327" s="156"/>
      <c r="F327" s="156"/>
    </row>
    <row r="328" spans="1:6">
      <c r="A328" s="145" t="s">
        <v>24</v>
      </c>
      <c r="B328" s="145" t="s">
        <v>634</v>
      </c>
      <c r="C328" s="145" t="s">
        <v>637</v>
      </c>
      <c r="D328" s="156">
        <v>1</v>
      </c>
      <c r="E328" s="156"/>
      <c r="F328" s="156"/>
    </row>
    <row r="329" spans="1:6">
      <c r="A329" s="145" t="s">
        <v>24</v>
      </c>
      <c r="B329" s="145" t="s">
        <v>634</v>
      </c>
      <c r="C329" s="145" t="s">
        <v>635</v>
      </c>
      <c r="D329" s="156">
        <v>1</v>
      </c>
      <c r="E329" s="156"/>
      <c r="F329" s="156"/>
    </row>
    <row r="330" spans="1:6">
      <c r="A330" s="145" t="s">
        <v>24</v>
      </c>
      <c r="B330" s="145" t="s">
        <v>634</v>
      </c>
      <c r="C330" s="145" t="s">
        <v>636</v>
      </c>
      <c r="D330" s="156">
        <v>1</v>
      </c>
      <c r="E330" s="156"/>
      <c r="F330" s="156"/>
    </row>
    <row r="331" spans="1:6">
      <c r="A331" s="145" t="s">
        <v>25</v>
      </c>
      <c r="B331" s="145" t="s">
        <v>634</v>
      </c>
      <c r="C331" s="145"/>
      <c r="D331" s="156"/>
      <c r="E331" s="156"/>
      <c r="F331" s="156">
        <v>2</v>
      </c>
    </row>
    <row r="332" spans="1:6">
      <c r="A332" s="145" t="s">
        <v>7</v>
      </c>
      <c r="B332" s="145" t="s">
        <v>578</v>
      </c>
      <c r="C332" s="145"/>
      <c r="D332" s="156"/>
      <c r="E332" s="156"/>
      <c r="F332" s="156">
        <v>1</v>
      </c>
    </row>
    <row r="333" spans="1:6">
      <c r="A333" s="145" t="s">
        <v>11</v>
      </c>
      <c r="B333" s="145" t="s">
        <v>578</v>
      </c>
      <c r="C333" s="145" t="s">
        <v>601</v>
      </c>
      <c r="D333" s="156">
        <v>1</v>
      </c>
      <c r="E333" s="156"/>
      <c r="F333" s="156"/>
    </row>
    <row r="334" spans="1:6">
      <c r="A334" s="145" t="s">
        <v>13</v>
      </c>
      <c r="B334" s="145" t="s">
        <v>578</v>
      </c>
      <c r="C334" s="145" t="s">
        <v>605</v>
      </c>
      <c r="D334" s="156">
        <v>1</v>
      </c>
      <c r="E334" s="156"/>
      <c r="F334" s="156"/>
    </row>
    <row r="335" spans="1:6">
      <c r="A335" s="145" t="s">
        <v>14</v>
      </c>
      <c r="B335" s="145" t="s">
        <v>578</v>
      </c>
      <c r="C335" s="145" t="s">
        <v>609</v>
      </c>
      <c r="D335" s="156">
        <v>1</v>
      </c>
      <c r="E335" s="156"/>
      <c r="F335" s="156"/>
    </row>
    <row r="336" spans="1:6">
      <c r="A336" s="145" t="s">
        <v>14</v>
      </c>
      <c r="B336" s="145" t="s">
        <v>578</v>
      </c>
      <c r="C336" s="145" t="s">
        <v>608</v>
      </c>
      <c r="D336" s="156">
        <v>1</v>
      </c>
      <c r="E336" s="156"/>
      <c r="F336" s="156"/>
    </row>
    <row r="337" spans="1:6">
      <c r="A337" s="145" t="s">
        <v>51</v>
      </c>
      <c r="B337" s="145" t="s">
        <v>578</v>
      </c>
      <c r="C337" s="145" t="s">
        <v>666</v>
      </c>
      <c r="D337" s="156">
        <v>1</v>
      </c>
      <c r="E337" s="156"/>
      <c r="F337" s="156"/>
    </row>
    <row r="338" spans="1:6">
      <c r="A338" s="145" t="s">
        <v>51</v>
      </c>
      <c r="B338" s="145" t="s">
        <v>578</v>
      </c>
      <c r="C338" s="145" t="s">
        <v>665</v>
      </c>
      <c r="D338" s="156">
        <v>1</v>
      </c>
      <c r="E338" s="156"/>
      <c r="F338" s="156"/>
    </row>
    <row r="339" spans="1:6">
      <c r="A339" s="145" t="s">
        <v>51</v>
      </c>
      <c r="B339" s="145" t="s">
        <v>578</v>
      </c>
      <c r="C339" s="145"/>
      <c r="D339" s="156" t="s">
        <v>218</v>
      </c>
      <c r="E339" s="156"/>
      <c r="F339" s="156">
        <v>1</v>
      </c>
    </row>
    <row r="340" spans="1:6">
      <c r="A340" s="145" t="s">
        <v>52</v>
      </c>
      <c r="B340" s="145" t="s">
        <v>578</v>
      </c>
      <c r="C340" s="145" t="s">
        <v>577</v>
      </c>
      <c r="D340" s="156">
        <v>1</v>
      </c>
      <c r="E340" s="156"/>
      <c r="F340" s="156"/>
    </row>
    <row r="341" spans="1:6">
      <c r="A341" s="145" t="s">
        <v>52</v>
      </c>
      <c r="B341" s="145" t="s">
        <v>578</v>
      </c>
      <c r="C341" s="145" t="s">
        <v>669</v>
      </c>
      <c r="D341" s="156">
        <v>1</v>
      </c>
      <c r="E341" s="156"/>
      <c r="F341" s="156"/>
    </row>
    <row r="342" spans="1:6">
      <c r="A342" s="145" t="s">
        <v>546</v>
      </c>
      <c r="B342" s="145" t="s">
        <v>709</v>
      </c>
      <c r="C342" s="145"/>
      <c r="D342" s="156"/>
      <c r="E342" s="156"/>
      <c r="F342" s="156">
        <v>1</v>
      </c>
    </row>
    <row r="343" spans="1:6">
      <c r="A343" s="145" t="s">
        <v>51</v>
      </c>
      <c r="B343" s="145" t="s">
        <v>709</v>
      </c>
      <c r="C343" s="145" t="s">
        <v>577</v>
      </c>
      <c r="D343" s="156">
        <v>1</v>
      </c>
      <c r="E343" s="156"/>
      <c r="F343" s="156"/>
    </row>
    <row r="344" spans="1:6">
      <c r="A344" s="145" t="s">
        <v>51</v>
      </c>
      <c r="B344" s="145" t="s">
        <v>580</v>
      </c>
      <c r="C344" s="145" t="s">
        <v>665</v>
      </c>
      <c r="D344" s="156">
        <v>2</v>
      </c>
      <c r="E344" s="156"/>
      <c r="F344" s="156"/>
    </row>
    <row r="345" spans="1:6">
      <c r="A345" s="145" t="s">
        <v>51</v>
      </c>
      <c r="B345" s="145" t="s">
        <v>580</v>
      </c>
      <c r="C345" s="145" t="s">
        <v>577</v>
      </c>
      <c r="D345" s="156">
        <v>7</v>
      </c>
      <c r="E345" s="156"/>
      <c r="F345" s="156"/>
    </row>
    <row r="346" spans="1:6">
      <c r="A346" s="145" t="s">
        <v>52</v>
      </c>
      <c r="B346" s="145" t="s">
        <v>580</v>
      </c>
      <c r="C346" s="145" t="s">
        <v>666</v>
      </c>
      <c r="D346" s="156">
        <v>1</v>
      </c>
      <c r="E346" s="156"/>
      <c r="F346" s="156"/>
    </row>
    <row r="347" spans="1:6">
      <c r="A347" s="145" t="s">
        <v>52</v>
      </c>
      <c r="B347" s="145" t="s">
        <v>580</v>
      </c>
      <c r="C347" s="145" t="s">
        <v>577</v>
      </c>
      <c r="D347" s="156">
        <v>1</v>
      </c>
      <c r="E347" s="156"/>
      <c r="F347" s="156"/>
    </row>
    <row r="348" spans="1:6">
      <c r="A348" s="145" t="s">
        <v>52</v>
      </c>
      <c r="B348" s="145" t="s">
        <v>580</v>
      </c>
      <c r="C348" s="145"/>
      <c r="D348" s="156"/>
      <c r="E348" s="156"/>
      <c r="F348" s="156">
        <v>1</v>
      </c>
    </row>
    <row r="349" spans="1:6">
      <c r="A349" s="145" t="s">
        <v>22</v>
      </c>
      <c r="B349" s="145" t="s">
        <v>625</v>
      </c>
      <c r="C349" s="145" t="s">
        <v>629</v>
      </c>
      <c r="D349" s="156">
        <v>1</v>
      </c>
      <c r="E349" s="156"/>
      <c r="F349" s="156"/>
    </row>
    <row r="350" spans="1:6">
      <c r="A350" s="145" t="s">
        <v>22</v>
      </c>
      <c r="B350" s="145" t="s">
        <v>625</v>
      </c>
      <c r="C350" s="145" t="s">
        <v>626</v>
      </c>
      <c r="D350" s="156">
        <v>20</v>
      </c>
      <c r="E350" s="156"/>
      <c r="F350" s="156"/>
    </row>
    <row r="351" spans="1:6">
      <c r="A351" s="145" t="s">
        <v>22</v>
      </c>
      <c r="B351" s="145" t="s">
        <v>625</v>
      </c>
      <c r="C351" s="145" t="s">
        <v>633</v>
      </c>
      <c r="D351" s="156">
        <v>2</v>
      </c>
      <c r="E351" s="156"/>
      <c r="F351" s="156"/>
    </row>
    <row r="352" spans="1:6">
      <c r="A352" s="145" t="s">
        <v>22</v>
      </c>
      <c r="B352" s="145" t="s">
        <v>625</v>
      </c>
      <c r="C352" s="145" t="s">
        <v>632</v>
      </c>
      <c r="D352" s="156">
        <v>1</v>
      </c>
      <c r="E352" s="156"/>
      <c r="F352" s="156"/>
    </row>
    <row r="353" spans="1:6">
      <c r="A353" s="145" t="s">
        <v>22</v>
      </c>
      <c r="B353" s="145" t="s">
        <v>625</v>
      </c>
      <c r="C353" s="145" t="s">
        <v>631</v>
      </c>
      <c r="D353" s="156">
        <v>4</v>
      </c>
      <c r="E353" s="156"/>
      <c r="F353" s="156"/>
    </row>
    <row r="354" spans="1:6">
      <c r="A354" s="145" t="s">
        <v>22</v>
      </c>
      <c r="B354" s="145" t="s">
        <v>625</v>
      </c>
      <c r="C354" s="145" t="s">
        <v>627</v>
      </c>
      <c r="D354" s="156">
        <v>3</v>
      </c>
      <c r="E354" s="156"/>
      <c r="F354" s="156"/>
    </row>
    <row r="355" spans="1:6">
      <c r="A355" s="145" t="s">
        <v>22</v>
      </c>
      <c r="B355" s="145" t="s">
        <v>625</v>
      </c>
      <c r="C355" s="145" t="s">
        <v>628</v>
      </c>
      <c r="D355" s="156">
        <v>1</v>
      </c>
      <c r="E355" s="156"/>
      <c r="F355" s="156"/>
    </row>
    <row r="356" spans="1:6">
      <c r="A356" s="145" t="s">
        <v>22</v>
      </c>
      <c r="B356" s="145" t="s">
        <v>625</v>
      </c>
      <c r="C356" s="145" t="s">
        <v>630</v>
      </c>
      <c r="D356" s="156">
        <v>2</v>
      </c>
      <c r="E356" s="156"/>
      <c r="F356" s="156"/>
    </row>
    <row r="357" spans="1:6">
      <c r="A357" s="145" t="s">
        <v>22</v>
      </c>
      <c r="B357" s="145" t="s">
        <v>625</v>
      </c>
      <c r="C357" s="145"/>
      <c r="D357" s="156"/>
      <c r="E357" s="156"/>
      <c r="F357" s="156">
        <v>1</v>
      </c>
    </row>
    <row r="358" spans="1:6">
      <c r="A358" s="145" t="s">
        <v>7</v>
      </c>
      <c r="B358" s="145" t="s">
        <v>589</v>
      </c>
      <c r="C358" s="145"/>
      <c r="D358" s="156"/>
      <c r="E358" s="156"/>
      <c r="F358" s="156">
        <v>1</v>
      </c>
    </row>
    <row r="359" spans="1:6">
      <c r="A359" s="145" t="s">
        <v>8</v>
      </c>
      <c r="B359" s="145" t="s">
        <v>589</v>
      </c>
      <c r="C359" s="145" t="s">
        <v>596</v>
      </c>
      <c r="D359" s="156">
        <v>1</v>
      </c>
      <c r="E359" s="156"/>
      <c r="F359" s="156"/>
    </row>
    <row r="360" spans="1:6">
      <c r="A360" s="145" t="s">
        <v>8</v>
      </c>
      <c r="B360" s="145" t="s">
        <v>589</v>
      </c>
      <c r="C360" s="145" t="s">
        <v>558</v>
      </c>
      <c r="D360" s="156">
        <v>1</v>
      </c>
      <c r="E360" s="156"/>
      <c r="F360" s="156"/>
    </row>
    <row r="361" spans="1:6">
      <c r="A361" s="145" t="s">
        <v>13</v>
      </c>
      <c r="B361" s="145" t="s">
        <v>589</v>
      </c>
      <c r="C361" s="145" t="s">
        <v>596</v>
      </c>
      <c r="D361" s="156">
        <v>3</v>
      </c>
      <c r="E361" s="156"/>
      <c r="F361" s="156"/>
    </row>
    <row r="362" spans="1:6">
      <c r="A362" s="145" t="s">
        <v>13</v>
      </c>
      <c r="B362" s="145" t="s">
        <v>589</v>
      </c>
      <c r="C362" s="145" t="s">
        <v>606</v>
      </c>
      <c r="D362" s="156">
        <v>1</v>
      </c>
      <c r="E362" s="156"/>
      <c r="F362" s="156"/>
    </row>
    <row r="363" spans="1:6">
      <c r="A363" s="145" t="s">
        <v>13</v>
      </c>
      <c r="B363" s="145" t="s">
        <v>589</v>
      </c>
      <c r="C363" s="145" t="s">
        <v>607</v>
      </c>
      <c r="D363" s="156">
        <v>1</v>
      </c>
      <c r="E363" s="156"/>
      <c r="F363" s="156"/>
    </row>
    <row r="364" spans="1:6">
      <c r="A364" s="145" t="s">
        <v>559</v>
      </c>
      <c r="B364" s="145" t="s">
        <v>589</v>
      </c>
      <c r="C364" s="145" t="s">
        <v>529</v>
      </c>
      <c r="D364" s="156">
        <v>1</v>
      </c>
      <c r="E364" s="156"/>
      <c r="F364" s="156"/>
    </row>
    <row r="365" spans="1:6">
      <c r="A365" s="145" t="s">
        <v>14</v>
      </c>
      <c r="B365" s="145" t="s">
        <v>589</v>
      </c>
      <c r="C365" s="145" t="s">
        <v>609</v>
      </c>
      <c r="D365" s="156">
        <v>1</v>
      </c>
      <c r="E365" s="156"/>
      <c r="F365" s="156"/>
    </row>
    <row r="366" spans="1:6">
      <c r="A366" s="145" t="s">
        <v>14</v>
      </c>
      <c r="B366" s="145" t="s">
        <v>589</v>
      </c>
      <c r="C366" s="145" t="s">
        <v>608</v>
      </c>
      <c r="D366" s="156">
        <v>1</v>
      </c>
      <c r="E366" s="156"/>
      <c r="F366" s="156"/>
    </row>
    <row r="367" spans="1:6">
      <c r="A367" s="145" t="s">
        <v>546</v>
      </c>
      <c r="B367" s="145" t="s">
        <v>589</v>
      </c>
      <c r="C367" s="145"/>
      <c r="D367" s="156"/>
      <c r="E367" s="156"/>
      <c r="F367" s="156">
        <v>1</v>
      </c>
    </row>
    <row r="368" spans="1:6">
      <c r="A368" s="145" t="s">
        <v>15</v>
      </c>
      <c r="B368" s="145" t="s">
        <v>589</v>
      </c>
      <c r="C368" s="145" t="s">
        <v>723</v>
      </c>
      <c r="D368" s="156">
        <v>3</v>
      </c>
      <c r="E368" s="156"/>
      <c r="F368" s="156"/>
    </row>
    <row r="369" spans="1:6">
      <c r="A369" s="145" t="s">
        <v>15</v>
      </c>
      <c r="B369" s="145" t="s">
        <v>589</v>
      </c>
      <c r="C369" s="145" t="s">
        <v>724</v>
      </c>
      <c r="D369" s="156">
        <v>3</v>
      </c>
      <c r="E369" s="156"/>
      <c r="F369" s="156"/>
    </row>
    <row r="370" spans="1:6">
      <c r="A370" s="145" t="s">
        <v>15</v>
      </c>
      <c r="B370" s="145" t="s">
        <v>589</v>
      </c>
      <c r="C370" s="145" t="s">
        <v>722</v>
      </c>
      <c r="D370" s="156">
        <v>1</v>
      </c>
      <c r="E370" s="156"/>
      <c r="F370" s="156"/>
    </row>
    <row r="371" spans="1:6">
      <c r="A371" s="145" t="s">
        <v>15</v>
      </c>
      <c r="B371" s="145" t="s">
        <v>589</v>
      </c>
      <c r="C371" s="145" t="s">
        <v>721</v>
      </c>
      <c r="D371" s="156">
        <v>1</v>
      </c>
      <c r="E371" s="156"/>
      <c r="F371" s="156"/>
    </row>
    <row r="372" spans="1:6">
      <c r="A372" s="145" t="s">
        <v>27</v>
      </c>
      <c r="B372" s="145" t="s">
        <v>589</v>
      </c>
      <c r="C372" s="145" t="s">
        <v>640</v>
      </c>
      <c r="D372" s="156">
        <v>1</v>
      </c>
      <c r="E372" s="156"/>
      <c r="F372" s="156"/>
    </row>
    <row r="373" spans="1:6">
      <c r="A373" s="145" t="s">
        <v>29</v>
      </c>
      <c r="B373" s="145" t="s">
        <v>589</v>
      </c>
      <c r="C373" s="145" t="s">
        <v>645</v>
      </c>
      <c r="D373" s="156">
        <v>1</v>
      </c>
      <c r="E373" s="156"/>
      <c r="F373" s="156"/>
    </row>
    <row r="374" spans="1:6">
      <c r="A374" s="145" t="s">
        <v>30</v>
      </c>
      <c r="B374" s="145" t="s">
        <v>589</v>
      </c>
      <c r="C374" s="145" t="s">
        <v>570</v>
      </c>
      <c r="D374" s="156">
        <v>2</v>
      </c>
      <c r="E374" s="156"/>
      <c r="F374" s="156"/>
    </row>
    <row r="375" spans="1:6">
      <c r="A375" s="145" t="s">
        <v>30</v>
      </c>
      <c r="B375" s="145" t="s">
        <v>589</v>
      </c>
      <c r="C375" s="145" t="s">
        <v>649</v>
      </c>
      <c r="D375" s="156">
        <v>2</v>
      </c>
      <c r="E375" s="156"/>
      <c r="F375" s="156"/>
    </row>
    <row r="376" spans="1:6">
      <c r="A376" s="145" t="s">
        <v>30</v>
      </c>
      <c r="B376" s="145" t="s">
        <v>589</v>
      </c>
      <c r="C376" s="145" t="s">
        <v>647</v>
      </c>
      <c r="D376" s="156">
        <v>1</v>
      </c>
      <c r="E376" s="156"/>
      <c r="F376" s="156"/>
    </row>
    <row r="377" spans="1:6">
      <c r="A377" s="145" t="s">
        <v>30</v>
      </c>
      <c r="B377" s="145" t="s">
        <v>589</v>
      </c>
      <c r="C377" s="145" t="s">
        <v>648</v>
      </c>
      <c r="D377" s="156">
        <v>1</v>
      </c>
      <c r="E377" s="156"/>
      <c r="F377" s="156"/>
    </row>
    <row r="378" spans="1:6">
      <c r="A378" s="145" t="s">
        <v>30</v>
      </c>
      <c r="B378" s="145" t="s">
        <v>589</v>
      </c>
      <c r="C378" s="145" t="s">
        <v>569</v>
      </c>
      <c r="D378" s="156">
        <v>10</v>
      </c>
      <c r="E378" s="156"/>
      <c r="F378" s="156"/>
    </row>
    <row r="379" spans="1:6">
      <c r="A379" s="145" t="s">
        <v>37</v>
      </c>
      <c r="B379" s="145" t="s">
        <v>589</v>
      </c>
      <c r="C379" s="145"/>
      <c r="D379" s="156"/>
      <c r="E379" s="156"/>
      <c r="F379" s="156">
        <v>1</v>
      </c>
    </row>
    <row r="380" spans="1:6">
      <c r="A380" s="145" t="s">
        <v>37</v>
      </c>
      <c r="B380" s="145" t="s">
        <v>589</v>
      </c>
      <c r="C380" s="145"/>
      <c r="D380" s="156"/>
      <c r="E380" s="156"/>
      <c r="F380" s="156">
        <v>1</v>
      </c>
    </row>
    <row r="381" spans="1:6">
      <c r="A381" s="145" t="s">
        <v>39</v>
      </c>
      <c r="B381" s="145" t="s">
        <v>589</v>
      </c>
      <c r="C381" s="145" t="s">
        <v>653</v>
      </c>
      <c r="D381" s="156">
        <v>1</v>
      </c>
      <c r="E381" s="156"/>
      <c r="F381" s="156"/>
    </row>
    <row r="382" spans="1:6">
      <c r="A382" s="145" t="s">
        <v>39</v>
      </c>
      <c r="B382" s="145" t="s">
        <v>589</v>
      </c>
      <c r="C382" s="145" t="s">
        <v>654</v>
      </c>
      <c r="D382" s="156">
        <v>1</v>
      </c>
      <c r="E382" s="156"/>
      <c r="F382" s="156"/>
    </row>
    <row r="383" spans="1:6">
      <c r="A383" s="145" t="s">
        <v>39</v>
      </c>
      <c r="B383" s="145" t="s">
        <v>589</v>
      </c>
      <c r="C383" s="145"/>
      <c r="D383" s="156"/>
      <c r="E383" s="156"/>
      <c r="F383" s="156">
        <v>1</v>
      </c>
    </row>
    <row r="384" spans="1:6">
      <c r="A384" s="145" t="s">
        <v>59</v>
      </c>
      <c r="B384" s="145" t="s">
        <v>589</v>
      </c>
      <c r="C384" s="145" t="s">
        <v>681</v>
      </c>
      <c r="D384" s="156">
        <v>1</v>
      </c>
      <c r="E384" s="156"/>
      <c r="F384" s="156"/>
    </row>
    <row r="385" spans="1:6">
      <c r="A385" s="145" t="s">
        <v>51</v>
      </c>
      <c r="B385" s="145" t="s">
        <v>581</v>
      </c>
      <c r="C385" s="145" t="s">
        <v>667</v>
      </c>
      <c r="D385" s="156">
        <v>1</v>
      </c>
      <c r="E385" s="156"/>
      <c r="F385" s="156"/>
    </row>
    <row r="386" spans="1:6">
      <c r="A386" s="145" t="s">
        <v>52</v>
      </c>
      <c r="B386" s="145" t="s">
        <v>581</v>
      </c>
      <c r="C386" s="145" t="s">
        <v>666</v>
      </c>
      <c r="D386" s="156">
        <v>8</v>
      </c>
      <c r="E386" s="156"/>
      <c r="F386" s="156"/>
    </row>
    <row r="387" spans="1:6">
      <c r="A387" s="145" t="s">
        <v>52</v>
      </c>
      <c r="B387" s="145" t="s">
        <v>581</v>
      </c>
      <c r="C387" s="145" t="s">
        <v>577</v>
      </c>
      <c r="D387" s="156">
        <v>1</v>
      </c>
      <c r="E387" s="156"/>
      <c r="F387" s="156"/>
    </row>
    <row r="388" spans="1:6">
      <c r="A388" s="145" t="s">
        <v>51</v>
      </c>
      <c r="B388" s="145" t="s">
        <v>712</v>
      </c>
      <c r="C388" s="145" t="s">
        <v>574</v>
      </c>
      <c r="D388" s="156">
        <v>15</v>
      </c>
      <c r="E388" s="156"/>
      <c r="F388" s="156"/>
    </row>
    <row r="389" spans="1:6">
      <c r="A389" s="145" t="s">
        <v>13</v>
      </c>
      <c r="B389" s="145" t="s">
        <v>554</v>
      </c>
      <c r="C389" s="145" t="s">
        <v>529</v>
      </c>
      <c r="D389" s="156">
        <v>1</v>
      </c>
      <c r="E389" s="156"/>
      <c r="F389" s="156"/>
    </row>
    <row r="390" spans="1:6">
      <c r="A390" s="145" t="s">
        <v>539</v>
      </c>
      <c r="B390" s="145" t="s">
        <v>554</v>
      </c>
      <c r="C390" s="145" t="s">
        <v>555</v>
      </c>
      <c r="D390" s="156">
        <v>1</v>
      </c>
      <c r="E390" s="156"/>
      <c r="F390" s="156"/>
    </row>
    <row r="391" spans="1:6">
      <c r="A391" s="145" t="s">
        <v>65</v>
      </c>
      <c r="B391" s="145" t="s">
        <v>554</v>
      </c>
      <c r="C391" s="145" t="s">
        <v>556</v>
      </c>
      <c r="D391" s="156">
        <v>1</v>
      </c>
      <c r="E391" s="156"/>
      <c r="F391" s="156"/>
    </row>
    <row r="392" spans="1:6">
      <c r="A392" s="145" t="s">
        <v>66</v>
      </c>
      <c r="B392" s="145" t="s">
        <v>554</v>
      </c>
      <c r="C392" s="145" t="s">
        <v>646</v>
      </c>
      <c r="D392" s="156">
        <v>1</v>
      </c>
      <c r="E392" s="156"/>
      <c r="F392" s="156"/>
    </row>
    <row r="393" spans="1:6">
      <c r="A393" s="145" t="s">
        <v>69</v>
      </c>
      <c r="B393" s="145" t="s">
        <v>554</v>
      </c>
      <c r="C393" s="145"/>
      <c r="D393" s="156"/>
      <c r="E393" s="156"/>
      <c r="F393" s="156">
        <v>1</v>
      </c>
    </row>
    <row r="394" spans="1:6">
      <c r="A394" s="145" t="s">
        <v>75</v>
      </c>
      <c r="B394" s="145" t="s">
        <v>554</v>
      </c>
      <c r="C394" s="145"/>
      <c r="D394" s="156"/>
      <c r="E394" s="156"/>
      <c r="F394" s="156">
        <v>1</v>
      </c>
    </row>
    <row r="395" spans="1:6">
      <c r="A395" s="145" t="s">
        <v>79</v>
      </c>
      <c r="B395" s="145" t="s">
        <v>554</v>
      </c>
      <c r="C395" s="145"/>
      <c r="D395" s="156"/>
      <c r="E395" s="156">
        <v>1</v>
      </c>
      <c r="F395" s="156"/>
    </row>
    <row r="396" spans="1:6">
      <c r="A396" s="145" t="s">
        <v>7</v>
      </c>
      <c r="B396" s="145" t="s">
        <v>590</v>
      </c>
      <c r="C396" s="145" t="s">
        <v>591</v>
      </c>
      <c r="D396" s="156">
        <v>1</v>
      </c>
      <c r="E396" s="156"/>
      <c r="F396" s="156"/>
    </row>
    <row r="397" spans="1:6">
      <c r="A397" s="145" t="s">
        <v>7</v>
      </c>
      <c r="B397" s="145" t="s">
        <v>590</v>
      </c>
      <c r="C397" s="145"/>
      <c r="D397" s="156"/>
      <c r="E397" s="156"/>
      <c r="F397" s="156">
        <v>2</v>
      </c>
    </row>
    <row r="398" spans="1:6">
      <c r="A398" s="145" t="s">
        <v>9</v>
      </c>
      <c r="B398" s="145" t="s">
        <v>590</v>
      </c>
      <c r="C398" s="145" t="s">
        <v>598</v>
      </c>
      <c r="D398" s="156">
        <v>1</v>
      </c>
      <c r="E398" s="156"/>
      <c r="F398" s="156"/>
    </row>
    <row r="399" spans="1:6">
      <c r="A399" s="145" t="s">
        <v>10</v>
      </c>
      <c r="B399" s="145" t="s">
        <v>590</v>
      </c>
      <c r="C399" s="145" t="s">
        <v>600</v>
      </c>
      <c r="D399" s="156">
        <v>1</v>
      </c>
      <c r="E399" s="156"/>
      <c r="F399" s="156"/>
    </row>
    <row r="400" spans="1:6">
      <c r="A400" s="145" t="s">
        <v>10</v>
      </c>
      <c r="B400" s="145" t="s">
        <v>590</v>
      </c>
      <c r="C400" s="145" t="s">
        <v>599</v>
      </c>
      <c r="D400" s="156">
        <v>2</v>
      </c>
      <c r="E400" s="156"/>
      <c r="F400" s="156"/>
    </row>
    <row r="401" spans="1:6">
      <c r="A401" s="145" t="s">
        <v>12</v>
      </c>
      <c r="B401" s="145" t="s">
        <v>590</v>
      </c>
      <c r="C401" s="145" t="s">
        <v>604</v>
      </c>
      <c r="D401" s="156">
        <v>1</v>
      </c>
      <c r="E401" s="156"/>
      <c r="F401" s="156"/>
    </row>
    <row r="402" spans="1:6">
      <c r="A402" s="145" t="s">
        <v>26</v>
      </c>
      <c r="B402" s="145" t="s">
        <v>590</v>
      </c>
      <c r="C402" s="145" t="s">
        <v>638</v>
      </c>
      <c r="D402" s="156">
        <v>1</v>
      </c>
      <c r="E402" s="156"/>
      <c r="F402" s="156"/>
    </row>
    <row r="403" spans="1:6">
      <c r="A403" s="145" t="s">
        <v>26</v>
      </c>
      <c r="B403" s="145" t="s">
        <v>590</v>
      </c>
      <c r="C403" s="145" t="s">
        <v>639</v>
      </c>
      <c r="D403" s="156">
        <v>1</v>
      </c>
      <c r="E403" s="156"/>
      <c r="F403" s="156"/>
    </row>
    <row r="404" spans="1:6">
      <c r="A404" s="145" t="s">
        <v>26</v>
      </c>
      <c r="B404" s="145" t="s">
        <v>590</v>
      </c>
      <c r="C404" s="145"/>
      <c r="D404" s="156"/>
      <c r="E404" s="156">
        <v>1</v>
      </c>
      <c r="F404" s="156">
        <v>1</v>
      </c>
    </row>
    <row r="405" spans="1:6">
      <c r="A405" s="145" t="s">
        <v>43</v>
      </c>
      <c r="B405" s="145" t="s">
        <v>590</v>
      </c>
      <c r="C405" s="145" t="s">
        <v>660</v>
      </c>
      <c r="D405" s="156">
        <v>1</v>
      </c>
      <c r="E405" s="156"/>
      <c r="F405" s="156"/>
    </row>
    <row r="406" spans="1:6">
      <c r="A406" s="145" t="s">
        <v>43</v>
      </c>
      <c r="B406" s="145" t="s">
        <v>590</v>
      </c>
      <c r="C406" s="145" t="s">
        <v>659</v>
      </c>
      <c r="D406" s="156">
        <v>1</v>
      </c>
      <c r="E406" s="156"/>
      <c r="F406" s="156"/>
    </row>
    <row r="407" spans="1:6">
      <c r="A407" s="145" t="s">
        <v>47</v>
      </c>
      <c r="B407" s="145" t="s">
        <v>590</v>
      </c>
      <c r="C407" s="145" t="s">
        <v>662</v>
      </c>
      <c r="D407" s="156">
        <v>1</v>
      </c>
      <c r="E407" s="156"/>
      <c r="F407" s="156"/>
    </row>
    <row r="408" spans="1:6">
      <c r="A408" s="145" t="s">
        <v>47</v>
      </c>
      <c r="B408" s="145" t="s">
        <v>590</v>
      </c>
      <c r="C408" s="145" t="s">
        <v>663</v>
      </c>
      <c r="D408" s="156">
        <v>1</v>
      </c>
      <c r="E408" s="156"/>
      <c r="F408" s="156"/>
    </row>
    <row r="409" spans="1:6">
      <c r="A409" s="145" t="s">
        <v>47</v>
      </c>
      <c r="B409" s="145" t="s">
        <v>590</v>
      </c>
      <c r="C409" s="145" t="s">
        <v>661</v>
      </c>
      <c r="D409" s="156">
        <v>1</v>
      </c>
      <c r="E409" s="156"/>
      <c r="F409" s="156"/>
    </row>
    <row r="410" spans="1:6">
      <c r="A410" s="145" t="s">
        <v>47</v>
      </c>
      <c r="B410" s="145" t="s">
        <v>590</v>
      </c>
      <c r="C410" s="145"/>
      <c r="D410" s="156"/>
      <c r="E410" s="156"/>
      <c r="F410" s="156">
        <v>1</v>
      </c>
    </row>
    <row r="411" spans="1:6">
      <c r="A411" s="145" t="s">
        <v>58</v>
      </c>
      <c r="B411" s="145" t="s">
        <v>590</v>
      </c>
      <c r="C411" s="145" t="s">
        <v>679</v>
      </c>
      <c r="D411" s="156">
        <v>1</v>
      </c>
      <c r="E411" s="156"/>
      <c r="F411" s="156"/>
    </row>
    <row r="412" spans="1:6">
      <c r="A412" s="145" t="s">
        <v>58</v>
      </c>
      <c r="B412" s="145" t="s">
        <v>590</v>
      </c>
      <c r="C412" s="145" t="s">
        <v>678</v>
      </c>
      <c r="D412" s="156">
        <v>2</v>
      </c>
      <c r="E412" s="156"/>
      <c r="F412" s="156"/>
    </row>
    <row r="413" spans="1:6">
      <c r="A413" s="145" t="s">
        <v>26</v>
      </c>
      <c r="B413" s="145" t="s">
        <v>710</v>
      </c>
      <c r="C413" s="145" t="s">
        <v>567</v>
      </c>
      <c r="D413" s="156">
        <v>1</v>
      </c>
      <c r="E413" s="156"/>
      <c r="F413" s="156"/>
    </row>
    <row r="414" spans="1:6">
      <c r="A414" s="145" t="s">
        <v>26</v>
      </c>
      <c r="B414" s="145" t="s">
        <v>710</v>
      </c>
      <c r="C414" s="145" t="s">
        <v>568</v>
      </c>
      <c r="D414" s="156">
        <v>1</v>
      </c>
      <c r="E414" s="156"/>
      <c r="F414" s="156"/>
    </row>
    <row r="415" spans="1:6">
      <c r="A415" s="145" t="s">
        <v>78</v>
      </c>
      <c r="B415" s="145" t="s">
        <v>707</v>
      </c>
      <c r="C415" s="145" t="s">
        <v>708</v>
      </c>
      <c r="D415" s="156">
        <v>1</v>
      </c>
      <c r="E415" s="156"/>
      <c r="F415" s="156"/>
    </row>
  </sheetData>
  <sortState ref="A231:F322">
    <sortCondition ref="B231:B322"/>
    <sortCondition ref="A231:A322"/>
    <sortCondition ref="C231:C322"/>
    <sortCondition descending="1" ref="D231:D322"/>
  </sortState>
  <mergeCells count="1">
    <mergeCell ref="A3:B3"/>
  </mergeCells>
  <printOptions gridLines="1"/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0"/>
  <sheetViews>
    <sheetView topLeftCell="A62" workbookViewId="0">
      <selection activeCell="AE7" sqref="AE7"/>
    </sheetView>
  </sheetViews>
  <sheetFormatPr baseColWidth="10" defaultColWidth="12.5" defaultRowHeight="17" x14ac:dyDescent="0"/>
  <cols>
    <col min="1" max="1" width="22" style="22" customWidth="1"/>
    <col min="2" max="2" width="11.33203125" style="36" customWidth="1"/>
    <col min="3" max="3" width="10.5" style="36" customWidth="1"/>
    <col min="4" max="4" width="7.5" style="36" customWidth="1"/>
    <col min="5" max="5" width="10.5" style="22" customWidth="1"/>
    <col min="6" max="6" width="11.1640625" style="22" customWidth="1"/>
    <col min="7" max="7" width="11" style="59" customWidth="1"/>
    <col min="8" max="8" width="11.5" style="59" hidden="1" customWidth="1"/>
    <col min="9" max="9" width="9.5" style="59" hidden="1" customWidth="1"/>
    <col min="10" max="10" width="7.5" style="59" hidden="1" customWidth="1"/>
    <col min="11" max="11" width="8.1640625" style="59" hidden="1" customWidth="1"/>
    <col min="12" max="12" width="9.6640625" style="60" customWidth="1"/>
    <col min="13" max="13" width="9.5" style="59" hidden="1" customWidth="1"/>
    <col min="14" max="14" width="8" style="59" hidden="1" customWidth="1"/>
    <col min="15" max="15" width="7.5" style="20" hidden="1" customWidth="1"/>
    <col min="16" max="16" width="8" style="59" hidden="1" customWidth="1"/>
    <col min="17" max="17" width="9.83203125" style="60" customWidth="1"/>
    <col min="18" max="18" width="9.5" style="59" hidden="1" customWidth="1"/>
    <col min="19" max="19" width="8" style="59" hidden="1" customWidth="1"/>
    <col min="20" max="20" width="7.5" style="20" hidden="1" customWidth="1"/>
    <col min="21" max="21" width="8" style="59" hidden="1" customWidth="1"/>
    <col min="22" max="22" width="7.83203125" style="60" customWidth="1"/>
    <col min="23" max="23" width="11" style="60" customWidth="1"/>
    <col min="24" max="24" width="6.1640625" style="36" customWidth="1"/>
    <col min="25" max="27" width="7.1640625" style="36" hidden="1" customWidth="1"/>
    <col min="28" max="28" width="8.33203125" style="36" customWidth="1"/>
    <col min="29" max="29" width="11.5" style="36" customWidth="1"/>
    <col min="30" max="16384" width="12.5" style="36"/>
  </cols>
  <sheetData>
    <row r="1" spans="1:31" s="22" customFormat="1">
      <c r="A1" s="15" t="s">
        <v>87</v>
      </c>
      <c r="B1" s="16"/>
      <c r="C1" s="16"/>
      <c r="D1" s="16"/>
      <c r="E1" s="17"/>
      <c r="F1" s="16"/>
      <c r="G1" s="18"/>
      <c r="H1" s="18"/>
      <c r="I1" s="18"/>
      <c r="J1" s="18"/>
      <c r="K1" s="18"/>
      <c r="L1" s="19"/>
      <c r="M1" s="18"/>
      <c r="N1" s="18"/>
      <c r="O1" s="61" t="s">
        <v>177</v>
      </c>
      <c r="P1" s="18"/>
      <c r="Q1" s="19"/>
      <c r="R1" s="18"/>
      <c r="S1" s="18"/>
      <c r="T1" s="20"/>
      <c r="U1" s="18"/>
      <c r="V1" s="19"/>
      <c r="W1" s="61"/>
      <c r="X1" s="64"/>
      <c r="Y1" s="64"/>
      <c r="Z1" s="64"/>
      <c r="AA1" s="64"/>
      <c r="AB1" s="64"/>
      <c r="AC1" s="16"/>
      <c r="AD1" s="16"/>
      <c r="AE1" s="21"/>
    </row>
    <row r="2" spans="1:31" s="22" customFormat="1">
      <c r="A2" s="23" t="s">
        <v>98</v>
      </c>
      <c r="B2" s="24"/>
      <c r="C2" s="24"/>
      <c r="D2" s="24"/>
      <c r="E2" s="24"/>
      <c r="F2" s="24"/>
      <c r="G2" s="25"/>
      <c r="H2" s="25"/>
      <c r="I2" s="25"/>
      <c r="J2" s="25"/>
      <c r="K2" s="25"/>
      <c r="L2" s="26"/>
      <c r="M2" s="25"/>
      <c r="N2" s="25"/>
      <c r="O2" s="20"/>
      <c r="P2" s="25"/>
      <c r="Q2" s="26"/>
      <c r="R2" s="25"/>
      <c r="S2" s="25"/>
      <c r="T2" s="20"/>
      <c r="U2" s="25"/>
      <c r="V2" s="26"/>
      <c r="W2" s="26"/>
      <c r="X2" s="24"/>
      <c r="Y2" s="24"/>
      <c r="Z2" s="24"/>
      <c r="AA2" s="24"/>
      <c r="AB2" s="24"/>
      <c r="AC2" s="24"/>
      <c r="AD2" s="24"/>
      <c r="AE2" s="27"/>
    </row>
    <row r="3" spans="1:31" s="22" customFormat="1">
      <c r="A3" s="187">
        <v>42682</v>
      </c>
      <c r="B3" s="188"/>
      <c r="C3" s="189"/>
      <c r="D3" s="28"/>
      <c r="E3" s="24"/>
      <c r="F3" s="24"/>
      <c r="G3" s="25"/>
      <c r="H3" s="25"/>
      <c r="I3" s="25"/>
      <c r="J3" s="25"/>
      <c r="K3" s="25"/>
      <c r="L3" s="26"/>
      <c r="M3" s="25"/>
      <c r="N3" s="25"/>
      <c r="O3" s="20"/>
      <c r="P3" s="25"/>
      <c r="Q3" s="26"/>
      <c r="R3" s="25"/>
      <c r="S3" s="25"/>
      <c r="T3" s="20"/>
      <c r="U3" s="25"/>
      <c r="V3" s="26"/>
      <c r="W3" s="26"/>
      <c r="X3" s="24"/>
      <c r="Y3" s="24"/>
      <c r="Z3" s="24"/>
      <c r="AA3" s="24"/>
      <c r="AB3" s="24"/>
      <c r="AC3" s="24"/>
      <c r="AD3" s="24"/>
      <c r="AE3" s="27"/>
    </row>
    <row r="4" spans="1:31" ht="17.25" customHeight="1" thickBot="1">
      <c r="A4" s="29"/>
      <c r="B4" s="30"/>
      <c r="C4" s="31"/>
      <c r="D4" s="31"/>
      <c r="E4" s="31"/>
      <c r="F4" s="31"/>
      <c r="G4" s="32"/>
      <c r="H4" s="32"/>
      <c r="I4" s="32"/>
      <c r="J4" s="32"/>
      <c r="K4" s="32"/>
      <c r="L4" s="33"/>
      <c r="M4" s="32"/>
      <c r="N4" s="32"/>
      <c r="O4" s="34"/>
      <c r="P4" s="32"/>
      <c r="Q4" s="33"/>
      <c r="R4" s="32"/>
      <c r="S4" s="32"/>
      <c r="T4" s="34"/>
      <c r="U4" s="32"/>
      <c r="V4" s="33"/>
      <c r="W4" s="33"/>
      <c r="X4" s="31"/>
      <c r="Y4" s="31"/>
      <c r="Z4" s="31"/>
      <c r="AA4" s="31"/>
      <c r="AB4" s="31"/>
      <c r="AC4" s="31"/>
      <c r="AD4" s="31"/>
      <c r="AE4" s="35"/>
    </row>
    <row r="5" spans="1:31" s="44" customFormat="1" ht="158.2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8" t="s">
        <v>167</v>
      </c>
      <c r="I5" s="40" t="s">
        <v>168</v>
      </c>
      <c r="J5" s="41" t="s">
        <v>169</v>
      </c>
      <c r="K5" s="42" t="s">
        <v>170</v>
      </c>
      <c r="L5" s="39" t="s">
        <v>171</v>
      </c>
      <c r="M5" s="38" t="s">
        <v>172</v>
      </c>
      <c r="N5" s="38" t="s">
        <v>173</v>
      </c>
      <c r="O5" s="38" t="s">
        <v>174</v>
      </c>
      <c r="P5" s="38" t="s">
        <v>175</v>
      </c>
      <c r="Q5" s="39" t="s">
        <v>176</v>
      </c>
      <c r="R5" s="38" t="s">
        <v>167</v>
      </c>
      <c r="S5" s="40" t="s">
        <v>168</v>
      </c>
      <c r="T5" s="41" t="s">
        <v>169</v>
      </c>
      <c r="U5" s="42" t="s">
        <v>170</v>
      </c>
      <c r="V5" s="39" t="s">
        <v>171</v>
      </c>
      <c r="W5" s="39" t="s">
        <v>178</v>
      </c>
      <c r="X5" s="37" t="s">
        <v>223</v>
      </c>
      <c r="Y5" s="37" t="s">
        <v>224</v>
      </c>
      <c r="Z5" s="37" t="s">
        <v>234</v>
      </c>
      <c r="AA5" s="37" t="s">
        <v>225</v>
      </c>
      <c r="AB5" s="37" t="s">
        <v>226</v>
      </c>
      <c r="AC5" s="43" t="s">
        <v>95</v>
      </c>
      <c r="AD5" s="43" t="s">
        <v>96</v>
      </c>
      <c r="AE5" s="43" t="s">
        <v>520</v>
      </c>
    </row>
    <row r="6" spans="1:31" s="52" customFormat="1" ht="16.5" customHeight="1">
      <c r="A6" s="45"/>
      <c r="B6" s="46"/>
      <c r="C6" s="46"/>
      <c r="D6" s="46"/>
      <c r="E6" s="45"/>
      <c r="F6" s="45"/>
      <c r="G6" s="47"/>
      <c r="H6" s="48" t="s">
        <v>97</v>
      </c>
      <c r="I6" s="48" t="s">
        <v>97</v>
      </c>
      <c r="J6" s="48" t="s">
        <v>97</v>
      </c>
      <c r="K6" s="48" t="s">
        <v>97</v>
      </c>
      <c r="L6" s="49" t="s">
        <v>97</v>
      </c>
      <c r="M6" s="48" t="s">
        <v>99</v>
      </c>
      <c r="N6" s="50" t="s">
        <v>99</v>
      </c>
      <c r="O6" s="48" t="s">
        <v>99</v>
      </c>
      <c r="P6" s="51" t="s">
        <v>99</v>
      </c>
      <c r="Q6" s="49" t="s">
        <v>99</v>
      </c>
      <c r="R6" s="48" t="s">
        <v>111</v>
      </c>
      <c r="S6" s="50" t="s">
        <v>111</v>
      </c>
      <c r="T6" s="48" t="s">
        <v>111</v>
      </c>
      <c r="U6" s="51" t="s">
        <v>111</v>
      </c>
      <c r="V6" s="49" t="s">
        <v>111</v>
      </c>
      <c r="W6" s="49"/>
      <c r="X6" s="75"/>
      <c r="Y6" s="75"/>
      <c r="Z6" s="75"/>
      <c r="AA6" s="75"/>
      <c r="AB6" s="75"/>
      <c r="AC6" s="46"/>
      <c r="AD6" s="46"/>
    </row>
    <row r="7" spans="1:31" ht="20.25" customHeight="1">
      <c r="A7" s="53" t="s">
        <v>5</v>
      </c>
      <c r="B7" s="5">
        <v>353</v>
      </c>
      <c r="C7" s="169">
        <v>17</v>
      </c>
      <c r="D7" s="169">
        <v>4</v>
      </c>
      <c r="E7" s="161">
        <f>SUM(B7:D7)</f>
        <v>374</v>
      </c>
      <c r="F7" s="5">
        <v>607</v>
      </c>
      <c r="G7" s="163">
        <f>E7/F7</f>
        <v>0.61614497528830314</v>
      </c>
      <c r="H7" s="164">
        <v>126</v>
      </c>
      <c r="I7" s="165">
        <v>7</v>
      </c>
      <c r="J7" s="166">
        <v>0</v>
      </c>
      <c r="K7" s="170">
        <v>0</v>
      </c>
      <c r="L7" s="171">
        <f t="shared" ref="L7:L12" si="0">SUM(H7:K7)</f>
        <v>133</v>
      </c>
      <c r="M7" s="164">
        <v>163</v>
      </c>
      <c r="N7" s="165">
        <v>7</v>
      </c>
      <c r="O7" s="164">
        <v>0</v>
      </c>
      <c r="P7" s="170">
        <v>2</v>
      </c>
      <c r="Q7" s="171">
        <f t="shared" ref="Q7:Q38" si="1">SUM(M7:P7)</f>
        <v>172</v>
      </c>
      <c r="R7" s="164">
        <v>26</v>
      </c>
      <c r="S7" s="165">
        <v>2</v>
      </c>
      <c r="T7" s="164">
        <v>0</v>
      </c>
      <c r="U7" s="170">
        <v>1</v>
      </c>
      <c r="V7" s="171">
        <f t="shared" ref="V7:V38" si="2">SUM(R7:U7)</f>
        <v>29</v>
      </c>
      <c r="W7" s="171">
        <f>L7+V7</f>
        <v>162</v>
      </c>
      <c r="X7" s="164">
        <v>0</v>
      </c>
      <c r="Y7" s="165">
        <v>0</v>
      </c>
      <c r="Z7" s="164">
        <v>0</v>
      </c>
      <c r="AA7" s="164">
        <v>0</v>
      </c>
      <c r="AB7" s="161">
        <f t="shared" ref="AB7:AB70" si="3">SUM(X7:AA7)</f>
        <v>0</v>
      </c>
      <c r="AC7" s="161">
        <f t="shared" ref="AC7:AC38" si="4">E7-AD7</f>
        <v>40</v>
      </c>
      <c r="AD7" s="161">
        <f>AB7+W7+Q7</f>
        <v>334</v>
      </c>
      <c r="AE7" s="161">
        <f>AC7+AD7</f>
        <v>374</v>
      </c>
    </row>
    <row r="8" spans="1:31" ht="21.75" customHeight="1">
      <c r="A8" s="53" t="s">
        <v>6</v>
      </c>
      <c r="B8" s="5">
        <v>479</v>
      </c>
      <c r="C8" s="169">
        <v>28</v>
      </c>
      <c r="D8" s="169">
        <v>12</v>
      </c>
      <c r="E8" s="161">
        <f t="shared" ref="E8:E71" si="5">SUM(B8:D8)</f>
        <v>519</v>
      </c>
      <c r="F8" s="5">
        <v>759</v>
      </c>
      <c r="G8" s="163">
        <f t="shared" ref="G8:G71" si="6">E8/F8</f>
        <v>0.6837944664031621</v>
      </c>
      <c r="H8" s="164">
        <v>187</v>
      </c>
      <c r="I8" s="165">
        <v>15</v>
      </c>
      <c r="J8" s="166">
        <v>0</v>
      </c>
      <c r="K8" s="170">
        <v>3</v>
      </c>
      <c r="L8" s="171">
        <f t="shared" si="0"/>
        <v>205</v>
      </c>
      <c r="M8" s="164">
        <v>211</v>
      </c>
      <c r="N8" s="165">
        <v>9</v>
      </c>
      <c r="O8" s="164">
        <v>0</v>
      </c>
      <c r="P8" s="170">
        <v>6</v>
      </c>
      <c r="Q8" s="171">
        <f t="shared" si="1"/>
        <v>226</v>
      </c>
      <c r="R8" s="164">
        <v>29</v>
      </c>
      <c r="S8" s="165">
        <v>1</v>
      </c>
      <c r="T8" s="164">
        <v>0</v>
      </c>
      <c r="U8" s="170">
        <v>1</v>
      </c>
      <c r="V8" s="171">
        <f t="shared" si="2"/>
        <v>31</v>
      </c>
      <c r="W8" s="171">
        <f t="shared" ref="W8:W71" si="7">L8+V8</f>
        <v>236</v>
      </c>
      <c r="X8" s="164">
        <v>0</v>
      </c>
      <c r="Y8" s="165">
        <v>0</v>
      </c>
      <c r="Z8" s="164">
        <v>0</v>
      </c>
      <c r="AA8" s="164">
        <v>0</v>
      </c>
      <c r="AB8" s="161">
        <f t="shared" si="3"/>
        <v>0</v>
      </c>
      <c r="AC8" s="161">
        <f t="shared" si="4"/>
        <v>57</v>
      </c>
      <c r="AD8" s="161">
        <f t="shared" ref="AD8:AD71" si="8">AB8+W8+Q8</f>
        <v>462</v>
      </c>
      <c r="AE8" s="161">
        <f t="shared" ref="AE8:AE71" si="9">AC8+AD8</f>
        <v>519</v>
      </c>
    </row>
    <row r="9" spans="1:31" s="22" customFormat="1" ht="23.25" customHeight="1">
      <c r="A9" s="53" t="s">
        <v>7</v>
      </c>
      <c r="B9" s="5">
        <v>570</v>
      </c>
      <c r="C9" s="169">
        <v>70</v>
      </c>
      <c r="D9" s="169">
        <v>14</v>
      </c>
      <c r="E9" s="161">
        <f t="shared" si="5"/>
        <v>654</v>
      </c>
      <c r="F9" s="5">
        <v>828</v>
      </c>
      <c r="G9" s="163">
        <f t="shared" si="6"/>
        <v>0.78985507246376807</v>
      </c>
      <c r="H9" s="164">
        <v>346</v>
      </c>
      <c r="I9" s="165">
        <v>32</v>
      </c>
      <c r="J9" s="166">
        <v>1</v>
      </c>
      <c r="K9" s="170">
        <v>9</v>
      </c>
      <c r="L9" s="171">
        <f t="shared" si="0"/>
        <v>388</v>
      </c>
      <c r="M9" s="164">
        <v>120</v>
      </c>
      <c r="N9" s="165">
        <v>14</v>
      </c>
      <c r="O9" s="164">
        <v>0</v>
      </c>
      <c r="P9" s="170">
        <v>1</v>
      </c>
      <c r="Q9" s="171">
        <f t="shared" si="1"/>
        <v>135</v>
      </c>
      <c r="R9" s="164">
        <v>30</v>
      </c>
      <c r="S9" s="165">
        <v>2</v>
      </c>
      <c r="T9" s="164">
        <v>0</v>
      </c>
      <c r="U9" s="170">
        <v>1</v>
      </c>
      <c r="V9" s="171">
        <f t="shared" si="2"/>
        <v>33</v>
      </c>
      <c r="W9" s="171">
        <f t="shared" si="7"/>
        <v>421</v>
      </c>
      <c r="X9" s="164">
        <v>0</v>
      </c>
      <c r="Y9" s="165">
        <v>0</v>
      </c>
      <c r="Z9" s="164">
        <v>0</v>
      </c>
      <c r="AA9" s="164">
        <v>0</v>
      </c>
      <c r="AB9" s="161">
        <f t="shared" si="3"/>
        <v>0</v>
      </c>
      <c r="AC9" s="161">
        <f t="shared" si="4"/>
        <v>98</v>
      </c>
      <c r="AD9" s="161">
        <f t="shared" si="8"/>
        <v>556</v>
      </c>
      <c r="AE9" s="161">
        <f t="shared" si="9"/>
        <v>654</v>
      </c>
    </row>
    <row r="10" spans="1:31" ht="21.75" customHeight="1">
      <c r="A10" s="53" t="s">
        <v>8</v>
      </c>
      <c r="B10" s="173">
        <v>549</v>
      </c>
      <c r="C10" s="169">
        <v>86</v>
      </c>
      <c r="D10" s="169">
        <v>3</v>
      </c>
      <c r="E10" s="161">
        <f t="shared" si="5"/>
        <v>638</v>
      </c>
      <c r="F10" s="5">
        <v>913</v>
      </c>
      <c r="G10" s="163">
        <f t="shared" si="6"/>
        <v>0.6987951807228916</v>
      </c>
      <c r="H10" s="164">
        <v>199</v>
      </c>
      <c r="I10" s="165">
        <v>25</v>
      </c>
      <c r="J10" s="166">
        <v>1</v>
      </c>
      <c r="K10" s="170">
        <v>0</v>
      </c>
      <c r="L10" s="171">
        <f t="shared" si="0"/>
        <v>225</v>
      </c>
      <c r="M10" s="164">
        <v>220</v>
      </c>
      <c r="N10" s="165">
        <v>35</v>
      </c>
      <c r="O10" s="164">
        <v>1</v>
      </c>
      <c r="P10" s="170">
        <v>0</v>
      </c>
      <c r="Q10" s="171">
        <f t="shared" si="1"/>
        <v>256</v>
      </c>
      <c r="R10" s="164">
        <v>40</v>
      </c>
      <c r="S10" s="165">
        <v>6</v>
      </c>
      <c r="T10" s="164">
        <v>0</v>
      </c>
      <c r="U10" s="170">
        <v>0</v>
      </c>
      <c r="V10" s="171">
        <f t="shared" si="2"/>
        <v>46</v>
      </c>
      <c r="W10" s="171">
        <f t="shared" si="7"/>
        <v>271</v>
      </c>
      <c r="X10" s="164">
        <v>0</v>
      </c>
      <c r="Y10" s="165">
        <v>0</v>
      </c>
      <c r="Z10" s="164">
        <v>0</v>
      </c>
      <c r="AA10" s="164">
        <v>0</v>
      </c>
      <c r="AB10" s="161">
        <f t="shared" si="3"/>
        <v>0</v>
      </c>
      <c r="AC10" s="161">
        <f t="shared" si="4"/>
        <v>111</v>
      </c>
      <c r="AD10" s="161">
        <f t="shared" si="8"/>
        <v>527</v>
      </c>
      <c r="AE10" s="161">
        <f t="shared" si="9"/>
        <v>638</v>
      </c>
    </row>
    <row r="11" spans="1:31" ht="18">
      <c r="A11" s="53" t="s">
        <v>9</v>
      </c>
      <c r="B11" s="173">
        <v>424</v>
      </c>
      <c r="C11" s="169">
        <v>84</v>
      </c>
      <c r="D11" s="169">
        <v>8</v>
      </c>
      <c r="E11" s="161">
        <f t="shared" si="5"/>
        <v>516</v>
      </c>
      <c r="F11" s="5">
        <v>661</v>
      </c>
      <c r="G11" s="163">
        <f t="shared" si="6"/>
        <v>0.78063540090771555</v>
      </c>
      <c r="H11" s="164">
        <v>239</v>
      </c>
      <c r="I11" s="165">
        <v>42</v>
      </c>
      <c r="J11" s="166">
        <v>1</v>
      </c>
      <c r="K11" s="170">
        <v>2</v>
      </c>
      <c r="L11" s="171">
        <f t="shared" si="0"/>
        <v>284</v>
      </c>
      <c r="M11" s="164">
        <v>119</v>
      </c>
      <c r="N11" s="165">
        <v>22</v>
      </c>
      <c r="O11" s="164">
        <v>1</v>
      </c>
      <c r="P11" s="170">
        <v>4</v>
      </c>
      <c r="Q11" s="171">
        <f t="shared" si="1"/>
        <v>146</v>
      </c>
      <c r="R11" s="164">
        <v>23</v>
      </c>
      <c r="S11" s="165">
        <v>2</v>
      </c>
      <c r="T11" s="164">
        <v>0</v>
      </c>
      <c r="U11" s="170">
        <v>1</v>
      </c>
      <c r="V11" s="171">
        <f t="shared" si="2"/>
        <v>26</v>
      </c>
      <c r="W11" s="171">
        <f t="shared" si="7"/>
        <v>310</v>
      </c>
      <c r="X11" s="164">
        <v>0</v>
      </c>
      <c r="Y11" s="165">
        <v>0</v>
      </c>
      <c r="Z11" s="164">
        <v>0</v>
      </c>
      <c r="AA11" s="164">
        <v>0</v>
      </c>
      <c r="AB11" s="161">
        <f t="shared" si="3"/>
        <v>0</v>
      </c>
      <c r="AC11" s="161">
        <f t="shared" si="4"/>
        <v>60</v>
      </c>
      <c r="AD11" s="161">
        <f t="shared" si="8"/>
        <v>456</v>
      </c>
      <c r="AE11" s="161">
        <f t="shared" si="9"/>
        <v>516</v>
      </c>
    </row>
    <row r="12" spans="1:31" ht="18">
      <c r="A12" s="53" t="s">
        <v>10</v>
      </c>
      <c r="B12" s="173">
        <v>105</v>
      </c>
      <c r="C12" s="169">
        <v>6</v>
      </c>
      <c r="D12" s="169">
        <v>2</v>
      </c>
      <c r="E12" s="161">
        <f t="shared" si="5"/>
        <v>113</v>
      </c>
      <c r="F12" s="5">
        <v>168</v>
      </c>
      <c r="G12" s="163">
        <f t="shared" si="6"/>
        <v>0.67261904761904767</v>
      </c>
      <c r="H12" s="164">
        <v>35</v>
      </c>
      <c r="I12" s="165">
        <v>3</v>
      </c>
      <c r="J12" s="166">
        <v>0</v>
      </c>
      <c r="K12" s="170">
        <v>1</v>
      </c>
      <c r="L12" s="171">
        <f t="shared" si="0"/>
        <v>39</v>
      </c>
      <c r="M12" s="164">
        <v>42</v>
      </c>
      <c r="N12" s="165">
        <v>2</v>
      </c>
      <c r="O12" s="164">
        <v>0</v>
      </c>
      <c r="P12" s="170">
        <v>0</v>
      </c>
      <c r="Q12" s="171">
        <f t="shared" si="1"/>
        <v>44</v>
      </c>
      <c r="R12" s="164">
        <v>10</v>
      </c>
      <c r="S12" s="165">
        <v>0</v>
      </c>
      <c r="T12" s="164">
        <v>0</v>
      </c>
      <c r="U12" s="170">
        <v>1</v>
      </c>
      <c r="V12" s="171">
        <f t="shared" si="2"/>
        <v>11</v>
      </c>
      <c r="W12" s="171">
        <f t="shared" si="7"/>
        <v>50</v>
      </c>
      <c r="X12" s="164">
        <v>0</v>
      </c>
      <c r="Y12" s="165">
        <v>0</v>
      </c>
      <c r="Z12" s="164">
        <v>0</v>
      </c>
      <c r="AA12" s="164">
        <v>0</v>
      </c>
      <c r="AB12" s="161">
        <f t="shared" si="3"/>
        <v>0</v>
      </c>
      <c r="AC12" s="161">
        <f t="shared" si="4"/>
        <v>19</v>
      </c>
      <c r="AD12" s="161">
        <f t="shared" si="8"/>
        <v>94</v>
      </c>
      <c r="AE12" s="161">
        <f t="shared" si="9"/>
        <v>113</v>
      </c>
    </row>
    <row r="13" spans="1:31" ht="18">
      <c r="A13" s="53" t="s">
        <v>11</v>
      </c>
      <c r="B13" s="173">
        <v>279</v>
      </c>
      <c r="C13" s="169">
        <v>26</v>
      </c>
      <c r="D13" s="169">
        <v>3</v>
      </c>
      <c r="E13" s="161">
        <f t="shared" si="5"/>
        <v>308</v>
      </c>
      <c r="F13" s="5">
        <v>453</v>
      </c>
      <c r="G13" s="163">
        <f t="shared" si="6"/>
        <v>0.67991169977924948</v>
      </c>
      <c r="H13" s="164">
        <v>108</v>
      </c>
      <c r="I13" s="165">
        <v>6</v>
      </c>
      <c r="J13" s="166">
        <v>0</v>
      </c>
      <c r="K13" s="170">
        <v>0</v>
      </c>
      <c r="L13" s="171">
        <f t="shared" ref="L13:L71" si="10">SUM(H13:K13)</f>
        <v>114</v>
      </c>
      <c r="M13" s="164">
        <v>114</v>
      </c>
      <c r="N13" s="165">
        <v>14</v>
      </c>
      <c r="O13" s="164">
        <v>0</v>
      </c>
      <c r="P13" s="170">
        <v>0</v>
      </c>
      <c r="Q13" s="171">
        <f t="shared" si="1"/>
        <v>128</v>
      </c>
      <c r="R13" s="164">
        <v>27</v>
      </c>
      <c r="S13" s="165">
        <v>1</v>
      </c>
      <c r="T13" s="164">
        <v>0</v>
      </c>
      <c r="U13" s="170">
        <v>0</v>
      </c>
      <c r="V13" s="171">
        <f t="shared" si="2"/>
        <v>28</v>
      </c>
      <c r="W13" s="171">
        <f t="shared" si="7"/>
        <v>142</v>
      </c>
      <c r="X13" s="164">
        <v>0</v>
      </c>
      <c r="Y13" s="165">
        <v>0</v>
      </c>
      <c r="Z13" s="164">
        <v>0</v>
      </c>
      <c r="AA13" s="164">
        <v>0</v>
      </c>
      <c r="AB13" s="161">
        <f t="shared" si="3"/>
        <v>0</v>
      </c>
      <c r="AC13" s="161">
        <f t="shared" si="4"/>
        <v>38</v>
      </c>
      <c r="AD13" s="161">
        <f t="shared" si="8"/>
        <v>270</v>
      </c>
      <c r="AE13" s="161">
        <f t="shared" si="9"/>
        <v>308</v>
      </c>
    </row>
    <row r="14" spans="1:31" ht="18">
      <c r="A14" s="53" t="s">
        <v>12</v>
      </c>
      <c r="B14" s="173">
        <v>481</v>
      </c>
      <c r="C14" s="169">
        <v>33</v>
      </c>
      <c r="D14" s="169">
        <v>14</v>
      </c>
      <c r="E14" s="161">
        <f t="shared" si="5"/>
        <v>528</v>
      </c>
      <c r="F14" s="5">
        <v>721</v>
      </c>
      <c r="G14" s="163">
        <f t="shared" si="6"/>
        <v>0.73231622746185854</v>
      </c>
      <c r="H14" s="164">
        <v>234</v>
      </c>
      <c r="I14" s="165">
        <v>15</v>
      </c>
      <c r="J14" s="166">
        <v>0</v>
      </c>
      <c r="K14" s="170">
        <v>7</v>
      </c>
      <c r="L14" s="171">
        <f t="shared" si="10"/>
        <v>256</v>
      </c>
      <c r="M14" s="164">
        <v>155</v>
      </c>
      <c r="N14" s="165">
        <v>10</v>
      </c>
      <c r="O14" s="164">
        <v>0</v>
      </c>
      <c r="P14" s="170">
        <v>5</v>
      </c>
      <c r="Q14" s="171">
        <f t="shared" si="1"/>
        <v>170</v>
      </c>
      <c r="R14" s="164">
        <v>32</v>
      </c>
      <c r="S14" s="165">
        <v>2</v>
      </c>
      <c r="T14" s="164">
        <v>0</v>
      </c>
      <c r="U14" s="170">
        <v>0</v>
      </c>
      <c r="V14" s="171">
        <f t="shared" si="2"/>
        <v>34</v>
      </c>
      <c r="W14" s="171">
        <f t="shared" si="7"/>
        <v>290</v>
      </c>
      <c r="X14" s="164">
        <v>0</v>
      </c>
      <c r="Y14" s="165">
        <v>0</v>
      </c>
      <c r="Z14" s="164">
        <v>0</v>
      </c>
      <c r="AA14" s="164">
        <v>0</v>
      </c>
      <c r="AB14" s="161">
        <f t="shared" si="3"/>
        <v>0</v>
      </c>
      <c r="AC14" s="161">
        <f t="shared" si="4"/>
        <v>68</v>
      </c>
      <c r="AD14" s="161">
        <f t="shared" si="8"/>
        <v>460</v>
      </c>
      <c r="AE14" s="161">
        <f t="shared" si="9"/>
        <v>528</v>
      </c>
    </row>
    <row r="15" spans="1:31" ht="18">
      <c r="A15" s="53" t="s">
        <v>13</v>
      </c>
      <c r="B15" s="5">
        <v>191</v>
      </c>
      <c r="C15" s="169">
        <v>24</v>
      </c>
      <c r="D15" s="169">
        <v>2</v>
      </c>
      <c r="E15" s="161">
        <f t="shared" si="5"/>
        <v>217</v>
      </c>
      <c r="F15" s="5">
        <v>318</v>
      </c>
      <c r="G15" s="163">
        <f t="shared" si="6"/>
        <v>0.6823899371069182</v>
      </c>
      <c r="H15" s="164">
        <v>71</v>
      </c>
      <c r="I15" s="165">
        <v>12</v>
      </c>
      <c r="J15" s="166">
        <v>0</v>
      </c>
      <c r="K15" s="170">
        <v>0</v>
      </c>
      <c r="L15" s="171">
        <f t="shared" si="10"/>
        <v>83</v>
      </c>
      <c r="M15" s="164">
        <v>77</v>
      </c>
      <c r="N15" s="165">
        <v>6</v>
      </c>
      <c r="O15" s="164">
        <v>0</v>
      </c>
      <c r="P15" s="170">
        <v>2</v>
      </c>
      <c r="Q15" s="171">
        <f t="shared" si="1"/>
        <v>85</v>
      </c>
      <c r="R15" s="164">
        <v>18</v>
      </c>
      <c r="S15" s="165">
        <v>1</v>
      </c>
      <c r="T15" s="164">
        <v>0</v>
      </c>
      <c r="U15" s="170">
        <v>0</v>
      </c>
      <c r="V15" s="171">
        <f t="shared" si="2"/>
        <v>19</v>
      </c>
      <c r="W15" s="171">
        <f t="shared" si="7"/>
        <v>102</v>
      </c>
      <c r="X15" s="164">
        <v>0</v>
      </c>
      <c r="Y15" s="165">
        <v>1</v>
      </c>
      <c r="Z15" s="164">
        <v>0</v>
      </c>
      <c r="AA15" s="164">
        <v>0</v>
      </c>
      <c r="AB15" s="161">
        <f t="shared" si="3"/>
        <v>1</v>
      </c>
      <c r="AC15" s="161">
        <f t="shared" si="4"/>
        <v>29</v>
      </c>
      <c r="AD15" s="161">
        <f t="shared" si="8"/>
        <v>188</v>
      </c>
      <c r="AE15" s="161">
        <f t="shared" si="9"/>
        <v>217</v>
      </c>
    </row>
    <row r="16" spans="1:31" ht="18">
      <c r="A16" s="53" t="s">
        <v>14</v>
      </c>
      <c r="B16" s="5">
        <v>587</v>
      </c>
      <c r="C16" s="169">
        <v>72</v>
      </c>
      <c r="D16" s="169">
        <v>8</v>
      </c>
      <c r="E16" s="161">
        <f t="shared" si="5"/>
        <v>667</v>
      </c>
      <c r="F16" s="5">
        <v>962</v>
      </c>
      <c r="G16" s="163">
        <f t="shared" si="6"/>
        <v>0.6933471933471933</v>
      </c>
      <c r="H16" s="164">
        <v>251</v>
      </c>
      <c r="I16" s="165">
        <v>32</v>
      </c>
      <c r="J16" s="166">
        <v>0</v>
      </c>
      <c r="K16" s="170">
        <v>5</v>
      </c>
      <c r="L16" s="171">
        <f t="shared" si="10"/>
        <v>288</v>
      </c>
      <c r="M16" s="164">
        <v>214</v>
      </c>
      <c r="N16" s="165">
        <v>22</v>
      </c>
      <c r="O16" s="164">
        <v>0</v>
      </c>
      <c r="P16" s="170">
        <v>1</v>
      </c>
      <c r="Q16" s="171">
        <f t="shared" si="1"/>
        <v>237</v>
      </c>
      <c r="R16" s="164">
        <v>51</v>
      </c>
      <c r="S16" s="165">
        <v>3</v>
      </c>
      <c r="T16" s="164">
        <v>0</v>
      </c>
      <c r="U16" s="170">
        <v>0</v>
      </c>
      <c r="V16" s="171">
        <f t="shared" si="2"/>
        <v>54</v>
      </c>
      <c r="W16" s="171">
        <f t="shared" si="7"/>
        <v>342</v>
      </c>
      <c r="X16" s="164">
        <v>0</v>
      </c>
      <c r="Y16" s="165">
        <v>0</v>
      </c>
      <c r="Z16" s="164">
        <v>0</v>
      </c>
      <c r="AA16" s="164">
        <v>0</v>
      </c>
      <c r="AB16" s="161">
        <f t="shared" si="3"/>
        <v>0</v>
      </c>
      <c r="AC16" s="161">
        <f t="shared" si="4"/>
        <v>88</v>
      </c>
      <c r="AD16" s="161">
        <f t="shared" si="8"/>
        <v>579</v>
      </c>
      <c r="AE16" s="161">
        <f t="shared" si="9"/>
        <v>667</v>
      </c>
    </row>
    <row r="17" spans="1:31" ht="18">
      <c r="A17" s="53" t="s">
        <v>15</v>
      </c>
      <c r="B17" s="5">
        <v>50</v>
      </c>
      <c r="C17" s="169">
        <v>0</v>
      </c>
      <c r="D17" s="169">
        <v>0</v>
      </c>
      <c r="E17" s="161">
        <f t="shared" si="5"/>
        <v>50</v>
      </c>
      <c r="F17" s="5">
        <v>73</v>
      </c>
      <c r="G17" s="163">
        <f t="shared" si="6"/>
        <v>0.68493150684931503</v>
      </c>
      <c r="H17" s="164">
        <v>17</v>
      </c>
      <c r="I17" s="165">
        <v>0</v>
      </c>
      <c r="J17" s="166">
        <v>0</v>
      </c>
      <c r="K17" s="170">
        <v>0</v>
      </c>
      <c r="L17" s="171">
        <f t="shared" si="10"/>
        <v>17</v>
      </c>
      <c r="M17" s="164">
        <v>22</v>
      </c>
      <c r="N17" s="165">
        <v>0</v>
      </c>
      <c r="O17" s="164">
        <v>0</v>
      </c>
      <c r="P17" s="170">
        <v>0</v>
      </c>
      <c r="Q17" s="171">
        <f t="shared" si="1"/>
        <v>22</v>
      </c>
      <c r="R17" s="164">
        <v>2</v>
      </c>
      <c r="S17" s="165">
        <v>0</v>
      </c>
      <c r="T17" s="164">
        <v>0</v>
      </c>
      <c r="U17" s="170">
        <v>0</v>
      </c>
      <c r="V17" s="171">
        <f t="shared" si="2"/>
        <v>2</v>
      </c>
      <c r="W17" s="171">
        <f t="shared" si="7"/>
        <v>19</v>
      </c>
      <c r="X17" s="164">
        <v>0</v>
      </c>
      <c r="Y17" s="165">
        <v>0</v>
      </c>
      <c r="Z17" s="164">
        <v>0</v>
      </c>
      <c r="AA17" s="164">
        <v>0</v>
      </c>
      <c r="AB17" s="161">
        <f t="shared" si="3"/>
        <v>0</v>
      </c>
      <c r="AC17" s="161">
        <f t="shared" si="4"/>
        <v>9</v>
      </c>
      <c r="AD17" s="161">
        <f t="shared" si="8"/>
        <v>41</v>
      </c>
      <c r="AE17" s="161">
        <f t="shared" si="9"/>
        <v>50</v>
      </c>
    </row>
    <row r="18" spans="1:31" ht="18">
      <c r="A18" s="53" t="s">
        <v>16</v>
      </c>
      <c r="B18" s="5">
        <v>130</v>
      </c>
      <c r="C18" s="169">
        <v>6</v>
      </c>
      <c r="D18" s="169">
        <v>6</v>
      </c>
      <c r="E18" s="161">
        <f t="shared" si="5"/>
        <v>142</v>
      </c>
      <c r="F18" s="5">
        <v>228</v>
      </c>
      <c r="G18" s="163">
        <f t="shared" si="6"/>
        <v>0.6228070175438597</v>
      </c>
      <c r="H18" s="164">
        <v>50</v>
      </c>
      <c r="I18" s="165">
        <v>4</v>
      </c>
      <c r="J18" s="166">
        <v>0</v>
      </c>
      <c r="K18" s="170">
        <v>1</v>
      </c>
      <c r="L18" s="171">
        <f t="shared" si="10"/>
        <v>55</v>
      </c>
      <c r="M18" s="164">
        <v>54</v>
      </c>
      <c r="N18" s="165">
        <v>1</v>
      </c>
      <c r="O18" s="164">
        <v>0</v>
      </c>
      <c r="P18" s="170">
        <v>5</v>
      </c>
      <c r="Q18" s="171">
        <f t="shared" si="1"/>
        <v>60</v>
      </c>
      <c r="R18" s="164">
        <v>5</v>
      </c>
      <c r="S18" s="165">
        <v>0</v>
      </c>
      <c r="T18" s="164">
        <v>0</v>
      </c>
      <c r="U18" s="170">
        <v>0</v>
      </c>
      <c r="V18" s="171">
        <f t="shared" si="2"/>
        <v>5</v>
      </c>
      <c r="W18" s="171">
        <f t="shared" si="7"/>
        <v>60</v>
      </c>
      <c r="X18" s="164">
        <v>0</v>
      </c>
      <c r="Y18" s="165">
        <v>0</v>
      </c>
      <c r="Z18" s="164">
        <v>0</v>
      </c>
      <c r="AA18" s="164">
        <v>0</v>
      </c>
      <c r="AB18" s="161">
        <f t="shared" si="3"/>
        <v>0</v>
      </c>
      <c r="AC18" s="161">
        <f t="shared" si="4"/>
        <v>22</v>
      </c>
      <c r="AD18" s="161">
        <f t="shared" si="8"/>
        <v>120</v>
      </c>
      <c r="AE18" s="161">
        <f t="shared" si="9"/>
        <v>142</v>
      </c>
    </row>
    <row r="19" spans="1:31" ht="18">
      <c r="A19" s="53" t="s">
        <v>17</v>
      </c>
      <c r="B19" s="5">
        <v>129</v>
      </c>
      <c r="C19" s="169">
        <v>24</v>
      </c>
      <c r="D19" s="169">
        <v>0</v>
      </c>
      <c r="E19" s="161">
        <f t="shared" si="5"/>
        <v>153</v>
      </c>
      <c r="F19" s="5">
        <v>195</v>
      </c>
      <c r="G19" s="163">
        <f t="shared" si="6"/>
        <v>0.7846153846153846</v>
      </c>
      <c r="H19" s="164">
        <v>44</v>
      </c>
      <c r="I19" s="165">
        <v>5</v>
      </c>
      <c r="J19" s="166">
        <v>0</v>
      </c>
      <c r="K19" s="170">
        <v>0</v>
      </c>
      <c r="L19" s="171">
        <f t="shared" si="10"/>
        <v>49</v>
      </c>
      <c r="M19" s="164">
        <v>57</v>
      </c>
      <c r="N19" s="165">
        <v>16</v>
      </c>
      <c r="O19" s="164">
        <v>0</v>
      </c>
      <c r="P19" s="170">
        <v>0</v>
      </c>
      <c r="Q19" s="171">
        <f t="shared" si="1"/>
        <v>73</v>
      </c>
      <c r="R19" s="164">
        <v>14</v>
      </c>
      <c r="S19" s="165">
        <v>2</v>
      </c>
      <c r="T19" s="164">
        <v>0</v>
      </c>
      <c r="U19" s="170">
        <v>0</v>
      </c>
      <c r="V19" s="171">
        <f t="shared" si="2"/>
        <v>16</v>
      </c>
      <c r="W19" s="171">
        <f t="shared" si="7"/>
        <v>65</v>
      </c>
      <c r="X19" s="164">
        <v>0</v>
      </c>
      <c r="Y19" s="165">
        <v>0</v>
      </c>
      <c r="Z19" s="164">
        <v>0</v>
      </c>
      <c r="AA19" s="164">
        <v>0</v>
      </c>
      <c r="AB19" s="161">
        <f t="shared" si="3"/>
        <v>0</v>
      </c>
      <c r="AC19" s="161">
        <f t="shared" si="4"/>
        <v>15</v>
      </c>
      <c r="AD19" s="161">
        <f t="shared" si="8"/>
        <v>138</v>
      </c>
      <c r="AE19" s="161">
        <f t="shared" si="9"/>
        <v>153</v>
      </c>
    </row>
    <row r="20" spans="1:31" ht="18">
      <c r="A20" s="53" t="s">
        <v>18</v>
      </c>
      <c r="B20" s="5">
        <v>712</v>
      </c>
      <c r="C20" s="169">
        <v>108</v>
      </c>
      <c r="D20" s="169">
        <v>13</v>
      </c>
      <c r="E20" s="161">
        <f t="shared" si="5"/>
        <v>833</v>
      </c>
      <c r="F20" s="5">
        <v>1110</v>
      </c>
      <c r="G20" s="163">
        <f t="shared" si="6"/>
        <v>0.75045045045045045</v>
      </c>
      <c r="H20" s="164">
        <v>273</v>
      </c>
      <c r="I20" s="165">
        <v>49</v>
      </c>
      <c r="J20" s="166">
        <v>0</v>
      </c>
      <c r="K20" s="170">
        <v>8</v>
      </c>
      <c r="L20" s="171">
        <f t="shared" si="10"/>
        <v>330</v>
      </c>
      <c r="M20" s="164">
        <v>306</v>
      </c>
      <c r="N20" s="165">
        <v>37</v>
      </c>
      <c r="O20" s="164">
        <v>0</v>
      </c>
      <c r="P20" s="170">
        <v>5</v>
      </c>
      <c r="Q20" s="171">
        <f t="shared" si="1"/>
        <v>348</v>
      </c>
      <c r="R20" s="164">
        <v>51</v>
      </c>
      <c r="S20" s="165">
        <v>8</v>
      </c>
      <c r="T20" s="164">
        <v>1</v>
      </c>
      <c r="U20" s="170">
        <v>0</v>
      </c>
      <c r="V20" s="171">
        <f t="shared" si="2"/>
        <v>60</v>
      </c>
      <c r="W20" s="171">
        <f t="shared" si="7"/>
        <v>390</v>
      </c>
      <c r="X20" s="164">
        <v>0</v>
      </c>
      <c r="Y20" s="165">
        <v>0</v>
      </c>
      <c r="Z20" s="164">
        <v>0</v>
      </c>
      <c r="AA20" s="164">
        <v>0</v>
      </c>
      <c r="AB20" s="161">
        <f t="shared" si="3"/>
        <v>0</v>
      </c>
      <c r="AC20" s="161">
        <f t="shared" si="4"/>
        <v>95</v>
      </c>
      <c r="AD20" s="161">
        <f t="shared" si="8"/>
        <v>738</v>
      </c>
      <c r="AE20" s="161">
        <f t="shared" si="9"/>
        <v>833</v>
      </c>
    </row>
    <row r="21" spans="1:31" ht="18">
      <c r="A21" s="53" t="s">
        <v>19</v>
      </c>
      <c r="B21" s="5">
        <v>439</v>
      </c>
      <c r="C21" s="169">
        <v>34</v>
      </c>
      <c r="D21" s="169">
        <v>6</v>
      </c>
      <c r="E21" s="161">
        <f t="shared" si="5"/>
        <v>479</v>
      </c>
      <c r="F21" s="5">
        <v>668</v>
      </c>
      <c r="G21" s="163">
        <f t="shared" si="6"/>
        <v>0.71706586826347307</v>
      </c>
      <c r="H21" s="164">
        <v>139</v>
      </c>
      <c r="I21" s="165">
        <v>17</v>
      </c>
      <c r="J21" s="166">
        <v>0</v>
      </c>
      <c r="K21" s="170">
        <v>2</v>
      </c>
      <c r="L21" s="171">
        <f t="shared" si="10"/>
        <v>158</v>
      </c>
      <c r="M21" s="164">
        <v>189</v>
      </c>
      <c r="N21" s="165">
        <v>8</v>
      </c>
      <c r="O21" s="164">
        <v>1</v>
      </c>
      <c r="P21" s="170">
        <v>4</v>
      </c>
      <c r="Q21" s="171">
        <f t="shared" si="1"/>
        <v>202</v>
      </c>
      <c r="R21" s="164">
        <v>44</v>
      </c>
      <c r="S21" s="165">
        <v>4</v>
      </c>
      <c r="T21" s="164">
        <v>0</v>
      </c>
      <c r="U21" s="170">
        <v>0</v>
      </c>
      <c r="V21" s="171">
        <f t="shared" si="2"/>
        <v>48</v>
      </c>
      <c r="W21" s="171">
        <f t="shared" si="7"/>
        <v>206</v>
      </c>
      <c r="X21" s="164">
        <v>0</v>
      </c>
      <c r="Y21" s="165">
        <v>0</v>
      </c>
      <c r="Z21" s="164">
        <v>0</v>
      </c>
      <c r="AA21" s="164">
        <v>0</v>
      </c>
      <c r="AB21" s="161">
        <f t="shared" si="3"/>
        <v>0</v>
      </c>
      <c r="AC21" s="161">
        <f t="shared" si="4"/>
        <v>71</v>
      </c>
      <c r="AD21" s="161">
        <f t="shared" si="8"/>
        <v>408</v>
      </c>
      <c r="AE21" s="161">
        <f t="shared" si="9"/>
        <v>479</v>
      </c>
    </row>
    <row r="22" spans="1:31" ht="18">
      <c r="A22" s="53" t="s">
        <v>20</v>
      </c>
      <c r="B22" s="5">
        <v>319</v>
      </c>
      <c r="C22" s="169">
        <v>13</v>
      </c>
      <c r="D22" s="169">
        <v>4</v>
      </c>
      <c r="E22" s="161">
        <f t="shared" si="5"/>
        <v>336</v>
      </c>
      <c r="F22" s="5">
        <v>496</v>
      </c>
      <c r="G22" s="163">
        <f t="shared" si="6"/>
        <v>0.67741935483870963</v>
      </c>
      <c r="H22" s="164">
        <v>96</v>
      </c>
      <c r="I22" s="165">
        <v>4</v>
      </c>
      <c r="J22" s="166">
        <v>0</v>
      </c>
      <c r="K22" s="170">
        <v>1</v>
      </c>
      <c r="L22" s="171">
        <f t="shared" si="10"/>
        <v>101</v>
      </c>
      <c r="M22" s="164">
        <v>155</v>
      </c>
      <c r="N22" s="165">
        <v>7</v>
      </c>
      <c r="O22" s="164">
        <v>0</v>
      </c>
      <c r="P22" s="170">
        <v>2</v>
      </c>
      <c r="Q22" s="171">
        <f t="shared" si="1"/>
        <v>164</v>
      </c>
      <c r="R22" s="164">
        <v>33</v>
      </c>
      <c r="S22" s="165">
        <v>2</v>
      </c>
      <c r="T22" s="164">
        <v>0</v>
      </c>
      <c r="U22" s="170">
        <v>0</v>
      </c>
      <c r="V22" s="171">
        <f t="shared" si="2"/>
        <v>35</v>
      </c>
      <c r="W22" s="171">
        <f t="shared" si="7"/>
        <v>136</v>
      </c>
      <c r="X22" s="164">
        <v>1</v>
      </c>
      <c r="Y22" s="165">
        <v>0</v>
      </c>
      <c r="Z22" s="164">
        <v>0</v>
      </c>
      <c r="AA22" s="164">
        <v>0</v>
      </c>
      <c r="AB22" s="161">
        <f t="shared" si="3"/>
        <v>1</v>
      </c>
      <c r="AC22" s="161">
        <f t="shared" si="4"/>
        <v>35</v>
      </c>
      <c r="AD22" s="161">
        <f t="shared" si="8"/>
        <v>301</v>
      </c>
      <c r="AE22" s="161">
        <f t="shared" si="9"/>
        <v>336</v>
      </c>
    </row>
    <row r="23" spans="1:31" ht="18">
      <c r="A23" s="53" t="s">
        <v>21</v>
      </c>
      <c r="B23" s="5">
        <v>224</v>
      </c>
      <c r="C23" s="169">
        <v>16</v>
      </c>
      <c r="D23" s="169">
        <v>1</v>
      </c>
      <c r="E23" s="161">
        <f t="shared" si="5"/>
        <v>241</v>
      </c>
      <c r="F23" s="5">
        <v>355</v>
      </c>
      <c r="G23" s="163">
        <f t="shared" si="6"/>
        <v>0.6788732394366197</v>
      </c>
      <c r="H23" s="164">
        <v>62</v>
      </c>
      <c r="I23" s="165">
        <v>1</v>
      </c>
      <c r="J23" s="166">
        <v>1</v>
      </c>
      <c r="K23" s="170">
        <v>0</v>
      </c>
      <c r="L23" s="171">
        <f t="shared" si="10"/>
        <v>64</v>
      </c>
      <c r="M23" s="164">
        <v>115</v>
      </c>
      <c r="N23" s="165">
        <v>6</v>
      </c>
      <c r="O23" s="164">
        <v>0</v>
      </c>
      <c r="P23" s="170">
        <v>0</v>
      </c>
      <c r="Q23" s="171">
        <f t="shared" si="1"/>
        <v>121</v>
      </c>
      <c r="R23" s="164">
        <v>8</v>
      </c>
      <c r="S23" s="165">
        <v>0</v>
      </c>
      <c r="T23" s="164">
        <v>0</v>
      </c>
      <c r="U23" s="170">
        <v>1</v>
      </c>
      <c r="V23" s="171">
        <f t="shared" si="2"/>
        <v>9</v>
      </c>
      <c r="W23" s="171">
        <f t="shared" si="7"/>
        <v>73</v>
      </c>
      <c r="X23" s="164">
        <v>0</v>
      </c>
      <c r="Y23" s="165">
        <v>0</v>
      </c>
      <c r="Z23" s="164">
        <v>0</v>
      </c>
      <c r="AA23" s="164">
        <v>0</v>
      </c>
      <c r="AB23" s="161">
        <f t="shared" si="3"/>
        <v>0</v>
      </c>
      <c r="AC23" s="161">
        <f t="shared" si="4"/>
        <v>47</v>
      </c>
      <c r="AD23" s="161">
        <f t="shared" si="8"/>
        <v>194</v>
      </c>
      <c r="AE23" s="161">
        <f t="shared" si="9"/>
        <v>241</v>
      </c>
    </row>
    <row r="24" spans="1:31" ht="18">
      <c r="A24" s="53" t="s">
        <v>22</v>
      </c>
      <c r="B24" s="5">
        <v>388</v>
      </c>
      <c r="C24" s="169">
        <v>15</v>
      </c>
      <c r="D24" s="169">
        <v>1</v>
      </c>
      <c r="E24" s="161">
        <f t="shared" si="5"/>
        <v>404</v>
      </c>
      <c r="F24" s="5">
        <v>647</v>
      </c>
      <c r="G24" s="163">
        <f t="shared" si="6"/>
        <v>0.62442040185471404</v>
      </c>
      <c r="H24" s="164">
        <v>123</v>
      </c>
      <c r="I24" s="165">
        <v>4</v>
      </c>
      <c r="J24" s="166">
        <v>0</v>
      </c>
      <c r="K24" s="170">
        <v>1</v>
      </c>
      <c r="L24" s="171">
        <f t="shared" si="10"/>
        <v>128</v>
      </c>
      <c r="M24" s="164">
        <v>205</v>
      </c>
      <c r="N24" s="165">
        <v>8</v>
      </c>
      <c r="O24" s="164">
        <v>0</v>
      </c>
      <c r="P24" s="170">
        <v>0</v>
      </c>
      <c r="Q24" s="171">
        <f t="shared" si="1"/>
        <v>213</v>
      </c>
      <c r="R24" s="164">
        <v>23</v>
      </c>
      <c r="S24" s="165">
        <v>2</v>
      </c>
      <c r="T24" s="164">
        <v>0</v>
      </c>
      <c r="U24" s="170">
        <v>0</v>
      </c>
      <c r="V24" s="171">
        <f t="shared" si="2"/>
        <v>25</v>
      </c>
      <c r="W24" s="171">
        <f t="shared" si="7"/>
        <v>153</v>
      </c>
      <c r="X24" s="164">
        <v>0</v>
      </c>
      <c r="Y24" s="165">
        <v>0</v>
      </c>
      <c r="Z24" s="164">
        <v>0</v>
      </c>
      <c r="AA24" s="164">
        <v>0</v>
      </c>
      <c r="AB24" s="161">
        <f t="shared" si="3"/>
        <v>0</v>
      </c>
      <c r="AC24" s="161">
        <f t="shared" si="4"/>
        <v>38</v>
      </c>
      <c r="AD24" s="161">
        <f t="shared" si="8"/>
        <v>366</v>
      </c>
      <c r="AE24" s="161">
        <f t="shared" si="9"/>
        <v>404</v>
      </c>
    </row>
    <row r="25" spans="1:31" ht="18">
      <c r="A25" s="53" t="s">
        <v>23</v>
      </c>
      <c r="B25" s="5">
        <v>535</v>
      </c>
      <c r="C25" s="169">
        <v>36</v>
      </c>
      <c r="D25" s="169">
        <v>3</v>
      </c>
      <c r="E25" s="161">
        <f t="shared" si="5"/>
        <v>574</v>
      </c>
      <c r="F25" s="5">
        <v>875</v>
      </c>
      <c r="G25" s="163">
        <f t="shared" si="6"/>
        <v>0.65600000000000003</v>
      </c>
      <c r="H25" s="164">
        <v>193</v>
      </c>
      <c r="I25" s="165">
        <v>14</v>
      </c>
      <c r="J25" s="166">
        <v>0</v>
      </c>
      <c r="K25" s="170">
        <v>0</v>
      </c>
      <c r="L25" s="171">
        <f t="shared" si="10"/>
        <v>207</v>
      </c>
      <c r="M25" s="164">
        <v>228</v>
      </c>
      <c r="N25" s="165">
        <v>14</v>
      </c>
      <c r="O25" s="164">
        <v>0</v>
      </c>
      <c r="P25" s="170">
        <v>2</v>
      </c>
      <c r="Q25" s="171">
        <f t="shared" si="1"/>
        <v>244</v>
      </c>
      <c r="R25" s="164">
        <v>35</v>
      </c>
      <c r="S25" s="165">
        <v>1</v>
      </c>
      <c r="T25" s="164">
        <v>0</v>
      </c>
      <c r="U25" s="170">
        <v>1</v>
      </c>
      <c r="V25" s="171">
        <f t="shared" si="2"/>
        <v>37</v>
      </c>
      <c r="W25" s="171">
        <f t="shared" si="7"/>
        <v>244</v>
      </c>
      <c r="X25" s="164">
        <v>1</v>
      </c>
      <c r="Y25" s="165">
        <v>0</v>
      </c>
      <c r="Z25" s="164">
        <v>0</v>
      </c>
      <c r="AA25" s="164">
        <v>0</v>
      </c>
      <c r="AB25" s="161">
        <f t="shared" si="3"/>
        <v>1</v>
      </c>
      <c r="AC25" s="161">
        <f t="shared" si="4"/>
        <v>85</v>
      </c>
      <c r="AD25" s="161">
        <f t="shared" si="8"/>
        <v>489</v>
      </c>
      <c r="AE25" s="161">
        <f t="shared" si="9"/>
        <v>574</v>
      </c>
    </row>
    <row r="26" spans="1:31" ht="18">
      <c r="A26" s="53" t="s">
        <v>24</v>
      </c>
      <c r="B26" s="5">
        <v>371</v>
      </c>
      <c r="C26" s="169">
        <v>23</v>
      </c>
      <c r="D26" s="169">
        <v>5</v>
      </c>
      <c r="E26" s="161">
        <f t="shared" si="5"/>
        <v>399</v>
      </c>
      <c r="F26" s="5">
        <v>575</v>
      </c>
      <c r="G26" s="163">
        <f t="shared" si="6"/>
        <v>0.69391304347826088</v>
      </c>
      <c r="H26" s="164">
        <v>92</v>
      </c>
      <c r="I26" s="165">
        <v>8</v>
      </c>
      <c r="J26" s="166">
        <v>0</v>
      </c>
      <c r="K26" s="170">
        <v>0</v>
      </c>
      <c r="L26" s="171">
        <f t="shared" si="10"/>
        <v>100</v>
      </c>
      <c r="M26" s="164">
        <v>171</v>
      </c>
      <c r="N26" s="165">
        <v>7</v>
      </c>
      <c r="O26" s="164">
        <v>0</v>
      </c>
      <c r="P26" s="170">
        <v>5</v>
      </c>
      <c r="Q26" s="171">
        <f t="shared" si="1"/>
        <v>183</v>
      </c>
      <c r="R26" s="164">
        <v>42</v>
      </c>
      <c r="S26" s="165">
        <v>3</v>
      </c>
      <c r="T26" s="164">
        <v>0</v>
      </c>
      <c r="U26" s="170">
        <v>0</v>
      </c>
      <c r="V26" s="171">
        <f t="shared" si="2"/>
        <v>45</v>
      </c>
      <c r="W26" s="171">
        <f t="shared" si="7"/>
        <v>145</v>
      </c>
      <c r="X26" s="164">
        <v>0</v>
      </c>
      <c r="Y26" s="165">
        <v>0</v>
      </c>
      <c r="Z26" s="164">
        <v>0</v>
      </c>
      <c r="AA26" s="164">
        <v>0</v>
      </c>
      <c r="AB26" s="161">
        <f t="shared" si="3"/>
        <v>0</v>
      </c>
      <c r="AC26" s="161">
        <f t="shared" si="4"/>
        <v>71</v>
      </c>
      <c r="AD26" s="161">
        <f t="shared" si="8"/>
        <v>328</v>
      </c>
      <c r="AE26" s="161">
        <f t="shared" si="9"/>
        <v>399</v>
      </c>
    </row>
    <row r="27" spans="1:31" ht="18">
      <c r="A27" s="53" t="s">
        <v>25</v>
      </c>
      <c r="B27" s="5">
        <v>455</v>
      </c>
      <c r="C27" s="169">
        <v>52</v>
      </c>
      <c r="D27" s="169">
        <v>6</v>
      </c>
      <c r="E27" s="161">
        <f t="shared" si="5"/>
        <v>513</v>
      </c>
      <c r="F27" s="5">
        <v>790</v>
      </c>
      <c r="G27" s="163">
        <f t="shared" si="6"/>
        <v>0.64936708860759496</v>
      </c>
      <c r="H27" s="164">
        <v>116</v>
      </c>
      <c r="I27" s="165">
        <v>20</v>
      </c>
      <c r="J27" s="166">
        <v>1</v>
      </c>
      <c r="K27" s="170">
        <v>2</v>
      </c>
      <c r="L27" s="171">
        <f t="shared" si="10"/>
        <v>139</v>
      </c>
      <c r="M27" s="164">
        <v>249</v>
      </c>
      <c r="N27" s="165">
        <v>24</v>
      </c>
      <c r="O27" s="164">
        <v>0</v>
      </c>
      <c r="P27" s="170">
        <v>2</v>
      </c>
      <c r="Q27" s="171">
        <f t="shared" si="1"/>
        <v>275</v>
      </c>
      <c r="R27" s="164">
        <v>35</v>
      </c>
      <c r="S27" s="165">
        <v>1</v>
      </c>
      <c r="T27" s="164">
        <v>0</v>
      </c>
      <c r="U27" s="170">
        <v>1</v>
      </c>
      <c r="V27" s="171">
        <f t="shared" si="2"/>
        <v>37</v>
      </c>
      <c r="W27" s="171">
        <f t="shared" si="7"/>
        <v>176</v>
      </c>
      <c r="X27" s="164">
        <v>0</v>
      </c>
      <c r="Y27" s="165">
        <v>0</v>
      </c>
      <c r="Z27" s="164">
        <v>0</v>
      </c>
      <c r="AA27" s="164">
        <v>0</v>
      </c>
      <c r="AB27" s="161">
        <f t="shared" si="3"/>
        <v>0</v>
      </c>
      <c r="AC27" s="161">
        <f t="shared" si="4"/>
        <v>62</v>
      </c>
      <c r="AD27" s="161">
        <f t="shared" si="8"/>
        <v>451</v>
      </c>
      <c r="AE27" s="161">
        <f t="shared" si="9"/>
        <v>513</v>
      </c>
    </row>
    <row r="28" spans="1:31" ht="18">
      <c r="A28" s="53" t="s">
        <v>26</v>
      </c>
      <c r="B28" s="5">
        <v>488</v>
      </c>
      <c r="C28" s="169">
        <v>41</v>
      </c>
      <c r="D28" s="169">
        <v>6</v>
      </c>
      <c r="E28" s="161">
        <f t="shared" si="5"/>
        <v>535</v>
      </c>
      <c r="F28" s="5">
        <v>819</v>
      </c>
      <c r="G28" s="163">
        <f t="shared" si="6"/>
        <v>0.65323565323565325</v>
      </c>
      <c r="H28" s="164">
        <v>172</v>
      </c>
      <c r="I28" s="165">
        <v>13</v>
      </c>
      <c r="J28" s="166">
        <v>2</v>
      </c>
      <c r="K28" s="170">
        <v>4</v>
      </c>
      <c r="L28" s="171">
        <f t="shared" si="10"/>
        <v>191</v>
      </c>
      <c r="M28" s="164">
        <v>209</v>
      </c>
      <c r="N28" s="165">
        <v>19</v>
      </c>
      <c r="O28" s="164">
        <v>0</v>
      </c>
      <c r="P28" s="170">
        <v>2</v>
      </c>
      <c r="Q28" s="171">
        <f t="shared" si="1"/>
        <v>230</v>
      </c>
      <c r="R28" s="164">
        <v>30</v>
      </c>
      <c r="S28" s="165">
        <v>0</v>
      </c>
      <c r="T28" s="164">
        <v>0</v>
      </c>
      <c r="U28" s="170">
        <v>0</v>
      </c>
      <c r="V28" s="171">
        <f t="shared" si="2"/>
        <v>30</v>
      </c>
      <c r="W28" s="171">
        <f t="shared" si="7"/>
        <v>221</v>
      </c>
      <c r="X28" s="164">
        <v>0</v>
      </c>
      <c r="Y28" s="165">
        <v>0</v>
      </c>
      <c r="Z28" s="164">
        <v>0</v>
      </c>
      <c r="AA28" s="164">
        <v>0</v>
      </c>
      <c r="AB28" s="161">
        <f t="shared" si="3"/>
        <v>0</v>
      </c>
      <c r="AC28" s="161">
        <f t="shared" si="4"/>
        <v>84</v>
      </c>
      <c r="AD28" s="161">
        <f t="shared" si="8"/>
        <v>451</v>
      </c>
      <c r="AE28" s="161">
        <f t="shared" si="9"/>
        <v>535</v>
      </c>
    </row>
    <row r="29" spans="1:31" ht="18">
      <c r="A29" s="53" t="s">
        <v>27</v>
      </c>
      <c r="B29" s="5">
        <v>490</v>
      </c>
      <c r="C29" s="169">
        <v>27</v>
      </c>
      <c r="D29" s="169">
        <v>9</v>
      </c>
      <c r="E29" s="161">
        <f t="shared" si="5"/>
        <v>526</v>
      </c>
      <c r="F29" s="5">
        <v>950</v>
      </c>
      <c r="G29" s="163">
        <f t="shared" si="6"/>
        <v>0.55368421052631578</v>
      </c>
      <c r="H29" s="164">
        <v>185</v>
      </c>
      <c r="I29" s="165">
        <v>6</v>
      </c>
      <c r="J29" s="166">
        <v>0</v>
      </c>
      <c r="K29" s="170">
        <v>5</v>
      </c>
      <c r="L29" s="171">
        <f t="shared" si="10"/>
        <v>196</v>
      </c>
      <c r="M29" s="164">
        <v>198</v>
      </c>
      <c r="N29" s="165">
        <v>5</v>
      </c>
      <c r="O29" s="164">
        <v>0</v>
      </c>
      <c r="P29" s="170">
        <v>1</v>
      </c>
      <c r="Q29" s="171">
        <f t="shared" si="1"/>
        <v>204</v>
      </c>
      <c r="R29" s="164">
        <v>35</v>
      </c>
      <c r="S29" s="165">
        <v>5</v>
      </c>
      <c r="T29" s="164">
        <v>0</v>
      </c>
      <c r="U29" s="170">
        <v>3</v>
      </c>
      <c r="V29" s="171">
        <f t="shared" si="2"/>
        <v>43</v>
      </c>
      <c r="W29" s="171">
        <f t="shared" si="7"/>
        <v>239</v>
      </c>
      <c r="X29" s="164">
        <v>0</v>
      </c>
      <c r="Y29" s="165">
        <v>0</v>
      </c>
      <c r="Z29" s="164">
        <v>0</v>
      </c>
      <c r="AA29" s="164">
        <v>0</v>
      </c>
      <c r="AB29" s="161">
        <f t="shared" si="3"/>
        <v>0</v>
      </c>
      <c r="AC29" s="161">
        <f t="shared" si="4"/>
        <v>83</v>
      </c>
      <c r="AD29" s="161">
        <f t="shared" si="8"/>
        <v>443</v>
      </c>
      <c r="AE29" s="161">
        <f t="shared" si="9"/>
        <v>526</v>
      </c>
    </row>
    <row r="30" spans="1:31" ht="18">
      <c r="A30" s="53" t="s">
        <v>28</v>
      </c>
      <c r="B30" s="5">
        <v>301</v>
      </c>
      <c r="C30" s="169">
        <v>12</v>
      </c>
      <c r="D30" s="169">
        <v>1</v>
      </c>
      <c r="E30" s="161">
        <f t="shared" si="5"/>
        <v>314</v>
      </c>
      <c r="F30" s="5">
        <v>523</v>
      </c>
      <c r="G30" s="163">
        <f t="shared" si="6"/>
        <v>0.60038240917782026</v>
      </c>
      <c r="H30" s="164">
        <v>93</v>
      </c>
      <c r="I30" s="165">
        <v>6</v>
      </c>
      <c r="J30" s="166">
        <v>0</v>
      </c>
      <c r="K30" s="170">
        <v>0</v>
      </c>
      <c r="L30" s="171">
        <f t="shared" si="10"/>
        <v>99</v>
      </c>
      <c r="M30" s="164">
        <v>150</v>
      </c>
      <c r="N30" s="165">
        <v>4</v>
      </c>
      <c r="O30" s="164">
        <v>0</v>
      </c>
      <c r="P30" s="170">
        <v>0</v>
      </c>
      <c r="Q30" s="171">
        <f t="shared" si="1"/>
        <v>154</v>
      </c>
      <c r="R30" s="164">
        <v>18</v>
      </c>
      <c r="S30" s="165">
        <v>0</v>
      </c>
      <c r="T30" s="164">
        <v>0</v>
      </c>
      <c r="U30" s="170">
        <v>0</v>
      </c>
      <c r="V30" s="171">
        <f t="shared" si="2"/>
        <v>18</v>
      </c>
      <c r="W30" s="171">
        <f t="shared" si="7"/>
        <v>117</v>
      </c>
      <c r="X30" s="164">
        <v>0</v>
      </c>
      <c r="Y30" s="165">
        <v>0</v>
      </c>
      <c r="Z30" s="164">
        <v>0</v>
      </c>
      <c r="AA30" s="164">
        <v>0</v>
      </c>
      <c r="AB30" s="161">
        <f t="shared" si="3"/>
        <v>0</v>
      </c>
      <c r="AC30" s="161">
        <f t="shared" si="4"/>
        <v>43</v>
      </c>
      <c r="AD30" s="161">
        <f t="shared" si="8"/>
        <v>271</v>
      </c>
      <c r="AE30" s="161">
        <f t="shared" si="9"/>
        <v>314</v>
      </c>
    </row>
    <row r="31" spans="1:31" ht="18">
      <c r="A31" s="53" t="s">
        <v>29</v>
      </c>
      <c r="B31" s="5">
        <v>398</v>
      </c>
      <c r="C31" s="169">
        <v>22</v>
      </c>
      <c r="D31" s="169">
        <v>5</v>
      </c>
      <c r="E31" s="161">
        <f t="shared" si="5"/>
        <v>425</v>
      </c>
      <c r="F31" s="5">
        <v>647</v>
      </c>
      <c r="G31" s="163">
        <f t="shared" si="6"/>
        <v>0.65687789799072638</v>
      </c>
      <c r="H31" s="164">
        <v>101</v>
      </c>
      <c r="I31" s="165">
        <v>6</v>
      </c>
      <c r="J31" s="166">
        <v>0</v>
      </c>
      <c r="K31" s="170">
        <v>2</v>
      </c>
      <c r="L31" s="171">
        <f t="shared" si="10"/>
        <v>109</v>
      </c>
      <c r="M31" s="164">
        <v>223</v>
      </c>
      <c r="N31" s="165">
        <v>9</v>
      </c>
      <c r="O31" s="164">
        <v>2</v>
      </c>
      <c r="P31" s="170">
        <v>2</v>
      </c>
      <c r="Q31" s="171">
        <f t="shared" si="1"/>
        <v>236</v>
      </c>
      <c r="R31" s="164">
        <v>31</v>
      </c>
      <c r="S31" s="165">
        <v>1</v>
      </c>
      <c r="T31" s="164">
        <v>0</v>
      </c>
      <c r="U31" s="170">
        <v>0</v>
      </c>
      <c r="V31" s="171">
        <f t="shared" si="2"/>
        <v>32</v>
      </c>
      <c r="W31" s="171">
        <f t="shared" si="7"/>
        <v>141</v>
      </c>
      <c r="X31" s="164">
        <v>0</v>
      </c>
      <c r="Y31" s="165">
        <v>0</v>
      </c>
      <c r="Z31" s="164">
        <v>0</v>
      </c>
      <c r="AA31" s="164">
        <v>0</v>
      </c>
      <c r="AB31" s="161">
        <f t="shared" si="3"/>
        <v>0</v>
      </c>
      <c r="AC31" s="161">
        <f t="shared" si="4"/>
        <v>48</v>
      </c>
      <c r="AD31" s="161">
        <f t="shared" si="8"/>
        <v>377</v>
      </c>
      <c r="AE31" s="161">
        <f t="shared" si="9"/>
        <v>425</v>
      </c>
    </row>
    <row r="32" spans="1:31" ht="18">
      <c r="A32" s="53" t="s">
        <v>30</v>
      </c>
      <c r="B32" s="5">
        <v>524</v>
      </c>
      <c r="C32" s="169">
        <v>77</v>
      </c>
      <c r="D32" s="169">
        <v>4</v>
      </c>
      <c r="E32" s="161">
        <f t="shared" si="5"/>
        <v>605</v>
      </c>
      <c r="F32" s="5">
        <v>827</v>
      </c>
      <c r="G32" s="163">
        <f t="shared" si="6"/>
        <v>0.73155985489721886</v>
      </c>
      <c r="H32" s="164">
        <v>166</v>
      </c>
      <c r="I32" s="165">
        <v>25</v>
      </c>
      <c r="J32" s="166">
        <v>0</v>
      </c>
      <c r="K32" s="170">
        <v>1</v>
      </c>
      <c r="L32" s="171">
        <f t="shared" si="10"/>
        <v>192</v>
      </c>
      <c r="M32" s="164">
        <v>248</v>
      </c>
      <c r="N32" s="165">
        <v>29</v>
      </c>
      <c r="O32" s="164">
        <v>1</v>
      </c>
      <c r="P32" s="170">
        <v>0</v>
      </c>
      <c r="Q32" s="171">
        <f t="shared" si="1"/>
        <v>278</v>
      </c>
      <c r="R32" s="164">
        <v>36</v>
      </c>
      <c r="S32" s="165">
        <v>3</v>
      </c>
      <c r="T32" s="164">
        <v>0</v>
      </c>
      <c r="U32" s="170">
        <v>1</v>
      </c>
      <c r="V32" s="171">
        <f t="shared" si="2"/>
        <v>40</v>
      </c>
      <c r="W32" s="171">
        <f t="shared" si="7"/>
        <v>232</v>
      </c>
      <c r="X32" s="164">
        <v>0</v>
      </c>
      <c r="Y32" s="165">
        <v>0</v>
      </c>
      <c r="Z32" s="164">
        <v>0</v>
      </c>
      <c r="AA32" s="164">
        <v>0</v>
      </c>
      <c r="AB32" s="161">
        <f t="shared" si="3"/>
        <v>0</v>
      </c>
      <c r="AC32" s="161">
        <f t="shared" si="4"/>
        <v>95</v>
      </c>
      <c r="AD32" s="161">
        <f t="shared" si="8"/>
        <v>510</v>
      </c>
      <c r="AE32" s="161">
        <f t="shared" si="9"/>
        <v>605</v>
      </c>
    </row>
    <row r="33" spans="1:31" ht="18">
      <c r="A33" s="53" t="s">
        <v>31</v>
      </c>
      <c r="B33" s="5">
        <v>404</v>
      </c>
      <c r="C33" s="169">
        <v>40</v>
      </c>
      <c r="D33" s="169">
        <v>2</v>
      </c>
      <c r="E33" s="161">
        <f t="shared" si="5"/>
        <v>446</v>
      </c>
      <c r="F33" s="5">
        <v>659</v>
      </c>
      <c r="G33" s="163">
        <f t="shared" si="6"/>
        <v>0.67678300455235207</v>
      </c>
      <c r="H33" s="164">
        <v>122</v>
      </c>
      <c r="I33" s="165">
        <v>20</v>
      </c>
      <c r="J33" s="166">
        <v>1</v>
      </c>
      <c r="K33" s="170">
        <v>0</v>
      </c>
      <c r="L33" s="171">
        <f t="shared" si="10"/>
        <v>143</v>
      </c>
      <c r="M33" s="164">
        <v>193</v>
      </c>
      <c r="N33" s="165">
        <v>10</v>
      </c>
      <c r="O33" s="164">
        <v>0</v>
      </c>
      <c r="P33" s="170">
        <v>2</v>
      </c>
      <c r="Q33" s="171">
        <f t="shared" si="1"/>
        <v>205</v>
      </c>
      <c r="R33" s="164">
        <v>36</v>
      </c>
      <c r="S33" s="165">
        <v>1</v>
      </c>
      <c r="T33" s="164">
        <v>1</v>
      </c>
      <c r="U33" s="170">
        <v>0</v>
      </c>
      <c r="V33" s="171">
        <f t="shared" si="2"/>
        <v>38</v>
      </c>
      <c r="W33" s="171">
        <f t="shared" si="7"/>
        <v>181</v>
      </c>
      <c r="X33" s="164">
        <v>0</v>
      </c>
      <c r="Y33" s="165">
        <v>0</v>
      </c>
      <c r="Z33" s="164">
        <v>0</v>
      </c>
      <c r="AA33" s="164">
        <v>0</v>
      </c>
      <c r="AB33" s="161">
        <f t="shared" si="3"/>
        <v>0</v>
      </c>
      <c r="AC33" s="161">
        <f t="shared" si="4"/>
        <v>60</v>
      </c>
      <c r="AD33" s="161">
        <f t="shared" si="8"/>
        <v>386</v>
      </c>
      <c r="AE33" s="161">
        <f t="shared" si="9"/>
        <v>446</v>
      </c>
    </row>
    <row r="34" spans="1:31" ht="18">
      <c r="A34" s="53" t="s">
        <v>32</v>
      </c>
      <c r="B34" s="5">
        <v>437</v>
      </c>
      <c r="C34" s="169">
        <v>13</v>
      </c>
      <c r="D34" s="169">
        <v>7</v>
      </c>
      <c r="E34" s="161">
        <f t="shared" si="5"/>
        <v>457</v>
      </c>
      <c r="F34" s="5">
        <v>653</v>
      </c>
      <c r="G34" s="163">
        <f t="shared" si="6"/>
        <v>0.69984686064318535</v>
      </c>
      <c r="H34" s="164">
        <v>136</v>
      </c>
      <c r="I34" s="165">
        <v>0</v>
      </c>
      <c r="J34" s="166">
        <v>0</v>
      </c>
      <c r="K34" s="170">
        <v>1</v>
      </c>
      <c r="L34" s="171">
        <f t="shared" si="10"/>
        <v>137</v>
      </c>
      <c r="M34" s="164">
        <v>222</v>
      </c>
      <c r="N34" s="165">
        <v>7</v>
      </c>
      <c r="O34" s="164">
        <v>0</v>
      </c>
      <c r="P34" s="170">
        <v>5</v>
      </c>
      <c r="Q34" s="171">
        <f t="shared" si="1"/>
        <v>234</v>
      </c>
      <c r="R34" s="164">
        <v>36</v>
      </c>
      <c r="S34" s="165">
        <v>0</v>
      </c>
      <c r="T34" s="164">
        <v>0</v>
      </c>
      <c r="U34" s="170">
        <v>1</v>
      </c>
      <c r="V34" s="171">
        <f t="shared" si="2"/>
        <v>37</v>
      </c>
      <c r="W34" s="171">
        <f t="shared" si="7"/>
        <v>174</v>
      </c>
      <c r="X34" s="164">
        <v>0</v>
      </c>
      <c r="Y34" s="165">
        <v>0</v>
      </c>
      <c r="Z34" s="164">
        <v>0</v>
      </c>
      <c r="AA34" s="164">
        <v>0</v>
      </c>
      <c r="AB34" s="161">
        <f t="shared" si="3"/>
        <v>0</v>
      </c>
      <c r="AC34" s="161">
        <f t="shared" si="4"/>
        <v>49</v>
      </c>
      <c r="AD34" s="161">
        <f t="shared" si="8"/>
        <v>408</v>
      </c>
      <c r="AE34" s="161">
        <f t="shared" si="9"/>
        <v>457</v>
      </c>
    </row>
    <row r="35" spans="1:31" ht="18">
      <c r="A35" s="53" t="s">
        <v>33</v>
      </c>
      <c r="B35" s="5">
        <v>611</v>
      </c>
      <c r="C35" s="169">
        <v>29</v>
      </c>
      <c r="D35" s="169">
        <v>7</v>
      </c>
      <c r="E35" s="161">
        <f t="shared" si="5"/>
        <v>647</v>
      </c>
      <c r="F35" s="5">
        <v>948</v>
      </c>
      <c r="G35" s="163">
        <f t="shared" si="6"/>
        <v>0.6824894514767933</v>
      </c>
      <c r="H35" s="164">
        <v>220</v>
      </c>
      <c r="I35" s="165">
        <v>7</v>
      </c>
      <c r="J35" s="166">
        <v>0</v>
      </c>
      <c r="K35" s="170">
        <v>0</v>
      </c>
      <c r="L35" s="171">
        <f t="shared" si="10"/>
        <v>227</v>
      </c>
      <c r="M35" s="164">
        <v>264</v>
      </c>
      <c r="N35" s="165">
        <v>14</v>
      </c>
      <c r="O35" s="164">
        <v>0</v>
      </c>
      <c r="P35" s="170">
        <v>3</v>
      </c>
      <c r="Q35" s="171">
        <f t="shared" si="1"/>
        <v>281</v>
      </c>
      <c r="R35" s="164">
        <v>51</v>
      </c>
      <c r="S35" s="165">
        <v>2</v>
      </c>
      <c r="T35" s="164">
        <v>1</v>
      </c>
      <c r="U35" s="170">
        <v>2</v>
      </c>
      <c r="V35" s="171">
        <f t="shared" si="2"/>
        <v>56</v>
      </c>
      <c r="W35" s="171">
        <f t="shared" si="7"/>
        <v>283</v>
      </c>
      <c r="X35" s="164">
        <v>0</v>
      </c>
      <c r="Y35" s="165">
        <v>0</v>
      </c>
      <c r="Z35" s="164">
        <v>0</v>
      </c>
      <c r="AA35" s="164">
        <v>0</v>
      </c>
      <c r="AB35" s="161">
        <f t="shared" si="3"/>
        <v>0</v>
      </c>
      <c r="AC35" s="161">
        <f t="shared" si="4"/>
        <v>83</v>
      </c>
      <c r="AD35" s="161">
        <f t="shared" si="8"/>
        <v>564</v>
      </c>
      <c r="AE35" s="161">
        <f t="shared" si="9"/>
        <v>647</v>
      </c>
    </row>
    <row r="36" spans="1:31" ht="18">
      <c r="A36" s="53" t="s">
        <v>34</v>
      </c>
      <c r="B36" s="5">
        <v>536</v>
      </c>
      <c r="C36" s="169">
        <v>43</v>
      </c>
      <c r="D36" s="169">
        <v>8</v>
      </c>
      <c r="E36" s="161">
        <f t="shared" si="5"/>
        <v>587</v>
      </c>
      <c r="F36" s="5">
        <v>838</v>
      </c>
      <c r="G36" s="163">
        <f t="shared" si="6"/>
        <v>0.7004773269689738</v>
      </c>
      <c r="H36" s="164">
        <v>159</v>
      </c>
      <c r="I36" s="165">
        <v>12</v>
      </c>
      <c r="J36" s="166">
        <v>0</v>
      </c>
      <c r="K36" s="170">
        <v>2</v>
      </c>
      <c r="L36" s="171">
        <f t="shared" si="10"/>
        <v>173</v>
      </c>
      <c r="M36" s="164">
        <v>281</v>
      </c>
      <c r="N36" s="165">
        <v>22</v>
      </c>
      <c r="O36" s="164">
        <v>0</v>
      </c>
      <c r="P36" s="170">
        <v>3</v>
      </c>
      <c r="Q36" s="171">
        <f t="shared" si="1"/>
        <v>306</v>
      </c>
      <c r="R36" s="164">
        <v>38</v>
      </c>
      <c r="S36" s="165">
        <v>1</v>
      </c>
      <c r="T36" s="164">
        <v>0</v>
      </c>
      <c r="U36" s="170">
        <v>1</v>
      </c>
      <c r="V36" s="171">
        <f t="shared" si="2"/>
        <v>40</v>
      </c>
      <c r="W36" s="171">
        <f t="shared" si="7"/>
        <v>213</v>
      </c>
      <c r="X36" s="164">
        <v>0</v>
      </c>
      <c r="Y36" s="165">
        <v>0</v>
      </c>
      <c r="Z36" s="164">
        <v>0</v>
      </c>
      <c r="AA36" s="164">
        <v>0</v>
      </c>
      <c r="AB36" s="161">
        <f t="shared" si="3"/>
        <v>0</v>
      </c>
      <c r="AC36" s="161">
        <f t="shared" si="4"/>
        <v>68</v>
      </c>
      <c r="AD36" s="161">
        <f t="shared" si="8"/>
        <v>519</v>
      </c>
      <c r="AE36" s="161">
        <f t="shared" si="9"/>
        <v>587</v>
      </c>
    </row>
    <row r="37" spans="1:31" ht="18">
      <c r="A37" s="53" t="s">
        <v>35</v>
      </c>
      <c r="B37" s="5">
        <v>441</v>
      </c>
      <c r="C37" s="169">
        <v>28</v>
      </c>
      <c r="D37" s="169">
        <v>5</v>
      </c>
      <c r="E37" s="161">
        <f t="shared" si="5"/>
        <v>474</v>
      </c>
      <c r="F37" s="5">
        <v>733</v>
      </c>
      <c r="G37" s="163">
        <f t="shared" si="6"/>
        <v>0.64665757162346527</v>
      </c>
      <c r="H37" s="164">
        <v>126</v>
      </c>
      <c r="I37" s="165">
        <v>6</v>
      </c>
      <c r="J37" s="166">
        <v>0</v>
      </c>
      <c r="K37" s="170">
        <v>2</v>
      </c>
      <c r="L37" s="171">
        <f t="shared" si="10"/>
        <v>134</v>
      </c>
      <c r="M37" s="164">
        <v>212</v>
      </c>
      <c r="N37" s="165">
        <v>16</v>
      </c>
      <c r="O37" s="164">
        <v>0</v>
      </c>
      <c r="P37" s="170">
        <v>2</v>
      </c>
      <c r="Q37" s="171">
        <f t="shared" si="1"/>
        <v>230</v>
      </c>
      <c r="R37" s="164">
        <v>34</v>
      </c>
      <c r="S37" s="165">
        <v>1</v>
      </c>
      <c r="T37" s="164">
        <v>0</v>
      </c>
      <c r="U37" s="170">
        <v>0</v>
      </c>
      <c r="V37" s="171">
        <f t="shared" si="2"/>
        <v>35</v>
      </c>
      <c r="W37" s="171">
        <f t="shared" si="7"/>
        <v>169</v>
      </c>
      <c r="X37" s="164">
        <v>0</v>
      </c>
      <c r="Y37" s="165">
        <v>0</v>
      </c>
      <c r="Z37" s="164">
        <v>0</v>
      </c>
      <c r="AA37" s="164">
        <v>0</v>
      </c>
      <c r="AB37" s="161">
        <f t="shared" si="3"/>
        <v>0</v>
      </c>
      <c r="AC37" s="161">
        <f t="shared" si="4"/>
        <v>75</v>
      </c>
      <c r="AD37" s="161">
        <f t="shared" si="8"/>
        <v>399</v>
      </c>
      <c r="AE37" s="161">
        <f t="shared" si="9"/>
        <v>474</v>
      </c>
    </row>
    <row r="38" spans="1:31" ht="18">
      <c r="A38" s="53" t="s">
        <v>36</v>
      </c>
      <c r="B38" s="174">
        <v>480</v>
      </c>
      <c r="C38" s="169">
        <v>43</v>
      </c>
      <c r="D38" s="169">
        <v>6</v>
      </c>
      <c r="E38" s="161">
        <f t="shared" si="5"/>
        <v>529</v>
      </c>
      <c r="F38" s="5">
        <v>782</v>
      </c>
      <c r="G38" s="163">
        <f t="shared" si="6"/>
        <v>0.67647058823529416</v>
      </c>
      <c r="H38" s="164">
        <v>141</v>
      </c>
      <c r="I38" s="165">
        <v>14</v>
      </c>
      <c r="J38" s="166">
        <v>0</v>
      </c>
      <c r="K38" s="170">
        <v>2</v>
      </c>
      <c r="L38" s="171">
        <f t="shared" si="10"/>
        <v>157</v>
      </c>
      <c r="M38" s="164">
        <v>233</v>
      </c>
      <c r="N38" s="165">
        <v>17</v>
      </c>
      <c r="O38" s="164">
        <v>0</v>
      </c>
      <c r="P38" s="170">
        <v>3</v>
      </c>
      <c r="Q38" s="171">
        <f t="shared" si="1"/>
        <v>253</v>
      </c>
      <c r="R38" s="164">
        <v>36</v>
      </c>
      <c r="S38" s="165">
        <v>1</v>
      </c>
      <c r="T38" s="164">
        <v>1</v>
      </c>
      <c r="U38" s="170">
        <v>0</v>
      </c>
      <c r="V38" s="171">
        <f t="shared" si="2"/>
        <v>38</v>
      </c>
      <c r="W38" s="171">
        <f t="shared" si="7"/>
        <v>195</v>
      </c>
      <c r="X38" s="164">
        <v>0</v>
      </c>
      <c r="Y38" s="165">
        <v>0</v>
      </c>
      <c r="Z38" s="164">
        <v>0</v>
      </c>
      <c r="AA38" s="164">
        <v>0</v>
      </c>
      <c r="AB38" s="161">
        <f t="shared" si="3"/>
        <v>0</v>
      </c>
      <c r="AC38" s="161">
        <f t="shared" si="4"/>
        <v>81</v>
      </c>
      <c r="AD38" s="161">
        <f t="shared" si="8"/>
        <v>448</v>
      </c>
      <c r="AE38" s="161">
        <f t="shared" si="9"/>
        <v>529</v>
      </c>
    </row>
    <row r="39" spans="1:31" ht="18">
      <c r="A39" s="53" t="s">
        <v>37</v>
      </c>
      <c r="B39" s="173">
        <v>399</v>
      </c>
      <c r="C39" s="169">
        <v>43</v>
      </c>
      <c r="D39" s="169">
        <v>8</v>
      </c>
      <c r="E39" s="161">
        <f t="shared" si="5"/>
        <v>450</v>
      </c>
      <c r="F39" s="5">
        <v>644</v>
      </c>
      <c r="G39" s="163">
        <f t="shared" si="6"/>
        <v>0.69875776397515532</v>
      </c>
      <c r="H39" s="164">
        <v>171</v>
      </c>
      <c r="I39" s="165">
        <v>21</v>
      </c>
      <c r="J39" s="166">
        <v>0</v>
      </c>
      <c r="K39" s="170">
        <v>4</v>
      </c>
      <c r="L39" s="171">
        <f t="shared" si="10"/>
        <v>196</v>
      </c>
      <c r="M39" s="164">
        <v>169</v>
      </c>
      <c r="N39" s="165">
        <v>16</v>
      </c>
      <c r="O39" s="164">
        <v>0</v>
      </c>
      <c r="P39" s="170">
        <v>2</v>
      </c>
      <c r="Q39" s="171">
        <f t="shared" ref="Q39:Q70" si="11">SUM(M39:P39)</f>
        <v>187</v>
      </c>
      <c r="R39" s="164">
        <v>18</v>
      </c>
      <c r="S39" s="165">
        <v>2</v>
      </c>
      <c r="T39" s="164">
        <v>0</v>
      </c>
      <c r="U39" s="170">
        <v>0</v>
      </c>
      <c r="V39" s="171">
        <f t="shared" ref="V39:V70" si="12">SUM(R39:U39)</f>
        <v>20</v>
      </c>
      <c r="W39" s="171">
        <f t="shared" si="7"/>
        <v>216</v>
      </c>
      <c r="X39" s="164">
        <v>0</v>
      </c>
      <c r="Y39" s="165">
        <v>0</v>
      </c>
      <c r="Z39" s="164">
        <v>0</v>
      </c>
      <c r="AA39" s="164">
        <v>0</v>
      </c>
      <c r="AB39" s="161">
        <f t="shared" si="3"/>
        <v>0</v>
      </c>
      <c r="AC39" s="161">
        <f t="shared" ref="AC39:AC70" si="13">E39-AD39</f>
        <v>47</v>
      </c>
      <c r="AD39" s="161">
        <f t="shared" si="8"/>
        <v>403</v>
      </c>
      <c r="AE39" s="161">
        <f t="shared" si="9"/>
        <v>450</v>
      </c>
    </row>
    <row r="40" spans="1:31" ht="18">
      <c r="A40" s="53" t="s">
        <v>38</v>
      </c>
      <c r="B40" s="173">
        <v>416</v>
      </c>
      <c r="C40" s="169">
        <v>37</v>
      </c>
      <c r="D40" s="169">
        <v>4</v>
      </c>
      <c r="E40" s="161">
        <f t="shared" si="5"/>
        <v>457</v>
      </c>
      <c r="F40" s="5">
        <v>668</v>
      </c>
      <c r="G40" s="163">
        <f t="shared" si="6"/>
        <v>0.68413173652694614</v>
      </c>
      <c r="H40" s="164">
        <v>196</v>
      </c>
      <c r="I40" s="165">
        <v>19</v>
      </c>
      <c r="J40" s="166">
        <v>0</v>
      </c>
      <c r="K40" s="170">
        <v>2</v>
      </c>
      <c r="L40" s="171">
        <f t="shared" si="10"/>
        <v>217</v>
      </c>
      <c r="M40" s="164">
        <v>149</v>
      </c>
      <c r="N40" s="165">
        <v>12</v>
      </c>
      <c r="O40" s="164">
        <v>0</v>
      </c>
      <c r="P40" s="170">
        <v>0</v>
      </c>
      <c r="Q40" s="171">
        <f t="shared" si="11"/>
        <v>161</v>
      </c>
      <c r="R40" s="164">
        <v>25</v>
      </c>
      <c r="S40" s="165">
        <v>1</v>
      </c>
      <c r="T40" s="164">
        <v>0</v>
      </c>
      <c r="U40" s="170">
        <v>0</v>
      </c>
      <c r="V40" s="171">
        <f t="shared" si="12"/>
        <v>26</v>
      </c>
      <c r="W40" s="171">
        <f t="shared" si="7"/>
        <v>243</v>
      </c>
      <c r="X40" s="164">
        <v>0</v>
      </c>
      <c r="Y40" s="165">
        <v>0</v>
      </c>
      <c r="Z40" s="164">
        <v>0</v>
      </c>
      <c r="AA40" s="164">
        <v>0</v>
      </c>
      <c r="AB40" s="161">
        <f t="shared" si="3"/>
        <v>0</v>
      </c>
      <c r="AC40" s="161">
        <f t="shared" si="13"/>
        <v>53</v>
      </c>
      <c r="AD40" s="161">
        <f t="shared" si="8"/>
        <v>404</v>
      </c>
      <c r="AE40" s="161">
        <f t="shared" si="9"/>
        <v>457</v>
      </c>
    </row>
    <row r="41" spans="1:31" ht="18">
      <c r="A41" s="53" t="s">
        <v>39</v>
      </c>
      <c r="B41" s="173">
        <v>312</v>
      </c>
      <c r="C41" s="169">
        <v>46</v>
      </c>
      <c r="D41" s="169">
        <v>4</v>
      </c>
      <c r="E41" s="161">
        <f t="shared" si="5"/>
        <v>362</v>
      </c>
      <c r="F41" s="5">
        <v>485</v>
      </c>
      <c r="G41" s="163">
        <f t="shared" si="6"/>
        <v>0.7463917525773196</v>
      </c>
      <c r="H41" s="164">
        <v>136</v>
      </c>
      <c r="I41" s="165">
        <v>22</v>
      </c>
      <c r="J41" s="166">
        <v>0</v>
      </c>
      <c r="K41" s="170">
        <v>0</v>
      </c>
      <c r="L41" s="171">
        <f t="shared" si="10"/>
        <v>158</v>
      </c>
      <c r="M41" s="164">
        <v>127</v>
      </c>
      <c r="N41" s="165">
        <v>16</v>
      </c>
      <c r="O41" s="164">
        <v>0</v>
      </c>
      <c r="P41" s="170">
        <v>3</v>
      </c>
      <c r="Q41" s="171">
        <f t="shared" si="11"/>
        <v>146</v>
      </c>
      <c r="R41" s="164">
        <v>12</v>
      </c>
      <c r="S41" s="165">
        <v>3</v>
      </c>
      <c r="T41" s="164">
        <v>0</v>
      </c>
      <c r="U41" s="170">
        <v>0</v>
      </c>
      <c r="V41" s="171">
        <f t="shared" si="12"/>
        <v>15</v>
      </c>
      <c r="W41" s="171">
        <f t="shared" si="7"/>
        <v>173</v>
      </c>
      <c r="X41" s="164">
        <v>1</v>
      </c>
      <c r="Y41" s="165">
        <v>0</v>
      </c>
      <c r="Z41" s="164">
        <v>0</v>
      </c>
      <c r="AA41" s="164">
        <v>0</v>
      </c>
      <c r="AB41" s="161">
        <f t="shared" si="3"/>
        <v>1</v>
      </c>
      <c r="AC41" s="161">
        <f t="shared" si="13"/>
        <v>42</v>
      </c>
      <c r="AD41" s="161">
        <f t="shared" si="8"/>
        <v>320</v>
      </c>
      <c r="AE41" s="161">
        <f t="shared" si="9"/>
        <v>362</v>
      </c>
    </row>
    <row r="42" spans="1:31" ht="18">
      <c r="A42" s="53" t="s">
        <v>40</v>
      </c>
      <c r="B42" s="173">
        <v>219</v>
      </c>
      <c r="C42" s="169">
        <v>29</v>
      </c>
      <c r="D42" s="169">
        <v>2</v>
      </c>
      <c r="E42" s="161">
        <f t="shared" si="5"/>
        <v>250</v>
      </c>
      <c r="F42" s="5">
        <v>321</v>
      </c>
      <c r="G42" s="163">
        <f t="shared" si="6"/>
        <v>0.77881619937694702</v>
      </c>
      <c r="H42" s="164">
        <v>96</v>
      </c>
      <c r="I42" s="165">
        <v>12</v>
      </c>
      <c r="J42" s="166">
        <v>0</v>
      </c>
      <c r="K42" s="170">
        <v>1</v>
      </c>
      <c r="L42" s="171">
        <f t="shared" si="10"/>
        <v>109</v>
      </c>
      <c r="M42" s="164">
        <v>92</v>
      </c>
      <c r="N42" s="165">
        <v>13</v>
      </c>
      <c r="O42" s="164">
        <v>0</v>
      </c>
      <c r="P42" s="170">
        <v>1</v>
      </c>
      <c r="Q42" s="171">
        <f t="shared" si="11"/>
        <v>106</v>
      </c>
      <c r="R42" s="164">
        <v>13</v>
      </c>
      <c r="S42" s="165">
        <v>1</v>
      </c>
      <c r="T42" s="164">
        <v>0</v>
      </c>
      <c r="U42" s="170">
        <v>0</v>
      </c>
      <c r="V42" s="171">
        <f t="shared" si="12"/>
        <v>14</v>
      </c>
      <c r="W42" s="171">
        <f t="shared" si="7"/>
        <v>123</v>
      </c>
      <c r="X42" s="164">
        <v>0</v>
      </c>
      <c r="Y42" s="165">
        <v>0</v>
      </c>
      <c r="Z42" s="164">
        <v>0</v>
      </c>
      <c r="AA42" s="164">
        <v>0</v>
      </c>
      <c r="AB42" s="161">
        <f t="shared" si="3"/>
        <v>0</v>
      </c>
      <c r="AC42" s="161">
        <f t="shared" si="13"/>
        <v>21</v>
      </c>
      <c r="AD42" s="161">
        <f t="shared" si="8"/>
        <v>229</v>
      </c>
      <c r="AE42" s="161">
        <f t="shared" si="9"/>
        <v>250</v>
      </c>
    </row>
    <row r="43" spans="1:31" ht="18">
      <c r="A43" s="53" t="s">
        <v>41</v>
      </c>
      <c r="B43" s="173">
        <v>348</v>
      </c>
      <c r="C43" s="169">
        <v>36</v>
      </c>
      <c r="D43" s="169">
        <v>2</v>
      </c>
      <c r="E43" s="161">
        <f t="shared" si="5"/>
        <v>386</v>
      </c>
      <c r="F43" s="5">
        <v>537</v>
      </c>
      <c r="G43" s="163">
        <f t="shared" si="6"/>
        <v>0.71880819366852888</v>
      </c>
      <c r="H43" s="164">
        <v>101</v>
      </c>
      <c r="I43" s="165">
        <v>17</v>
      </c>
      <c r="J43" s="166">
        <v>0</v>
      </c>
      <c r="K43" s="170">
        <v>0</v>
      </c>
      <c r="L43" s="171">
        <f t="shared" si="10"/>
        <v>118</v>
      </c>
      <c r="M43" s="164">
        <v>166</v>
      </c>
      <c r="N43" s="165">
        <v>12</v>
      </c>
      <c r="O43" s="164">
        <v>0</v>
      </c>
      <c r="P43" s="170">
        <v>2</v>
      </c>
      <c r="Q43" s="171">
        <f t="shared" si="11"/>
        <v>180</v>
      </c>
      <c r="R43" s="164">
        <v>26</v>
      </c>
      <c r="S43" s="165">
        <v>4</v>
      </c>
      <c r="T43" s="164">
        <v>0</v>
      </c>
      <c r="U43" s="170">
        <v>0</v>
      </c>
      <c r="V43" s="171">
        <f t="shared" si="12"/>
        <v>30</v>
      </c>
      <c r="W43" s="171">
        <f t="shared" si="7"/>
        <v>148</v>
      </c>
      <c r="X43" s="164">
        <v>0</v>
      </c>
      <c r="Y43" s="165">
        <v>0</v>
      </c>
      <c r="Z43" s="164">
        <v>0</v>
      </c>
      <c r="AA43" s="164">
        <v>0</v>
      </c>
      <c r="AB43" s="161">
        <f t="shared" si="3"/>
        <v>0</v>
      </c>
      <c r="AC43" s="161">
        <f t="shared" si="13"/>
        <v>58</v>
      </c>
      <c r="AD43" s="161">
        <f t="shared" si="8"/>
        <v>328</v>
      </c>
      <c r="AE43" s="161">
        <f t="shared" si="9"/>
        <v>386</v>
      </c>
    </row>
    <row r="44" spans="1:31" ht="18">
      <c r="A44" s="53" t="s">
        <v>42</v>
      </c>
      <c r="B44" s="173">
        <v>648</v>
      </c>
      <c r="C44" s="169">
        <v>38</v>
      </c>
      <c r="D44" s="169">
        <v>6</v>
      </c>
      <c r="E44" s="161">
        <f t="shared" si="5"/>
        <v>692</v>
      </c>
      <c r="F44" s="5">
        <v>999</v>
      </c>
      <c r="G44" s="163">
        <f t="shared" si="6"/>
        <v>0.69269269269269274</v>
      </c>
      <c r="H44" s="164">
        <v>228</v>
      </c>
      <c r="I44" s="165">
        <v>19</v>
      </c>
      <c r="J44" s="166">
        <v>0</v>
      </c>
      <c r="K44" s="170">
        <v>0</v>
      </c>
      <c r="L44" s="171">
        <f t="shared" si="10"/>
        <v>247</v>
      </c>
      <c r="M44" s="164">
        <v>281</v>
      </c>
      <c r="N44" s="165">
        <v>10</v>
      </c>
      <c r="O44" s="164">
        <v>0</v>
      </c>
      <c r="P44" s="170">
        <v>4</v>
      </c>
      <c r="Q44" s="171">
        <f t="shared" si="11"/>
        <v>295</v>
      </c>
      <c r="R44" s="164">
        <v>57</v>
      </c>
      <c r="S44" s="165">
        <v>5</v>
      </c>
      <c r="T44" s="164">
        <v>0</v>
      </c>
      <c r="U44" s="170">
        <v>1</v>
      </c>
      <c r="V44" s="171">
        <f t="shared" si="12"/>
        <v>63</v>
      </c>
      <c r="W44" s="171">
        <f t="shared" si="7"/>
        <v>310</v>
      </c>
      <c r="X44" s="164">
        <v>1</v>
      </c>
      <c r="Y44" s="165">
        <v>0</v>
      </c>
      <c r="Z44" s="164">
        <v>0</v>
      </c>
      <c r="AA44" s="164">
        <v>0</v>
      </c>
      <c r="AB44" s="161">
        <f t="shared" si="3"/>
        <v>1</v>
      </c>
      <c r="AC44" s="161">
        <f t="shared" si="13"/>
        <v>86</v>
      </c>
      <c r="AD44" s="161">
        <f t="shared" si="8"/>
        <v>606</v>
      </c>
      <c r="AE44" s="161">
        <f t="shared" si="9"/>
        <v>692</v>
      </c>
    </row>
    <row r="45" spans="1:31" ht="18">
      <c r="A45" s="53" t="s">
        <v>43</v>
      </c>
      <c r="B45" s="173">
        <v>744</v>
      </c>
      <c r="C45" s="169">
        <v>82</v>
      </c>
      <c r="D45" s="169">
        <v>7</v>
      </c>
      <c r="E45" s="161">
        <f t="shared" si="5"/>
        <v>833</v>
      </c>
      <c r="F45" s="5">
        <v>1155</v>
      </c>
      <c r="G45" s="163">
        <f t="shared" si="6"/>
        <v>0.72121212121212119</v>
      </c>
      <c r="H45" s="164">
        <v>367</v>
      </c>
      <c r="I45" s="165">
        <v>36</v>
      </c>
      <c r="J45" s="166">
        <v>1</v>
      </c>
      <c r="K45" s="170">
        <v>2</v>
      </c>
      <c r="L45" s="171">
        <f t="shared" si="10"/>
        <v>406</v>
      </c>
      <c r="M45" s="164">
        <v>278</v>
      </c>
      <c r="N45" s="165">
        <v>27</v>
      </c>
      <c r="O45" s="164">
        <v>2</v>
      </c>
      <c r="P45" s="170">
        <v>1</v>
      </c>
      <c r="Q45" s="171">
        <f t="shared" si="11"/>
        <v>308</v>
      </c>
      <c r="R45" s="164">
        <v>38</v>
      </c>
      <c r="S45" s="165">
        <v>3</v>
      </c>
      <c r="T45" s="164">
        <v>0</v>
      </c>
      <c r="U45" s="170">
        <v>2</v>
      </c>
      <c r="V45" s="171">
        <f t="shared" si="12"/>
        <v>43</v>
      </c>
      <c r="W45" s="171">
        <f t="shared" si="7"/>
        <v>449</v>
      </c>
      <c r="X45" s="164">
        <v>0</v>
      </c>
      <c r="Y45" s="165">
        <v>0</v>
      </c>
      <c r="Z45" s="164">
        <v>0</v>
      </c>
      <c r="AA45" s="164">
        <v>0</v>
      </c>
      <c r="AB45" s="161">
        <f t="shared" si="3"/>
        <v>0</v>
      </c>
      <c r="AC45" s="161">
        <f t="shared" si="13"/>
        <v>76</v>
      </c>
      <c r="AD45" s="161">
        <f t="shared" si="8"/>
        <v>757</v>
      </c>
      <c r="AE45" s="161">
        <f t="shared" si="9"/>
        <v>833</v>
      </c>
    </row>
    <row r="46" spans="1:31" ht="18">
      <c r="A46" s="53" t="s">
        <v>44</v>
      </c>
      <c r="B46" s="173">
        <v>565</v>
      </c>
      <c r="C46" s="162">
        <v>56</v>
      </c>
      <c r="D46" s="162">
        <v>8</v>
      </c>
      <c r="E46" s="161">
        <f t="shared" si="5"/>
        <v>629</v>
      </c>
      <c r="F46" s="5">
        <v>980</v>
      </c>
      <c r="G46" s="163">
        <f t="shared" si="6"/>
        <v>0.64183673469387759</v>
      </c>
      <c r="H46" s="164">
        <v>284</v>
      </c>
      <c r="I46" s="165">
        <v>31</v>
      </c>
      <c r="J46" s="166">
        <v>0</v>
      </c>
      <c r="K46" s="170">
        <v>3</v>
      </c>
      <c r="L46" s="171">
        <f t="shared" si="10"/>
        <v>318</v>
      </c>
      <c r="M46" s="164">
        <v>203</v>
      </c>
      <c r="N46" s="165">
        <v>15</v>
      </c>
      <c r="O46" s="164">
        <v>1</v>
      </c>
      <c r="P46" s="170">
        <v>2</v>
      </c>
      <c r="Q46" s="171">
        <f t="shared" si="11"/>
        <v>221</v>
      </c>
      <c r="R46" s="164">
        <v>26</v>
      </c>
      <c r="S46" s="165">
        <v>2</v>
      </c>
      <c r="T46" s="164">
        <v>0</v>
      </c>
      <c r="U46" s="170">
        <v>2</v>
      </c>
      <c r="V46" s="171">
        <f t="shared" si="12"/>
        <v>30</v>
      </c>
      <c r="W46" s="171">
        <f t="shared" si="7"/>
        <v>348</v>
      </c>
      <c r="X46" s="164">
        <v>0</v>
      </c>
      <c r="Y46" s="165">
        <v>0</v>
      </c>
      <c r="Z46" s="164">
        <v>0</v>
      </c>
      <c r="AA46" s="164">
        <v>0</v>
      </c>
      <c r="AB46" s="161">
        <f t="shared" si="3"/>
        <v>0</v>
      </c>
      <c r="AC46" s="161">
        <f t="shared" si="13"/>
        <v>60</v>
      </c>
      <c r="AD46" s="161">
        <f t="shared" si="8"/>
        <v>569</v>
      </c>
      <c r="AE46" s="161">
        <f t="shared" si="9"/>
        <v>629</v>
      </c>
    </row>
    <row r="47" spans="1:31" ht="18">
      <c r="A47" s="53" t="s">
        <v>45</v>
      </c>
      <c r="B47" s="173">
        <v>509</v>
      </c>
      <c r="C47" s="162">
        <v>47</v>
      </c>
      <c r="D47" s="162">
        <v>15</v>
      </c>
      <c r="E47" s="161">
        <f t="shared" si="5"/>
        <v>571</v>
      </c>
      <c r="F47" s="5">
        <v>881</v>
      </c>
      <c r="G47" s="163">
        <f t="shared" si="6"/>
        <v>0.64812712826333707</v>
      </c>
      <c r="H47" s="164">
        <v>241</v>
      </c>
      <c r="I47" s="165">
        <v>19</v>
      </c>
      <c r="J47" s="166">
        <v>0</v>
      </c>
      <c r="K47" s="170">
        <v>4</v>
      </c>
      <c r="L47" s="171">
        <f t="shared" si="10"/>
        <v>264</v>
      </c>
      <c r="M47" s="164">
        <v>175</v>
      </c>
      <c r="N47" s="165">
        <v>16</v>
      </c>
      <c r="O47" s="164">
        <v>0</v>
      </c>
      <c r="P47" s="170">
        <v>8</v>
      </c>
      <c r="Q47" s="171">
        <f t="shared" si="11"/>
        <v>199</v>
      </c>
      <c r="R47" s="164">
        <v>29</v>
      </c>
      <c r="S47" s="165">
        <v>0</v>
      </c>
      <c r="T47" s="164">
        <v>0</v>
      </c>
      <c r="U47" s="170">
        <v>1</v>
      </c>
      <c r="V47" s="171">
        <f t="shared" si="12"/>
        <v>30</v>
      </c>
      <c r="W47" s="171">
        <f t="shared" si="7"/>
        <v>294</v>
      </c>
      <c r="X47" s="164">
        <v>0</v>
      </c>
      <c r="Y47" s="165">
        <v>0</v>
      </c>
      <c r="Z47" s="164">
        <v>0</v>
      </c>
      <c r="AA47" s="164">
        <v>0</v>
      </c>
      <c r="AB47" s="161">
        <f t="shared" si="3"/>
        <v>0</v>
      </c>
      <c r="AC47" s="161">
        <f t="shared" si="13"/>
        <v>78</v>
      </c>
      <c r="AD47" s="161">
        <f t="shared" si="8"/>
        <v>493</v>
      </c>
      <c r="AE47" s="161">
        <f t="shared" si="9"/>
        <v>571</v>
      </c>
    </row>
    <row r="48" spans="1:31" ht="18">
      <c r="A48" s="53" t="s">
        <v>46</v>
      </c>
      <c r="B48" s="173">
        <v>256</v>
      </c>
      <c r="C48" s="162">
        <v>17</v>
      </c>
      <c r="D48" s="162">
        <v>3</v>
      </c>
      <c r="E48" s="161">
        <f t="shared" si="5"/>
        <v>276</v>
      </c>
      <c r="F48" s="5">
        <v>478</v>
      </c>
      <c r="G48" s="163">
        <f t="shared" si="6"/>
        <v>0.57740585774058573</v>
      </c>
      <c r="H48" s="164">
        <v>123</v>
      </c>
      <c r="I48" s="165">
        <v>8</v>
      </c>
      <c r="J48" s="166">
        <v>0</v>
      </c>
      <c r="K48" s="170">
        <v>2</v>
      </c>
      <c r="L48" s="171">
        <f t="shared" si="10"/>
        <v>133</v>
      </c>
      <c r="M48" s="164">
        <v>90</v>
      </c>
      <c r="N48" s="165">
        <v>5</v>
      </c>
      <c r="O48" s="164">
        <v>0</v>
      </c>
      <c r="P48" s="170">
        <v>1</v>
      </c>
      <c r="Q48" s="171">
        <f t="shared" si="11"/>
        <v>96</v>
      </c>
      <c r="R48" s="164">
        <v>16</v>
      </c>
      <c r="S48" s="165">
        <v>3</v>
      </c>
      <c r="T48" s="164">
        <v>0</v>
      </c>
      <c r="U48" s="170">
        <v>0</v>
      </c>
      <c r="V48" s="171">
        <f t="shared" si="12"/>
        <v>19</v>
      </c>
      <c r="W48" s="171">
        <f t="shared" si="7"/>
        <v>152</v>
      </c>
      <c r="X48" s="164">
        <v>0</v>
      </c>
      <c r="Y48" s="165">
        <v>0</v>
      </c>
      <c r="Z48" s="164">
        <v>0</v>
      </c>
      <c r="AA48" s="164">
        <v>0</v>
      </c>
      <c r="AB48" s="161">
        <f t="shared" si="3"/>
        <v>0</v>
      </c>
      <c r="AC48" s="161">
        <f t="shared" si="13"/>
        <v>28</v>
      </c>
      <c r="AD48" s="161">
        <f t="shared" si="8"/>
        <v>248</v>
      </c>
      <c r="AE48" s="161">
        <f t="shared" si="9"/>
        <v>276</v>
      </c>
    </row>
    <row r="49" spans="1:31" ht="18">
      <c r="A49" s="53" t="s">
        <v>47</v>
      </c>
      <c r="B49" s="173">
        <v>555</v>
      </c>
      <c r="C49" s="162">
        <v>43</v>
      </c>
      <c r="D49" s="162">
        <v>12</v>
      </c>
      <c r="E49" s="161">
        <f t="shared" si="5"/>
        <v>610</v>
      </c>
      <c r="F49" s="5">
        <v>975</v>
      </c>
      <c r="G49" s="163">
        <f t="shared" si="6"/>
        <v>0.62564102564102564</v>
      </c>
      <c r="H49" s="164">
        <v>259</v>
      </c>
      <c r="I49" s="165">
        <v>22</v>
      </c>
      <c r="J49" s="166">
        <v>0</v>
      </c>
      <c r="K49" s="170">
        <v>2</v>
      </c>
      <c r="L49" s="171">
        <f t="shared" si="10"/>
        <v>283</v>
      </c>
      <c r="M49" s="164">
        <v>222</v>
      </c>
      <c r="N49" s="165">
        <v>15</v>
      </c>
      <c r="O49" s="164">
        <v>0</v>
      </c>
      <c r="P49" s="170">
        <v>9</v>
      </c>
      <c r="Q49" s="171">
        <f t="shared" si="11"/>
        <v>246</v>
      </c>
      <c r="R49" s="164">
        <v>29</v>
      </c>
      <c r="S49" s="165">
        <v>1</v>
      </c>
      <c r="T49" s="164">
        <v>0</v>
      </c>
      <c r="U49" s="170">
        <v>0</v>
      </c>
      <c r="V49" s="171">
        <f t="shared" si="12"/>
        <v>30</v>
      </c>
      <c r="W49" s="171">
        <f t="shared" si="7"/>
        <v>313</v>
      </c>
      <c r="X49" s="164">
        <v>0</v>
      </c>
      <c r="Y49" s="165">
        <v>0</v>
      </c>
      <c r="Z49" s="164">
        <v>0</v>
      </c>
      <c r="AA49" s="164">
        <v>0</v>
      </c>
      <c r="AB49" s="161">
        <f t="shared" si="3"/>
        <v>0</v>
      </c>
      <c r="AC49" s="161">
        <f t="shared" si="13"/>
        <v>51</v>
      </c>
      <c r="AD49" s="161">
        <f t="shared" si="8"/>
        <v>559</v>
      </c>
      <c r="AE49" s="161">
        <f t="shared" si="9"/>
        <v>610</v>
      </c>
    </row>
    <row r="50" spans="1:31" ht="18">
      <c r="A50" s="53" t="s">
        <v>48</v>
      </c>
      <c r="B50" s="173">
        <v>508</v>
      </c>
      <c r="C50" s="162">
        <v>39</v>
      </c>
      <c r="D50" s="162">
        <v>12</v>
      </c>
      <c r="E50" s="161">
        <f t="shared" si="5"/>
        <v>559</v>
      </c>
      <c r="F50" s="5">
        <v>855</v>
      </c>
      <c r="G50" s="163">
        <f t="shared" si="6"/>
        <v>0.65380116959064327</v>
      </c>
      <c r="H50" s="164">
        <v>247</v>
      </c>
      <c r="I50" s="165">
        <v>21</v>
      </c>
      <c r="J50" s="166">
        <v>0</v>
      </c>
      <c r="K50" s="170">
        <v>5</v>
      </c>
      <c r="L50" s="171">
        <f t="shared" si="10"/>
        <v>273</v>
      </c>
      <c r="M50" s="164">
        <v>186</v>
      </c>
      <c r="N50" s="165">
        <v>10</v>
      </c>
      <c r="O50" s="164">
        <v>0</v>
      </c>
      <c r="P50" s="170">
        <v>3</v>
      </c>
      <c r="Q50" s="171">
        <f t="shared" si="11"/>
        <v>199</v>
      </c>
      <c r="R50" s="164">
        <v>27</v>
      </c>
      <c r="S50" s="165">
        <v>0</v>
      </c>
      <c r="T50" s="164">
        <v>0</v>
      </c>
      <c r="U50" s="170">
        <v>2</v>
      </c>
      <c r="V50" s="171">
        <f t="shared" si="12"/>
        <v>29</v>
      </c>
      <c r="W50" s="171">
        <f t="shared" si="7"/>
        <v>302</v>
      </c>
      <c r="X50" s="164">
        <v>0</v>
      </c>
      <c r="Y50" s="165">
        <v>0</v>
      </c>
      <c r="Z50" s="164">
        <v>0</v>
      </c>
      <c r="AA50" s="164">
        <v>0</v>
      </c>
      <c r="AB50" s="161">
        <f t="shared" si="3"/>
        <v>0</v>
      </c>
      <c r="AC50" s="161">
        <f t="shared" si="13"/>
        <v>58</v>
      </c>
      <c r="AD50" s="161">
        <f t="shared" si="8"/>
        <v>501</v>
      </c>
      <c r="AE50" s="161">
        <f t="shared" si="9"/>
        <v>559</v>
      </c>
    </row>
    <row r="51" spans="1:31" ht="18">
      <c r="A51" s="53" t="s">
        <v>49</v>
      </c>
      <c r="B51" s="173">
        <v>435</v>
      </c>
      <c r="C51" s="162">
        <v>33</v>
      </c>
      <c r="D51" s="162">
        <v>4</v>
      </c>
      <c r="E51" s="161">
        <f t="shared" si="5"/>
        <v>472</v>
      </c>
      <c r="F51" s="5">
        <v>746</v>
      </c>
      <c r="G51" s="163">
        <f t="shared" si="6"/>
        <v>0.63270777479892759</v>
      </c>
      <c r="H51" s="164">
        <v>206</v>
      </c>
      <c r="I51" s="165">
        <v>13</v>
      </c>
      <c r="J51" s="166">
        <v>0</v>
      </c>
      <c r="K51" s="170">
        <v>4</v>
      </c>
      <c r="L51" s="171">
        <f t="shared" si="10"/>
        <v>223</v>
      </c>
      <c r="M51" s="164">
        <v>154</v>
      </c>
      <c r="N51" s="165">
        <v>13</v>
      </c>
      <c r="O51" s="164">
        <v>0</v>
      </c>
      <c r="P51" s="170">
        <v>0</v>
      </c>
      <c r="Q51" s="171">
        <f t="shared" si="11"/>
        <v>167</v>
      </c>
      <c r="R51" s="164">
        <v>22</v>
      </c>
      <c r="S51" s="165">
        <v>1</v>
      </c>
      <c r="T51" s="164">
        <v>0</v>
      </c>
      <c r="U51" s="170">
        <v>0</v>
      </c>
      <c r="V51" s="171">
        <f t="shared" si="12"/>
        <v>23</v>
      </c>
      <c r="W51" s="171">
        <f t="shared" si="7"/>
        <v>246</v>
      </c>
      <c r="X51" s="164">
        <v>0</v>
      </c>
      <c r="Y51" s="165">
        <v>0</v>
      </c>
      <c r="Z51" s="164">
        <v>0</v>
      </c>
      <c r="AA51" s="164">
        <v>0</v>
      </c>
      <c r="AB51" s="161">
        <f t="shared" si="3"/>
        <v>0</v>
      </c>
      <c r="AC51" s="161">
        <f t="shared" si="13"/>
        <v>59</v>
      </c>
      <c r="AD51" s="161">
        <f t="shared" si="8"/>
        <v>413</v>
      </c>
      <c r="AE51" s="161">
        <f t="shared" si="9"/>
        <v>472</v>
      </c>
    </row>
    <row r="52" spans="1:31" ht="18">
      <c r="A52" s="53" t="s">
        <v>50</v>
      </c>
      <c r="B52" s="173">
        <v>376</v>
      </c>
      <c r="C52" s="162">
        <v>39</v>
      </c>
      <c r="D52" s="162">
        <v>5</v>
      </c>
      <c r="E52" s="161">
        <f t="shared" si="5"/>
        <v>420</v>
      </c>
      <c r="F52" s="5">
        <v>615</v>
      </c>
      <c r="G52" s="163">
        <f t="shared" si="6"/>
        <v>0.68292682926829273</v>
      </c>
      <c r="H52" s="164">
        <v>138</v>
      </c>
      <c r="I52" s="165">
        <v>15</v>
      </c>
      <c r="J52" s="166">
        <v>0</v>
      </c>
      <c r="K52" s="170">
        <v>1</v>
      </c>
      <c r="L52" s="171">
        <f t="shared" si="10"/>
        <v>154</v>
      </c>
      <c r="M52" s="164">
        <v>180</v>
      </c>
      <c r="N52" s="165">
        <v>17</v>
      </c>
      <c r="O52" s="164">
        <v>1</v>
      </c>
      <c r="P52" s="170">
        <v>4</v>
      </c>
      <c r="Q52" s="171">
        <f t="shared" si="11"/>
        <v>202</v>
      </c>
      <c r="R52" s="164">
        <v>20</v>
      </c>
      <c r="S52" s="165">
        <v>1</v>
      </c>
      <c r="T52" s="164">
        <v>0</v>
      </c>
      <c r="U52" s="170">
        <v>0</v>
      </c>
      <c r="V52" s="171">
        <f t="shared" si="12"/>
        <v>21</v>
      </c>
      <c r="W52" s="171">
        <f t="shared" si="7"/>
        <v>175</v>
      </c>
      <c r="X52" s="164">
        <v>0</v>
      </c>
      <c r="Y52" s="165">
        <v>0</v>
      </c>
      <c r="Z52" s="164">
        <v>0</v>
      </c>
      <c r="AA52" s="164">
        <v>0</v>
      </c>
      <c r="AB52" s="161">
        <f t="shared" si="3"/>
        <v>0</v>
      </c>
      <c r="AC52" s="161">
        <f t="shared" si="13"/>
        <v>43</v>
      </c>
      <c r="AD52" s="161">
        <f t="shared" si="8"/>
        <v>377</v>
      </c>
      <c r="AE52" s="161">
        <f t="shared" si="9"/>
        <v>420</v>
      </c>
    </row>
    <row r="53" spans="1:31" ht="18">
      <c r="A53" s="53" t="s">
        <v>51</v>
      </c>
      <c r="B53" s="173">
        <v>267</v>
      </c>
      <c r="C53" s="162">
        <v>45</v>
      </c>
      <c r="D53" s="162">
        <v>2</v>
      </c>
      <c r="E53" s="161">
        <f t="shared" si="5"/>
        <v>314</v>
      </c>
      <c r="F53" s="5">
        <v>488</v>
      </c>
      <c r="G53" s="163">
        <f t="shared" si="6"/>
        <v>0.64344262295081966</v>
      </c>
      <c r="H53" s="164">
        <v>77</v>
      </c>
      <c r="I53" s="165">
        <v>9</v>
      </c>
      <c r="J53" s="166">
        <v>0</v>
      </c>
      <c r="K53" s="170">
        <v>0</v>
      </c>
      <c r="L53" s="171">
        <f t="shared" si="10"/>
        <v>86</v>
      </c>
      <c r="M53" s="164">
        <v>132</v>
      </c>
      <c r="N53" s="165">
        <v>23</v>
      </c>
      <c r="O53" s="164">
        <v>0</v>
      </c>
      <c r="P53" s="170">
        <v>2</v>
      </c>
      <c r="Q53" s="171">
        <f t="shared" si="11"/>
        <v>157</v>
      </c>
      <c r="R53" s="164">
        <v>18</v>
      </c>
      <c r="S53" s="165">
        <v>3</v>
      </c>
      <c r="T53" s="164">
        <v>0</v>
      </c>
      <c r="U53" s="170">
        <v>0</v>
      </c>
      <c r="V53" s="171">
        <f t="shared" si="12"/>
        <v>21</v>
      </c>
      <c r="W53" s="171">
        <f t="shared" si="7"/>
        <v>107</v>
      </c>
      <c r="X53" s="164">
        <v>0</v>
      </c>
      <c r="Y53" s="165">
        <v>0</v>
      </c>
      <c r="Z53" s="164">
        <v>0</v>
      </c>
      <c r="AA53" s="164">
        <v>0</v>
      </c>
      <c r="AB53" s="161">
        <f t="shared" si="3"/>
        <v>0</v>
      </c>
      <c r="AC53" s="161">
        <f t="shared" si="13"/>
        <v>50</v>
      </c>
      <c r="AD53" s="161">
        <f t="shared" si="8"/>
        <v>264</v>
      </c>
      <c r="AE53" s="161">
        <f t="shared" si="9"/>
        <v>314</v>
      </c>
    </row>
    <row r="54" spans="1:31" ht="18">
      <c r="A54" s="53" t="s">
        <v>52</v>
      </c>
      <c r="B54" s="173">
        <v>497</v>
      </c>
      <c r="C54" s="162">
        <v>49</v>
      </c>
      <c r="D54" s="162">
        <v>2</v>
      </c>
      <c r="E54" s="161">
        <f t="shared" si="5"/>
        <v>548</v>
      </c>
      <c r="F54" s="5">
        <v>720</v>
      </c>
      <c r="G54" s="163">
        <f t="shared" si="6"/>
        <v>0.76111111111111107</v>
      </c>
      <c r="H54" s="164">
        <v>142</v>
      </c>
      <c r="I54" s="165">
        <v>19</v>
      </c>
      <c r="J54" s="166">
        <v>1</v>
      </c>
      <c r="K54" s="170">
        <v>1</v>
      </c>
      <c r="L54" s="171">
        <f t="shared" si="10"/>
        <v>163</v>
      </c>
      <c r="M54" s="164">
        <v>257</v>
      </c>
      <c r="N54" s="165">
        <v>21</v>
      </c>
      <c r="O54" s="164">
        <v>0</v>
      </c>
      <c r="P54" s="170">
        <v>1</v>
      </c>
      <c r="Q54" s="171">
        <f t="shared" si="11"/>
        <v>279</v>
      </c>
      <c r="R54" s="164">
        <v>26</v>
      </c>
      <c r="S54" s="165">
        <v>3</v>
      </c>
      <c r="T54" s="164">
        <v>0</v>
      </c>
      <c r="U54" s="170">
        <v>0</v>
      </c>
      <c r="V54" s="171">
        <f t="shared" si="12"/>
        <v>29</v>
      </c>
      <c r="W54" s="171">
        <f t="shared" si="7"/>
        <v>192</v>
      </c>
      <c r="X54" s="164">
        <v>0</v>
      </c>
      <c r="Y54" s="165">
        <v>0</v>
      </c>
      <c r="Z54" s="164">
        <v>0</v>
      </c>
      <c r="AA54" s="164">
        <v>0</v>
      </c>
      <c r="AB54" s="161">
        <f t="shared" si="3"/>
        <v>0</v>
      </c>
      <c r="AC54" s="161">
        <f t="shared" si="13"/>
        <v>77</v>
      </c>
      <c r="AD54" s="161">
        <f t="shared" si="8"/>
        <v>471</v>
      </c>
      <c r="AE54" s="161">
        <f t="shared" si="9"/>
        <v>548</v>
      </c>
    </row>
    <row r="55" spans="1:31" ht="18">
      <c r="A55" s="53" t="s">
        <v>53</v>
      </c>
      <c r="B55" s="173">
        <v>471</v>
      </c>
      <c r="C55" s="162">
        <v>29</v>
      </c>
      <c r="D55" s="162">
        <v>8</v>
      </c>
      <c r="E55" s="161">
        <f t="shared" si="5"/>
        <v>508</v>
      </c>
      <c r="F55" s="5">
        <v>792</v>
      </c>
      <c r="G55" s="163">
        <f t="shared" si="6"/>
        <v>0.64141414141414144</v>
      </c>
      <c r="H55" s="164">
        <v>186</v>
      </c>
      <c r="I55" s="165">
        <v>14</v>
      </c>
      <c r="J55" s="166">
        <v>0</v>
      </c>
      <c r="K55" s="170">
        <v>2</v>
      </c>
      <c r="L55" s="171">
        <f t="shared" si="10"/>
        <v>202</v>
      </c>
      <c r="M55" s="164">
        <v>211</v>
      </c>
      <c r="N55" s="165">
        <v>8</v>
      </c>
      <c r="O55" s="164">
        <v>0</v>
      </c>
      <c r="P55" s="170">
        <v>5</v>
      </c>
      <c r="Q55" s="171">
        <f t="shared" si="11"/>
        <v>224</v>
      </c>
      <c r="R55" s="164">
        <v>31</v>
      </c>
      <c r="S55" s="165">
        <v>3</v>
      </c>
      <c r="T55" s="164">
        <v>0</v>
      </c>
      <c r="U55" s="170">
        <v>0</v>
      </c>
      <c r="V55" s="171">
        <f t="shared" si="12"/>
        <v>34</v>
      </c>
      <c r="W55" s="171">
        <f t="shared" si="7"/>
        <v>236</v>
      </c>
      <c r="X55" s="164">
        <v>0</v>
      </c>
      <c r="Y55" s="165">
        <v>0</v>
      </c>
      <c r="Z55" s="164">
        <v>0</v>
      </c>
      <c r="AA55" s="164">
        <v>0</v>
      </c>
      <c r="AB55" s="161">
        <f t="shared" si="3"/>
        <v>0</v>
      </c>
      <c r="AC55" s="161">
        <f t="shared" si="13"/>
        <v>48</v>
      </c>
      <c r="AD55" s="161">
        <f t="shared" si="8"/>
        <v>460</v>
      </c>
      <c r="AE55" s="161">
        <f t="shared" si="9"/>
        <v>508</v>
      </c>
    </row>
    <row r="56" spans="1:31" ht="18">
      <c r="A56" s="53" t="s">
        <v>54</v>
      </c>
      <c r="B56" s="173">
        <v>551</v>
      </c>
      <c r="C56" s="162">
        <v>46</v>
      </c>
      <c r="D56" s="162">
        <v>13</v>
      </c>
      <c r="E56" s="161">
        <f t="shared" si="5"/>
        <v>610</v>
      </c>
      <c r="F56" s="5">
        <v>960</v>
      </c>
      <c r="G56" s="163">
        <f t="shared" si="6"/>
        <v>0.63541666666666663</v>
      </c>
      <c r="H56" s="164">
        <v>216</v>
      </c>
      <c r="I56" s="165">
        <v>23</v>
      </c>
      <c r="J56" s="166">
        <v>0</v>
      </c>
      <c r="K56" s="170">
        <v>2</v>
      </c>
      <c r="L56" s="171">
        <f t="shared" si="10"/>
        <v>241</v>
      </c>
      <c r="M56" s="164">
        <v>242</v>
      </c>
      <c r="N56" s="165">
        <v>17</v>
      </c>
      <c r="O56" s="164">
        <v>0</v>
      </c>
      <c r="P56" s="170">
        <v>8</v>
      </c>
      <c r="Q56" s="171">
        <f t="shared" si="11"/>
        <v>267</v>
      </c>
      <c r="R56" s="164">
        <v>33</v>
      </c>
      <c r="S56" s="165">
        <v>1</v>
      </c>
      <c r="T56" s="164">
        <v>0</v>
      </c>
      <c r="U56" s="170">
        <v>2</v>
      </c>
      <c r="V56" s="171">
        <f t="shared" si="12"/>
        <v>36</v>
      </c>
      <c r="W56" s="171">
        <f t="shared" si="7"/>
        <v>277</v>
      </c>
      <c r="X56" s="164">
        <v>0</v>
      </c>
      <c r="Y56" s="165">
        <v>0</v>
      </c>
      <c r="Z56" s="164">
        <v>0</v>
      </c>
      <c r="AA56" s="164">
        <v>0</v>
      </c>
      <c r="AB56" s="161">
        <f t="shared" si="3"/>
        <v>0</v>
      </c>
      <c r="AC56" s="161">
        <f t="shared" si="13"/>
        <v>66</v>
      </c>
      <c r="AD56" s="161">
        <f t="shared" si="8"/>
        <v>544</v>
      </c>
      <c r="AE56" s="161">
        <f t="shared" si="9"/>
        <v>610</v>
      </c>
    </row>
    <row r="57" spans="1:31" ht="18">
      <c r="A57" s="53" t="s">
        <v>55</v>
      </c>
      <c r="B57" s="173">
        <v>485</v>
      </c>
      <c r="C57" s="162">
        <v>40</v>
      </c>
      <c r="D57" s="162">
        <v>9</v>
      </c>
      <c r="E57" s="161">
        <f t="shared" si="5"/>
        <v>534</v>
      </c>
      <c r="F57" s="5">
        <v>810</v>
      </c>
      <c r="G57" s="163">
        <f t="shared" si="6"/>
        <v>0.65925925925925921</v>
      </c>
      <c r="H57" s="164">
        <v>180</v>
      </c>
      <c r="I57" s="165">
        <v>15</v>
      </c>
      <c r="J57" s="166">
        <v>0</v>
      </c>
      <c r="K57" s="170">
        <v>4</v>
      </c>
      <c r="L57" s="171">
        <f t="shared" si="10"/>
        <v>199</v>
      </c>
      <c r="M57" s="164">
        <v>212</v>
      </c>
      <c r="N57" s="165">
        <v>18</v>
      </c>
      <c r="O57" s="164">
        <v>0</v>
      </c>
      <c r="P57" s="170">
        <v>3</v>
      </c>
      <c r="Q57" s="171">
        <f t="shared" si="11"/>
        <v>233</v>
      </c>
      <c r="R57" s="164">
        <v>37</v>
      </c>
      <c r="S57" s="165">
        <v>1</v>
      </c>
      <c r="T57" s="164">
        <v>0</v>
      </c>
      <c r="U57" s="170">
        <v>1</v>
      </c>
      <c r="V57" s="171">
        <f t="shared" si="12"/>
        <v>39</v>
      </c>
      <c r="W57" s="171">
        <f t="shared" si="7"/>
        <v>238</v>
      </c>
      <c r="X57" s="164">
        <v>0</v>
      </c>
      <c r="Y57" s="165">
        <v>0</v>
      </c>
      <c r="Z57" s="164">
        <v>0</v>
      </c>
      <c r="AA57" s="164">
        <v>0</v>
      </c>
      <c r="AB57" s="161">
        <f t="shared" si="3"/>
        <v>0</v>
      </c>
      <c r="AC57" s="161">
        <f t="shared" si="13"/>
        <v>63</v>
      </c>
      <c r="AD57" s="161">
        <f t="shared" si="8"/>
        <v>471</v>
      </c>
      <c r="AE57" s="161">
        <f t="shared" si="9"/>
        <v>534</v>
      </c>
    </row>
    <row r="58" spans="1:31" ht="18">
      <c r="A58" s="53" t="s">
        <v>56</v>
      </c>
      <c r="B58" s="173">
        <v>678</v>
      </c>
      <c r="C58" s="162">
        <v>61</v>
      </c>
      <c r="D58" s="162">
        <v>9</v>
      </c>
      <c r="E58" s="161">
        <f t="shared" si="5"/>
        <v>748</v>
      </c>
      <c r="F58" s="5">
        <v>1124</v>
      </c>
      <c r="G58" s="163">
        <f t="shared" si="6"/>
        <v>0.66548042704626331</v>
      </c>
      <c r="H58" s="164">
        <v>193</v>
      </c>
      <c r="I58" s="165">
        <v>17</v>
      </c>
      <c r="J58" s="166">
        <v>0</v>
      </c>
      <c r="K58" s="170">
        <v>3</v>
      </c>
      <c r="L58" s="171">
        <f t="shared" si="10"/>
        <v>213</v>
      </c>
      <c r="M58" s="164">
        <v>341</v>
      </c>
      <c r="N58" s="165">
        <v>31</v>
      </c>
      <c r="O58" s="164">
        <v>0</v>
      </c>
      <c r="P58" s="170">
        <v>4</v>
      </c>
      <c r="Q58" s="171">
        <f t="shared" si="11"/>
        <v>376</v>
      </c>
      <c r="R58" s="164">
        <v>48</v>
      </c>
      <c r="S58" s="165">
        <v>5</v>
      </c>
      <c r="T58" s="164">
        <v>0</v>
      </c>
      <c r="U58" s="170">
        <v>1</v>
      </c>
      <c r="V58" s="171">
        <f t="shared" si="12"/>
        <v>54</v>
      </c>
      <c r="W58" s="171">
        <f t="shared" si="7"/>
        <v>267</v>
      </c>
      <c r="X58" s="164">
        <v>1</v>
      </c>
      <c r="Y58" s="165">
        <v>0</v>
      </c>
      <c r="Z58" s="164">
        <v>0</v>
      </c>
      <c r="AA58" s="164">
        <v>0</v>
      </c>
      <c r="AB58" s="161">
        <f t="shared" si="3"/>
        <v>1</v>
      </c>
      <c r="AC58" s="161">
        <f t="shared" si="13"/>
        <v>104</v>
      </c>
      <c r="AD58" s="161">
        <f t="shared" si="8"/>
        <v>644</v>
      </c>
      <c r="AE58" s="161">
        <f t="shared" si="9"/>
        <v>748</v>
      </c>
    </row>
    <row r="59" spans="1:31" ht="18">
      <c r="A59" s="53" t="s">
        <v>57</v>
      </c>
      <c r="B59" s="173">
        <v>583</v>
      </c>
      <c r="C59" s="162">
        <v>61</v>
      </c>
      <c r="D59" s="162">
        <v>11</v>
      </c>
      <c r="E59" s="161">
        <f t="shared" si="5"/>
        <v>655</v>
      </c>
      <c r="F59" s="5">
        <v>964</v>
      </c>
      <c r="G59" s="163">
        <f t="shared" si="6"/>
        <v>0.6794605809128631</v>
      </c>
      <c r="H59" s="164">
        <v>195</v>
      </c>
      <c r="I59" s="165">
        <v>25</v>
      </c>
      <c r="J59" s="166">
        <v>0</v>
      </c>
      <c r="K59" s="170">
        <v>5</v>
      </c>
      <c r="L59" s="171">
        <f t="shared" si="10"/>
        <v>225</v>
      </c>
      <c r="M59" s="164">
        <v>282</v>
      </c>
      <c r="N59" s="165">
        <v>21</v>
      </c>
      <c r="O59" s="164">
        <v>1</v>
      </c>
      <c r="P59" s="170">
        <v>3</v>
      </c>
      <c r="Q59" s="171">
        <f t="shared" si="11"/>
        <v>307</v>
      </c>
      <c r="R59" s="164">
        <v>54</v>
      </c>
      <c r="S59" s="165">
        <v>4</v>
      </c>
      <c r="T59" s="164">
        <v>0</v>
      </c>
      <c r="U59" s="170">
        <v>1</v>
      </c>
      <c r="V59" s="171">
        <f t="shared" si="12"/>
        <v>59</v>
      </c>
      <c r="W59" s="171">
        <f t="shared" si="7"/>
        <v>284</v>
      </c>
      <c r="X59" s="164">
        <v>0</v>
      </c>
      <c r="Y59" s="165">
        <v>0</v>
      </c>
      <c r="Z59" s="164">
        <v>0</v>
      </c>
      <c r="AA59" s="164">
        <v>0</v>
      </c>
      <c r="AB59" s="161">
        <f t="shared" si="3"/>
        <v>0</v>
      </c>
      <c r="AC59" s="161">
        <f t="shared" si="13"/>
        <v>64</v>
      </c>
      <c r="AD59" s="161">
        <f t="shared" si="8"/>
        <v>591</v>
      </c>
      <c r="AE59" s="161">
        <f t="shared" si="9"/>
        <v>655</v>
      </c>
    </row>
    <row r="60" spans="1:31" ht="18">
      <c r="A60" s="53" t="s">
        <v>58</v>
      </c>
      <c r="B60" s="173">
        <v>292</v>
      </c>
      <c r="C60" s="162">
        <v>25</v>
      </c>
      <c r="D60" s="162">
        <v>6</v>
      </c>
      <c r="E60" s="161">
        <f t="shared" si="5"/>
        <v>323</v>
      </c>
      <c r="F60" s="5">
        <v>448</v>
      </c>
      <c r="G60" s="163">
        <f t="shared" si="6"/>
        <v>0.7209821428571429</v>
      </c>
      <c r="H60" s="164">
        <v>102</v>
      </c>
      <c r="I60" s="165">
        <v>7</v>
      </c>
      <c r="J60" s="166">
        <v>0</v>
      </c>
      <c r="K60" s="170">
        <v>2</v>
      </c>
      <c r="L60" s="171">
        <f t="shared" si="10"/>
        <v>111</v>
      </c>
      <c r="M60" s="164">
        <v>131</v>
      </c>
      <c r="N60" s="165">
        <v>13</v>
      </c>
      <c r="O60" s="164">
        <v>0</v>
      </c>
      <c r="P60" s="170">
        <v>4</v>
      </c>
      <c r="Q60" s="171">
        <f t="shared" si="11"/>
        <v>148</v>
      </c>
      <c r="R60" s="164">
        <v>15</v>
      </c>
      <c r="S60" s="165">
        <v>1</v>
      </c>
      <c r="T60" s="164">
        <v>0</v>
      </c>
      <c r="U60" s="170">
        <v>0</v>
      </c>
      <c r="V60" s="171">
        <f t="shared" si="12"/>
        <v>16</v>
      </c>
      <c r="W60" s="171">
        <f t="shared" si="7"/>
        <v>127</v>
      </c>
      <c r="X60" s="164">
        <v>0</v>
      </c>
      <c r="Y60" s="165">
        <v>0</v>
      </c>
      <c r="Z60" s="164">
        <v>0</v>
      </c>
      <c r="AA60" s="164">
        <v>0</v>
      </c>
      <c r="AB60" s="161">
        <f t="shared" si="3"/>
        <v>0</v>
      </c>
      <c r="AC60" s="161">
        <f t="shared" si="13"/>
        <v>48</v>
      </c>
      <c r="AD60" s="161">
        <f t="shared" si="8"/>
        <v>275</v>
      </c>
      <c r="AE60" s="161">
        <f t="shared" si="9"/>
        <v>323</v>
      </c>
    </row>
    <row r="61" spans="1:31" ht="18">
      <c r="A61" s="53" t="s">
        <v>59</v>
      </c>
      <c r="B61" s="173">
        <v>343</v>
      </c>
      <c r="C61" s="162">
        <v>27</v>
      </c>
      <c r="D61" s="162">
        <v>8</v>
      </c>
      <c r="E61" s="161">
        <f t="shared" si="5"/>
        <v>378</v>
      </c>
      <c r="F61" s="5">
        <v>525</v>
      </c>
      <c r="G61" s="163">
        <f t="shared" si="6"/>
        <v>0.72</v>
      </c>
      <c r="H61" s="164">
        <v>100</v>
      </c>
      <c r="I61" s="165">
        <v>5</v>
      </c>
      <c r="J61" s="166">
        <v>0</v>
      </c>
      <c r="K61" s="170">
        <v>2</v>
      </c>
      <c r="L61" s="171">
        <f t="shared" si="10"/>
        <v>107</v>
      </c>
      <c r="M61" s="164">
        <v>178</v>
      </c>
      <c r="N61" s="165">
        <v>13</v>
      </c>
      <c r="O61" s="164">
        <v>0</v>
      </c>
      <c r="P61" s="170">
        <v>4</v>
      </c>
      <c r="Q61" s="171">
        <f t="shared" si="11"/>
        <v>195</v>
      </c>
      <c r="R61" s="164">
        <v>27</v>
      </c>
      <c r="S61" s="165">
        <v>1</v>
      </c>
      <c r="T61" s="164">
        <v>0</v>
      </c>
      <c r="U61" s="170">
        <v>1</v>
      </c>
      <c r="V61" s="171">
        <f t="shared" si="12"/>
        <v>29</v>
      </c>
      <c r="W61" s="171">
        <f t="shared" si="7"/>
        <v>136</v>
      </c>
      <c r="X61" s="164">
        <v>0</v>
      </c>
      <c r="Y61" s="165">
        <v>0</v>
      </c>
      <c r="Z61" s="164">
        <v>0</v>
      </c>
      <c r="AA61" s="164">
        <v>0</v>
      </c>
      <c r="AB61" s="161">
        <f t="shared" si="3"/>
        <v>0</v>
      </c>
      <c r="AC61" s="161">
        <f t="shared" si="13"/>
        <v>47</v>
      </c>
      <c r="AD61" s="161">
        <f t="shared" si="8"/>
        <v>331</v>
      </c>
      <c r="AE61" s="161">
        <f t="shared" si="9"/>
        <v>378</v>
      </c>
    </row>
    <row r="62" spans="1:31" ht="18">
      <c r="A62" s="53" t="s">
        <v>60</v>
      </c>
      <c r="B62" s="173">
        <v>480</v>
      </c>
      <c r="C62" s="162">
        <v>33</v>
      </c>
      <c r="D62" s="162">
        <v>9</v>
      </c>
      <c r="E62" s="161">
        <f t="shared" si="5"/>
        <v>522</v>
      </c>
      <c r="F62" s="5">
        <v>792</v>
      </c>
      <c r="G62" s="163">
        <f t="shared" si="6"/>
        <v>0.65909090909090906</v>
      </c>
      <c r="H62" s="164">
        <v>138</v>
      </c>
      <c r="I62" s="165">
        <v>13</v>
      </c>
      <c r="J62" s="166">
        <v>0</v>
      </c>
      <c r="K62" s="170">
        <v>3</v>
      </c>
      <c r="L62" s="171">
        <f t="shared" si="10"/>
        <v>154</v>
      </c>
      <c r="M62" s="164">
        <v>220</v>
      </c>
      <c r="N62" s="165">
        <v>16</v>
      </c>
      <c r="O62" s="164">
        <v>0</v>
      </c>
      <c r="P62" s="170">
        <v>6</v>
      </c>
      <c r="Q62" s="171">
        <f t="shared" si="11"/>
        <v>242</v>
      </c>
      <c r="R62" s="164">
        <v>37</v>
      </c>
      <c r="S62" s="165">
        <v>1</v>
      </c>
      <c r="T62" s="164">
        <v>0</v>
      </c>
      <c r="U62" s="170">
        <v>0</v>
      </c>
      <c r="V62" s="171">
        <f t="shared" si="12"/>
        <v>38</v>
      </c>
      <c r="W62" s="171">
        <f t="shared" si="7"/>
        <v>192</v>
      </c>
      <c r="X62" s="164">
        <v>0</v>
      </c>
      <c r="Y62" s="165">
        <v>0</v>
      </c>
      <c r="Z62" s="164">
        <v>0</v>
      </c>
      <c r="AA62" s="164">
        <v>0</v>
      </c>
      <c r="AB62" s="161">
        <f t="shared" si="3"/>
        <v>0</v>
      </c>
      <c r="AC62" s="161">
        <f t="shared" si="13"/>
        <v>88</v>
      </c>
      <c r="AD62" s="161">
        <f t="shared" si="8"/>
        <v>434</v>
      </c>
      <c r="AE62" s="161">
        <f t="shared" si="9"/>
        <v>522</v>
      </c>
    </row>
    <row r="63" spans="1:31" ht="18">
      <c r="A63" s="53" t="s">
        <v>61</v>
      </c>
      <c r="B63" s="173">
        <v>123</v>
      </c>
      <c r="C63" s="162">
        <v>14</v>
      </c>
      <c r="D63" s="162">
        <v>0</v>
      </c>
      <c r="E63" s="161">
        <f t="shared" si="5"/>
        <v>137</v>
      </c>
      <c r="F63" s="5">
        <v>197</v>
      </c>
      <c r="G63" s="163">
        <f t="shared" si="6"/>
        <v>0.69543147208121825</v>
      </c>
      <c r="H63" s="164">
        <v>60</v>
      </c>
      <c r="I63" s="165">
        <v>5</v>
      </c>
      <c r="J63" s="166">
        <v>0</v>
      </c>
      <c r="K63" s="170">
        <v>0</v>
      </c>
      <c r="L63" s="171">
        <f t="shared" si="10"/>
        <v>65</v>
      </c>
      <c r="M63" s="164">
        <v>46</v>
      </c>
      <c r="N63" s="165">
        <v>7</v>
      </c>
      <c r="O63" s="164">
        <v>0</v>
      </c>
      <c r="P63" s="170">
        <v>0</v>
      </c>
      <c r="Q63" s="171">
        <f t="shared" si="11"/>
        <v>53</v>
      </c>
      <c r="R63" s="164">
        <v>4</v>
      </c>
      <c r="S63" s="165">
        <v>2</v>
      </c>
      <c r="T63" s="164">
        <v>0</v>
      </c>
      <c r="U63" s="170">
        <v>0</v>
      </c>
      <c r="V63" s="171">
        <f t="shared" si="12"/>
        <v>6</v>
      </c>
      <c r="W63" s="171">
        <f t="shared" si="7"/>
        <v>71</v>
      </c>
      <c r="X63" s="164">
        <v>0</v>
      </c>
      <c r="Y63" s="165">
        <v>0</v>
      </c>
      <c r="Z63" s="164">
        <v>0</v>
      </c>
      <c r="AA63" s="164">
        <v>0</v>
      </c>
      <c r="AB63" s="161">
        <f t="shared" si="3"/>
        <v>0</v>
      </c>
      <c r="AC63" s="161">
        <f t="shared" si="13"/>
        <v>13</v>
      </c>
      <c r="AD63" s="161">
        <f t="shared" si="8"/>
        <v>124</v>
      </c>
      <c r="AE63" s="161">
        <f t="shared" si="9"/>
        <v>137</v>
      </c>
    </row>
    <row r="64" spans="1:31" ht="18">
      <c r="A64" s="53" t="s">
        <v>62</v>
      </c>
      <c r="B64" s="173">
        <v>621</v>
      </c>
      <c r="C64" s="162">
        <v>40</v>
      </c>
      <c r="D64" s="162">
        <v>4</v>
      </c>
      <c r="E64" s="161">
        <f t="shared" si="5"/>
        <v>665</v>
      </c>
      <c r="F64" s="5">
        <v>989</v>
      </c>
      <c r="G64" s="163">
        <f t="shared" si="6"/>
        <v>0.67239635995955516</v>
      </c>
      <c r="H64" s="164">
        <v>233</v>
      </c>
      <c r="I64" s="165">
        <v>17</v>
      </c>
      <c r="J64" s="166">
        <v>0</v>
      </c>
      <c r="K64" s="170">
        <v>1</v>
      </c>
      <c r="L64" s="171">
        <f t="shared" si="10"/>
        <v>251</v>
      </c>
      <c r="M64" s="164">
        <v>234</v>
      </c>
      <c r="N64" s="165">
        <v>11</v>
      </c>
      <c r="O64" s="164">
        <v>0</v>
      </c>
      <c r="P64" s="170">
        <v>1</v>
      </c>
      <c r="Q64" s="171">
        <f t="shared" si="11"/>
        <v>246</v>
      </c>
      <c r="R64" s="164">
        <v>71</v>
      </c>
      <c r="S64" s="165">
        <v>2</v>
      </c>
      <c r="T64" s="164">
        <v>1</v>
      </c>
      <c r="U64" s="170">
        <v>0</v>
      </c>
      <c r="V64" s="171">
        <f t="shared" si="12"/>
        <v>74</v>
      </c>
      <c r="W64" s="171">
        <f t="shared" si="7"/>
        <v>325</v>
      </c>
      <c r="X64" s="164">
        <v>0</v>
      </c>
      <c r="Y64" s="165">
        <v>0</v>
      </c>
      <c r="Z64" s="164">
        <v>0</v>
      </c>
      <c r="AA64" s="164">
        <v>0</v>
      </c>
      <c r="AB64" s="161">
        <f t="shared" si="3"/>
        <v>0</v>
      </c>
      <c r="AC64" s="161">
        <f t="shared" si="13"/>
        <v>94</v>
      </c>
      <c r="AD64" s="161">
        <f t="shared" si="8"/>
        <v>571</v>
      </c>
      <c r="AE64" s="161">
        <f t="shared" si="9"/>
        <v>665</v>
      </c>
    </row>
    <row r="65" spans="1:31" ht="18">
      <c r="A65" s="53" t="s">
        <v>63</v>
      </c>
      <c r="B65" s="173">
        <v>510</v>
      </c>
      <c r="C65" s="162">
        <v>44</v>
      </c>
      <c r="D65" s="162">
        <v>12</v>
      </c>
      <c r="E65" s="161">
        <f t="shared" si="5"/>
        <v>566</v>
      </c>
      <c r="F65" s="5">
        <v>750</v>
      </c>
      <c r="G65" s="163">
        <f t="shared" si="6"/>
        <v>0.75466666666666671</v>
      </c>
      <c r="H65" s="164">
        <v>212</v>
      </c>
      <c r="I65" s="165">
        <v>18</v>
      </c>
      <c r="J65" s="166">
        <v>0</v>
      </c>
      <c r="K65" s="170">
        <v>6</v>
      </c>
      <c r="L65" s="171">
        <f t="shared" si="10"/>
        <v>236</v>
      </c>
      <c r="M65" s="164">
        <v>200</v>
      </c>
      <c r="N65" s="165">
        <v>16</v>
      </c>
      <c r="O65" s="164">
        <v>0</v>
      </c>
      <c r="P65" s="170">
        <v>4</v>
      </c>
      <c r="Q65" s="171">
        <f t="shared" si="11"/>
        <v>220</v>
      </c>
      <c r="R65" s="164">
        <v>41</v>
      </c>
      <c r="S65" s="165">
        <v>1</v>
      </c>
      <c r="T65" s="164">
        <v>0</v>
      </c>
      <c r="U65" s="170">
        <v>1</v>
      </c>
      <c r="V65" s="171">
        <f t="shared" si="12"/>
        <v>43</v>
      </c>
      <c r="W65" s="171">
        <f t="shared" si="7"/>
        <v>279</v>
      </c>
      <c r="X65" s="164">
        <v>0</v>
      </c>
      <c r="Y65" s="165">
        <v>0</v>
      </c>
      <c r="Z65" s="164">
        <v>0</v>
      </c>
      <c r="AA65" s="164">
        <v>0</v>
      </c>
      <c r="AB65" s="161">
        <f t="shared" si="3"/>
        <v>0</v>
      </c>
      <c r="AC65" s="161">
        <f t="shared" si="13"/>
        <v>67</v>
      </c>
      <c r="AD65" s="161">
        <f t="shared" si="8"/>
        <v>499</v>
      </c>
      <c r="AE65" s="161">
        <f t="shared" si="9"/>
        <v>566</v>
      </c>
    </row>
    <row r="66" spans="1:31" ht="18">
      <c r="A66" s="53" t="s">
        <v>64</v>
      </c>
      <c r="B66" s="173">
        <v>290</v>
      </c>
      <c r="C66" s="162">
        <v>23</v>
      </c>
      <c r="D66" s="162">
        <v>1</v>
      </c>
      <c r="E66" s="161">
        <f t="shared" si="5"/>
        <v>314</v>
      </c>
      <c r="F66" s="5">
        <v>468</v>
      </c>
      <c r="G66" s="163">
        <f t="shared" si="6"/>
        <v>0.67094017094017089</v>
      </c>
      <c r="H66" s="164">
        <v>78</v>
      </c>
      <c r="I66" s="165">
        <v>5</v>
      </c>
      <c r="J66" s="166">
        <v>0</v>
      </c>
      <c r="K66" s="170">
        <v>0</v>
      </c>
      <c r="L66" s="171">
        <f t="shared" si="10"/>
        <v>83</v>
      </c>
      <c r="M66" s="164">
        <v>159</v>
      </c>
      <c r="N66" s="165">
        <v>11</v>
      </c>
      <c r="O66" s="164">
        <v>0</v>
      </c>
      <c r="P66" s="170">
        <v>1</v>
      </c>
      <c r="Q66" s="171">
        <f t="shared" si="11"/>
        <v>171</v>
      </c>
      <c r="R66" s="164">
        <v>18</v>
      </c>
      <c r="S66" s="165">
        <v>0</v>
      </c>
      <c r="T66" s="164">
        <v>0</v>
      </c>
      <c r="U66" s="170">
        <v>0</v>
      </c>
      <c r="V66" s="171">
        <f t="shared" si="12"/>
        <v>18</v>
      </c>
      <c r="W66" s="171">
        <f t="shared" si="7"/>
        <v>101</v>
      </c>
      <c r="X66" s="164">
        <v>0</v>
      </c>
      <c r="Y66" s="165">
        <v>0</v>
      </c>
      <c r="Z66" s="164">
        <v>0</v>
      </c>
      <c r="AA66" s="164">
        <v>0</v>
      </c>
      <c r="AB66" s="161">
        <f t="shared" si="3"/>
        <v>0</v>
      </c>
      <c r="AC66" s="161">
        <f t="shared" si="13"/>
        <v>42</v>
      </c>
      <c r="AD66" s="161">
        <f t="shared" si="8"/>
        <v>272</v>
      </c>
      <c r="AE66" s="161">
        <f t="shared" si="9"/>
        <v>314</v>
      </c>
    </row>
    <row r="67" spans="1:31" ht="18">
      <c r="A67" s="53" t="s">
        <v>65</v>
      </c>
      <c r="B67" s="173">
        <v>554</v>
      </c>
      <c r="C67" s="162">
        <v>57</v>
      </c>
      <c r="D67" s="162">
        <v>2</v>
      </c>
      <c r="E67" s="161">
        <f t="shared" si="5"/>
        <v>613</v>
      </c>
      <c r="F67" s="5">
        <v>821</v>
      </c>
      <c r="G67" s="163">
        <f t="shared" si="6"/>
        <v>0.74665042630937883</v>
      </c>
      <c r="H67" s="164">
        <v>255</v>
      </c>
      <c r="I67" s="165">
        <v>26</v>
      </c>
      <c r="J67" s="166">
        <v>0</v>
      </c>
      <c r="K67" s="170">
        <v>1</v>
      </c>
      <c r="L67" s="171">
        <f t="shared" si="10"/>
        <v>282</v>
      </c>
      <c r="M67" s="164">
        <v>194</v>
      </c>
      <c r="N67" s="165">
        <v>18</v>
      </c>
      <c r="O67" s="164">
        <v>0</v>
      </c>
      <c r="P67" s="170">
        <v>0</v>
      </c>
      <c r="Q67" s="171">
        <f t="shared" si="11"/>
        <v>212</v>
      </c>
      <c r="R67" s="164">
        <v>34</v>
      </c>
      <c r="S67" s="165">
        <v>2</v>
      </c>
      <c r="T67" s="164">
        <v>0</v>
      </c>
      <c r="U67" s="170">
        <v>0</v>
      </c>
      <c r="V67" s="171">
        <f t="shared" si="12"/>
        <v>36</v>
      </c>
      <c r="W67" s="171">
        <f t="shared" si="7"/>
        <v>318</v>
      </c>
      <c r="X67" s="164">
        <v>0</v>
      </c>
      <c r="Y67" s="165">
        <v>0</v>
      </c>
      <c r="Z67" s="164">
        <v>0</v>
      </c>
      <c r="AA67" s="164">
        <v>0</v>
      </c>
      <c r="AB67" s="161">
        <f t="shared" si="3"/>
        <v>0</v>
      </c>
      <c r="AC67" s="161">
        <f t="shared" si="13"/>
        <v>83</v>
      </c>
      <c r="AD67" s="161">
        <f t="shared" si="8"/>
        <v>530</v>
      </c>
      <c r="AE67" s="161">
        <f t="shared" si="9"/>
        <v>613</v>
      </c>
    </row>
    <row r="68" spans="1:31" ht="18">
      <c r="A68" s="53" t="s">
        <v>66</v>
      </c>
      <c r="B68" s="173">
        <v>482</v>
      </c>
      <c r="C68" s="162">
        <v>49</v>
      </c>
      <c r="D68" s="162">
        <v>7</v>
      </c>
      <c r="E68" s="161">
        <f t="shared" si="5"/>
        <v>538</v>
      </c>
      <c r="F68" s="5">
        <v>749</v>
      </c>
      <c r="G68" s="163">
        <f t="shared" si="6"/>
        <v>0.71829105473965282</v>
      </c>
      <c r="H68" s="164">
        <v>190</v>
      </c>
      <c r="I68" s="165">
        <v>18</v>
      </c>
      <c r="J68" s="166">
        <v>0</v>
      </c>
      <c r="K68" s="170">
        <v>2</v>
      </c>
      <c r="L68" s="171">
        <f t="shared" si="10"/>
        <v>210</v>
      </c>
      <c r="M68" s="164">
        <v>209</v>
      </c>
      <c r="N68" s="165">
        <v>12</v>
      </c>
      <c r="O68" s="164">
        <v>3</v>
      </c>
      <c r="P68" s="170">
        <v>4</v>
      </c>
      <c r="Q68" s="171">
        <f t="shared" si="11"/>
        <v>228</v>
      </c>
      <c r="R68" s="164">
        <v>40</v>
      </c>
      <c r="S68" s="165">
        <v>5</v>
      </c>
      <c r="T68" s="164">
        <v>0</v>
      </c>
      <c r="U68" s="170">
        <v>0</v>
      </c>
      <c r="V68" s="171">
        <f t="shared" si="12"/>
        <v>45</v>
      </c>
      <c r="W68" s="171">
        <f t="shared" si="7"/>
        <v>255</v>
      </c>
      <c r="X68" s="164">
        <v>0</v>
      </c>
      <c r="Y68" s="165">
        <v>0</v>
      </c>
      <c r="Z68" s="164">
        <v>0</v>
      </c>
      <c r="AA68" s="164">
        <v>0</v>
      </c>
      <c r="AB68" s="161">
        <f t="shared" si="3"/>
        <v>0</v>
      </c>
      <c r="AC68" s="161">
        <f t="shared" si="13"/>
        <v>55</v>
      </c>
      <c r="AD68" s="161">
        <f t="shared" si="8"/>
        <v>483</v>
      </c>
      <c r="AE68" s="161">
        <f t="shared" si="9"/>
        <v>538</v>
      </c>
    </row>
    <row r="69" spans="1:31" ht="18">
      <c r="A69" s="53" t="s">
        <v>67</v>
      </c>
      <c r="B69" s="173">
        <v>423</v>
      </c>
      <c r="C69" s="162">
        <v>32</v>
      </c>
      <c r="D69" s="162">
        <v>5</v>
      </c>
      <c r="E69" s="161">
        <f t="shared" si="5"/>
        <v>460</v>
      </c>
      <c r="F69" s="5">
        <v>654</v>
      </c>
      <c r="G69" s="163">
        <f t="shared" si="6"/>
        <v>0.70336391437308865</v>
      </c>
      <c r="H69" s="164">
        <v>179</v>
      </c>
      <c r="I69" s="165">
        <v>14</v>
      </c>
      <c r="J69" s="166">
        <v>1</v>
      </c>
      <c r="K69" s="170">
        <v>3</v>
      </c>
      <c r="L69" s="171">
        <f t="shared" si="10"/>
        <v>197</v>
      </c>
      <c r="M69" s="164">
        <v>172</v>
      </c>
      <c r="N69" s="165">
        <v>6</v>
      </c>
      <c r="O69" s="164">
        <v>1</v>
      </c>
      <c r="P69" s="170">
        <v>0</v>
      </c>
      <c r="Q69" s="171">
        <f t="shared" si="11"/>
        <v>179</v>
      </c>
      <c r="R69" s="164">
        <v>30</v>
      </c>
      <c r="S69" s="165">
        <v>0</v>
      </c>
      <c r="T69" s="164">
        <v>0</v>
      </c>
      <c r="U69" s="170">
        <v>1</v>
      </c>
      <c r="V69" s="171">
        <f t="shared" si="12"/>
        <v>31</v>
      </c>
      <c r="W69" s="171">
        <f t="shared" si="7"/>
        <v>228</v>
      </c>
      <c r="X69" s="164">
        <v>0</v>
      </c>
      <c r="Y69" s="165">
        <v>0</v>
      </c>
      <c r="Z69" s="164">
        <v>0</v>
      </c>
      <c r="AA69" s="164">
        <v>0</v>
      </c>
      <c r="AB69" s="161">
        <f t="shared" si="3"/>
        <v>0</v>
      </c>
      <c r="AC69" s="161">
        <f t="shared" si="13"/>
        <v>53</v>
      </c>
      <c r="AD69" s="161">
        <f t="shared" si="8"/>
        <v>407</v>
      </c>
      <c r="AE69" s="161">
        <f t="shared" si="9"/>
        <v>460</v>
      </c>
    </row>
    <row r="70" spans="1:31" ht="18">
      <c r="A70" s="53" t="s">
        <v>68</v>
      </c>
      <c r="B70" s="173">
        <v>562</v>
      </c>
      <c r="C70" s="162">
        <v>45</v>
      </c>
      <c r="D70" s="162">
        <v>13</v>
      </c>
      <c r="E70" s="161">
        <f t="shared" si="5"/>
        <v>620</v>
      </c>
      <c r="F70" s="5">
        <v>969</v>
      </c>
      <c r="G70" s="163">
        <f t="shared" si="6"/>
        <v>0.63983488132094946</v>
      </c>
      <c r="H70" s="164">
        <v>281</v>
      </c>
      <c r="I70" s="165">
        <v>21</v>
      </c>
      <c r="J70" s="166">
        <v>0</v>
      </c>
      <c r="K70" s="170">
        <v>8</v>
      </c>
      <c r="L70" s="171">
        <f t="shared" si="10"/>
        <v>310</v>
      </c>
      <c r="M70" s="164">
        <v>194</v>
      </c>
      <c r="N70" s="165">
        <v>12</v>
      </c>
      <c r="O70" s="164">
        <v>0</v>
      </c>
      <c r="P70" s="170">
        <v>2</v>
      </c>
      <c r="Q70" s="171">
        <f t="shared" si="11"/>
        <v>208</v>
      </c>
      <c r="R70" s="164">
        <v>34</v>
      </c>
      <c r="S70" s="165">
        <v>2</v>
      </c>
      <c r="T70" s="164">
        <v>0</v>
      </c>
      <c r="U70" s="170">
        <v>0</v>
      </c>
      <c r="V70" s="171">
        <f t="shared" si="12"/>
        <v>36</v>
      </c>
      <c r="W70" s="171">
        <f t="shared" si="7"/>
        <v>346</v>
      </c>
      <c r="X70" s="164">
        <v>0</v>
      </c>
      <c r="Y70" s="165">
        <v>0</v>
      </c>
      <c r="Z70" s="164">
        <v>0</v>
      </c>
      <c r="AA70" s="164">
        <v>0</v>
      </c>
      <c r="AB70" s="161">
        <f t="shared" si="3"/>
        <v>0</v>
      </c>
      <c r="AC70" s="161">
        <f t="shared" si="13"/>
        <v>66</v>
      </c>
      <c r="AD70" s="161">
        <f t="shared" si="8"/>
        <v>554</v>
      </c>
      <c r="AE70" s="161">
        <f t="shared" si="9"/>
        <v>620</v>
      </c>
    </row>
    <row r="71" spans="1:31" ht="18">
      <c r="A71" s="53" t="s">
        <v>69</v>
      </c>
      <c r="B71" s="173">
        <v>535</v>
      </c>
      <c r="C71" s="162">
        <v>74</v>
      </c>
      <c r="D71" s="162">
        <v>7</v>
      </c>
      <c r="E71" s="161">
        <f t="shared" si="5"/>
        <v>616</v>
      </c>
      <c r="F71" s="5">
        <v>867</v>
      </c>
      <c r="G71" s="163">
        <f t="shared" si="6"/>
        <v>0.71049596309111884</v>
      </c>
      <c r="H71" s="164">
        <v>334</v>
      </c>
      <c r="I71" s="165">
        <v>42</v>
      </c>
      <c r="J71" s="166">
        <v>0</v>
      </c>
      <c r="K71" s="170">
        <v>4</v>
      </c>
      <c r="L71" s="171">
        <f t="shared" si="10"/>
        <v>380</v>
      </c>
      <c r="M71" s="164">
        <v>121</v>
      </c>
      <c r="N71" s="165">
        <v>17</v>
      </c>
      <c r="O71" s="164">
        <v>0</v>
      </c>
      <c r="P71" s="170">
        <v>1</v>
      </c>
      <c r="Q71" s="171">
        <f t="shared" ref="Q71:Q89" si="14">SUM(M71:P71)</f>
        <v>139</v>
      </c>
      <c r="R71" s="164">
        <v>21</v>
      </c>
      <c r="S71" s="165">
        <v>0</v>
      </c>
      <c r="T71" s="164">
        <v>0</v>
      </c>
      <c r="U71" s="170">
        <v>0</v>
      </c>
      <c r="V71" s="171">
        <f t="shared" ref="V71:V88" si="15">SUM(R71:U71)</f>
        <v>21</v>
      </c>
      <c r="W71" s="171">
        <f t="shared" si="7"/>
        <v>401</v>
      </c>
      <c r="X71" s="164">
        <v>0</v>
      </c>
      <c r="Y71" s="165">
        <v>0</v>
      </c>
      <c r="Z71" s="164">
        <v>0</v>
      </c>
      <c r="AA71" s="164">
        <v>1</v>
      </c>
      <c r="AB71" s="161">
        <f t="shared" ref="AB71:AB88" si="16">SUM(X71:AA71)</f>
        <v>1</v>
      </c>
      <c r="AC71" s="161">
        <f t="shared" ref="AC71:AC88" si="17">E71-AD71</f>
        <v>75</v>
      </c>
      <c r="AD71" s="161">
        <f t="shared" si="8"/>
        <v>541</v>
      </c>
      <c r="AE71" s="161">
        <f t="shared" si="9"/>
        <v>616</v>
      </c>
    </row>
    <row r="72" spans="1:31" ht="18">
      <c r="A72" s="53" t="s">
        <v>70</v>
      </c>
      <c r="B72" s="173">
        <v>532</v>
      </c>
      <c r="C72" s="162">
        <v>39</v>
      </c>
      <c r="D72" s="162">
        <v>16</v>
      </c>
      <c r="E72" s="161">
        <f t="shared" ref="E72:E88" si="18">SUM(B72:D72)</f>
        <v>587</v>
      </c>
      <c r="F72" s="5">
        <v>995</v>
      </c>
      <c r="G72" s="163">
        <f t="shared" ref="G72:G88" si="19">E72/F72</f>
        <v>0.58994974874371864</v>
      </c>
      <c r="H72" s="164">
        <v>347</v>
      </c>
      <c r="I72" s="165">
        <v>21</v>
      </c>
      <c r="J72" s="166">
        <v>0</v>
      </c>
      <c r="K72" s="170">
        <v>9</v>
      </c>
      <c r="L72" s="171">
        <f t="shared" ref="L72:L89" si="20">SUM(H72:K72)</f>
        <v>377</v>
      </c>
      <c r="M72" s="164">
        <v>104</v>
      </c>
      <c r="N72" s="165">
        <v>8</v>
      </c>
      <c r="O72" s="164">
        <v>0</v>
      </c>
      <c r="P72" s="170">
        <v>5</v>
      </c>
      <c r="Q72" s="171">
        <f t="shared" si="14"/>
        <v>117</v>
      </c>
      <c r="R72" s="164">
        <v>19</v>
      </c>
      <c r="S72" s="165">
        <v>0</v>
      </c>
      <c r="T72" s="164">
        <v>0</v>
      </c>
      <c r="U72" s="170">
        <v>1</v>
      </c>
      <c r="V72" s="171">
        <f t="shared" si="15"/>
        <v>20</v>
      </c>
      <c r="W72" s="171">
        <f t="shared" ref="W72:W88" si="21">L72+V72</f>
        <v>397</v>
      </c>
      <c r="X72" s="164">
        <v>2</v>
      </c>
      <c r="Y72" s="165">
        <v>0</v>
      </c>
      <c r="Z72" s="164">
        <v>0</v>
      </c>
      <c r="AA72" s="164">
        <v>0</v>
      </c>
      <c r="AB72" s="161">
        <f t="shared" si="16"/>
        <v>2</v>
      </c>
      <c r="AC72" s="161">
        <f t="shared" si="17"/>
        <v>71</v>
      </c>
      <c r="AD72" s="161">
        <f t="shared" ref="AD72:AD87" si="22">AB72+W72+Q72</f>
        <v>516</v>
      </c>
      <c r="AE72" s="161">
        <f t="shared" ref="AE72:AE88" si="23">AC72+AD72</f>
        <v>587</v>
      </c>
    </row>
    <row r="73" spans="1:31" ht="18">
      <c r="A73" s="53" t="s">
        <v>71</v>
      </c>
      <c r="B73" s="173">
        <v>502</v>
      </c>
      <c r="C73" s="162">
        <v>53</v>
      </c>
      <c r="D73" s="162">
        <v>7</v>
      </c>
      <c r="E73" s="161">
        <f t="shared" si="18"/>
        <v>562</v>
      </c>
      <c r="F73" s="5">
        <v>766</v>
      </c>
      <c r="G73" s="163">
        <f t="shared" si="19"/>
        <v>0.73368146214099217</v>
      </c>
      <c r="H73" s="164">
        <v>326</v>
      </c>
      <c r="I73" s="165">
        <v>30</v>
      </c>
      <c r="J73" s="166">
        <v>0</v>
      </c>
      <c r="K73" s="170">
        <v>5</v>
      </c>
      <c r="L73" s="171">
        <f t="shared" si="20"/>
        <v>361</v>
      </c>
      <c r="M73" s="164">
        <v>115</v>
      </c>
      <c r="N73" s="165">
        <v>5</v>
      </c>
      <c r="O73" s="164">
        <v>0</v>
      </c>
      <c r="P73" s="170">
        <v>1</v>
      </c>
      <c r="Q73" s="171">
        <f t="shared" si="14"/>
        <v>121</v>
      </c>
      <c r="R73" s="164">
        <v>20</v>
      </c>
      <c r="S73" s="165">
        <v>1</v>
      </c>
      <c r="T73" s="164">
        <v>0</v>
      </c>
      <c r="U73" s="170">
        <v>0</v>
      </c>
      <c r="V73" s="171">
        <f t="shared" si="15"/>
        <v>21</v>
      </c>
      <c r="W73" s="171">
        <f t="shared" si="21"/>
        <v>382</v>
      </c>
      <c r="X73" s="164">
        <v>0</v>
      </c>
      <c r="Y73" s="165">
        <v>0</v>
      </c>
      <c r="Z73" s="164">
        <v>0</v>
      </c>
      <c r="AA73" s="164">
        <v>0</v>
      </c>
      <c r="AB73" s="161">
        <f t="shared" si="16"/>
        <v>0</v>
      </c>
      <c r="AC73" s="161">
        <f t="shared" si="17"/>
        <v>59</v>
      </c>
      <c r="AD73" s="161">
        <f t="shared" si="22"/>
        <v>503</v>
      </c>
      <c r="AE73" s="161">
        <f t="shared" si="23"/>
        <v>562</v>
      </c>
    </row>
    <row r="74" spans="1:31" ht="18">
      <c r="A74" s="53" t="s">
        <v>72</v>
      </c>
      <c r="B74" s="173">
        <v>614</v>
      </c>
      <c r="C74" s="162">
        <v>36</v>
      </c>
      <c r="D74" s="162">
        <v>9</v>
      </c>
      <c r="E74" s="161">
        <f t="shared" si="18"/>
        <v>659</v>
      </c>
      <c r="F74" s="5">
        <v>955</v>
      </c>
      <c r="G74" s="163">
        <f t="shared" si="19"/>
        <v>0.69005235602094239</v>
      </c>
      <c r="H74" s="164">
        <v>295</v>
      </c>
      <c r="I74" s="165">
        <v>18</v>
      </c>
      <c r="J74" s="166">
        <v>0</v>
      </c>
      <c r="K74" s="170">
        <v>4</v>
      </c>
      <c r="L74" s="171">
        <f t="shared" si="20"/>
        <v>317</v>
      </c>
      <c r="M74" s="164">
        <v>225</v>
      </c>
      <c r="N74" s="165">
        <v>10</v>
      </c>
      <c r="O74" s="164">
        <v>1</v>
      </c>
      <c r="P74" s="170">
        <v>4</v>
      </c>
      <c r="Q74" s="171">
        <f t="shared" si="14"/>
        <v>240</v>
      </c>
      <c r="R74" s="164">
        <v>31</v>
      </c>
      <c r="S74" s="165">
        <v>1</v>
      </c>
      <c r="T74" s="164">
        <v>0</v>
      </c>
      <c r="U74" s="170">
        <v>0</v>
      </c>
      <c r="V74" s="171">
        <f t="shared" si="15"/>
        <v>32</v>
      </c>
      <c r="W74" s="171">
        <f t="shared" si="21"/>
        <v>349</v>
      </c>
      <c r="X74" s="164">
        <v>0</v>
      </c>
      <c r="Y74" s="165">
        <v>0</v>
      </c>
      <c r="Z74" s="164">
        <v>0</v>
      </c>
      <c r="AA74" s="164">
        <v>0</v>
      </c>
      <c r="AB74" s="161">
        <f t="shared" si="16"/>
        <v>0</v>
      </c>
      <c r="AC74" s="161">
        <f t="shared" si="17"/>
        <v>70</v>
      </c>
      <c r="AD74" s="161">
        <f t="shared" si="22"/>
        <v>589</v>
      </c>
      <c r="AE74" s="161">
        <f t="shared" si="23"/>
        <v>659</v>
      </c>
    </row>
    <row r="75" spans="1:31" ht="18">
      <c r="A75" s="53" t="s">
        <v>73</v>
      </c>
      <c r="B75" s="173">
        <v>225</v>
      </c>
      <c r="C75" s="162">
        <v>13</v>
      </c>
      <c r="D75" s="162">
        <v>3</v>
      </c>
      <c r="E75" s="161">
        <f t="shared" si="18"/>
        <v>241</v>
      </c>
      <c r="F75" s="5">
        <v>387</v>
      </c>
      <c r="G75" s="163">
        <f t="shared" si="19"/>
        <v>0.62273901808785526</v>
      </c>
      <c r="H75" s="164">
        <v>79</v>
      </c>
      <c r="I75" s="165">
        <v>10</v>
      </c>
      <c r="J75" s="166">
        <v>0</v>
      </c>
      <c r="K75" s="170">
        <v>1</v>
      </c>
      <c r="L75" s="171">
        <f t="shared" si="20"/>
        <v>90</v>
      </c>
      <c r="M75" s="164">
        <v>97</v>
      </c>
      <c r="N75" s="165">
        <v>1</v>
      </c>
      <c r="O75" s="164">
        <v>0</v>
      </c>
      <c r="P75" s="170">
        <v>2</v>
      </c>
      <c r="Q75" s="171">
        <f t="shared" si="14"/>
        <v>100</v>
      </c>
      <c r="R75" s="164">
        <v>12</v>
      </c>
      <c r="S75" s="165">
        <v>0</v>
      </c>
      <c r="T75" s="164">
        <v>0</v>
      </c>
      <c r="U75" s="170">
        <v>0</v>
      </c>
      <c r="V75" s="171">
        <f t="shared" si="15"/>
        <v>12</v>
      </c>
      <c r="W75" s="171">
        <f t="shared" si="21"/>
        <v>102</v>
      </c>
      <c r="X75" s="164">
        <v>0</v>
      </c>
      <c r="Y75" s="165">
        <v>0</v>
      </c>
      <c r="Z75" s="164">
        <v>0</v>
      </c>
      <c r="AA75" s="164">
        <v>0</v>
      </c>
      <c r="AB75" s="161">
        <f t="shared" si="16"/>
        <v>0</v>
      </c>
      <c r="AC75" s="161">
        <f t="shared" si="17"/>
        <v>39</v>
      </c>
      <c r="AD75" s="161">
        <f t="shared" si="22"/>
        <v>202</v>
      </c>
      <c r="AE75" s="161">
        <f t="shared" si="23"/>
        <v>241</v>
      </c>
    </row>
    <row r="76" spans="1:31" ht="18">
      <c r="A76" s="53" t="s">
        <v>74</v>
      </c>
      <c r="B76" s="173">
        <v>678</v>
      </c>
      <c r="C76" s="162">
        <v>26</v>
      </c>
      <c r="D76" s="162">
        <v>7</v>
      </c>
      <c r="E76" s="161">
        <f t="shared" si="18"/>
        <v>711</v>
      </c>
      <c r="F76" s="5">
        <v>1118</v>
      </c>
      <c r="G76" s="163">
        <f t="shared" si="19"/>
        <v>0.63595706618962433</v>
      </c>
      <c r="H76" s="164">
        <v>206</v>
      </c>
      <c r="I76" s="165">
        <v>11</v>
      </c>
      <c r="J76" s="166">
        <v>0</v>
      </c>
      <c r="K76" s="170">
        <v>3</v>
      </c>
      <c r="L76" s="171">
        <f t="shared" si="20"/>
        <v>220</v>
      </c>
      <c r="M76" s="164">
        <v>299</v>
      </c>
      <c r="N76" s="165">
        <v>5</v>
      </c>
      <c r="O76" s="164">
        <v>0</v>
      </c>
      <c r="P76" s="170">
        <v>3</v>
      </c>
      <c r="Q76" s="171">
        <f t="shared" si="14"/>
        <v>307</v>
      </c>
      <c r="R76" s="164">
        <v>60</v>
      </c>
      <c r="S76" s="165">
        <v>4</v>
      </c>
      <c r="T76" s="164">
        <v>0</v>
      </c>
      <c r="U76" s="170">
        <v>1</v>
      </c>
      <c r="V76" s="171">
        <f t="shared" si="15"/>
        <v>65</v>
      </c>
      <c r="W76" s="171">
        <f t="shared" si="21"/>
        <v>285</v>
      </c>
      <c r="X76" s="164">
        <v>0</v>
      </c>
      <c r="Y76" s="165">
        <v>0</v>
      </c>
      <c r="Z76" s="164">
        <v>0</v>
      </c>
      <c r="AA76" s="164">
        <v>0</v>
      </c>
      <c r="AB76" s="161">
        <f t="shared" si="16"/>
        <v>0</v>
      </c>
      <c r="AC76" s="161">
        <f t="shared" si="17"/>
        <v>119</v>
      </c>
      <c r="AD76" s="161">
        <f t="shared" si="22"/>
        <v>592</v>
      </c>
      <c r="AE76" s="161">
        <f t="shared" si="23"/>
        <v>711</v>
      </c>
    </row>
    <row r="77" spans="1:31" ht="18">
      <c r="A77" s="53" t="s">
        <v>75</v>
      </c>
      <c r="B77" s="173">
        <v>599</v>
      </c>
      <c r="C77" s="162">
        <v>33</v>
      </c>
      <c r="D77" s="162">
        <v>5</v>
      </c>
      <c r="E77" s="161">
        <f t="shared" si="18"/>
        <v>637</v>
      </c>
      <c r="F77" s="5">
        <v>890</v>
      </c>
      <c r="G77" s="163">
        <f t="shared" si="19"/>
        <v>0.71573033707865163</v>
      </c>
      <c r="H77" s="164">
        <v>251</v>
      </c>
      <c r="I77" s="165">
        <v>11</v>
      </c>
      <c r="J77" s="166">
        <v>0</v>
      </c>
      <c r="K77" s="170">
        <v>1</v>
      </c>
      <c r="L77" s="171">
        <f t="shared" si="20"/>
        <v>263</v>
      </c>
      <c r="M77" s="164">
        <v>253</v>
      </c>
      <c r="N77" s="165">
        <v>12</v>
      </c>
      <c r="O77" s="164">
        <v>1</v>
      </c>
      <c r="P77" s="170">
        <v>2</v>
      </c>
      <c r="Q77" s="171">
        <f t="shared" si="14"/>
        <v>268</v>
      </c>
      <c r="R77" s="164">
        <v>30</v>
      </c>
      <c r="S77" s="165">
        <v>1</v>
      </c>
      <c r="T77" s="164">
        <v>0</v>
      </c>
      <c r="U77" s="170">
        <v>2</v>
      </c>
      <c r="V77" s="171">
        <f t="shared" si="15"/>
        <v>33</v>
      </c>
      <c r="W77" s="171">
        <f t="shared" si="21"/>
        <v>296</v>
      </c>
      <c r="X77" s="164">
        <v>0</v>
      </c>
      <c r="Y77" s="165">
        <v>0</v>
      </c>
      <c r="Z77" s="164">
        <v>0</v>
      </c>
      <c r="AA77" s="164">
        <v>0</v>
      </c>
      <c r="AB77" s="161">
        <f t="shared" si="16"/>
        <v>0</v>
      </c>
      <c r="AC77" s="161">
        <f t="shared" si="17"/>
        <v>73</v>
      </c>
      <c r="AD77" s="161">
        <f t="shared" si="22"/>
        <v>564</v>
      </c>
      <c r="AE77" s="161">
        <f t="shared" si="23"/>
        <v>637</v>
      </c>
    </row>
    <row r="78" spans="1:31" ht="18">
      <c r="A78" s="53" t="s">
        <v>76</v>
      </c>
      <c r="B78" s="173">
        <v>497</v>
      </c>
      <c r="C78" s="162">
        <v>25</v>
      </c>
      <c r="D78" s="162">
        <v>1</v>
      </c>
      <c r="E78" s="161">
        <f t="shared" si="18"/>
        <v>523</v>
      </c>
      <c r="F78" s="5">
        <v>784</v>
      </c>
      <c r="G78" s="163">
        <f t="shared" si="19"/>
        <v>0.66709183673469385</v>
      </c>
      <c r="H78" s="164">
        <v>171</v>
      </c>
      <c r="I78" s="165">
        <v>9</v>
      </c>
      <c r="J78" s="166">
        <v>0</v>
      </c>
      <c r="K78" s="170">
        <v>0</v>
      </c>
      <c r="L78" s="171">
        <f t="shared" si="20"/>
        <v>180</v>
      </c>
      <c r="M78" s="164">
        <v>219</v>
      </c>
      <c r="N78" s="165">
        <v>14</v>
      </c>
      <c r="O78" s="164">
        <v>0</v>
      </c>
      <c r="P78" s="170">
        <v>1</v>
      </c>
      <c r="Q78" s="171">
        <f t="shared" si="14"/>
        <v>234</v>
      </c>
      <c r="R78" s="164">
        <v>44</v>
      </c>
      <c r="S78" s="165">
        <v>0</v>
      </c>
      <c r="T78" s="164">
        <v>0</v>
      </c>
      <c r="U78" s="170">
        <v>0</v>
      </c>
      <c r="V78" s="171">
        <f t="shared" si="15"/>
        <v>44</v>
      </c>
      <c r="W78" s="171">
        <f t="shared" si="21"/>
        <v>224</v>
      </c>
      <c r="X78" s="164">
        <v>0</v>
      </c>
      <c r="Y78" s="165">
        <v>0</v>
      </c>
      <c r="Z78" s="164">
        <v>0</v>
      </c>
      <c r="AA78" s="164">
        <v>0</v>
      </c>
      <c r="AB78" s="161">
        <f t="shared" si="16"/>
        <v>0</v>
      </c>
      <c r="AC78" s="161">
        <f t="shared" si="17"/>
        <v>65</v>
      </c>
      <c r="AD78" s="161">
        <f t="shared" si="22"/>
        <v>458</v>
      </c>
      <c r="AE78" s="161">
        <f t="shared" si="23"/>
        <v>523</v>
      </c>
    </row>
    <row r="79" spans="1:31" ht="18">
      <c r="A79" s="53" t="s">
        <v>77</v>
      </c>
      <c r="B79" s="173">
        <v>266</v>
      </c>
      <c r="C79" s="162">
        <v>19</v>
      </c>
      <c r="D79" s="162">
        <v>3</v>
      </c>
      <c r="E79" s="161">
        <f t="shared" si="18"/>
        <v>288</v>
      </c>
      <c r="F79" s="5">
        <v>465</v>
      </c>
      <c r="G79" s="163">
        <f t="shared" si="19"/>
        <v>0.61935483870967745</v>
      </c>
      <c r="H79" s="164">
        <v>75</v>
      </c>
      <c r="I79" s="165">
        <v>10</v>
      </c>
      <c r="J79" s="166">
        <v>0</v>
      </c>
      <c r="K79" s="170">
        <v>0</v>
      </c>
      <c r="L79" s="171">
        <f t="shared" si="20"/>
        <v>85</v>
      </c>
      <c r="M79" s="164">
        <v>158</v>
      </c>
      <c r="N79" s="165">
        <v>6</v>
      </c>
      <c r="O79" s="164">
        <v>0</v>
      </c>
      <c r="P79" s="170">
        <v>3</v>
      </c>
      <c r="Q79" s="171">
        <f t="shared" si="14"/>
        <v>167</v>
      </c>
      <c r="R79" s="164">
        <v>14</v>
      </c>
      <c r="S79" s="165">
        <v>2</v>
      </c>
      <c r="T79" s="164">
        <v>0</v>
      </c>
      <c r="U79" s="170">
        <v>0</v>
      </c>
      <c r="V79" s="171">
        <f t="shared" si="15"/>
        <v>16</v>
      </c>
      <c r="W79" s="171">
        <f t="shared" si="21"/>
        <v>101</v>
      </c>
      <c r="X79" s="164">
        <v>0</v>
      </c>
      <c r="Y79" s="165">
        <v>0</v>
      </c>
      <c r="Z79" s="164">
        <v>0</v>
      </c>
      <c r="AA79" s="164">
        <v>0</v>
      </c>
      <c r="AB79" s="161">
        <f t="shared" si="16"/>
        <v>0</v>
      </c>
      <c r="AC79" s="161">
        <f t="shared" si="17"/>
        <v>20</v>
      </c>
      <c r="AD79" s="161">
        <f t="shared" si="22"/>
        <v>268</v>
      </c>
      <c r="AE79" s="161">
        <f t="shared" si="23"/>
        <v>288</v>
      </c>
    </row>
    <row r="80" spans="1:31" ht="18">
      <c r="A80" s="53" t="s">
        <v>78</v>
      </c>
      <c r="B80" s="173">
        <v>442</v>
      </c>
      <c r="C80" s="162">
        <v>69</v>
      </c>
      <c r="D80" s="162">
        <v>12</v>
      </c>
      <c r="E80" s="161">
        <f t="shared" si="18"/>
        <v>523</v>
      </c>
      <c r="F80" s="5">
        <v>685</v>
      </c>
      <c r="G80" s="163">
        <f t="shared" si="19"/>
        <v>0.76350364963503647</v>
      </c>
      <c r="H80" s="164">
        <v>178</v>
      </c>
      <c r="I80" s="165">
        <v>25</v>
      </c>
      <c r="J80" s="166">
        <v>0</v>
      </c>
      <c r="K80" s="170">
        <v>3</v>
      </c>
      <c r="L80" s="171">
        <f t="shared" si="20"/>
        <v>206</v>
      </c>
      <c r="M80" s="164">
        <v>181</v>
      </c>
      <c r="N80" s="165">
        <v>32</v>
      </c>
      <c r="O80" s="164">
        <v>0</v>
      </c>
      <c r="P80" s="170">
        <v>8</v>
      </c>
      <c r="Q80" s="171">
        <f t="shared" si="14"/>
        <v>221</v>
      </c>
      <c r="R80" s="164">
        <v>28</v>
      </c>
      <c r="S80" s="165">
        <v>3</v>
      </c>
      <c r="T80" s="164">
        <v>0</v>
      </c>
      <c r="U80" s="170">
        <v>0</v>
      </c>
      <c r="V80" s="171">
        <f t="shared" si="15"/>
        <v>31</v>
      </c>
      <c r="W80" s="171">
        <f t="shared" si="21"/>
        <v>237</v>
      </c>
      <c r="X80" s="164">
        <v>0</v>
      </c>
      <c r="Y80" s="165">
        <v>0</v>
      </c>
      <c r="Z80" s="164">
        <v>0</v>
      </c>
      <c r="AA80" s="164">
        <v>0</v>
      </c>
      <c r="AB80" s="161">
        <f t="shared" si="16"/>
        <v>0</v>
      </c>
      <c r="AC80" s="161">
        <f t="shared" si="17"/>
        <v>65</v>
      </c>
      <c r="AD80" s="161">
        <f t="shared" si="22"/>
        <v>458</v>
      </c>
      <c r="AE80" s="161">
        <f t="shared" si="23"/>
        <v>523</v>
      </c>
    </row>
    <row r="81" spans="1:31" ht="18">
      <c r="A81" s="53" t="s">
        <v>79</v>
      </c>
      <c r="B81" s="173">
        <v>554</v>
      </c>
      <c r="C81" s="162">
        <v>43</v>
      </c>
      <c r="D81" s="162">
        <v>7</v>
      </c>
      <c r="E81" s="161">
        <f t="shared" si="18"/>
        <v>604</v>
      </c>
      <c r="F81" s="5">
        <v>875</v>
      </c>
      <c r="G81" s="163">
        <f t="shared" si="19"/>
        <v>0.69028571428571428</v>
      </c>
      <c r="H81" s="164">
        <v>184</v>
      </c>
      <c r="I81" s="165">
        <v>22</v>
      </c>
      <c r="J81" s="166">
        <v>0</v>
      </c>
      <c r="K81" s="170">
        <v>3</v>
      </c>
      <c r="L81" s="171">
        <f t="shared" si="20"/>
        <v>209</v>
      </c>
      <c r="M81" s="164">
        <v>285</v>
      </c>
      <c r="N81" s="165">
        <v>18</v>
      </c>
      <c r="O81" s="164">
        <v>0</v>
      </c>
      <c r="P81" s="170">
        <v>3</v>
      </c>
      <c r="Q81" s="171">
        <f t="shared" si="14"/>
        <v>306</v>
      </c>
      <c r="R81" s="164">
        <v>28</v>
      </c>
      <c r="S81" s="165">
        <v>2</v>
      </c>
      <c r="T81" s="164">
        <v>0</v>
      </c>
      <c r="U81" s="170">
        <v>0</v>
      </c>
      <c r="V81" s="171">
        <f t="shared" si="15"/>
        <v>30</v>
      </c>
      <c r="W81" s="171">
        <f t="shared" si="21"/>
        <v>239</v>
      </c>
      <c r="X81" s="164">
        <v>0</v>
      </c>
      <c r="Y81" s="165">
        <v>0</v>
      </c>
      <c r="Z81" s="164">
        <v>0</v>
      </c>
      <c r="AA81" s="164">
        <v>1</v>
      </c>
      <c r="AB81" s="161">
        <f t="shared" si="16"/>
        <v>1</v>
      </c>
      <c r="AC81" s="161">
        <f t="shared" si="17"/>
        <v>58</v>
      </c>
      <c r="AD81" s="161">
        <f t="shared" si="22"/>
        <v>546</v>
      </c>
      <c r="AE81" s="161">
        <f t="shared" si="23"/>
        <v>604</v>
      </c>
    </row>
    <row r="82" spans="1:31" ht="18">
      <c r="A82" s="53" t="s">
        <v>80</v>
      </c>
      <c r="B82" s="173">
        <v>466</v>
      </c>
      <c r="C82" s="162">
        <v>39</v>
      </c>
      <c r="D82" s="162">
        <v>9</v>
      </c>
      <c r="E82" s="161">
        <f t="shared" si="18"/>
        <v>514</v>
      </c>
      <c r="F82" s="5">
        <v>835</v>
      </c>
      <c r="G82" s="163">
        <f t="shared" si="19"/>
        <v>0.61556886227544905</v>
      </c>
      <c r="H82" s="164">
        <v>176</v>
      </c>
      <c r="I82" s="165">
        <v>16</v>
      </c>
      <c r="J82" s="166">
        <v>0</v>
      </c>
      <c r="K82" s="170">
        <v>3</v>
      </c>
      <c r="L82" s="171">
        <f t="shared" ref="L82:L87" si="24">SUM(H82:K82)</f>
        <v>195</v>
      </c>
      <c r="M82" s="164">
        <v>191</v>
      </c>
      <c r="N82" s="165">
        <v>6</v>
      </c>
      <c r="O82" s="164">
        <v>2</v>
      </c>
      <c r="P82" s="170">
        <v>4</v>
      </c>
      <c r="Q82" s="171">
        <f t="shared" si="14"/>
        <v>203</v>
      </c>
      <c r="R82" s="164">
        <v>32</v>
      </c>
      <c r="S82" s="165">
        <v>1</v>
      </c>
      <c r="T82" s="164">
        <v>0</v>
      </c>
      <c r="U82" s="170">
        <v>1</v>
      </c>
      <c r="V82" s="171">
        <f t="shared" si="15"/>
        <v>34</v>
      </c>
      <c r="W82" s="171">
        <f t="shared" si="21"/>
        <v>229</v>
      </c>
      <c r="X82" s="164">
        <v>0</v>
      </c>
      <c r="Y82" s="165">
        <v>0</v>
      </c>
      <c r="Z82" s="164">
        <v>0</v>
      </c>
      <c r="AA82" s="164">
        <v>0</v>
      </c>
      <c r="AB82" s="161">
        <f t="shared" si="16"/>
        <v>0</v>
      </c>
      <c r="AC82" s="161">
        <f t="shared" si="17"/>
        <v>82</v>
      </c>
      <c r="AD82" s="161">
        <f t="shared" si="22"/>
        <v>432</v>
      </c>
      <c r="AE82" s="161">
        <f t="shared" si="23"/>
        <v>514</v>
      </c>
    </row>
    <row r="83" spans="1:31" ht="18">
      <c r="A83" s="53" t="s">
        <v>81</v>
      </c>
      <c r="B83" s="173">
        <v>485</v>
      </c>
      <c r="C83" s="162">
        <v>20</v>
      </c>
      <c r="D83" s="162">
        <v>9</v>
      </c>
      <c r="E83" s="161">
        <f t="shared" si="18"/>
        <v>514</v>
      </c>
      <c r="F83" s="5">
        <v>947</v>
      </c>
      <c r="G83" s="163">
        <f t="shared" si="19"/>
        <v>0.54276663146779303</v>
      </c>
      <c r="H83" s="164">
        <v>173</v>
      </c>
      <c r="I83" s="165">
        <v>5</v>
      </c>
      <c r="J83" s="166">
        <v>0</v>
      </c>
      <c r="K83" s="170">
        <v>3</v>
      </c>
      <c r="L83" s="171">
        <f t="shared" si="24"/>
        <v>181</v>
      </c>
      <c r="M83" s="164">
        <v>206</v>
      </c>
      <c r="N83" s="165">
        <v>9</v>
      </c>
      <c r="O83" s="164">
        <v>0</v>
      </c>
      <c r="P83" s="170">
        <v>4</v>
      </c>
      <c r="Q83" s="171">
        <f t="shared" si="14"/>
        <v>219</v>
      </c>
      <c r="R83" s="164">
        <v>33</v>
      </c>
      <c r="S83" s="165">
        <v>2</v>
      </c>
      <c r="T83" s="164">
        <v>0</v>
      </c>
      <c r="U83" s="170">
        <v>1</v>
      </c>
      <c r="V83" s="171">
        <f t="shared" si="15"/>
        <v>36</v>
      </c>
      <c r="W83" s="171">
        <f t="shared" si="21"/>
        <v>217</v>
      </c>
      <c r="X83" s="164">
        <v>0</v>
      </c>
      <c r="Y83" s="165">
        <v>0</v>
      </c>
      <c r="Z83" s="164">
        <v>0</v>
      </c>
      <c r="AA83" s="164">
        <v>0</v>
      </c>
      <c r="AB83" s="161">
        <f t="shared" si="16"/>
        <v>0</v>
      </c>
      <c r="AC83" s="161">
        <f t="shared" si="17"/>
        <v>78</v>
      </c>
      <c r="AD83" s="161">
        <f t="shared" si="22"/>
        <v>436</v>
      </c>
      <c r="AE83" s="161">
        <f t="shared" si="23"/>
        <v>514</v>
      </c>
    </row>
    <row r="84" spans="1:31" ht="18">
      <c r="A84" s="53" t="s">
        <v>82</v>
      </c>
      <c r="B84" s="173">
        <v>629</v>
      </c>
      <c r="C84" s="162">
        <v>64</v>
      </c>
      <c r="D84" s="162">
        <v>11</v>
      </c>
      <c r="E84" s="161">
        <f t="shared" si="18"/>
        <v>704</v>
      </c>
      <c r="F84" s="5">
        <v>1035</v>
      </c>
      <c r="G84" s="163">
        <f t="shared" si="19"/>
        <v>0.68019323671497589</v>
      </c>
      <c r="H84" s="164">
        <v>247</v>
      </c>
      <c r="I84" s="165">
        <v>22</v>
      </c>
      <c r="J84" s="166">
        <v>0</v>
      </c>
      <c r="K84" s="170">
        <v>3</v>
      </c>
      <c r="L84" s="171">
        <f t="shared" si="24"/>
        <v>272</v>
      </c>
      <c r="M84" s="164">
        <v>262</v>
      </c>
      <c r="N84" s="165">
        <v>16</v>
      </c>
      <c r="O84" s="164">
        <v>1</v>
      </c>
      <c r="P84" s="170">
        <v>4</v>
      </c>
      <c r="Q84" s="171">
        <f t="shared" si="14"/>
        <v>283</v>
      </c>
      <c r="R84" s="164">
        <v>31</v>
      </c>
      <c r="S84" s="165">
        <v>0</v>
      </c>
      <c r="T84" s="164">
        <v>0</v>
      </c>
      <c r="U84" s="170">
        <v>2</v>
      </c>
      <c r="V84" s="171">
        <f t="shared" si="15"/>
        <v>33</v>
      </c>
      <c r="W84" s="171">
        <f t="shared" si="21"/>
        <v>305</v>
      </c>
      <c r="X84" s="164">
        <v>0</v>
      </c>
      <c r="Y84" s="165">
        <v>0</v>
      </c>
      <c r="Z84" s="164">
        <v>0</v>
      </c>
      <c r="AA84" s="164">
        <v>0</v>
      </c>
      <c r="AB84" s="161">
        <f t="shared" si="16"/>
        <v>0</v>
      </c>
      <c r="AC84" s="161">
        <f t="shared" si="17"/>
        <v>116</v>
      </c>
      <c r="AD84" s="161">
        <f t="shared" si="22"/>
        <v>588</v>
      </c>
      <c r="AE84" s="161">
        <f t="shared" si="23"/>
        <v>704</v>
      </c>
    </row>
    <row r="85" spans="1:31" ht="18">
      <c r="A85" s="53" t="s">
        <v>83</v>
      </c>
      <c r="B85" s="173">
        <v>536</v>
      </c>
      <c r="C85" s="162">
        <v>50</v>
      </c>
      <c r="D85" s="162">
        <v>3</v>
      </c>
      <c r="E85" s="161">
        <f t="shared" si="18"/>
        <v>589</v>
      </c>
      <c r="F85" s="5">
        <v>934</v>
      </c>
      <c r="G85" s="163">
        <f t="shared" si="19"/>
        <v>0.63062098501070663</v>
      </c>
      <c r="H85" s="164">
        <v>214</v>
      </c>
      <c r="I85" s="165">
        <v>20</v>
      </c>
      <c r="J85" s="166">
        <v>0</v>
      </c>
      <c r="K85" s="170">
        <v>0</v>
      </c>
      <c r="L85" s="171">
        <f t="shared" si="24"/>
        <v>234</v>
      </c>
      <c r="M85" s="164">
        <v>204</v>
      </c>
      <c r="N85" s="165">
        <v>18</v>
      </c>
      <c r="O85" s="164">
        <v>0</v>
      </c>
      <c r="P85" s="170">
        <v>3</v>
      </c>
      <c r="Q85" s="171">
        <f t="shared" si="14"/>
        <v>225</v>
      </c>
      <c r="R85" s="164">
        <v>44</v>
      </c>
      <c r="S85" s="165">
        <v>6</v>
      </c>
      <c r="T85" s="164">
        <v>0</v>
      </c>
      <c r="U85" s="170">
        <v>0</v>
      </c>
      <c r="V85" s="171">
        <f t="shared" si="15"/>
        <v>50</v>
      </c>
      <c r="W85" s="171">
        <f t="shared" si="21"/>
        <v>284</v>
      </c>
      <c r="X85" s="164">
        <v>0</v>
      </c>
      <c r="Y85" s="165">
        <v>0</v>
      </c>
      <c r="Z85" s="164">
        <v>0</v>
      </c>
      <c r="AA85" s="164">
        <v>0</v>
      </c>
      <c r="AB85" s="161">
        <f t="shared" si="16"/>
        <v>0</v>
      </c>
      <c r="AC85" s="161">
        <f t="shared" si="17"/>
        <v>80</v>
      </c>
      <c r="AD85" s="161">
        <f t="shared" si="22"/>
        <v>509</v>
      </c>
      <c r="AE85" s="161">
        <f t="shared" si="23"/>
        <v>589</v>
      </c>
    </row>
    <row r="86" spans="1:31" ht="18">
      <c r="A86" s="53" t="s">
        <v>84</v>
      </c>
      <c r="B86" s="173">
        <v>480</v>
      </c>
      <c r="C86" s="162">
        <v>43</v>
      </c>
      <c r="D86" s="162">
        <v>9</v>
      </c>
      <c r="E86" s="161">
        <f t="shared" si="18"/>
        <v>532</v>
      </c>
      <c r="F86" s="5">
        <v>902</v>
      </c>
      <c r="G86" s="163">
        <f t="shared" si="19"/>
        <v>0.58980044345898008</v>
      </c>
      <c r="H86" s="164">
        <v>187</v>
      </c>
      <c r="I86" s="165">
        <v>21</v>
      </c>
      <c r="J86" s="166">
        <v>1</v>
      </c>
      <c r="K86" s="170">
        <v>2</v>
      </c>
      <c r="L86" s="171">
        <f t="shared" si="24"/>
        <v>211</v>
      </c>
      <c r="M86" s="164">
        <v>183</v>
      </c>
      <c r="N86" s="165">
        <v>10</v>
      </c>
      <c r="O86" s="164">
        <v>0</v>
      </c>
      <c r="P86" s="170">
        <v>6</v>
      </c>
      <c r="Q86" s="171">
        <f t="shared" si="14"/>
        <v>199</v>
      </c>
      <c r="R86" s="164">
        <v>37</v>
      </c>
      <c r="S86" s="165">
        <v>3</v>
      </c>
      <c r="T86" s="164">
        <v>0</v>
      </c>
      <c r="U86" s="170">
        <v>0</v>
      </c>
      <c r="V86" s="171">
        <f t="shared" si="15"/>
        <v>40</v>
      </c>
      <c r="W86" s="171">
        <f t="shared" si="21"/>
        <v>251</v>
      </c>
      <c r="X86" s="164">
        <v>0</v>
      </c>
      <c r="Y86" s="165">
        <v>0</v>
      </c>
      <c r="Z86" s="164">
        <v>0</v>
      </c>
      <c r="AA86" s="164">
        <v>0</v>
      </c>
      <c r="AB86" s="161">
        <f t="shared" si="16"/>
        <v>0</v>
      </c>
      <c r="AC86" s="161">
        <f t="shared" si="17"/>
        <v>82</v>
      </c>
      <c r="AD86" s="161">
        <f t="shared" si="22"/>
        <v>450</v>
      </c>
      <c r="AE86" s="161">
        <f t="shared" si="23"/>
        <v>532</v>
      </c>
    </row>
    <row r="87" spans="1:31" ht="18">
      <c r="A87" s="53" t="s">
        <v>85</v>
      </c>
      <c r="B87" s="173">
        <v>505</v>
      </c>
      <c r="C87" s="162">
        <v>94</v>
      </c>
      <c r="D87" s="162">
        <v>6</v>
      </c>
      <c r="E87" s="161">
        <f t="shared" si="18"/>
        <v>605</v>
      </c>
      <c r="F87" s="5">
        <v>839</v>
      </c>
      <c r="G87" s="163">
        <f t="shared" si="19"/>
        <v>0.72109654350417163</v>
      </c>
      <c r="H87" s="164">
        <v>187</v>
      </c>
      <c r="I87" s="165">
        <v>36</v>
      </c>
      <c r="J87" s="166">
        <v>0</v>
      </c>
      <c r="K87" s="170">
        <v>2</v>
      </c>
      <c r="L87" s="171">
        <f t="shared" si="24"/>
        <v>225</v>
      </c>
      <c r="M87" s="164">
        <v>215</v>
      </c>
      <c r="N87" s="165">
        <v>28</v>
      </c>
      <c r="O87" s="164">
        <v>1</v>
      </c>
      <c r="P87" s="170">
        <v>4</v>
      </c>
      <c r="Q87" s="171">
        <f t="shared" si="14"/>
        <v>248</v>
      </c>
      <c r="R87" s="164">
        <v>33</v>
      </c>
      <c r="S87" s="165">
        <v>12</v>
      </c>
      <c r="T87" s="164">
        <v>0</v>
      </c>
      <c r="U87" s="170">
        <v>0</v>
      </c>
      <c r="V87" s="171">
        <f t="shared" si="15"/>
        <v>45</v>
      </c>
      <c r="W87" s="171">
        <f t="shared" si="21"/>
        <v>270</v>
      </c>
      <c r="X87" s="164">
        <v>0</v>
      </c>
      <c r="Y87" s="165">
        <v>0</v>
      </c>
      <c r="Z87" s="164">
        <v>0</v>
      </c>
      <c r="AA87" s="164">
        <v>0</v>
      </c>
      <c r="AB87" s="161">
        <f t="shared" si="16"/>
        <v>0</v>
      </c>
      <c r="AC87" s="161">
        <f t="shared" si="17"/>
        <v>87</v>
      </c>
      <c r="AD87" s="161">
        <f t="shared" si="22"/>
        <v>518</v>
      </c>
      <c r="AE87" s="161">
        <f t="shared" si="23"/>
        <v>605</v>
      </c>
    </row>
    <row r="88" spans="1:31" s="22" customFormat="1" ht="18">
      <c r="A88" s="53" t="s">
        <v>86</v>
      </c>
      <c r="B88" s="175">
        <f>SUM(B7:B87)</f>
        <v>35927</v>
      </c>
      <c r="C88" s="175">
        <f t="shared" ref="C88:D88" si="25">SUM(C7:C87)</f>
        <v>3193</v>
      </c>
      <c r="D88" s="175">
        <f t="shared" si="25"/>
        <v>512</v>
      </c>
      <c r="E88" s="175">
        <f t="shared" si="18"/>
        <v>39632</v>
      </c>
      <c r="F88" s="78">
        <f>SUM(F7:F87)</f>
        <v>58619</v>
      </c>
      <c r="G88" s="176">
        <f t="shared" si="19"/>
        <v>0.67609478155546832</v>
      </c>
      <c r="H88" s="177">
        <f>SUM(H7:H87)</f>
        <v>14062</v>
      </c>
      <c r="I88" s="177">
        <f>SUM(I7:I87)</f>
        <v>1305</v>
      </c>
      <c r="J88" s="177">
        <f>SUM(J7:J87)</f>
        <v>12</v>
      </c>
      <c r="K88" s="177">
        <f t="shared" ref="K88:P88" si="26">SUM(K7:K87)</f>
        <v>182</v>
      </c>
      <c r="L88" s="177">
        <f t="shared" si="26"/>
        <v>15561</v>
      </c>
      <c r="M88" s="177">
        <f t="shared" si="26"/>
        <v>15023</v>
      </c>
      <c r="N88" s="177">
        <f t="shared" si="26"/>
        <v>1107</v>
      </c>
      <c r="O88" s="177">
        <f t="shared" si="26"/>
        <v>21</v>
      </c>
      <c r="P88" s="177">
        <f t="shared" si="26"/>
        <v>219</v>
      </c>
      <c r="Q88" s="178">
        <f t="shared" si="14"/>
        <v>16370</v>
      </c>
      <c r="R88" s="177">
        <f t="shared" ref="R88:U88" si="27">SUM(R7:R87)</f>
        <v>2432</v>
      </c>
      <c r="S88" s="177">
        <f t="shared" si="27"/>
        <v>160</v>
      </c>
      <c r="T88" s="177">
        <f t="shared" si="27"/>
        <v>5</v>
      </c>
      <c r="U88" s="177">
        <f t="shared" si="27"/>
        <v>40</v>
      </c>
      <c r="V88" s="178">
        <f t="shared" si="15"/>
        <v>2637</v>
      </c>
      <c r="W88" s="178">
        <f t="shared" si="21"/>
        <v>18198</v>
      </c>
      <c r="X88" s="175">
        <f>SUM(X7:X87)</f>
        <v>7</v>
      </c>
      <c r="Y88" s="175">
        <f t="shared" ref="Y88:AA88" si="28">SUM(Y7:Y87)</f>
        <v>1</v>
      </c>
      <c r="Z88" s="175">
        <f t="shared" si="28"/>
        <v>0</v>
      </c>
      <c r="AA88" s="175">
        <f t="shared" si="28"/>
        <v>2</v>
      </c>
      <c r="AB88" s="175">
        <f t="shared" si="16"/>
        <v>10</v>
      </c>
      <c r="AC88" s="175">
        <f t="shared" si="17"/>
        <v>5054</v>
      </c>
      <c r="AD88" s="175">
        <f>SUM(AD7:AD87)</f>
        <v>34578</v>
      </c>
      <c r="AE88" s="175">
        <f t="shared" si="23"/>
        <v>39632</v>
      </c>
    </row>
    <row r="89" spans="1:31" ht="18">
      <c r="A89" s="57"/>
      <c r="B89" s="116"/>
      <c r="C89" s="116"/>
      <c r="D89" s="116"/>
      <c r="E89" s="116"/>
      <c r="F89" s="115"/>
      <c r="G89" s="117"/>
      <c r="H89" s="118"/>
      <c r="I89" s="118"/>
      <c r="J89" s="118"/>
      <c r="K89" s="118"/>
      <c r="L89" s="119">
        <f t="shared" si="20"/>
        <v>0</v>
      </c>
      <c r="M89" s="118"/>
      <c r="N89" s="120"/>
      <c r="O89" s="118"/>
      <c r="P89" s="121"/>
      <c r="Q89" s="119">
        <f t="shared" si="14"/>
        <v>0</v>
      </c>
      <c r="R89" s="118"/>
      <c r="S89" s="120"/>
      <c r="T89" s="118"/>
      <c r="U89" s="121"/>
      <c r="V89" s="119"/>
      <c r="W89" s="119"/>
      <c r="X89" s="129"/>
      <c r="Y89" s="129"/>
      <c r="Z89" s="129"/>
      <c r="AA89" s="129"/>
      <c r="AB89" s="129"/>
      <c r="AC89" s="116"/>
      <c r="AD89" s="116"/>
    </row>
    <row r="90" spans="1:31" ht="18">
      <c r="O90" s="58"/>
      <c r="T90" s="58"/>
    </row>
  </sheetData>
  <mergeCells count="1">
    <mergeCell ref="A3:C3"/>
  </mergeCells>
  <pageMargins left="0.7" right="0.7" top="0.75" bottom="0.75" header="0.3" footer="0.3"/>
  <pageSetup paperSize="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0"/>
  <sheetViews>
    <sheetView topLeftCell="A60" workbookViewId="0">
      <pane xSplit="1" topLeftCell="B1" activePane="topRight" state="frozen"/>
      <selection activeCell="A5" sqref="A5"/>
      <selection pane="topRight" activeCell="B7" sqref="B7:AZ88"/>
    </sheetView>
  </sheetViews>
  <sheetFormatPr baseColWidth="10" defaultColWidth="12.5" defaultRowHeight="17" x14ac:dyDescent="0"/>
  <cols>
    <col min="1" max="1" width="22" style="22" customWidth="1"/>
    <col min="2" max="2" width="11.33203125" style="36" customWidth="1"/>
    <col min="3" max="3" width="8.6640625" style="36" customWidth="1"/>
    <col min="4" max="4" width="7.5" style="36" customWidth="1"/>
    <col min="5" max="5" width="10.5" style="22" customWidth="1"/>
    <col min="6" max="6" width="11.1640625" style="22" customWidth="1"/>
    <col min="7" max="7" width="11" style="59" customWidth="1"/>
    <col min="8" max="8" width="9.1640625" style="59" hidden="1" customWidth="1"/>
    <col min="9" max="10" width="7.5" style="59" hidden="1" customWidth="1"/>
    <col min="11" max="11" width="8.1640625" style="59" hidden="1" customWidth="1"/>
    <col min="12" max="12" width="8.83203125" style="60" customWidth="1"/>
    <col min="13" max="13" width="10" style="59" hidden="1" customWidth="1"/>
    <col min="14" max="14" width="8" style="59" hidden="1" customWidth="1"/>
    <col min="15" max="15" width="7.5" style="20" hidden="1" customWidth="1"/>
    <col min="16" max="16" width="8" style="59" hidden="1" customWidth="1"/>
    <col min="17" max="17" width="9.6640625" style="60" customWidth="1"/>
    <col min="18" max="18" width="9.6640625" style="59" hidden="1" customWidth="1"/>
    <col min="19" max="19" width="8" style="59" hidden="1" customWidth="1"/>
    <col min="20" max="20" width="7.5" style="20" hidden="1" customWidth="1"/>
    <col min="21" max="21" width="8" style="59" hidden="1" customWidth="1"/>
    <col min="22" max="22" width="7.83203125" style="60" customWidth="1"/>
    <col min="23" max="23" width="8.33203125" style="59" hidden="1" customWidth="1"/>
    <col min="24" max="25" width="7.5" style="59" hidden="1" customWidth="1"/>
    <col min="26" max="26" width="8.1640625" style="59" hidden="1" customWidth="1"/>
    <col min="27" max="27" width="8.83203125" style="60" customWidth="1"/>
    <col min="28" max="28" width="8.33203125" style="59" hidden="1" customWidth="1"/>
    <col min="29" max="30" width="7.5" style="59" hidden="1" customWidth="1"/>
    <col min="31" max="31" width="8.1640625" style="59" hidden="1" customWidth="1"/>
    <col min="32" max="32" width="8.83203125" style="60" customWidth="1"/>
    <col min="33" max="33" width="8.33203125" style="59" hidden="1" customWidth="1"/>
    <col min="34" max="35" width="7.5" style="59" hidden="1" customWidth="1"/>
    <col min="36" max="36" width="8.1640625" style="59" hidden="1" customWidth="1"/>
    <col min="37" max="37" width="8.83203125" style="60" customWidth="1"/>
    <col min="38" max="38" width="7.5" style="59" hidden="1" customWidth="1"/>
    <col min="39" max="39" width="8" style="59" hidden="1" customWidth="1"/>
    <col min="40" max="40" width="7.5" style="20" hidden="1" customWidth="1"/>
    <col min="41" max="41" width="8" style="59" hidden="1" customWidth="1"/>
    <col min="42" max="42" width="7.83203125" style="60" customWidth="1"/>
    <col min="43" max="43" width="10.5" style="60" customWidth="1"/>
    <col min="44" max="44" width="9.5" style="60" customWidth="1"/>
    <col min="45" max="45" width="6.1640625" style="36" hidden="1" customWidth="1"/>
    <col min="46" max="48" width="7.1640625" style="36" hidden="1" customWidth="1"/>
    <col min="49" max="49" width="8.33203125" style="36" customWidth="1"/>
    <col min="50" max="50" width="11.5" style="36" customWidth="1"/>
    <col min="51" max="16384" width="12.5" style="36"/>
  </cols>
  <sheetData>
    <row r="1" spans="1:52" s="22" customFormat="1">
      <c r="A1" s="15" t="s">
        <v>87</v>
      </c>
      <c r="B1" s="16"/>
      <c r="C1" s="16"/>
      <c r="D1" s="16"/>
      <c r="E1" s="17"/>
      <c r="F1" s="16"/>
      <c r="G1" s="18"/>
      <c r="H1" s="18"/>
      <c r="I1" s="18"/>
      <c r="J1" s="18"/>
      <c r="K1" s="18"/>
      <c r="L1" s="19"/>
      <c r="M1" s="18"/>
      <c r="N1" s="18"/>
      <c r="O1" s="20"/>
      <c r="P1" s="18"/>
      <c r="Q1" s="19"/>
      <c r="R1" s="18"/>
      <c r="S1" s="18"/>
      <c r="T1" s="20"/>
      <c r="U1" s="18"/>
      <c r="V1" s="19"/>
      <c r="W1" s="18"/>
      <c r="X1" s="18"/>
      <c r="Y1" s="18"/>
      <c r="Z1" s="18"/>
      <c r="AA1" s="19"/>
      <c r="AB1" s="18"/>
      <c r="AC1" s="18"/>
      <c r="AD1" s="18"/>
      <c r="AE1" s="18"/>
      <c r="AF1" s="19"/>
      <c r="AG1" s="61" t="s">
        <v>149</v>
      </c>
      <c r="AH1" s="18"/>
      <c r="AI1" s="18"/>
      <c r="AJ1" s="18"/>
      <c r="AK1" s="19"/>
      <c r="AL1" s="18"/>
      <c r="AM1" s="18"/>
      <c r="AN1" s="20"/>
      <c r="AO1" s="18"/>
      <c r="AP1" s="19"/>
      <c r="AQ1" s="61"/>
      <c r="AR1" s="19"/>
      <c r="AS1" s="64"/>
      <c r="AT1" s="64"/>
      <c r="AU1" s="64"/>
      <c r="AV1" s="64"/>
      <c r="AW1" s="64"/>
      <c r="AX1" s="16"/>
      <c r="AY1" s="16"/>
      <c r="AZ1" s="21"/>
    </row>
    <row r="2" spans="1:52" s="22" customFormat="1">
      <c r="A2" s="23" t="s">
        <v>98</v>
      </c>
      <c r="B2" s="24"/>
      <c r="C2" s="24"/>
      <c r="D2" s="24"/>
      <c r="E2" s="24"/>
      <c r="F2" s="24"/>
      <c r="G2" s="25"/>
      <c r="H2" s="25"/>
      <c r="I2" s="25"/>
      <c r="J2" s="25"/>
      <c r="K2" s="25"/>
      <c r="L2" s="26"/>
      <c r="M2" s="25"/>
      <c r="N2" s="25"/>
      <c r="O2" s="20"/>
      <c r="P2" s="25"/>
      <c r="Q2" s="26"/>
      <c r="R2" s="25"/>
      <c r="S2" s="25"/>
      <c r="T2" s="20"/>
      <c r="U2" s="25"/>
      <c r="V2" s="26"/>
      <c r="W2" s="25"/>
      <c r="X2" s="25"/>
      <c r="Y2" s="25"/>
      <c r="Z2" s="25"/>
      <c r="AA2" s="26"/>
      <c r="AB2" s="25"/>
      <c r="AC2" s="25"/>
      <c r="AD2" s="25"/>
      <c r="AE2" s="25"/>
      <c r="AF2" s="26"/>
      <c r="AG2" s="25"/>
      <c r="AH2" s="25"/>
      <c r="AI2" s="25"/>
      <c r="AJ2" s="25"/>
      <c r="AK2" s="26"/>
      <c r="AL2" s="25"/>
      <c r="AM2" s="25"/>
      <c r="AN2" s="20"/>
      <c r="AO2" s="25"/>
      <c r="AP2" s="26"/>
      <c r="AQ2" s="26"/>
      <c r="AR2" s="26"/>
      <c r="AS2" s="24"/>
      <c r="AT2" s="24"/>
      <c r="AU2" s="24"/>
      <c r="AV2" s="24"/>
      <c r="AW2" s="24"/>
      <c r="AX2" s="24"/>
      <c r="AY2" s="24"/>
      <c r="AZ2" s="27"/>
    </row>
    <row r="3" spans="1:52" s="22" customFormat="1">
      <c r="A3" s="187">
        <v>42682</v>
      </c>
      <c r="B3" s="188"/>
      <c r="C3" s="189"/>
      <c r="D3" s="28"/>
      <c r="E3" s="24"/>
      <c r="F3" s="24"/>
      <c r="G3" s="25"/>
      <c r="H3" s="25"/>
      <c r="I3" s="25"/>
      <c r="J3" s="25"/>
      <c r="K3" s="25"/>
      <c r="L3" s="26"/>
      <c r="M3" s="25"/>
      <c r="N3" s="25"/>
      <c r="O3" s="20"/>
      <c r="P3" s="25"/>
      <c r="Q3" s="26"/>
      <c r="R3" s="25"/>
      <c r="S3" s="25"/>
      <c r="T3" s="20"/>
      <c r="U3" s="25"/>
      <c r="V3" s="26"/>
      <c r="W3" s="25"/>
      <c r="X3" s="25"/>
      <c r="Y3" s="25"/>
      <c r="Z3" s="25"/>
      <c r="AA3" s="26"/>
      <c r="AB3" s="25"/>
      <c r="AC3" s="25"/>
      <c r="AD3" s="25"/>
      <c r="AE3" s="25"/>
      <c r="AF3" s="26"/>
      <c r="AG3" s="25"/>
      <c r="AH3" s="25"/>
      <c r="AI3" s="25"/>
      <c r="AJ3" s="25"/>
      <c r="AK3" s="26"/>
      <c r="AL3" s="25"/>
      <c r="AM3" s="25"/>
      <c r="AN3" s="20"/>
      <c r="AO3" s="25"/>
      <c r="AP3" s="26"/>
      <c r="AQ3" s="26"/>
      <c r="AR3" s="26"/>
      <c r="AS3" s="24"/>
      <c r="AT3" s="24"/>
      <c r="AU3" s="24"/>
      <c r="AV3" s="24"/>
      <c r="AW3" s="24"/>
      <c r="AX3" s="24"/>
      <c r="AY3" s="24"/>
      <c r="AZ3" s="27"/>
    </row>
    <row r="4" spans="1:52" ht="17.25" customHeight="1" thickBot="1">
      <c r="A4" s="29"/>
      <c r="B4" s="30"/>
      <c r="C4" s="31"/>
      <c r="D4" s="31"/>
      <c r="E4" s="31"/>
      <c r="F4" s="31"/>
      <c r="G4" s="32"/>
      <c r="H4" s="32"/>
      <c r="I4" s="32"/>
      <c r="J4" s="32"/>
      <c r="K4" s="32"/>
      <c r="L4" s="33"/>
      <c r="M4" s="32"/>
      <c r="N4" s="32"/>
      <c r="O4" s="34"/>
      <c r="P4" s="32"/>
      <c r="Q4" s="33"/>
      <c r="R4" s="32"/>
      <c r="S4" s="32"/>
      <c r="T4" s="34"/>
      <c r="U4" s="32"/>
      <c r="V4" s="33"/>
      <c r="W4" s="32"/>
      <c r="X4" s="32"/>
      <c r="Y4" s="32"/>
      <c r="Z4" s="32"/>
      <c r="AA4" s="33"/>
      <c r="AB4" s="32"/>
      <c r="AC4" s="32"/>
      <c r="AD4" s="32"/>
      <c r="AE4" s="32"/>
      <c r="AF4" s="33"/>
      <c r="AG4" s="32"/>
      <c r="AH4" s="32"/>
      <c r="AI4" s="32"/>
      <c r="AJ4" s="32"/>
      <c r="AK4" s="33"/>
      <c r="AL4" s="32"/>
      <c r="AM4" s="32"/>
      <c r="AN4" s="34"/>
      <c r="AO4" s="32"/>
      <c r="AP4" s="33"/>
      <c r="AQ4" s="33"/>
      <c r="AR4" s="33"/>
      <c r="AS4" s="31"/>
      <c r="AT4" s="31"/>
      <c r="AU4" s="31"/>
      <c r="AV4" s="31"/>
      <c r="AW4" s="31"/>
      <c r="AX4" s="31"/>
      <c r="AY4" s="31"/>
      <c r="AZ4" s="35"/>
    </row>
    <row r="5" spans="1:52" s="44" customFormat="1" ht="158.2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8" t="s">
        <v>150</v>
      </c>
      <c r="I5" s="40" t="s">
        <v>151</v>
      </c>
      <c r="J5" s="41" t="s">
        <v>152</v>
      </c>
      <c r="K5" s="42" t="s">
        <v>153</v>
      </c>
      <c r="L5" s="39" t="s">
        <v>154</v>
      </c>
      <c r="M5" s="38" t="s">
        <v>155</v>
      </c>
      <c r="N5" s="38" t="s">
        <v>156</v>
      </c>
      <c r="O5" s="38" t="s">
        <v>157</v>
      </c>
      <c r="P5" s="38" t="s">
        <v>158</v>
      </c>
      <c r="Q5" s="39" t="s">
        <v>159</v>
      </c>
      <c r="R5" s="38" t="s">
        <v>155</v>
      </c>
      <c r="S5" s="38" t="s">
        <v>156</v>
      </c>
      <c r="T5" s="38" t="s">
        <v>157</v>
      </c>
      <c r="U5" s="38" t="s">
        <v>158</v>
      </c>
      <c r="V5" s="39" t="s">
        <v>159</v>
      </c>
      <c r="W5" s="38" t="s">
        <v>160</v>
      </c>
      <c r="X5" s="40" t="s">
        <v>161</v>
      </c>
      <c r="Y5" s="41" t="s">
        <v>162</v>
      </c>
      <c r="Z5" s="42" t="s">
        <v>163</v>
      </c>
      <c r="AA5" s="39" t="s">
        <v>164</v>
      </c>
      <c r="AB5" s="38" t="s">
        <v>150</v>
      </c>
      <c r="AC5" s="40" t="s">
        <v>151</v>
      </c>
      <c r="AD5" s="41" t="s">
        <v>152</v>
      </c>
      <c r="AE5" s="42" t="s">
        <v>153</v>
      </c>
      <c r="AF5" s="39" t="s">
        <v>154</v>
      </c>
      <c r="AG5" s="38" t="s">
        <v>155</v>
      </c>
      <c r="AH5" s="38" t="s">
        <v>156</v>
      </c>
      <c r="AI5" s="38" t="s">
        <v>157</v>
      </c>
      <c r="AJ5" s="38" t="s">
        <v>158</v>
      </c>
      <c r="AK5" s="39" t="s">
        <v>159</v>
      </c>
      <c r="AL5" s="38" t="s">
        <v>155</v>
      </c>
      <c r="AM5" s="38" t="s">
        <v>156</v>
      </c>
      <c r="AN5" s="38" t="s">
        <v>157</v>
      </c>
      <c r="AO5" s="38" t="s">
        <v>158</v>
      </c>
      <c r="AP5" s="39" t="s">
        <v>159</v>
      </c>
      <c r="AQ5" s="39" t="s">
        <v>165</v>
      </c>
      <c r="AR5" s="39" t="s">
        <v>166</v>
      </c>
      <c r="AS5" s="37" t="s">
        <v>223</v>
      </c>
      <c r="AT5" s="37" t="s">
        <v>224</v>
      </c>
      <c r="AU5" s="37" t="s">
        <v>234</v>
      </c>
      <c r="AV5" s="37" t="s">
        <v>225</v>
      </c>
      <c r="AW5" s="37" t="s">
        <v>226</v>
      </c>
      <c r="AX5" s="43" t="s">
        <v>95</v>
      </c>
      <c r="AY5" s="43" t="s">
        <v>96</v>
      </c>
      <c r="AZ5" s="43" t="s">
        <v>520</v>
      </c>
    </row>
    <row r="6" spans="1:52" s="52" customFormat="1" ht="16.5" customHeight="1">
      <c r="A6" s="45"/>
      <c r="B6" s="46"/>
      <c r="C6" s="46"/>
      <c r="D6" s="46"/>
      <c r="E6" s="45"/>
      <c r="F6" s="45"/>
      <c r="G6" s="47"/>
      <c r="H6" s="48" t="s">
        <v>97</v>
      </c>
      <c r="I6" s="48" t="s">
        <v>97</v>
      </c>
      <c r="J6" s="48" t="s">
        <v>97</v>
      </c>
      <c r="K6" s="48" t="s">
        <v>97</v>
      </c>
      <c r="L6" s="49" t="s">
        <v>97</v>
      </c>
      <c r="M6" s="48" t="s">
        <v>99</v>
      </c>
      <c r="N6" s="50" t="s">
        <v>99</v>
      </c>
      <c r="O6" s="48" t="s">
        <v>99</v>
      </c>
      <c r="P6" s="51" t="s">
        <v>99</v>
      </c>
      <c r="Q6" s="49" t="s">
        <v>99</v>
      </c>
      <c r="R6" s="48" t="s">
        <v>111</v>
      </c>
      <c r="S6" s="50" t="s">
        <v>111</v>
      </c>
      <c r="T6" s="48" t="s">
        <v>111</v>
      </c>
      <c r="U6" s="51" t="s">
        <v>111</v>
      </c>
      <c r="V6" s="49" t="s">
        <v>111</v>
      </c>
      <c r="W6" s="48" t="s">
        <v>110</v>
      </c>
      <c r="X6" s="48" t="s">
        <v>110</v>
      </c>
      <c r="Y6" s="48" t="s">
        <v>110</v>
      </c>
      <c r="Z6" s="48" t="s">
        <v>110</v>
      </c>
      <c r="AA6" s="49" t="s">
        <v>110</v>
      </c>
      <c r="AB6" s="48" t="s">
        <v>112</v>
      </c>
      <c r="AC6" s="48" t="s">
        <v>112</v>
      </c>
      <c r="AD6" s="48" t="s">
        <v>112</v>
      </c>
      <c r="AE6" s="48" t="s">
        <v>112</v>
      </c>
      <c r="AF6" s="49" t="s">
        <v>112</v>
      </c>
      <c r="AG6" s="48" t="s">
        <v>113</v>
      </c>
      <c r="AH6" s="48" t="s">
        <v>113</v>
      </c>
      <c r="AI6" s="48" t="s">
        <v>113</v>
      </c>
      <c r="AJ6" s="48" t="s">
        <v>113</v>
      </c>
      <c r="AK6" s="49" t="s">
        <v>113</v>
      </c>
      <c r="AL6" s="48" t="s">
        <v>141</v>
      </c>
      <c r="AM6" s="50" t="s">
        <v>141</v>
      </c>
      <c r="AN6" s="48" t="s">
        <v>141</v>
      </c>
      <c r="AO6" s="51" t="s">
        <v>141</v>
      </c>
      <c r="AP6" s="49" t="s">
        <v>141</v>
      </c>
      <c r="AQ6" s="49"/>
      <c r="AR6" s="49"/>
      <c r="AS6" s="75"/>
      <c r="AT6" s="75"/>
      <c r="AU6" s="75"/>
      <c r="AV6" s="75"/>
      <c r="AW6" s="75"/>
      <c r="AX6" s="46"/>
      <c r="AY6" s="46"/>
    </row>
    <row r="7" spans="1:52" ht="20.25" customHeight="1">
      <c r="A7" s="53" t="s">
        <v>5</v>
      </c>
      <c r="B7" s="5">
        <v>353</v>
      </c>
      <c r="C7" s="169">
        <v>17</v>
      </c>
      <c r="D7" s="169">
        <v>4</v>
      </c>
      <c r="E7" s="161">
        <f>SUM(B7:D7)</f>
        <v>374</v>
      </c>
      <c r="F7" s="5">
        <v>607</v>
      </c>
      <c r="G7" s="163">
        <f>E7/F7</f>
        <v>0.61614497528830314</v>
      </c>
      <c r="H7" s="164">
        <v>99</v>
      </c>
      <c r="I7" s="165">
        <v>7</v>
      </c>
      <c r="J7" s="166">
        <v>0</v>
      </c>
      <c r="K7" s="170">
        <v>0</v>
      </c>
      <c r="L7" s="171">
        <f t="shared" ref="L7:L12" si="0">SUM(H7:K7)</f>
        <v>106</v>
      </c>
      <c r="M7" s="164">
        <v>182</v>
      </c>
      <c r="N7" s="165">
        <v>7</v>
      </c>
      <c r="O7" s="164">
        <v>0</v>
      </c>
      <c r="P7" s="170">
        <v>2</v>
      </c>
      <c r="Q7" s="171">
        <f t="shared" ref="Q7:Q38" si="1">SUM(M7:P7)</f>
        <v>191</v>
      </c>
      <c r="R7" s="164">
        <v>14</v>
      </c>
      <c r="S7" s="165">
        <v>1</v>
      </c>
      <c r="T7" s="164">
        <v>0</v>
      </c>
      <c r="U7" s="170">
        <v>1</v>
      </c>
      <c r="V7" s="171">
        <f t="shared" ref="V7:V38" si="2">SUM(R7:U7)</f>
        <v>16</v>
      </c>
      <c r="W7" s="164">
        <v>10</v>
      </c>
      <c r="X7" s="165">
        <v>0</v>
      </c>
      <c r="Y7" s="166">
        <v>0</v>
      </c>
      <c r="Z7" s="170">
        <v>0</v>
      </c>
      <c r="AA7" s="171">
        <f t="shared" ref="AA7:AA12" si="3">SUM(W7:Z7)</f>
        <v>10</v>
      </c>
      <c r="AB7" s="164">
        <v>16</v>
      </c>
      <c r="AC7" s="165">
        <v>1</v>
      </c>
      <c r="AD7" s="166">
        <v>0</v>
      </c>
      <c r="AE7" s="170">
        <v>0</v>
      </c>
      <c r="AF7" s="171">
        <f t="shared" ref="AF7:AF12" si="4">SUM(AB7:AE7)</f>
        <v>17</v>
      </c>
      <c r="AG7" s="164">
        <v>13</v>
      </c>
      <c r="AH7" s="165">
        <v>0</v>
      </c>
      <c r="AI7" s="166">
        <v>0</v>
      </c>
      <c r="AJ7" s="170">
        <v>0</v>
      </c>
      <c r="AK7" s="171">
        <f t="shared" ref="AK7:AK12" si="5">SUM(AG7:AJ7)</f>
        <v>13</v>
      </c>
      <c r="AL7" s="164">
        <v>0</v>
      </c>
      <c r="AM7" s="165">
        <v>0</v>
      </c>
      <c r="AN7" s="166">
        <v>0</v>
      </c>
      <c r="AO7" s="166">
        <v>0</v>
      </c>
      <c r="AP7" s="171">
        <f t="shared" ref="AP7:AP38" si="6">SUM(AL7:AO7)</f>
        <v>0</v>
      </c>
      <c r="AQ7" s="171">
        <f>L7+AF7</f>
        <v>123</v>
      </c>
      <c r="AR7" s="171">
        <f>AP7+AK7+V7+Q7</f>
        <v>220</v>
      </c>
      <c r="AS7" s="164">
        <v>0</v>
      </c>
      <c r="AT7" s="165">
        <v>0</v>
      </c>
      <c r="AU7" s="166">
        <v>0</v>
      </c>
      <c r="AV7" s="166">
        <v>0</v>
      </c>
      <c r="AW7" s="161">
        <f t="shared" ref="AW7:AW70" si="7">SUM(AS7:AV7)</f>
        <v>0</v>
      </c>
      <c r="AX7" s="161">
        <f t="shared" ref="AX7:AX38" si="8">E7-AY7</f>
        <v>21</v>
      </c>
      <c r="AY7" s="161">
        <f>AW7+AR7+AQ7+AA7</f>
        <v>353</v>
      </c>
      <c r="AZ7" s="161">
        <f>AX7+AY7</f>
        <v>374</v>
      </c>
    </row>
    <row r="8" spans="1:52" ht="21.75" customHeight="1">
      <c r="A8" s="53" t="s">
        <v>6</v>
      </c>
      <c r="B8" s="5">
        <v>479</v>
      </c>
      <c r="C8" s="169">
        <v>28</v>
      </c>
      <c r="D8" s="169">
        <v>12</v>
      </c>
      <c r="E8" s="161">
        <f t="shared" ref="E8:E71" si="9">SUM(B8:D8)</f>
        <v>519</v>
      </c>
      <c r="F8" s="5">
        <v>759</v>
      </c>
      <c r="G8" s="163">
        <f t="shared" ref="G8:G71" si="10">E8/F8</f>
        <v>0.6837944664031621</v>
      </c>
      <c r="H8" s="164">
        <v>145</v>
      </c>
      <c r="I8" s="165">
        <v>18</v>
      </c>
      <c r="J8" s="166">
        <v>0</v>
      </c>
      <c r="K8" s="170">
        <v>3</v>
      </c>
      <c r="L8" s="171">
        <f t="shared" si="0"/>
        <v>166</v>
      </c>
      <c r="M8" s="164">
        <v>242</v>
      </c>
      <c r="N8" s="165">
        <v>9</v>
      </c>
      <c r="O8" s="164">
        <v>1</v>
      </c>
      <c r="P8" s="170">
        <v>5</v>
      </c>
      <c r="Q8" s="171">
        <f t="shared" si="1"/>
        <v>257</v>
      </c>
      <c r="R8" s="164">
        <v>26</v>
      </c>
      <c r="S8" s="165">
        <v>0</v>
      </c>
      <c r="T8" s="164">
        <v>0</v>
      </c>
      <c r="U8" s="170">
        <v>1</v>
      </c>
      <c r="V8" s="171">
        <f t="shared" si="2"/>
        <v>27</v>
      </c>
      <c r="W8" s="164">
        <v>23</v>
      </c>
      <c r="X8" s="165">
        <v>0</v>
      </c>
      <c r="Y8" s="166">
        <v>0</v>
      </c>
      <c r="Z8" s="170">
        <v>0</v>
      </c>
      <c r="AA8" s="171">
        <f t="shared" si="3"/>
        <v>23</v>
      </c>
      <c r="AB8" s="164">
        <v>13</v>
      </c>
      <c r="AC8" s="165">
        <v>0</v>
      </c>
      <c r="AD8" s="166">
        <v>0</v>
      </c>
      <c r="AE8" s="170">
        <v>2</v>
      </c>
      <c r="AF8" s="171">
        <f t="shared" si="4"/>
        <v>15</v>
      </c>
      <c r="AG8" s="164">
        <v>11</v>
      </c>
      <c r="AH8" s="165">
        <v>0</v>
      </c>
      <c r="AI8" s="166">
        <v>0</v>
      </c>
      <c r="AJ8" s="170">
        <v>0</v>
      </c>
      <c r="AK8" s="171">
        <f t="shared" si="5"/>
        <v>11</v>
      </c>
      <c r="AL8" s="164">
        <v>1</v>
      </c>
      <c r="AM8" s="165">
        <v>0</v>
      </c>
      <c r="AN8" s="166">
        <v>0</v>
      </c>
      <c r="AO8" s="166">
        <v>0</v>
      </c>
      <c r="AP8" s="171">
        <f t="shared" si="6"/>
        <v>1</v>
      </c>
      <c r="AQ8" s="171">
        <f t="shared" ref="AQ8:AQ71" si="11">L8+AF8</f>
        <v>181</v>
      </c>
      <c r="AR8" s="171">
        <f t="shared" ref="AR8:AR71" si="12">AP8+AK8+V8+Q8</f>
        <v>296</v>
      </c>
      <c r="AS8" s="164">
        <v>0</v>
      </c>
      <c r="AT8" s="165">
        <v>0</v>
      </c>
      <c r="AU8" s="166">
        <v>0</v>
      </c>
      <c r="AV8" s="166">
        <v>0</v>
      </c>
      <c r="AW8" s="161">
        <f t="shared" si="7"/>
        <v>0</v>
      </c>
      <c r="AX8" s="161">
        <f t="shared" si="8"/>
        <v>19</v>
      </c>
      <c r="AY8" s="161">
        <f>AW8+AR8+AQ8+AA8</f>
        <v>500</v>
      </c>
      <c r="AZ8" s="161">
        <f t="shared" ref="AZ8:AZ71" si="13">AX8+AY8</f>
        <v>519</v>
      </c>
    </row>
    <row r="9" spans="1:52" s="22" customFormat="1" ht="23.25" customHeight="1">
      <c r="A9" s="53" t="s">
        <v>7</v>
      </c>
      <c r="B9" s="5">
        <v>570</v>
      </c>
      <c r="C9" s="169">
        <v>70</v>
      </c>
      <c r="D9" s="169">
        <v>14</v>
      </c>
      <c r="E9" s="161">
        <f t="shared" si="9"/>
        <v>654</v>
      </c>
      <c r="F9" s="5">
        <v>828</v>
      </c>
      <c r="G9" s="163">
        <f t="shared" si="10"/>
        <v>0.78985507246376807</v>
      </c>
      <c r="H9" s="164">
        <v>302</v>
      </c>
      <c r="I9" s="165">
        <v>33</v>
      </c>
      <c r="J9" s="166">
        <v>9</v>
      </c>
      <c r="K9" s="170">
        <v>7</v>
      </c>
      <c r="L9" s="171">
        <f t="shared" si="0"/>
        <v>351</v>
      </c>
      <c r="M9" s="164">
        <v>160</v>
      </c>
      <c r="N9" s="165">
        <v>15</v>
      </c>
      <c r="O9" s="164">
        <v>0</v>
      </c>
      <c r="P9" s="170">
        <v>3</v>
      </c>
      <c r="Q9" s="171">
        <f t="shared" si="1"/>
        <v>178</v>
      </c>
      <c r="R9" s="164">
        <v>21</v>
      </c>
      <c r="S9" s="165">
        <v>2</v>
      </c>
      <c r="T9" s="164">
        <v>0</v>
      </c>
      <c r="U9" s="170">
        <v>0</v>
      </c>
      <c r="V9" s="171">
        <f t="shared" si="2"/>
        <v>23</v>
      </c>
      <c r="W9" s="164">
        <v>22</v>
      </c>
      <c r="X9" s="165">
        <v>2</v>
      </c>
      <c r="Y9" s="166">
        <v>0</v>
      </c>
      <c r="Z9" s="170">
        <v>1</v>
      </c>
      <c r="AA9" s="171">
        <f t="shared" si="3"/>
        <v>25</v>
      </c>
      <c r="AB9" s="164">
        <v>21</v>
      </c>
      <c r="AC9" s="165">
        <v>0</v>
      </c>
      <c r="AD9" s="166">
        <v>0</v>
      </c>
      <c r="AE9" s="170">
        <v>0</v>
      </c>
      <c r="AF9" s="171">
        <f t="shared" si="4"/>
        <v>21</v>
      </c>
      <c r="AG9" s="164">
        <v>12</v>
      </c>
      <c r="AH9" s="165">
        <v>0</v>
      </c>
      <c r="AI9" s="166">
        <v>0</v>
      </c>
      <c r="AJ9" s="170">
        <v>1</v>
      </c>
      <c r="AK9" s="171">
        <f t="shared" si="5"/>
        <v>13</v>
      </c>
      <c r="AL9" s="164">
        <v>0</v>
      </c>
      <c r="AM9" s="165">
        <v>0</v>
      </c>
      <c r="AN9" s="166">
        <v>0</v>
      </c>
      <c r="AO9" s="166">
        <v>0</v>
      </c>
      <c r="AP9" s="171">
        <f t="shared" si="6"/>
        <v>0</v>
      </c>
      <c r="AQ9" s="171">
        <f t="shared" si="11"/>
        <v>372</v>
      </c>
      <c r="AR9" s="171">
        <f t="shared" si="12"/>
        <v>214</v>
      </c>
      <c r="AS9" s="164">
        <v>0</v>
      </c>
      <c r="AT9" s="165">
        <v>0</v>
      </c>
      <c r="AU9" s="166">
        <v>0</v>
      </c>
      <c r="AV9" s="166">
        <v>0</v>
      </c>
      <c r="AW9" s="161">
        <f t="shared" si="7"/>
        <v>0</v>
      </c>
      <c r="AX9" s="161">
        <f t="shared" si="8"/>
        <v>43</v>
      </c>
      <c r="AY9" s="161">
        <f t="shared" ref="AY9:AY71" si="14">AR9+AQ9+AA9+AW9</f>
        <v>611</v>
      </c>
      <c r="AZ9" s="161">
        <f t="shared" si="13"/>
        <v>654</v>
      </c>
    </row>
    <row r="10" spans="1:52" ht="21.75" customHeight="1">
      <c r="A10" s="53" t="s">
        <v>8</v>
      </c>
      <c r="B10" s="173">
        <v>549</v>
      </c>
      <c r="C10" s="169">
        <v>86</v>
      </c>
      <c r="D10" s="169">
        <v>3</v>
      </c>
      <c r="E10" s="161">
        <f t="shared" si="9"/>
        <v>638</v>
      </c>
      <c r="F10" s="5">
        <v>913</v>
      </c>
      <c r="G10" s="163">
        <f t="shared" si="10"/>
        <v>0.6987951807228916</v>
      </c>
      <c r="H10" s="164">
        <v>168</v>
      </c>
      <c r="I10" s="165">
        <v>22</v>
      </c>
      <c r="J10" s="166">
        <v>5</v>
      </c>
      <c r="K10" s="170">
        <v>0</v>
      </c>
      <c r="L10" s="171">
        <f t="shared" si="0"/>
        <v>195</v>
      </c>
      <c r="M10" s="164">
        <v>276</v>
      </c>
      <c r="N10" s="165">
        <v>42</v>
      </c>
      <c r="O10" s="164">
        <v>1</v>
      </c>
      <c r="P10" s="170">
        <v>1</v>
      </c>
      <c r="Q10" s="171">
        <f t="shared" si="1"/>
        <v>320</v>
      </c>
      <c r="R10" s="164">
        <v>25</v>
      </c>
      <c r="S10" s="165">
        <v>4</v>
      </c>
      <c r="T10" s="164">
        <v>0</v>
      </c>
      <c r="U10" s="170">
        <v>0</v>
      </c>
      <c r="V10" s="171">
        <f t="shared" si="2"/>
        <v>29</v>
      </c>
      <c r="W10" s="164">
        <v>30</v>
      </c>
      <c r="X10" s="165">
        <v>0</v>
      </c>
      <c r="Y10" s="166">
        <v>2</v>
      </c>
      <c r="Z10" s="170">
        <v>0</v>
      </c>
      <c r="AA10" s="171">
        <f t="shared" si="3"/>
        <v>32</v>
      </c>
      <c r="AB10" s="164">
        <v>12</v>
      </c>
      <c r="AC10" s="165">
        <v>2</v>
      </c>
      <c r="AD10" s="166">
        <v>0</v>
      </c>
      <c r="AE10" s="170">
        <v>0</v>
      </c>
      <c r="AF10" s="171">
        <f t="shared" si="4"/>
        <v>14</v>
      </c>
      <c r="AG10" s="164">
        <v>15</v>
      </c>
      <c r="AH10" s="165">
        <v>0</v>
      </c>
      <c r="AI10" s="166">
        <v>0</v>
      </c>
      <c r="AJ10" s="170">
        <v>0</v>
      </c>
      <c r="AK10" s="171">
        <f t="shared" si="5"/>
        <v>15</v>
      </c>
      <c r="AL10" s="164">
        <v>0</v>
      </c>
      <c r="AM10" s="165">
        <v>0</v>
      </c>
      <c r="AN10" s="166">
        <v>0</v>
      </c>
      <c r="AO10" s="166">
        <v>0</v>
      </c>
      <c r="AP10" s="171">
        <f t="shared" si="6"/>
        <v>0</v>
      </c>
      <c r="AQ10" s="171">
        <f t="shared" si="11"/>
        <v>209</v>
      </c>
      <c r="AR10" s="171">
        <f t="shared" si="12"/>
        <v>364</v>
      </c>
      <c r="AS10" s="164">
        <v>1</v>
      </c>
      <c r="AT10" s="165">
        <v>0</v>
      </c>
      <c r="AU10" s="166">
        <v>0</v>
      </c>
      <c r="AV10" s="166">
        <v>0</v>
      </c>
      <c r="AW10" s="161">
        <f t="shared" si="7"/>
        <v>1</v>
      </c>
      <c r="AX10" s="161">
        <f t="shared" si="8"/>
        <v>32</v>
      </c>
      <c r="AY10" s="161">
        <f t="shared" si="14"/>
        <v>606</v>
      </c>
      <c r="AZ10" s="161">
        <f t="shared" si="13"/>
        <v>638</v>
      </c>
    </row>
    <row r="11" spans="1:52" ht="18">
      <c r="A11" s="53" t="s">
        <v>9</v>
      </c>
      <c r="B11" s="173">
        <v>424</v>
      </c>
      <c r="C11" s="169">
        <v>84</v>
      </c>
      <c r="D11" s="169">
        <v>8</v>
      </c>
      <c r="E11" s="161">
        <f t="shared" si="9"/>
        <v>516</v>
      </c>
      <c r="F11" s="5">
        <v>661</v>
      </c>
      <c r="G11" s="163">
        <f t="shared" si="10"/>
        <v>0.78063540090771555</v>
      </c>
      <c r="H11" s="164">
        <v>194</v>
      </c>
      <c r="I11" s="165">
        <v>35</v>
      </c>
      <c r="J11" s="166">
        <v>2</v>
      </c>
      <c r="K11" s="170">
        <v>0</v>
      </c>
      <c r="L11" s="171">
        <f t="shared" si="0"/>
        <v>231</v>
      </c>
      <c r="M11" s="164">
        <v>145</v>
      </c>
      <c r="N11" s="165">
        <v>22</v>
      </c>
      <c r="O11" s="164">
        <v>1</v>
      </c>
      <c r="P11" s="170">
        <v>4</v>
      </c>
      <c r="Q11" s="171">
        <f t="shared" si="1"/>
        <v>172</v>
      </c>
      <c r="R11" s="164">
        <v>21</v>
      </c>
      <c r="S11" s="165">
        <v>1</v>
      </c>
      <c r="T11" s="164">
        <v>0</v>
      </c>
      <c r="U11" s="170">
        <v>0</v>
      </c>
      <c r="V11" s="171">
        <f t="shared" si="2"/>
        <v>22</v>
      </c>
      <c r="W11" s="164">
        <v>26</v>
      </c>
      <c r="X11" s="165">
        <v>9</v>
      </c>
      <c r="Y11" s="166">
        <v>1</v>
      </c>
      <c r="Z11" s="170">
        <v>1</v>
      </c>
      <c r="AA11" s="171">
        <f t="shared" si="3"/>
        <v>37</v>
      </c>
      <c r="AB11" s="164">
        <v>14</v>
      </c>
      <c r="AC11" s="165">
        <v>2</v>
      </c>
      <c r="AD11" s="166">
        <v>1</v>
      </c>
      <c r="AE11" s="170">
        <v>2</v>
      </c>
      <c r="AF11" s="171">
        <f t="shared" si="4"/>
        <v>19</v>
      </c>
      <c r="AG11" s="164">
        <v>10</v>
      </c>
      <c r="AH11" s="165">
        <v>4</v>
      </c>
      <c r="AI11" s="166">
        <v>0</v>
      </c>
      <c r="AJ11" s="170">
        <v>0</v>
      </c>
      <c r="AK11" s="171">
        <f t="shared" si="5"/>
        <v>14</v>
      </c>
      <c r="AL11" s="164">
        <v>2</v>
      </c>
      <c r="AM11" s="165">
        <v>0</v>
      </c>
      <c r="AN11" s="166">
        <v>0</v>
      </c>
      <c r="AO11" s="166">
        <v>0</v>
      </c>
      <c r="AP11" s="171">
        <f t="shared" si="6"/>
        <v>2</v>
      </c>
      <c r="AQ11" s="171">
        <f t="shared" si="11"/>
        <v>250</v>
      </c>
      <c r="AR11" s="171">
        <f t="shared" si="12"/>
        <v>210</v>
      </c>
      <c r="AS11" s="164">
        <v>0</v>
      </c>
      <c r="AT11" s="165">
        <v>0</v>
      </c>
      <c r="AU11" s="166">
        <v>0</v>
      </c>
      <c r="AV11" s="166">
        <v>0</v>
      </c>
      <c r="AW11" s="161">
        <f t="shared" si="7"/>
        <v>0</v>
      </c>
      <c r="AX11" s="161">
        <f t="shared" si="8"/>
        <v>19</v>
      </c>
      <c r="AY11" s="161">
        <f t="shared" si="14"/>
        <v>497</v>
      </c>
      <c r="AZ11" s="161">
        <f t="shared" si="13"/>
        <v>516</v>
      </c>
    </row>
    <row r="12" spans="1:52" ht="18">
      <c r="A12" s="53" t="s">
        <v>10</v>
      </c>
      <c r="B12" s="173">
        <v>105</v>
      </c>
      <c r="C12" s="169">
        <v>6</v>
      </c>
      <c r="D12" s="169">
        <v>2</v>
      </c>
      <c r="E12" s="161">
        <f t="shared" si="9"/>
        <v>113</v>
      </c>
      <c r="F12" s="5">
        <v>168</v>
      </c>
      <c r="G12" s="163">
        <f t="shared" si="10"/>
        <v>0.67261904761904767</v>
      </c>
      <c r="H12" s="164">
        <v>30</v>
      </c>
      <c r="I12" s="165">
        <v>2</v>
      </c>
      <c r="J12" s="166">
        <v>1</v>
      </c>
      <c r="K12" s="170">
        <v>0</v>
      </c>
      <c r="L12" s="171">
        <f t="shared" si="0"/>
        <v>33</v>
      </c>
      <c r="M12" s="164">
        <v>47</v>
      </c>
      <c r="N12" s="165">
        <v>3</v>
      </c>
      <c r="O12" s="164">
        <v>0</v>
      </c>
      <c r="P12" s="170">
        <v>1</v>
      </c>
      <c r="Q12" s="171">
        <f t="shared" si="1"/>
        <v>51</v>
      </c>
      <c r="R12" s="164">
        <v>8</v>
      </c>
      <c r="S12" s="165">
        <v>0</v>
      </c>
      <c r="T12" s="164">
        <v>0</v>
      </c>
      <c r="U12" s="170">
        <v>0</v>
      </c>
      <c r="V12" s="171">
        <f t="shared" si="2"/>
        <v>8</v>
      </c>
      <c r="W12" s="164">
        <v>5</v>
      </c>
      <c r="X12" s="165">
        <v>0</v>
      </c>
      <c r="Y12" s="166">
        <v>0</v>
      </c>
      <c r="Z12" s="170">
        <v>0</v>
      </c>
      <c r="AA12" s="171">
        <f t="shared" si="3"/>
        <v>5</v>
      </c>
      <c r="AB12" s="164">
        <v>2</v>
      </c>
      <c r="AC12" s="165">
        <v>0</v>
      </c>
      <c r="AD12" s="166">
        <v>0</v>
      </c>
      <c r="AE12" s="170">
        <v>0</v>
      </c>
      <c r="AF12" s="171">
        <f t="shared" si="4"/>
        <v>2</v>
      </c>
      <c r="AG12" s="164">
        <v>4</v>
      </c>
      <c r="AH12" s="165">
        <v>0</v>
      </c>
      <c r="AI12" s="166">
        <v>0</v>
      </c>
      <c r="AJ12" s="170">
        <v>1</v>
      </c>
      <c r="AK12" s="171">
        <f t="shared" si="5"/>
        <v>5</v>
      </c>
      <c r="AL12" s="164">
        <v>1</v>
      </c>
      <c r="AM12" s="165">
        <v>0</v>
      </c>
      <c r="AN12" s="166">
        <v>0</v>
      </c>
      <c r="AO12" s="166">
        <v>0</v>
      </c>
      <c r="AP12" s="171">
        <f t="shared" si="6"/>
        <v>1</v>
      </c>
      <c r="AQ12" s="171">
        <f t="shared" si="11"/>
        <v>35</v>
      </c>
      <c r="AR12" s="171">
        <f t="shared" si="12"/>
        <v>65</v>
      </c>
      <c r="AS12" s="164">
        <v>0</v>
      </c>
      <c r="AT12" s="165">
        <v>0</v>
      </c>
      <c r="AU12" s="166">
        <v>0</v>
      </c>
      <c r="AV12" s="166">
        <v>0</v>
      </c>
      <c r="AW12" s="161">
        <f t="shared" si="7"/>
        <v>0</v>
      </c>
      <c r="AX12" s="161">
        <f t="shared" si="8"/>
        <v>8</v>
      </c>
      <c r="AY12" s="161">
        <f t="shared" si="14"/>
        <v>105</v>
      </c>
      <c r="AZ12" s="161">
        <f t="shared" si="13"/>
        <v>113</v>
      </c>
    </row>
    <row r="13" spans="1:52" ht="18">
      <c r="A13" s="53" t="s">
        <v>11</v>
      </c>
      <c r="B13" s="173">
        <v>279</v>
      </c>
      <c r="C13" s="169">
        <v>26</v>
      </c>
      <c r="D13" s="169">
        <v>3</v>
      </c>
      <c r="E13" s="161">
        <f t="shared" si="9"/>
        <v>308</v>
      </c>
      <c r="F13" s="5">
        <v>453</v>
      </c>
      <c r="G13" s="163">
        <f t="shared" si="10"/>
        <v>0.67991169977924948</v>
      </c>
      <c r="H13" s="164">
        <v>66</v>
      </c>
      <c r="I13" s="165">
        <v>5</v>
      </c>
      <c r="J13" s="166">
        <v>1</v>
      </c>
      <c r="K13" s="170">
        <v>0</v>
      </c>
      <c r="L13" s="171">
        <f t="shared" ref="L13:L71" si="15">SUM(H13:K13)</f>
        <v>72</v>
      </c>
      <c r="M13" s="164">
        <v>158</v>
      </c>
      <c r="N13" s="165">
        <v>9</v>
      </c>
      <c r="O13" s="164">
        <v>0</v>
      </c>
      <c r="P13" s="170">
        <v>0</v>
      </c>
      <c r="Q13" s="171">
        <f t="shared" si="1"/>
        <v>167</v>
      </c>
      <c r="R13" s="164">
        <v>16</v>
      </c>
      <c r="S13" s="165">
        <v>2</v>
      </c>
      <c r="T13" s="164">
        <v>0</v>
      </c>
      <c r="U13" s="170">
        <v>0</v>
      </c>
      <c r="V13" s="171">
        <f t="shared" si="2"/>
        <v>18</v>
      </c>
      <c r="W13" s="164">
        <v>9</v>
      </c>
      <c r="X13" s="165">
        <v>4</v>
      </c>
      <c r="Y13" s="166">
        <v>0</v>
      </c>
      <c r="Z13" s="170">
        <v>0</v>
      </c>
      <c r="AA13" s="171">
        <f t="shared" ref="AA13:AA71" si="16">SUM(W13:Z13)</f>
        <v>13</v>
      </c>
      <c r="AB13" s="164">
        <v>7</v>
      </c>
      <c r="AC13" s="165">
        <v>1</v>
      </c>
      <c r="AD13" s="166">
        <v>0</v>
      </c>
      <c r="AE13" s="170">
        <v>1</v>
      </c>
      <c r="AF13" s="171">
        <f t="shared" ref="AF13:AF71" si="17">SUM(AB13:AE13)</f>
        <v>9</v>
      </c>
      <c r="AG13" s="164">
        <v>8</v>
      </c>
      <c r="AH13" s="165">
        <v>0</v>
      </c>
      <c r="AI13" s="166">
        <v>0</v>
      </c>
      <c r="AJ13" s="170">
        <v>0</v>
      </c>
      <c r="AK13" s="171">
        <f t="shared" ref="AK13:AK71" si="18">SUM(AG13:AJ13)</f>
        <v>8</v>
      </c>
      <c r="AL13" s="164">
        <v>2</v>
      </c>
      <c r="AM13" s="165">
        <v>0</v>
      </c>
      <c r="AN13" s="166">
        <v>0</v>
      </c>
      <c r="AO13" s="166">
        <v>0</v>
      </c>
      <c r="AP13" s="171">
        <f t="shared" si="6"/>
        <v>2</v>
      </c>
      <c r="AQ13" s="171">
        <f t="shared" si="11"/>
        <v>81</v>
      </c>
      <c r="AR13" s="171">
        <f t="shared" si="12"/>
        <v>195</v>
      </c>
      <c r="AS13" s="164">
        <v>0</v>
      </c>
      <c r="AT13" s="165">
        <v>0</v>
      </c>
      <c r="AU13" s="166">
        <v>0</v>
      </c>
      <c r="AV13" s="166">
        <v>0</v>
      </c>
      <c r="AW13" s="161">
        <f t="shared" si="7"/>
        <v>0</v>
      </c>
      <c r="AX13" s="161">
        <f t="shared" si="8"/>
        <v>19</v>
      </c>
      <c r="AY13" s="161">
        <f t="shared" si="14"/>
        <v>289</v>
      </c>
      <c r="AZ13" s="161">
        <f t="shared" si="13"/>
        <v>308</v>
      </c>
    </row>
    <row r="14" spans="1:52" ht="18">
      <c r="A14" s="53" t="s">
        <v>12</v>
      </c>
      <c r="B14" s="173">
        <v>481</v>
      </c>
      <c r="C14" s="169">
        <v>33</v>
      </c>
      <c r="D14" s="169">
        <v>14</v>
      </c>
      <c r="E14" s="161">
        <f t="shared" si="9"/>
        <v>528</v>
      </c>
      <c r="F14" s="5">
        <v>721</v>
      </c>
      <c r="G14" s="163">
        <f t="shared" si="10"/>
        <v>0.73231622746185854</v>
      </c>
      <c r="H14" s="164">
        <v>189</v>
      </c>
      <c r="I14" s="165">
        <v>12</v>
      </c>
      <c r="J14" s="166">
        <v>3</v>
      </c>
      <c r="K14" s="170">
        <v>6</v>
      </c>
      <c r="L14" s="171">
        <f t="shared" si="15"/>
        <v>210</v>
      </c>
      <c r="M14" s="164">
        <v>184</v>
      </c>
      <c r="N14" s="165">
        <v>10</v>
      </c>
      <c r="O14" s="164">
        <v>0</v>
      </c>
      <c r="P14" s="170">
        <v>2</v>
      </c>
      <c r="Q14" s="171">
        <f t="shared" si="1"/>
        <v>196</v>
      </c>
      <c r="R14" s="164">
        <v>32</v>
      </c>
      <c r="S14" s="165">
        <v>1</v>
      </c>
      <c r="T14" s="164">
        <v>0</v>
      </c>
      <c r="U14" s="170">
        <v>1</v>
      </c>
      <c r="V14" s="171">
        <f t="shared" si="2"/>
        <v>34</v>
      </c>
      <c r="W14" s="164">
        <v>22</v>
      </c>
      <c r="X14" s="165">
        <v>5</v>
      </c>
      <c r="Y14" s="166">
        <v>0</v>
      </c>
      <c r="Z14" s="170">
        <v>2</v>
      </c>
      <c r="AA14" s="171">
        <f t="shared" si="16"/>
        <v>29</v>
      </c>
      <c r="AB14" s="164">
        <v>13</v>
      </c>
      <c r="AC14" s="165">
        <v>0</v>
      </c>
      <c r="AD14" s="166">
        <v>0</v>
      </c>
      <c r="AE14" s="170">
        <v>2</v>
      </c>
      <c r="AF14" s="171">
        <f t="shared" si="17"/>
        <v>15</v>
      </c>
      <c r="AG14" s="164">
        <v>18</v>
      </c>
      <c r="AH14" s="165">
        <v>0</v>
      </c>
      <c r="AI14" s="166">
        <v>0</v>
      </c>
      <c r="AJ14" s="170">
        <v>0</v>
      </c>
      <c r="AK14" s="171">
        <f t="shared" si="18"/>
        <v>18</v>
      </c>
      <c r="AL14" s="164">
        <v>1</v>
      </c>
      <c r="AM14" s="165">
        <v>1</v>
      </c>
      <c r="AN14" s="166">
        <v>0</v>
      </c>
      <c r="AO14" s="166">
        <v>0</v>
      </c>
      <c r="AP14" s="171">
        <f t="shared" si="6"/>
        <v>2</v>
      </c>
      <c r="AQ14" s="171">
        <f t="shared" si="11"/>
        <v>225</v>
      </c>
      <c r="AR14" s="171">
        <f t="shared" si="12"/>
        <v>250</v>
      </c>
      <c r="AS14" s="164">
        <v>0</v>
      </c>
      <c r="AT14" s="165">
        <v>0</v>
      </c>
      <c r="AU14" s="166">
        <v>0</v>
      </c>
      <c r="AV14" s="166">
        <v>0</v>
      </c>
      <c r="AW14" s="161">
        <f t="shared" si="7"/>
        <v>0</v>
      </c>
      <c r="AX14" s="161">
        <f t="shared" si="8"/>
        <v>24</v>
      </c>
      <c r="AY14" s="161">
        <f t="shared" si="14"/>
        <v>504</v>
      </c>
      <c r="AZ14" s="161">
        <f t="shared" si="13"/>
        <v>528</v>
      </c>
    </row>
    <row r="15" spans="1:52" ht="18">
      <c r="A15" s="53" t="s">
        <v>13</v>
      </c>
      <c r="B15" s="5">
        <v>191</v>
      </c>
      <c r="C15" s="169">
        <v>24</v>
      </c>
      <c r="D15" s="169">
        <v>2</v>
      </c>
      <c r="E15" s="161">
        <f t="shared" si="9"/>
        <v>217</v>
      </c>
      <c r="F15" s="5">
        <v>318</v>
      </c>
      <c r="G15" s="163">
        <f t="shared" si="10"/>
        <v>0.6823899371069182</v>
      </c>
      <c r="H15" s="164">
        <v>56</v>
      </c>
      <c r="I15" s="165">
        <v>11</v>
      </c>
      <c r="J15" s="166">
        <v>1</v>
      </c>
      <c r="K15" s="170">
        <v>0</v>
      </c>
      <c r="L15" s="171">
        <f t="shared" si="15"/>
        <v>68</v>
      </c>
      <c r="M15" s="164">
        <v>95</v>
      </c>
      <c r="N15" s="165">
        <v>7</v>
      </c>
      <c r="O15" s="164">
        <v>0</v>
      </c>
      <c r="P15" s="170">
        <v>2</v>
      </c>
      <c r="Q15" s="171">
        <f t="shared" si="1"/>
        <v>104</v>
      </c>
      <c r="R15" s="164">
        <v>14</v>
      </c>
      <c r="S15" s="165">
        <v>1</v>
      </c>
      <c r="T15" s="164">
        <v>0</v>
      </c>
      <c r="U15" s="170">
        <v>0</v>
      </c>
      <c r="V15" s="171">
        <f t="shared" si="2"/>
        <v>15</v>
      </c>
      <c r="W15" s="164">
        <v>4</v>
      </c>
      <c r="X15" s="165">
        <v>2</v>
      </c>
      <c r="Y15" s="166">
        <v>0</v>
      </c>
      <c r="Z15" s="170">
        <v>0</v>
      </c>
      <c r="AA15" s="171">
        <f t="shared" si="16"/>
        <v>6</v>
      </c>
      <c r="AB15" s="164">
        <v>3</v>
      </c>
      <c r="AC15" s="165">
        <v>0</v>
      </c>
      <c r="AD15" s="166">
        <v>0</v>
      </c>
      <c r="AE15" s="170">
        <v>0</v>
      </c>
      <c r="AF15" s="171">
        <f t="shared" si="17"/>
        <v>3</v>
      </c>
      <c r="AG15" s="164">
        <v>6</v>
      </c>
      <c r="AH15" s="165">
        <v>0</v>
      </c>
      <c r="AI15" s="166">
        <v>0</v>
      </c>
      <c r="AJ15" s="170">
        <v>0</v>
      </c>
      <c r="AK15" s="171">
        <f t="shared" si="18"/>
        <v>6</v>
      </c>
      <c r="AL15" s="164">
        <v>3</v>
      </c>
      <c r="AM15" s="165">
        <v>0</v>
      </c>
      <c r="AN15" s="166">
        <v>0</v>
      </c>
      <c r="AO15" s="166">
        <v>0</v>
      </c>
      <c r="AP15" s="171">
        <f t="shared" si="6"/>
        <v>3</v>
      </c>
      <c r="AQ15" s="171">
        <f t="shared" si="11"/>
        <v>71</v>
      </c>
      <c r="AR15" s="171">
        <f t="shared" si="12"/>
        <v>128</v>
      </c>
      <c r="AS15" s="164">
        <v>0</v>
      </c>
      <c r="AT15" s="165">
        <v>0</v>
      </c>
      <c r="AU15" s="166">
        <v>0</v>
      </c>
      <c r="AV15" s="166">
        <v>0</v>
      </c>
      <c r="AW15" s="161">
        <f t="shared" si="7"/>
        <v>0</v>
      </c>
      <c r="AX15" s="161">
        <f t="shared" si="8"/>
        <v>12</v>
      </c>
      <c r="AY15" s="161">
        <f t="shared" si="14"/>
        <v>205</v>
      </c>
      <c r="AZ15" s="161">
        <f t="shared" si="13"/>
        <v>217</v>
      </c>
    </row>
    <row r="16" spans="1:52" ht="18">
      <c r="A16" s="53" t="s">
        <v>14</v>
      </c>
      <c r="B16" s="5">
        <v>587</v>
      </c>
      <c r="C16" s="169">
        <v>72</v>
      </c>
      <c r="D16" s="169">
        <v>8</v>
      </c>
      <c r="E16" s="161">
        <f t="shared" si="9"/>
        <v>667</v>
      </c>
      <c r="F16" s="5">
        <v>962</v>
      </c>
      <c r="G16" s="163">
        <f t="shared" si="10"/>
        <v>0.6933471933471933</v>
      </c>
      <c r="H16" s="164">
        <v>167</v>
      </c>
      <c r="I16" s="165">
        <v>32</v>
      </c>
      <c r="J16" s="166">
        <v>5</v>
      </c>
      <c r="K16" s="170">
        <v>3</v>
      </c>
      <c r="L16" s="171">
        <f t="shared" si="15"/>
        <v>207</v>
      </c>
      <c r="M16" s="164">
        <v>281</v>
      </c>
      <c r="N16" s="165">
        <v>21</v>
      </c>
      <c r="O16" s="164">
        <v>0</v>
      </c>
      <c r="P16" s="170">
        <v>2</v>
      </c>
      <c r="Q16" s="171">
        <f t="shared" si="1"/>
        <v>304</v>
      </c>
      <c r="R16" s="164">
        <v>33</v>
      </c>
      <c r="S16" s="165">
        <v>3</v>
      </c>
      <c r="T16" s="164">
        <v>0</v>
      </c>
      <c r="U16" s="170">
        <v>0</v>
      </c>
      <c r="V16" s="171">
        <f t="shared" si="2"/>
        <v>36</v>
      </c>
      <c r="W16" s="164">
        <v>48</v>
      </c>
      <c r="X16" s="165">
        <v>4</v>
      </c>
      <c r="Y16" s="166">
        <v>1</v>
      </c>
      <c r="Z16" s="170">
        <v>1</v>
      </c>
      <c r="AA16" s="171">
        <f t="shared" si="16"/>
        <v>54</v>
      </c>
      <c r="AB16" s="164">
        <v>11</v>
      </c>
      <c r="AC16" s="165">
        <v>1</v>
      </c>
      <c r="AD16" s="166">
        <v>0</v>
      </c>
      <c r="AE16" s="170">
        <v>0</v>
      </c>
      <c r="AF16" s="171">
        <f t="shared" si="17"/>
        <v>12</v>
      </c>
      <c r="AG16" s="164">
        <v>14</v>
      </c>
      <c r="AH16" s="165">
        <v>1</v>
      </c>
      <c r="AI16" s="166">
        <v>0</v>
      </c>
      <c r="AJ16" s="170">
        <v>0</v>
      </c>
      <c r="AK16" s="171">
        <f t="shared" si="18"/>
        <v>15</v>
      </c>
      <c r="AL16" s="164">
        <v>3</v>
      </c>
      <c r="AM16" s="165">
        <v>0</v>
      </c>
      <c r="AN16" s="166">
        <v>0</v>
      </c>
      <c r="AO16" s="166">
        <v>0</v>
      </c>
      <c r="AP16" s="171">
        <f t="shared" si="6"/>
        <v>3</v>
      </c>
      <c r="AQ16" s="171">
        <f t="shared" si="11"/>
        <v>219</v>
      </c>
      <c r="AR16" s="171">
        <f t="shared" si="12"/>
        <v>358</v>
      </c>
      <c r="AS16" s="164">
        <v>0</v>
      </c>
      <c r="AT16" s="165">
        <v>0</v>
      </c>
      <c r="AU16" s="166">
        <v>0</v>
      </c>
      <c r="AV16" s="166">
        <v>0</v>
      </c>
      <c r="AW16" s="161">
        <f t="shared" si="7"/>
        <v>0</v>
      </c>
      <c r="AX16" s="161">
        <f t="shared" si="8"/>
        <v>36</v>
      </c>
      <c r="AY16" s="161">
        <f t="shared" si="14"/>
        <v>631</v>
      </c>
      <c r="AZ16" s="161">
        <f t="shared" si="13"/>
        <v>667</v>
      </c>
    </row>
    <row r="17" spans="1:52" ht="18">
      <c r="A17" s="53" t="s">
        <v>15</v>
      </c>
      <c r="B17" s="5">
        <v>50</v>
      </c>
      <c r="C17" s="169">
        <v>0</v>
      </c>
      <c r="D17" s="169">
        <v>0</v>
      </c>
      <c r="E17" s="161">
        <f t="shared" si="9"/>
        <v>50</v>
      </c>
      <c r="F17" s="5">
        <v>73</v>
      </c>
      <c r="G17" s="163">
        <f t="shared" si="10"/>
        <v>0.68493150684931503</v>
      </c>
      <c r="H17" s="164">
        <v>7</v>
      </c>
      <c r="I17" s="165">
        <v>0</v>
      </c>
      <c r="J17" s="166">
        <v>0</v>
      </c>
      <c r="K17" s="170">
        <v>0</v>
      </c>
      <c r="L17" s="171">
        <f t="shared" si="15"/>
        <v>7</v>
      </c>
      <c r="M17" s="164">
        <v>36</v>
      </c>
      <c r="N17" s="165">
        <v>0</v>
      </c>
      <c r="O17" s="164">
        <v>0</v>
      </c>
      <c r="P17" s="170">
        <v>0</v>
      </c>
      <c r="Q17" s="171">
        <f t="shared" si="1"/>
        <v>36</v>
      </c>
      <c r="R17" s="164">
        <v>4</v>
      </c>
      <c r="S17" s="165">
        <v>0</v>
      </c>
      <c r="T17" s="164">
        <v>0</v>
      </c>
      <c r="U17" s="170">
        <v>0</v>
      </c>
      <c r="V17" s="171">
        <f t="shared" si="2"/>
        <v>4</v>
      </c>
      <c r="W17" s="164">
        <v>0</v>
      </c>
      <c r="X17" s="165">
        <v>0</v>
      </c>
      <c r="Y17" s="166">
        <v>0</v>
      </c>
      <c r="Z17" s="170">
        <v>0</v>
      </c>
      <c r="AA17" s="171">
        <f t="shared" si="16"/>
        <v>0</v>
      </c>
      <c r="AB17" s="164">
        <v>0</v>
      </c>
      <c r="AC17" s="165">
        <v>0</v>
      </c>
      <c r="AD17" s="166">
        <v>0</v>
      </c>
      <c r="AE17" s="170">
        <v>0</v>
      </c>
      <c r="AF17" s="171">
        <f t="shared" si="17"/>
        <v>0</v>
      </c>
      <c r="AG17" s="164">
        <v>1</v>
      </c>
      <c r="AH17" s="165">
        <v>0</v>
      </c>
      <c r="AI17" s="166">
        <v>0</v>
      </c>
      <c r="AJ17" s="170">
        <v>0</v>
      </c>
      <c r="AK17" s="171">
        <f t="shared" si="18"/>
        <v>1</v>
      </c>
      <c r="AL17" s="164">
        <v>0</v>
      </c>
      <c r="AM17" s="165">
        <v>0</v>
      </c>
      <c r="AN17" s="166">
        <v>0</v>
      </c>
      <c r="AO17" s="166">
        <v>0</v>
      </c>
      <c r="AP17" s="171">
        <f t="shared" si="6"/>
        <v>0</v>
      </c>
      <c r="AQ17" s="171">
        <f t="shared" si="11"/>
        <v>7</v>
      </c>
      <c r="AR17" s="171">
        <f t="shared" si="12"/>
        <v>41</v>
      </c>
      <c r="AS17" s="164">
        <v>0</v>
      </c>
      <c r="AT17" s="165">
        <v>0</v>
      </c>
      <c r="AU17" s="166">
        <v>0</v>
      </c>
      <c r="AV17" s="166">
        <v>0</v>
      </c>
      <c r="AW17" s="161">
        <f t="shared" si="7"/>
        <v>0</v>
      </c>
      <c r="AX17" s="161">
        <f t="shared" si="8"/>
        <v>2</v>
      </c>
      <c r="AY17" s="161">
        <f t="shared" si="14"/>
        <v>48</v>
      </c>
      <c r="AZ17" s="161">
        <f t="shared" si="13"/>
        <v>50</v>
      </c>
    </row>
    <row r="18" spans="1:52" ht="18">
      <c r="A18" s="53" t="s">
        <v>16</v>
      </c>
      <c r="B18" s="5">
        <v>130</v>
      </c>
      <c r="C18" s="169">
        <v>6</v>
      </c>
      <c r="D18" s="169">
        <v>6</v>
      </c>
      <c r="E18" s="161">
        <f t="shared" si="9"/>
        <v>142</v>
      </c>
      <c r="F18" s="5">
        <v>228</v>
      </c>
      <c r="G18" s="163">
        <f t="shared" si="10"/>
        <v>0.6228070175438597</v>
      </c>
      <c r="H18" s="164">
        <v>35</v>
      </c>
      <c r="I18" s="165">
        <v>5</v>
      </c>
      <c r="J18" s="166">
        <v>0</v>
      </c>
      <c r="K18" s="170">
        <v>2</v>
      </c>
      <c r="L18" s="171">
        <f t="shared" si="15"/>
        <v>42</v>
      </c>
      <c r="M18" s="164">
        <v>74</v>
      </c>
      <c r="N18" s="165">
        <v>1</v>
      </c>
      <c r="O18" s="164">
        <v>0</v>
      </c>
      <c r="P18" s="170">
        <v>4</v>
      </c>
      <c r="Q18" s="171">
        <f t="shared" si="1"/>
        <v>79</v>
      </c>
      <c r="R18" s="164">
        <v>7</v>
      </c>
      <c r="S18" s="165">
        <v>0</v>
      </c>
      <c r="T18" s="164">
        <v>0</v>
      </c>
      <c r="U18" s="170">
        <v>0</v>
      </c>
      <c r="V18" s="171">
        <f t="shared" si="2"/>
        <v>7</v>
      </c>
      <c r="W18" s="164">
        <v>0</v>
      </c>
      <c r="X18" s="165">
        <v>0</v>
      </c>
      <c r="Y18" s="166">
        <v>0</v>
      </c>
      <c r="Z18" s="170">
        <v>0</v>
      </c>
      <c r="AA18" s="171">
        <f t="shared" si="16"/>
        <v>0</v>
      </c>
      <c r="AB18" s="164">
        <v>6</v>
      </c>
      <c r="AC18" s="165">
        <v>0</v>
      </c>
      <c r="AD18" s="166">
        <v>0</v>
      </c>
      <c r="AE18" s="170">
        <v>0</v>
      </c>
      <c r="AF18" s="171">
        <f t="shared" si="17"/>
        <v>6</v>
      </c>
      <c r="AG18" s="164">
        <v>0</v>
      </c>
      <c r="AH18" s="165">
        <v>0</v>
      </c>
      <c r="AI18" s="166">
        <v>0</v>
      </c>
      <c r="AJ18" s="170">
        <v>0</v>
      </c>
      <c r="AK18" s="171">
        <f t="shared" si="18"/>
        <v>0</v>
      </c>
      <c r="AL18" s="164">
        <v>0</v>
      </c>
      <c r="AM18" s="165">
        <v>0</v>
      </c>
      <c r="AN18" s="166">
        <v>0</v>
      </c>
      <c r="AO18" s="166">
        <v>0</v>
      </c>
      <c r="AP18" s="171">
        <f t="shared" si="6"/>
        <v>0</v>
      </c>
      <c r="AQ18" s="171">
        <f t="shared" si="11"/>
        <v>48</v>
      </c>
      <c r="AR18" s="171">
        <f t="shared" si="12"/>
        <v>86</v>
      </c>
      <c r="AS18" s="164">
        <v>0</v>
      </c>
      <c r="AT18" s="165">
        <v>0</v>
      </c>
      <c r="AU18" s="166">
        <v>0</v>
      </c>
      <c r="AV18" s="166">
        <v>0</v>
      </c>
      <c r="AW18" s="161">
        <f t="shared" si="7"/>
        <v>0</v>
      </c>
      <c r="AX18" s="161">
        <f t="shared" si="8"/>
        <v>8</v>
      </c>
      <c r="AY18" s="161">
        <f t="shared" si="14"/>
        <v>134</v>
      </c>
      <c r="AZ18" s="161">
        <f t="shared" si="13"/>
        <v>142</v>
      </c>
    </row>
    <row r="19" spans="1:52" ht="18">
      <c r="A19" s="53" t="s">
        <v>17</v>
      </c>
      <c r="B19" s="5">
        <v>129</v>
      </c>
      <c r="C19" s="169">
        <v>24</v>
      </c>
      <c r="D19" s="169">
        <v>0</v>
      </c>
      <c r="E19" s="161">
        <f t="shared" si="9"/>
        <v>153</v>
      </c>
      <c r="F19" s="5">
        <v>195</v>
      </c>
      <c r="G19" s="163">
        <f t="shared" si="10"/>
        <v>0.7846153846153846</v>
      </c>
      <c r="H19" s="164">
        <v>39</v>
      </c>
      <c r="I19" s="165">
        <v>4</v>
      </c>
      <c r="J19" s="166">
        <v>0</v>
      </c>
      <c r="K19" s="170">
        <v>0</v>
      </c>
      <c r="L19" s="171">
        <f t="shared" si="15"/>
        <v>43</v>
      </c>
      <c r="M19" s="164">
        <v>65</v>
      </c>
      <c r="N19" s="165">
        <v>20</v>
      </c>
      <c r="O19" s="164">
        <v>0</v>
      </c>
      <c r="P19" s="170">
        <v>0</v>
      </c>
      <c r="Q19" s="171">
        <f t="shared" si="1"/>
        <v>85</v>
      </c>
      <c r="R19" s="164">
        <v>5</v>
      </c>
      <c r="S19" s="165">
        <v>0</v>
      </c>
      <c r="T19" s="164">
        <v>0</v>
      </c>
      <c r="U19" s="170">
        <v>0</v>
      </c>
      <c r="V19" s="171">
        <f t="shared" si="2"/>
        <v>5</v>
      </c>
      <c r="W19" s="164">
        <v>6</v>
      </c>
      <c r="X19" s="165">
        <v>0</v>
      </c>
      <c r="Y19" s="166">
        <v>0</v>
      </c>
      <c r="Z19" s="170">
        <v>0</v>
      </c>
      <c r="AA19" s="171">
        <f t="shared" si="16"/>
        <v>6</v>
      </c>
      <c r="AB19" s="164">
        <v>3</v>
      </c>
      <c r="AC19" s="165">
        <v>0</v>
      </c>
      <c r="AD19" s="166">
        <v>0</v>
      </c>
      <c r="AE19" s="170">
        <v>0</v>
      </c>
      <c r="AF19" s="171">
        <f t="shared" si="17"/>
        <v>3</v>
      </c>
      <c r="AG19" s="164">
        <v>5</v>
      </c>
      <c r="AH19" s="165">
        <v>0</v>
      </c>
      <c r="AI19" s="166">
        <v>0</v>
      </c>
      <c r="AJ19" s="170">
        <v>0</v>
      </c>
      <c r="AK19" s="171">
        <f t="shared" si="18"/>
        <v>5</v>
      </c>
      <c r="AL19" s="164">
        <v>1</v>
      </c>
      <c r="AM19" s="165">
        <v>0</v>
      </c>
      <c r="AN19" s="166">
        <v>0</v>
      </c>
      <c r="AO19" s="166">
        <v>0</v>
      </c>
      <c r="AP19" s="171">
        <f t="shared" si="6"/>
        <v>1</v>
      </c>
      <c r="AQ19" s="171">
        <f t="shared" si="11"/>
        <v>46</v>
      </c>
      <c r="AR19" s="171">
        <f t="shared" si="12"/>
        <v>96</v>
      </c>
      <c r="AS19" s="164">
        <v>0</v>
      </c>
      <c r="AT19" s="165">
        <v>0</v>
      </c>
      <c r="AU19" s="166">
        <v>0</v>
      </c>
      <c r="AV19" s="166">
        <v>0</v>
      </c>
      <c r="AW19" s="161">
        <f t="shared" si="7"/>
        <v>0</v>
      </c>
      <c r="AX19" s="161">
        <f t="shared" si="8"/>
        <v>5</v>
      </c>
      <c r="AY19" s="161">
        <f t="shared" si="14"/>
        <v>148</v>
      </c>
      <c r="AZ19" s="161">
        <f t="shared" si="13"/>
        <v>153</v>
      </c>
    </row>
    <row r="20" spans="1:52" ht="18">
      <c r="A20" s="53" t="s">
        <v>18</v>
      </c>
      <c r="B20" s="5">
        <v>712</v>
      </c>
      <c r="C20" s="169">
        <v>108</v>
      </c>
      <c r="D20" s="169">
        <v>13</v>
      </c>
      <c r="E20" s="161">
        <f t="shared" si="9"/>
        <v>833</v>
      </c>
      <c r="F20" s="5">
        <v>1110</v>
      </c>
      <c r="G20" s="163">
        <f t="shared" si="10"/>
        <v>0.75045045045045045</v>
      </c>
      <c r="H20" s="164">
        <v>215</v>
      </c>
      <c r="I20" s="165">
        <v>38</v>
      </c>
      <c r="J20" s="166">
        <v>2</v>
      </c>
      <c r="K20" s="170">
        <v>6</v>
      </c>
      <c r="L20" s="171">
        <f t="shared" si="15"/>
        <v>261</v>
      </c>
      <c r="M20" s="164">
        <v>387</v>
      </c>
      <c r="N20" s="165">
        <v>49</v>
      </c>
      <c r="O20" s="164">
        <v>0</v>
      </c>
      <c r="P20" s="170">
        <v>6</v>
      </c>
      <c r="Q20" s="171">
        <f t="shared" si="1"/>
        <v>442</v>
      </c>
      <c r="R20" s="164">
        <v>39</v>
      </c>
      <c r="S20" s="165">
        <v>5</v>
      </c>
      <c r="T20" s="164">
        <v>1</v>
      </c>
      <c r="U20" s="170">
        <v>0</v>
      </c>
      <c r="V20" s="171">
        <f t="shared" si="2"/>
        <v>45</v>
      </c>
      <c r="W20" s="164">
        <v>23</v>
      </c>
      <c r="X20" s="165">
        <v>5</v>
      </c>
      <c r="Y20" s="166">
        <v>0</v>
      </c>
      <c r="Z20" s="170">
        <v>1</v>
      </c>
      <c r="AA20" s="171">
        <f t="shared" si="16"/>
        <v>29</v>
      </c>
      <c r="AB20" s="164">
        <v>11</v>
      </c>
      <c r="AC20" s="165">
        <v>1</v>
      </c>
      <c r="AD20" s="166">
        <v>1</v>
      </c>
      <c r="AE20" s="170">
        <v>0</v>
      </c>
      <c r="AF20" s="171">
        <f t="shared" si="17"/>
        <v>13</v>
      </c>
      <c r="AG20" s="164">
        <v>14</v>
      </c>
      <c r="AH20" s="165">
        <v>2</v>
      </c>
      <c r="AI20" s="166">
        <v>0</v>
      </c>
      <c r="AJ20" s="170">
        <v>0</v>
      </c>
      <c r="AK20" s="171">
        <f t="shared" si="18"/>
        <v>16</v>
      </c>
      <c r="AL20" s="164">
        <v>1</v>
      </c>
      <c r="AM20" s="165">
        <v>0</v>
      </c>
      <c r="AN20" s="166">
        <v>0</v>
      </c>
      <c r="AO20" s="166">
        <v>0</v>
      </c>
      <c r="AP20" s="171">
        <f t="shared" si="6"/>
        <v>1</v>
      </c>
      <c r="AQ20" s="171">
        <f t="shared" si="11"/>
        <v>274</v>
      </c>
      <c r="AR20" s="171">
        <f t="shared" si="12"/>
        <v>504</v>
      </c>
      <c r="AS20" s="164">
        <v>0</v>
      </c>
      <c r="AT20" s="165">
        <v>0</v>
      </c>
      <c r="AU20" s="166">
        <v>0</v>
      </c>
      <c r="AV20" s="166">
        <v>0</v>
      </c>
      <c r="AW20" s="161">
        <f t="shared" si="7"/>
        <v>0</v>
      </c>
      <c r="AX20" s="161">
        <f t="shared" si="8"/>
        <v>26</v>
      </c>
      <c r="AY20" s="161">
        <f t="shared" si="14"/>
        <v>807</v>
      </c>
      <c r="AZ20" s="161">
        <f t="shared" si="13"/>
        <v>833</v>
      </c>
    </row>
    <row r="21" spans="1:52" ht="18">
      <c r="A21" s="53" t="s">
        <v>19</v>
      </c>
      <c r="B21" s="5">
        <v>439</v>
      </c>
      <c r="C21" s="169">
        <v>34</v>
      </c>
      <c r="D21" s="169">
        <v>6</v>
      </c>
      <c r="E21" s="161">
        <f t="shared" si="9"/>
        <v>479</v>
      </c>
      <c r="F21" s="5">
        <v>668</v>
      </c>
      <c r="G21" s="163">
        <f t="shared" si="10"/>
        <v>0.71706586826347307</v>
      </c>
      <c r="H21" s="164">
        <v>108</v>
      </c>
      <c r="I21" s="165">
        <v>11</v>
      </c>
      <c r="J21" s="166">
        <v>1</v>
      </c>
      <c r="K21" s="170">
        <v>1</v>
      </c>
      <c r="L21" s="171">
        <f t="shared" si="15"/>
        <v>121</v>
      </c>
      <c r="M21" s="164">
        <v>237</v>
      </c>
      <c r="N21" s="165">
        <v>12</v>
      </c>
      <c r="O21" s="164">
        <v>1</v>
      </c>
      <c r="P21" s="170">
        <v>4</v>
      </c>
      <c r="Q21" s="171">
        <f t="shared" si="1"/>
        <v>254</v>
      </c>
      <c r="R21" s="164">
        <v>35</v>
      </c>
      <c r="S21" s="165">
        <v>2</v>
      </c>
      <c r="T21" s="164">
        <v>0</v>
      </c>
      <c r="U21" s="170">
        <v>0</v>
      </c>
      <c r="V21" s="171">
        <f t="shared" si="2"/>
        <v>37</v>
      </c>
      <c r="W21" s="164">
        <v>11</v>
      </c>
      <c r="X21" s="165">
        <v>2</v>
      </c>
      <c r="Y21" s="166">
        <v>1</v>
      </c>
      <c r="Z21" s="170">
        <v>1</v>
      </c>
      <c r="AA21" s="171">
        <f t="shared" si="16"/>
        <v>15</v>
      </c>
      <c r="AB21" s="164">
        <v>7</v>
      </c>
      <c r="AC21" s="165">
        <v>0</v>
      </c>
      <c r="AD21" s="166">
        <v>0</v>
      </c>
      <c r="AE21" s="170">
        <v>0</v>
      </c>
      <c r="AF21" s="171">
        <f t="shared" si="17"/>
        <v>7</v>
      </c>
      <c r="AG21" s="164">
        <v>16</v>
      </c>
      <c r="AH21" s="165">
        <v>0</v>
      </c>
      <c r="AI21" s="166">
        <v>0</v>
      </c>
      <c r="AJ21" s="170">
        <v>0</v>
      </c>
      <c r="AK21" s="171">
        <f t="shared" si="18"/>
        <v>16</v>
      </c>
      <c r="AL21" s="164">
        <v>4</v>
      </c>
      <c r="AM21" s="165">
        <v>0</v>
      </c>
      <c r="AN21" s="166">
        <v>0</v>
      </c>
      <c r="AO21" s="166">
        <v>0</v>
      </c>
      <c r="AP21" s="171">
        <f t="shared" si="6"/>
        <v>4</v>
      </c>
      <c r="AQ21" s="171">
        <f t="shared" si="11"/>
        <v>128</v>
      </c>
      <c r="AR21" s="171">
        <f t="shared" si="12"/>
        <v>311</v>
      </c>
      <c r="AS21" s="164">
        <v>0</v>
      </c>
      <c r="AT21" s="165">
        <v>0</v>
      </c>
      <c r="AU21" s="166">
        <v>0</v>
      </c>
      <c r="AV21" s="166">
        <v>0</v>
      </c>
      <c r="AW21" s="161">
        <f t="shared" si="7"/>
        <v>0</v>
      </c>
      <c r="AX21" s="161">
        <f t="shared" si="8"/>
        <v>25</v>
      </c>
      <c r="AY21" s="161">
        <f t="shared" si="14"/>
        <v>454</v>
      </c>
      <c r="AZ21" s="161">
        <f t="shared" si="13"/>
        <v>479</v>
      </c>
    </row>
    <row r="22" spans="1:52" ht="18">
      <c r="A22" s="53" t="s">
        <v>20</v>
      </c>
      <c r="B22" s="5">
        <v>319</v>
      </c>
      <c r="C22" s="169">
        <v>13</v>
      </c>
      <c r="D22" s="169">
        <v>4</v>
      </c>
      <c r="E22" s="161">
        <f t="shared" si="9"/>
        <v>336</v>
      </c>
      <c r="F22" s="5">
        <v>496</v>
      </c>
      <c r="G22" s="163">
        <f t="shared" si="10"/>
        <v>0.67741935483870963</v>
      </c>
      <c r="H22" s="164">
        <v>72</v>
      </c>
      <c r="I22" s="165">
        <v>4</v>
      </c>
      <c r="J22" s="166">
        <v>0</v>
      </c>
      <c r="K22" s="170">
        <v>0</v>
      </c>
      <c r="L22" s="171">
        <f t="shared" si="15"/>
        <v>76</v>
      </c>
      <c r="M22" s="164">
        <v>170</v>
      </c>
      <c r="N22" s="165">
        <v>3</v>
      </c>
      <c r="O22" s="164">
        <v>0</v>
      </c>
      <c r="P22" s="170">
        <v>2</v>
      </c>
      <c r="Q22" s="171">
        <f t="shared" si="1"/>
        <v>175</v>
      </c>
      <c r="R22" s="164">
        <v>37</v>
      </c>
      <c r="S22" s="165">
        <v>2</v>
      </c>
      <c r="T22" s="164">
        <v>0</v>
      </c>
      <c r="U22" s="170">
        <v>0</v>
      </c>
      <c r="V22" s="171">
        <f t="shared" si="2"/>
        <v>39</v>
      </c>
      <c r="W22" s="164">
        <v>9</v>
      </c>
      <c r="X22" s="165">
        <v>3</v>
      </c>
      <c r="Y22" s="166">
        <v>0</v>
      </c>
      <c r="Z22" s="170">
        <v>1</v>
      </c>
      <c r="AA22" s="171">
        <f t="shared" si="16"/>
        <v>13</v>
      </c>
      <c r="AB22" s="164">
        <v>6</v>
      </c>
      <c r="AC22" s="165">
        <v>0</v>
      </c>
      <c r="AD22" s="166">
        <v>0</v>
      </c>
      <c r="AE22" s="170">
        <v>0</v>
      </c>
      <c r="AF22" s="171">
        <f t="shared" si="17"/>
        <v>6</v>
      </c>
      <c r="AG22" s="164">
        <v>9</v>
      </c>
      <c r="AH22" s="165">
        <v>1</v>
      </c>
      <c r="AI22" s="166">
        <v>0</v>
      </c>
      <c r="AJ22" s="170">
        <v>0</v>
      </c>
      <c r="AK22" s="171">
        <f t="shared" si="18"/>
        <v>10</v>
      </c>
      <c r="AL22" s="164">
        <v>2</v>
      </c>
      <c r="AM22" s="165">
        <v>0</v>
      </c>
      <c r="AN22" s="166">
        <v>0</v>
      </c>
      <c r="AO22" s="166">
        <v>0</v>
      </c>
      <c r="AP22" s="171">
        <f t="shared" si="6"/>
        <v>2</v>
      </c>
      <c r="AQ22" s="171">
        <f t="shared" si="11"/>
        <v>82</v>
      </c>
      <c r="AR22" s="171">
        <f t="shared" si="12"/>
        <v>226</v>
      </c>
      <c r="AS22" s="164">
        <v>0</v>
      </c>
      <c r="AT22" s="165">
        <v>0</v>
      </c>
      <c r="AU22" s="166">
        <v>0</v>
      </c>
      <c r="AV22" s="166">
        <v>0</v>
      </c>
      <c r="AW22" s="161">
        <f t="shared" si="7"/>
        <v>0</v>
      </c>
      <c r="AX22" s="161">
        <f t="shared" si="8"/>
        <v>15</v>
      </c>
      <c r="AY22" s="161">
        <f t="shared" si="14"/>
        <v>321</v>
      </c>
      <c r="AZ22" s="161">
        <f t="shared" si="13"/>
        <v>336</v>
      </c>
    </row>
    <row r="23" spans="1:52" ht="18">
      <c r="A23" s="53" t="s">
        <v>21</v>
      </c>
      <c r="B23" s="5">
        <v>224</v>
      </c>
      <c r="C23" s="169">
        <v>16</v>
      </c>
      <c r="D23" s="169">
        <v>1</v>
      </c>
      <c r="E23" s="161">
        <f t="shared" si="9"/>
        <v>241</v>
      </c>
      <c r="F23" s="5">
        <v>355</v>
      </c>
      <c r="G23" s="163">
        <f t="shared" si="10"/>
        <v>0.6788732394366197</v>
      </c>
      <c r="H23" s="164">
        <v>34</v>
      </c>
      <c r="I23" s="165">
        <v>2</v>
      </c>
      <c r="J23" s="166">
        <v>0</v>
      </c>
      <c r="K23" s="170">
        <v>0</v>
      </c>
      <c r="L23" s="171">
        <f t="shared" si="15"/>
        <v>36</v>
      </c>
      <c r="M23" s="164">
        <v>150</v>
      </c>
      <c r="N23" s="165">
        <v>6</v>
      </c>
      <c r="O23" s="164">
        <v>2</v>
      </c>
      <c r="P23" s="170">
        <v>0</v>
      </c>
      <c r="Q23" s="171">
        <f t="shared" si="1"/>
        <v>158</v>
      </c>
      <c r="R23" s="164">
        <v>6</v>
      </c>
      <c r="S23" s="165">
        <v>1</v>
      </c>
      <c r="T23" s="164">
        <v>0</v>
      </c>
      <c r="U23" s="170">
        <v>0</v>
      </c>
      <c r="V23" s="171">
        <f t="shared" si="2"/>
        <v>7</v>
      </c>
      <c r="W23" s="164">
        <v>5</v>
      </c>
      <c r="X23" s="165">
        <v>0</v>
      </c>
      <c r="Y23" s="166">
        <v>1</v>
      </c>
      <c r="Z23" s="170">
        <v>0</v>
      </c>
      <c r="AA23" s="171">
        <f t="shared" si="16"/>
        <v>6</v>
      </c>
      <c r="AB23" s="164">
        <v>8</v>
      </c>
      <c r="AC23" s="165">
        <v>0</v>
      </c>
      <c r="AD23" s="166">
        <v>0</v>
      </c>
      <c r="AE23" s="170">
        <v>0</v>
      </c>
      <c r="AF23" s="171">
        <f t="shared" si="17"/>
        <v>8</v>
      </c>
      <c r="AG23" s="164">
        <v>8</v>
      </c>
      <c r="AH23" s="165">
        <v>0</v>
      </c>
      <c r="AI23" s="166">
        <v>0</v>
      </c>
      <c r="AJ23" s="170">
        <v>1</v>
      </c>
      <c r="AK23" s="171">
        <f t="shared" si="18"/>
        <v>9</v>
      </c>
      <c r="AL23" s="164">
        <v>0</v>
      </c>
      <c r="AM23" s="165">
        <v>0</v>
      </c>
      <c r="AN23" s="166">
        <v>0</v>
      </c>
      <c r="AO23" s="166">
        <v>0</v>
      </c>
      <c r="AP23" s="171">
        <f t="shared" si="6"/>
        <v>0</v>
      </c>
      <c r="AQ23" s="171">
        <f t="shared" si="11"/>
        <v>44</v>
      </c>
      <c r="AR23" s="171">
        <f t="shared" si="12"/>
        <v>174</v>
      </c>
      <c r="AS23" s="164">
        <v>0</v>
      </c>
      <c r="AT23" s="165">
        <v>0</v>
      </c>
      <c r="AU23" s="166">
        <v>0</v>
      </c>
      <c r="AV23" s="166">
        <v>0</v>
      </c>
      <c r="AW23" s="161">
        <f t="shared" si="7"/>
        <v>0</v>
      </c>
      <c r="AX23" s="161">
        <f t="shared" si="8"/>
        <v>17</v>
      </c>
      <c r="AY23" s="161">
        <f t="shared" si="14"/>
        <v>224</v>
      </c>
      <c r="AZ23" s="161">
        <f t="shared" si="13"/>
        <v>241</v>
      </c>
    </row>
    <row r="24" spans="1:52" ht="18">
      <c r="A24" s="53" t="s">
        <v>22</v>
      </c>
      <c r="B24" s="5">
        <v>388</v>
      </c>
      <c r="C24" s="169">
        <v>15</v>
      </c>
      <c r="D24" s="169">
        <v>1</v>
      </c>
      <c r="E24" s="161">
        <f t="shared" si="9"/>
        <v>404</v>
      </c>
      <c r="F24" s="5">
        <v>647</v>
      </c>
      <c r="G24" s="163">
        <f t="shared" si="10"/>
        <v>0.62442040185471404</v>
      </c>
      <c r="H24" s="164">
        <v>77</v>
      </c>
      <c r="I24" s="165">
        <v>4</v>
      </c>
      <c r="J24" s="166">
        <v>0</v>
      </c>
      <c r="K24" s="170">
        <v>0</v>
      </c>
      <c r="L24" s="171">
        <f t="shared" si="15"/>
        <v>81</v>
      </c>
      <c r="M24" s="164">
        <v>246</v>
      </c>
      <c r="N24" s="165">
        <v>9</v>
      </c>
      <c r="O24" s="164">
        <v>1</v>
      </c>
      <c r="P24" s="170">
        <v>0</v>
      </c>
      <c r="Q24" s="171">
        <f t="shared" si="1"/>
        <v>256</v>
      </c>
      <c r="R24" s="164">
        <v>21</v>
      </c>
      <c r="S24" s="165">
        <v>1</v>
      </c>
      <c r="T24" s="164">
        <v>0</v>
      </c>
      <c r="U24" s="170">
        <v>1</v>
      </c>
      <c r="V24" s="171">
        <f t="shared" si="2"/>
        <v>23</v>
      </c>
      <c r="W24" s="164">
        <v>8</v>
      </c>
      <c r="X24" s="165">
        <v>0</v>
      </c>
      <c r="Y24" s="166">
        <v>0</v>
      </c>
      <c r="Z24" s="170">
        <v>0</v>
      </c>
      <c r="AA24" s="171">
        <f t="shared" si="16"/>
        <v>8</v>
      </c>
      <c r="AB24" s="164">
        <v>6</v>
      </c>
      <c r="AC24" s="165">
        <v>0</v>
      </c>
      <c r="AD24" s="166">
        <v>0</v>
      </c>
      <c r="AE24" s="170">
        <v>0</v>
      </c>
      <c r="AF24" s="171">
        <f t="shared" si="17"/>
        <v>6</v>
      </c>
      <c r="AG24" s="164">
        <v>13</v>
      </c>
      <c r="AH24" s="165">
        <v>0</v>
      </c>
      <c r="AI24" s="166">
        <v>0</v>
      </c>
      <c r="AJ24" s="170">
        <v>0</v>
      </c>
      <c r="AK24" s="171">
        <f t="shared" si="18"/>
        <v>13</v>
      </c>
      <c r="AL24" s="164">
        <v>1</v>
      </c>
      <c r="AM24" s="165">
        <v>0</v>
      </c>
      <c r="AN24" s="166">
        <v>0</v>
      </c>
      <c r="AO24" s="166">
        <v>0</v>
      </c>
      <c r="AP24" s="171">
        <f t="shared" si="6"/>
        <v>1</v>
      </c>
      <c r="AQ24" s="171">
        <f t="shared" si="11"/>
        <v>87</v>
      </c>
      <c r="AR24" s="171">
        <f t="shared" si="12"/>
        <v>293</v>
      </c>
      <c r="AS24" s="164">
        <v>0</v>
      </c>
      <c r="AT24" s="165">
        <v>0</v>
      </c>
      <c r="AU24" s="166">
        <v>0</v>
      </c>
      <c r="AV24" s="166">
        <v>0</v>
      </c>
      <c r="AW24" s="161">
        <f t="shared" si="7"/>
        <v>0</v>
      </c>
      <c r="AX24" s="161">
        <f t="shared" si="8"/>
        <v>16</v>
      </c>
      <c r="AY24" s="161">
        <f t="shared" si="14"/>
        <v>388</v>
      </c>
      <c r="AZ24" s="161">
        <f t="shared" si="13"/>
        <v>404</v>
      </c>
    </row>
    <row r="25" spans="1:52" ht="18">
      <c r="A25" s="53" t="s">
        <v>23</v>
      </c>
      <c r="B25" s="5">
        <v>535</v>
      </c>
      <c r="C25" s="169">
        <v>36</v>
      </c>
      <c r="D25" s="169">
        <v>3</v>
      </c>
      <c r="E25" s="161">
        <f t="shared" si="9"/>
        <v>574</v>
      </c>
      <c r="F25" s="5">
        <v>875</v>
      </c>
      <c r="G25" s="163">
        <f t="shared" si="10"/>
        <v>0.65600000000000003</v>
      </c>
      <c r="H25" s="164">
        <v>137</v>
      </c>
      <c r="I25" s="165">
        <v>13</v>
      </c>
      <c r="J25" s="166">
        <v>2</v>
      </c>
      <c r="K25" s="170">
        <v>2</v>
      </c>
      <c r="L25" s="171">
        <f t="shared" si="15"/>
        <v>154</v>
      </c>
      <c r="M25" s="164">
        <v>303</v>
      </c>
      <c r="N25" s="165">
        <v>17</v>
      </c>
      <c r="O25" s="164">
        <v>0</v>
      </c>
      <c r="P25" s="170">
        <v>1</v>
      </c>
      <c r="Q25" s="171">
        <f t="shared" si="1"/>
        <v>321</v>
      </c>
      <c r="R25" s="164">
        <v>26</v>
      </c>
      <c r="S25" s="165">
        <v>2</v>
      </c>
      <c r="T25" s="164">
        <v>0</v>
      </c>
      <c r="U25" s="170">
        <v>1</v>
      </c>
      <c r="V25" s="171">
        <f t="shared" si="2"/>
        <v>29</v>
      </c>
      <c r="W25" s="164">
        <v>24</v>
      </c>
      <c r="X25" s="165">
        <v>0</v>
      </c>
      <c r="Y25" s="166">
        <v>0</v>
      </c>
      <c r="Z25" s="170">
        <v>0</v>
      </c>
      <c r="AA25" s="171">
        <f t="shared" si="16"/>
        <v>24</v>
      </c>
      <c r="AB25" s="164">
        <v>9</v>
      </c>
      <c r="AC25" s="165">
        <v>0</v>
      </c>
      <c r="AD25" s="166">
        <v>0</v>
      </c>
      <c r="AE25" s="170">
        <v>0</v>
      </c>
      <c r="AF25" s="171">
        <f t="shared" si="17"/>
        <v>9</v>
      </c>
      <c r="AG25" s="164">
        <v>10</v>
      </c>
      <c r="AH25" s="165">
        <v>0</v>
      </c>
      <c r="AI25" s="166">
        <v>0</v>
      </c>
      <c r="AJ25" s="170">
        <v>0</v>
      </c>
      <c r="AK25" s="171">
        <f t="shared" si="18"/>
        <v>10</v>
      </c>
      <c r="AL25" s="164">
        <v>3</v>
      </c>
      <c r="AM25" s="165">
        <v>0</v>
      </c>
      <c r="AN25" s="166">
        <v>0</v>
      </c>
      <c r="AO25" s="166">
        <v>0</v>
      </c>
      <c r="AP25" s="171">
        <f t="shared" si="6"/>
        <v>3</v>
      </c>
      <c r="AQ25" s="171">
        <f t="shared" si="11"/>
        <v>163</v>
      </c>
      <c r="AR25" s="171">
        <f t="shared" si="12"/>
        <v>363</v>
      </c>
      <c r="AS25" s="164">
        <v>1</v>
      </c>
      <c r="AT25" s="165">
        <v>0</v>
      </c>
      <c r="AU25" s="166">
        <v>0</v>
      </c>
      <c r="AV25" s="166">
        <v>0</v>
      </c>
      <c r="AW25" s="161">
        <f t="shared" si="7"/>
        <v>1</v>
      </c>
      <c r="AX25" s="161">
        <f t="shared" si="8"/>
        <v>23</v>
      </c>
      <c r="AY25" s="161">
        <f t="shared" si="14"/>
        <v>551</v>
      </c>
      <c r="AZ25" s="161">
        <f t="shared" si="13"/>
        <v>574</v>
      </c>
    </row>
    <row r="26" spans="1:52" ht="18">
      <c r="A26" s="53" t="s">
        <v>24</v>
      </c>
      <c r="B26" s="5">
        <v>371</v>
      </c>
      <c r="C26" s="169">
        <v>23</v>
      </c>
      <c r="D26" s="169">
        <v>5</v>
      </c>
      <c r="E26" s="161">
        <f t="shared" si="9"/>
        <v>399</v>
      </c>
      <c r="F26" s="5">
        <v>575</v>
      </c>
      <c r="G26" s="163">
        <f t="shared" si="10"/>
        <v>0.69391304347826088</v>
      </c>
      <c r="H26" s="164">
        <v>69</v>
      </c>
      <c r="I26" s="165">
        <v>6</v>
      </c>
      <c r="J26" s="166">
        <v>0</v>
      </c>
      <c r="K26" s="170">
        <v>0</v>
      </c>
      <c r="L26" s="171">
        <f t="shared" si="15"/>
        <v>75</v>
      </c>
      <c r="M26" s="164">
        <v>236</v>
      </c>
      <c r="N26" s="165">
        <v>11</v>
      </c>
      <c r="O26" s="164">
        <v>0</v>
      </c>
      <c r="P26" s="170">
        <v>5</v>
      </c>
      <c r="Q26" s="171">
        <f t="shared" si="1"/>
        <v>252</v>
      </c>
      <c r="R26" s="164">
        <v>23</v>
      </c>
      <c r="S26" s="165">
        <v>1</v>
      </c>
      <c r="T26" s="164">
        <v>0</v>
      </c>
      <c r="U26" s="170">
        <v>0</v>
      </c>
      <c r="V26" s="171">
        <f t="shared" si="2"/>
        <v>24</v>
      </c>
      <c r="W26" s="164">
        <v>8</v>
      </c>
      <c r="X26" s="165">
        <v>0</v>
      </c>
      <c r="Y26" s="166">
        <v>0</v>
      </c>
      <c r="Z26" s="170">
        <v>0</v>
      </c>
      <c r="AA26" s="171">
        <f t="shared" si="16"/>
        <v>8</v>
      </c>
      <c r="AB26" s="164">
        <v>4</v>
      </c>
      <c r="AC26" s="165">
        <v>3</v>
      </c>
      <c r="AD26" s="166">
        <v>0</v>
      </c>
      <c r="AE26" s="170">
        <v>0</v>
      </c>
      <c r="AF26" s="171">
        <f t="shared" si="17"/>
        <v>7</v>
      </c>
      <c r="AG26" s="164">
        <v>15</v>
      </c>
      <c r="AH26" s="165">
        <v>0</v>
      </c>
      <c r="AI26" s="166">
        <v>0</v>
      </c>
      <c r="AJ26" s="170">
        <v>0</v>
      </c>
      <c r="AK26" s="171">
        <f t="shared" si="18"/>
        <v>15</v>
      </c>
      <c r="AL26" s="164">
        <v>1</v>
      </c>
      <c r="AM26" s="165">
        <v>0</v>
      </c>
      <c r="AN26" s="164">
        <v>1</v>
      </c>
      <c r="AO26" s="166">
        <v>0</v>
      </c>
      <c r="AP26" s="171">
        <f t="shared" si="6"/>
        <v>2</v>
      </c>
      <c r="AQ26" s="171">
        <f t="shared" si="11"/>
        <v>82</v>
      </c>
      <c r="AR26" s="171">
        <f t="shared" si="12"/>
        <v>293</v>
      </c>
      <c r="AS26" s="164">
        <v>0</v>
      </c>
      <c r="AT26" s="165">
        <v>0</v>
      </c>
      <c r="AU26" s="166">
        <v>0</v>
      </c>
      <c r="AV26" s="166">
        <v>0</v>
      </c>
      <c r="AW26" s="161">
        <f t="shared" si="7"/>
        <v>0</v>
      </c>
      <c r="AX26" s="161">
        <f t="shared" si="8"/>
        <v>16</v>
      </c>
      <c r="AY26" s="161">
        <f t="shared" si="14"/>
        <v>383</v>
      </c>
      <c r="AZ26" s="161">
        <f t="shared" si="13"/>
        <v>399</v>
      </c>
    </row>
    <row r="27" spans="1:52" ht="18">
      <c r="A27" s="53" t="s">
        <v>25</v>
      </c>
      <c r="B27" s="5">
        <v>455</v>
      </c>
      <c r="C27" s="169">
        <v>52</v>
      </c>
      <c r="D27" s="169">
        <v>6</v>
      </c>
      <c r="E27" s="161">
        <f t="shared" si="9"/>
        <v>513</v>
      </c>
      <c r="F27" s="5">
        <v>790</v>
      </c>
      <c r="G27" s="163">
        <f t="shared" si="10"/>
        <v>0.64936708860759496</v>
      </c>
      <c r="H27" s="164">
        <v>78</v>
      </c>
      <c r="I27" s="165">
        <v>17</v>
      </c>
      <c r="J27" s="166">
        <v>1</v>
      </c>
      <c r="K27" s="170">
        <v>3</v>
      </c>
      <c r="L27" s="171">
        <f t="shared" si="15"/>
        <v>99</v>
      </c>
      <c r="M27" s="164">
        <v>289</v>
      </c>
      <c r="N27" s="165">
        <v>26</v>
      </c>
      <c r="O27" s="164">
        <v>0</v>
      </c>
      <c r="P27" s="170">
        <v>1</v>
      </c>
      <c r="Q27" s="171">
        <f t="shared" si="1"/>
        <v>316</v>
      </c>
      <c r="R27" s="164">
        <v>35</v>
      </c>
      <c r="S27" s="165">
        <v>1</v>
      </c>
      <c r="T27" s="164">
        <v>0</v>
      </c>
      <c r="U27" s="170">
        <v>0</v>
      </c>
      <c r="V27" s="171">
        <f t="shared" si="2"/>
        <v>36</v>
      </c>
      <c r="W27" s="164">
        <v>10</v>
      </c>
      <c r="X27" s="165">
        <v>4</v>
      </c>
      <c r="Y27" s="166">
        <v>0</v>
      </c>
      <c r="Z27" s="170">
        <v>0</v>
      </c>
      <c r="AA27" s="171">
        <f t="shared" si="16"/>
        <v>14</v>
      </c>
      <c r="AB27" s="164">
        <v>8</v>
      </c>
      <c r="AC27" s="165">
        <v>0</v>
      </c>
      <c r="AD27" s="166">
        <v>0</v>
      </c>
      <c r="AE27" s="170">
        <v>0</v>
      </c>
      <c r="AF27" s="171">
        <f t="shared" si="17"/>
        <v>8</v>
      </c>
      <c r="AG27" s="164">
        <v>18</v>
      </c>
      <c r="AH27" s="165">
        <v>0</v>
      </c>
      <c r="AI27" s="166">
        <v>0</v>
      </c>
      <c r="AJ27" s="170">
        <v>1</v>
      </c>
      <c r="AK27" s="171">
        <f t="shared" si="18"/>
        <v>19</v>
      </c>
      <c r="AL27" s="164">
        <v>0</v>
      </c>
      <c r="AM27" s="165">
        <v>0</v>
      </c>
      <c r="AN27" s="166">
        <v>0</v>
      </c>
      <c r="AO27" s="166">
        <v>0</v>
      </c>
      <c r="AP27" s="171">
        <f t="shared" si="6"/>
        <v>0</v>
      </c>
      <c r="AQ27" s="171">
        <f t="shared" si="11"/>
        <v>107</v>
      </c>
      <c r="AR27" s="171">
        <f t="shared" si="12"/>
        <v>371</v>
      </c>
      <c r="AS27" s="164">
        <v>0</v>
      </c>
      <c r="AT27" s="165">
        <v>0</v>
      </c>
      <c r="AU27" s="166">
        <v>0</v>
      </c>
      <c r="AV27" s="166">
        <v>0</v>
      </c>
      <c r="AW27" s="161">
        <f t="shared" si="7"/>
        <v>0</v>
      </c>
      <c r="AX27" s="161">
        <f t="shared" si="8"/>
        <v>21</v>
      </c>
      <c r="AY27" s="161">
        <f t="shared" si="14"/>
        <v>492</v>
      </c>
      <c r="AZ27" s="161">
        <f t="shared" si="13"/>
        <v>513</v>
      </c>
    </row>
    <row r="28" spans="1:52" ht="18">
      <c r="A28" s="53" t="s">
        <v>26</v>
      </c>
      <c r="B28" s="5">
        <v>488</v>
      </c>
      <c r="C28" s="169">
        <v>41</v>
      </c>
      <c r="D28" s="169">
        <v>6</v>
      </c>
      <c r="E28" s="161">
        <f t="shared" si="9"/>
        <v>535</v>
      </c>
      <c r="F28" s="5">
        <v>819</v>
      </c>
      <c r="G28" s="163">
        <f t="shared" si="10"/>
        <v>0.65323565323565325</v>
      </c>
      <c r="H28" s="164">
        <v>118</v>
      </c>
      <c r="I28" s="165">
        <v>9</v>
      </c>
      <c r="J28" s="166">
        <v>4</v>
      </c>
      <c r="K28" s="170">
        <v>2</v>
      </c>
      <c r="L28" s="171">
        <f t="shared" si="15"/>
        <v>133</v>
      </c>
      <c r="M28" s="164">
        <v>277</v>
      </c>
      <c r="N28" s="165">
        <v>19</v>
      </c>
      <c r="O28" s="164">
        <v>2</v>
      </c>
      <c r="P28" s="170">
        <v>2</v>
      </c>
      <c r="Q28" s="171">
        <f t="shared" si="1"/>
        <v>300</v>
      </c>
      <c r="R28" s="164">
        <v>18</v>
      </c>
      <c r="S28" s="165">
        <v>1</v>
      </c>
      <c r="T28" s="164">
        <v>0</v>
      </c>
      <c r="U28" s="170">
        <v>0</v>
      </c>
      <c r="V28" s="171">
        <f t="shared" si="2"/>
        <v>19</v>
      </c>
      <c r="W28" s="164">
        <v>20</v>
      </c>
      <c r="X28" s="165">
        <v>2</v>
      </c>
      <c r="Y28" s="166">
        <v>0</v>
      </c>
      <c r="Z28" s="170">
        <v>0</v>
      </c>
      <c r="AA28" s="171">
        <f t="shared" si="16"/>
        <v>22</v>
      </c>
      <c r="AB28" s="164">
        <v>6</v>
      </c>
      <c r="AC28" s="165">
        <v>0</v>
      </c>
      <c r="AD28" s="166">
        <v>0</v>
      </c>
      <c r="AE28" s="170">
        <v>1</v>
      </c>
      <c r="AF28" s="171">
        <f t="shared" si="17"/>
        <v>7</v>
      </c>
      <c r="AG28" s="164">
        <v>21</v>
      </c>
      <c r="AH28" s="165">
        <v>0</v>
      </c>
      <c r="AI28" s="166">
        <v>0</v>
      </c>
      <c r="AJ28" s="170">
        <v>1</v>
      </c>
      <c r="AK28" s="171">
        <f t="shared" si="18"/>
        <v>22</v>
      </c>
      <c r="AL28" s="164">
        <v>0</v>
      </c>
      <c r="AM28" s="165">
        <v>0</v>
      </c>
      <c r="AN28" s="166">
        <v>0</v>
      </c>
      <c r="AO28" s="166">
        <v>0</v>
      </c>
      <c r="AP28" s="171">
        <f t="shared" si="6"/>
        <v>0</v>
      </c>
      <c r="AQ28" s="171">
        <f t="shared" si="11"/>
        <v>140</v>
      </c>
      <c r="AR28" s="171">
        <f t="shared" si="12"/>
        <v>341</v>
      </c>
      <c r="AS28" s="164">
        <v>0</v>
      </c>
      <c r="AT28" s="165">
        <v>0</v>
      </c>
      <c r="AU28" s="166">
        <v>0</v>
      </c>
      <c r="AV28" s="166">
        <v>0</v>
      </c>
      <c r="AW28" s="161">
        <f t="shared" si="7"/>
        <v>0</v>
      </c>
      <c r="AX28" s="161">
        <f t="shared" si="8"/>
        <v>32</v>
      </c>
      <c r="AY28" s="161">
        <f t="shared" si="14"/>
        <v>503</v>
      </c>
      <c r="AZ28" s="161">
        <f t="shared" si="13"/>
        <v>535</v>
      </c>
    </row>
    <row r="29" spans="1:52" ht="18">
      <c r="A29" s="53" t="s">
        <v>27</v>
      </c>
      <c r="B29" s="5">
        <v>490</v>
      </c>
      <c r="C29" s="169">
        <v>27</v>
      </c>
      <c r="D29" s="169">
        <v>9</v>
      </c>
      <c r="E29" s="161">
        <f t="shared" si="9"/>
        <v>526</v>
      </c>
      <c r="F29" s="5">
        <v>950</v>
      </c>
      <c r="G29" s="163">
        <f t="shared" si="10"/>
        <v>0.55368421052631578</v>
      </c>
      <c r="H29" s="164">
        <v>115</v>
      </c>
      <c r="I29" s="165">
        <v>5</v>
      </c>
      <c r="J29" s="166">
        <v>4</v>
      </c>
      <c r="K29" s="170">
        <v>3</v>
      </c>
      <c r="L29" s="171">
        <f t="shared" si="15"/>
        <v>127</v>
      </c>
      <c r="M29" s="164">
        <v>262</v>
      </c>
      <c r="N29" s="165">
        <v>8</v>
      </c>
      <c r="O29" s="164">
        <v>0</v>
      </c>
      <c r="P29" s="170">
        <v>2</v>
      </c>
      <c r="Q29" s="171">
        <f t="shared" si="1"/>
        <v>272</v>
      </c>
      <c r="R29" s="164">
        <v>31</v>
      </c>
      <c r="S29" s="165">
        <v>1</v>
      </c>
      <c r="T29" s="164">
        <v>0</v>
      </c>
      <c r="U29" s="170">
        <v>1</v>
      </c>
      <c r="V29" s="171">
        <f t="shared" si="2"/>
        <v>33</v>
      </c>
      <c r="W29" s="164">
        <v>17</v>
      </c>
      <c r="X29" s="165">
        <v>0</v>
      </c>
      <c r="Y29" s="166">
        <v>0</v>
      </c>
      <c r="Z29" s="170">
        <v>1</v>
      </c>
      <c r="AA29" s="171">
        <f t="shared" si="16"/>
        <v>18</v>
      </c>
      <c r="AB29" s="164">
        <v>13</v>
      </c>
      <c r="AC29" s="165">
        <v>0</v>
      </c>
      <c r="AD29" s="166">
        <v>0</v>
      </c>
      <c r="AE29" s="170">
        <v>0</v>
      </c>
      <c r="AF29" s="171">
        <f t="shared" si="17"/>
        <v>13</v>
      </c>
      <c r="AG29" s="164">
        <v>21</v>
      </c>
      <c r="AH29" s="165">
        <v>1</v>
      </c>
      <c r="AI29" s="166">
        <v>0</v>
      </c>
      <c r="AJ29" s="170">
        <v>1</v>
      </c>
      <c r="AK29" s="171">
        <f t="shared" si="18"/>
        <v>23</v>
      </c>
      <c r="AL29" s="164">
        <v>1</v>
      </c>
      <c r="AM29" s="165">
        <v>2</v>
      </c>
      <c r="AN29" s="166">
        <v>0</v>
      </c>
      <c r="AO29" s="166">
        <v>0</v>
      </c>
      <c r="AP29" s="171">
        <f t="shared" si="6"/>
        <v>3</v>
      </c>
      <c r="AQ29" s="171">
        <f t="shared" si="11"/>
        <v>140</v>
      </c>
      <c r="AR29" s="171">
        <f t="shared" si="12"/>
        <v>331</v>
      </c>
      <c r="AS29" s="164">
        <v>1</v>
      </c>
      <c r="AT29" s="165">
        <v>0</v>
      </c>
      <c r="AU29" s="166">
        <v>0</v>
      </c>
      <c r="AV29" s="166">
        <v>0</v>
      </c>
      <c r="AW29" s="161">
        <f t="shared" si="7"/>
        <v>1</v>
      </c>
      <c r="AX29" s="161">
        <f t="shared" si="8"/>
        <v>36</v>
      </c>
      <c r="AY29" s="161">
        <f t="shared" si="14"/>
        <v>490</v>
      </c>
      <c r="AZ29" s="161">
        <f t="shared" si="13"/>
        <v>526</v>
      </c>
    </row>
    <row r="30" spans="1:52" ht="18">
      <c r="A30" s="53" t="s">
        <v>28</v>
      </c>
      <c r="B30" s="5">
        <v>301</v>
      </c>
      <c r="C30" s="169">
        <v>12</v>
      </c>
      <c r="D30" s="169">
        <v>1</v>
      </c>
      <c r="E30" s="161">
        <f t="shared" si="9"/>
        <v>314</v>
      </c>
      <c r="F30" s="5">
        <v>523</v>
      </c>
      <c r="G30" s="163">
        <f t="shared" si="10"/>
        <v>0.60038240917782026</v>
      </c>
      <c r="H30" s="164">
        <v>61</v>
      </c>
      <c r="I30" s="165">
        <v>7</v>
      </c>
      <c r="J30" s="166">
        <v>0</v>
      </c>
      <c r="K30" s="170">
        <v>0</v>
      </c>
      <c r="L30" s="171">
        <f t="shared" si="15"/>
        <v>68</v>
      </c>
      <c r="M30" s="164">
        <v>180</v>
      </c>
      <c r="N30" s="165">
        <v>3</v>
      </c>
      <c r="O30" s="164">
        <v>0</v>
      </c>
      <c r="P30" s="170">
        <v>0</v>
      </c>
      <c r="Q30" s="171">
        <f t="shared" si="1"/>
        <v>183</v>
      </c>
      <c r="R30" s="164">
        <v>18</v>
      </c>
      <c r="S30" s="165">
        <v>1</v>
      </c>
      <c r="T30" s="164">
        <v>0</v>
      </c>
      <c r="U30" s="170">
        <v>0</v>
      </c>
      <c r="V30" s="171">
        <f t="shared" si="2"/>
        <v>19</v>
      </c>
      <c r="W30" s="164">
        <v>11</v>
      </c>
      <c r="X30" s="165">
        <v>0</v>
      </c>
      <c r="Y30" s="166">
        <v>0</v>
      </c>
      <c r="Z30" s="170">
        <v>0</v>
      </c>
      <c r="AA30" s="171">
        <f t="shared" si="16"/>
        <v>11</v>
      </c>
      <c r="AB30" s="164">
        <v>2</v>
      </c>
      <c r="AC30" s="165">
        <v>0</v>
      </c>
      <c r="AD30" s="166">
        <v>0</v>
      </c>
      <c r="AE30" s="170">
        <v>0</v>
      </c>
      <c r="AF30" s="171">
        <f t="shared" si="17"/>
        <v>2</v>
      </c>
      <c r="AG30" s="164">
        <v>8</v>
      </c>
      <c r="AH30" s="165">
        <v>0</v>
      </c>
      <c r="AI30" s="166">
        <v>0</v>
      </c>
      <c r="AJ30" s="170">
        <v>0</v>
      </c>
      <c r="AK30" s="171">
        <f t="shared" si="18"/>
        <v>8</v>
      </c>
      <c r="AL30" s="164">
        <v>1</v>
      </c>
      <c r="AM30" s="165">
        <v>0</v>
      </c>
      <c r="AN30" s="166">
        <v>0</v>
      </c>
      <c r="AO30" s="166">
        <v>0</v>
      </c>
      <c r="AP30" s="171">
        <f t="shared" si="6"/>
        <v>1</v>
      </c>
      <c r="AQ30" s="171">
        <f t="shared" si="11"/>
        <v>70</v>
      </c>
      <c r="AR30" s="171">
        <f t="shared" si="12"/>
        <v>211</v>
      </c>
      <c r="AS30" s="164">
        <v>1</v>
      </c>
      <c r="AT30" s="165">
        <v>0</v>
      </c>
      <c r="AU30" s="166">
        <v>0</v>
      </c>
      <c r="AV30" s="166">
        <v>0</v>
      </c>
      <c r="AW30" s="161">
        <f t="shared" si="7"/>
        <v>1</v>
      </c>
      <c r="AX30" s="161">
        <f t="shared" si="8"/>
        <v>21</v>
      </c>
      <c r="AY30" s="161">
        <f t="shared" si="14"/>
        <v>293</v>
      </c>
      <c r="AZ30" s="161">
        <f t="shared" si="13"/>
        <v>314</v>
      </c>
    </row>
    <row r="31" spans="1:52" ht="18">
      <c r="A31" s="53" t="s">
        <v>29</v>
      </c>
      <c r="B31" s="5">
        <v>398</v>
      </c>
      <c r="C31" s="169">
        <v>22</v>
      </c>
      <c r="D31" s="169">
        <v>5</v>
      </c>
      <c r="E31" s="161">
        <f t="shared" si="9"/>
        <v>425</v>
      </c>
      <c r="F31" s="5">
        <v>647</v>
      </c>
      <c r="G31" s="163">
        <f t="shared" si="10"/>
        <v>0.65687789799072638</v>
      </c>
      <c r="H31" s="164">
        <v>76</v>
      </c>
      <c r="I31" s="165">
        <v>2</v>
      </c>
      <c r="J31" s="166">
        <v>0</v>
      </c>
      <c r="K31" s="170">
        <v>0</v>
      </c>
      <c r="L31" s="171">
        <f t="shared" si="15"/>
        <v>78</v>
      </c>
      <c r="M31" s="164">
        <v>261</v>
      </c>
      <c r="N31" s="165">
        <v>11</v>
      </c>
      <c r="O31" s="164">
        <v>2</v>
      </c>
      <c r="P31" s="170">
        <v>2</v>
      </c>
      <c r="Q31" s="171">
        <f t="shared" si="1"/>
        <v>276</v>
      </c>
      <c r="R31" s="164">
        <v>22</v>
      </c>
      <c r="S31" s="165">
        <v>1</v>
      </c>
      <c r="T31" s="164">
        <v>0</v>
      </c>
      <c r="U31" s="170">
        <v>1</v>
      </c>
      <c r="V31" s="171">
        <f t="shared" si="2"/>
        <v>24</v>
      </c>
      <c r="W31" s="164">
        <v>8</v>
      </c>
      <c r="X31" s="165">
        <v>1</v>
      </c>
      <c r="Y31" s="166">
        <v>0</v>
      </c>
      <c r="Z31" s="170">
        <v>0</v>
      </c>
      <c r="AA31" s="171">
        <f t="shared" si="16"/>
        <v>9</v>
      </c>
      <c r="AB31" s="164">
        <v>9</v>
      </c>
      <c r="AC31" s="165">
        <v>2</v>
      </c>
      <c r="AD31" s="166">
        <v>0</v>
      </c>
      <c r="AE31" s="170">
        <v>0</v>
      </c>
      <c r="AF31" s="171">
        <f t="shared" si="17"/>
        <v>11</v>
      </c>
      <c r="AG31" s="164">
        <v>8</v>
      </c>
      <c r="AH31" s="165">
        <v>1</v>
      </c>
      <c r="AI31" s="166">
        <v>0</v>
      </c>
      <c r="AJ31" s="170">
        <v>2</v>
      </c>
      <c r="AK31" s="171">
        <f t="shared" si="18"/>
        <v>11</v>
      </c>
      <c r="AL31" s="164">
        <v>0</v>
      </c>
      <c r="AM31" s="165">
        <v>0</v>
      </c>
      <c r="AN31" s="166">
        <v>0</v>
      </c>
      <c r="AO31" s="166">
        <v>0</v>
      </c>
      <c r="AP31" s="171">
        <f t="shared" si="6"/>
        <v>0</v>
      </c>
      <c r="AQ31" s="171">
        <f t="shared" si="11"/>
        <v>89</v>
      </c>
      <c r="AR31" s="171">
        <f t="shared" si="12"/>
        <v>311</v>
      </c>
      <c r="AS31" s="164">
        <v>1</v>
      </c>
      <c r="AT31" s="165">
        <v>0</v>
      </c>
      <c r="AU31" s="166">
        <v>0</v>
      </c>
      <c r="AV31" s="166">
        <v>0</v>
      </c>
      <c r="AW31" s="161">
        <f t="shared" si="7"/>
        <v>1</v>
      </c>
      <c r="AX31" s="161">
        <f t="shared" si="8"/>
        <v>15</v>
      </c>
      <c r="AY31" s="161">
        <f t="shared" si="14"/>
        <v>410</v>
      </c>
      <c r="AZ31" s="161">
        <f t="shared" si="13"/>
        <v>425</v>
      </c>
    </row>
    <row r="32" spans="1:52" ht="18">
      <c r="A32" s="53" t="s">
        <v>30</v>
      </c>
      <c r="B32" s="5">
        <v>524</v>
      </c>
      <c r="C32" s="169">
        <v>77</v>
      </c>
      <c r="D32" s="169">
        <v>4</v>
      </c>
      <c r="E32" s="161">
        <f t="shared" si="9"/>
        <v>605</v>
      </c>
      <c r="F32" s="5">
        <v>827</v>
      </c>
      <c r="G32" s="163">
        <f t="shared" si="10"/>
        <v>0.73155985489721886</v>
      </c>
      <c r="H32" s="164">
        <v>117</v>
      </c>
      <c r="I32" s="165">
        <v>25</v>
      </c>
      <c r="J32" s="166">
        <v>0</v>
      </c>
      <c r="K32" s="170">
        <v>0</v>
      </c>
      <c r="L32" s="171">
        <f t="shared" si="15"/>
        <v>142</v>
      </c>
      <c r="M32" s="164">
        <v>316</v>
      </c>
      <c r="N32" s="165">
        <v>34</v>
      </c>
      <c r="O32" s="164">
        <v>4</v>
      </c>
      <c r="P32" s="170">
        <v>0</v>
      </c>
      <c r="Q32" s="171">
        <f t="shared" si="1"/>
        <v>354</v>
      </c>
      <c r="R32" s="164">
        <v>23</v>
      </c>
      <c r="S32" s="165">
        <v>6</v>
      </c>
      <c r="T32" s="164">
        <v>0</v>
      </c>
      <c r="U32" s="170">
        <v>1</v>
      </c>
      <c r="V32" s="171">
        <f t="shared" si="2"/>
        <v>30</v>
      </c>
      <c r="W32" s="164">
        <v>20</v>
      </c>
      <c r="X32" s="165">
        <v>2</v>
      </c>
      <c r="Y32" s="166">
        <v>0</v>
      </c>
      <c r="Z32" s="170">
        <v>0</v>
      </c>
      <c r="AA32" s="171">
        <f t="shared" si="16"/>
        <v>22</v>
      </c>
      <c r="AB32" s="164">
        <v>10</v>
      </c>
      <c r="AC32" s="165">
        <v>1</v>
      </c>
      <c r="AD32" s="166">
        <v>0</v>
      </c>
      <c r="AE32" s="170">
        <v>1</v>
      </c>
      <c r="AF32" s="171">
        <f t="shared" si="17"/>
        <v>12</v>
      </c>
      <c r="AG32" s="164">
        <v>14</v>
      </c>
      <c r="AH32" s="165">
        <v>0</v>
      </c>
      <c r="AI32" s="166">
        <v>0</v>
      </c>
      <c r="AJ32" s="170">
        <v>0</v>
      </c>
      <c r="AK32" s="171">
        <f t="shared" si="18"/>
        <v>14</v>
      </c>
      <c r="AL32" s="164">
        <v>2</v>
      </c>
      <c r="AM32" s="165">
        <v>0</v>
      </c>
      <c r="AN32" s="166">
        <v>0</v>
      </c>
      <c r="AO32" s="166">
        <v>0</v>
      </c>
      <c r="AP32" s="171">
        <f t="shared" si="6"/>
        <v>2</v>
      </c>
      <c r="AQ32" s="171">
        <f t="shared" si="11"/>
        <v>154</v>
      </c>
      <c r="AR32" s="171">
        <f t="shared" si="12"/>
        <v>400</v>
      </c>
      <c r="AS32" s="164">
        <v>0</v>
      </c>
      <c r="AT32" s="165">
        <v>0</v>
      </c>
      <c r="AU32" s="166">
        <v>0</v>
      </c>
      <c r="AV32" s="166">
        <v>0</v>
      </c>
      <c r="AW32" s="161">
        <f t="shared" si="7"/>
        <v>0</v>
      </c>
      <c r="AX32" s="161">
        <f t="shared" si="8"/>
        <v>29</v>
      </c>
      <c r="AY32" s="161">
        <f t="shared" si="14"/>
        <v>576</v>
      </c>
      <c r="AZ32" s="161">
        <f t="shared" si="13"/>
        <v>605</v>
      </c>
    </row>
    <row r="33" spans="1:52" ht="18">
      <c r="A33" s="53" t="s">
        <v>31</v>
      </c>
      <c r="B33" s="5">
        <v>404</v>
      </c>
      <c r="C33" s="169">
        <v>40</v>
      </c>
      <c r="D33" s="169">
        <v>2</v>
      </c>
      <c r="E33" s="161">
        <f t="shared" si="9"/>
        <v>446</v>
      </c>
      <c r="F33" s="5">
        <v>659</v>
      </c>
      <c r="G33" s="163">
        <f t="shared" si="10"/>
        <v>0.67678300455235207</v>
      </c>
      <c r="H33" s="164">
        <v>81</v>
      </c>
      <c r="I33" s="165">
        <v>15</v>
      </c>
      <c r="J33" s="166">
        <v>3</v>
      </c>
      <c r="K33" s="170">
        <v>1</v>
      </c>
      <c r="L33" s="171">
        <f t="shared" si="15"/>
        <v>100</v>
      </c>
      <c r="M33" s="164">
        <v>230</v>
      </c>
      <c r="N33" s="165">
        <v>12</v>
      </c>
      <c r="O33" s="164">
        <v>2</v>
      </c>
      <c r="P33" s="170">
        <v>0</v>
      </c>
      <c r="Q33" s="171">
        <f t="shared" si="1"/>
        <v>244</v>
      </c>
      <c r="R33" s="164">
        <v>39</v>
      </c>
      <c r="S33" s="165">
        <v>1</v>
      </c>
      <c r="T33" s="164">
        <v>0</v>
      </c>
      <c r="U33" s="170">
        <v>1</v>
      </c>
      <c r="V33" s="171">
        <f t="shared" si="2"/>
        <v>41</v>
      </c>
      <c r="W33" s="164">
        <v>14</v>
      </c>
      <c r="X33" s="165">
        <v>2</v>
      </c>
      <c r="Y33" s="166">
        <v>0</v>
      </c>
      <c r="Z33" s="170">
        <v>0</v>
      </c>
      <c r="AA33" s="171">
        <f t="shared" si="16"/>
        <v>16</v>
      </c>
      <c r="AB33" s="164">
        <v>3</v>
      </c>
      <c r="AC33" s="165">
        <v>0</v>
      </c>
      <c r="AD33" s="166">
        <v>0</v>
      </c>
      <c r="AE33" s="170">
        <v>0</v>
      </c>
      <c r="AF33" s="171">
        <f t="shared" si="17"/>
        <v>3</v>
      </c>
      <c r="AG33" s="164">
        <v>15</v>
      </c>
      <c r="AH33" s="165">
        <v>2</v>
      </c>
      <c r="AI33" s="166">
        <v>0</v>
      </c>
      <c r="AJ33" s="170">
        <v>0</v>
      </c>
      <c r="AK33" s="171">
        <f t="shared" si="18"/>
        <v>17</v>
      </c>
      <c r="AL33" s="164">
        <v>3</v>
      </c>
      <c r="AM33" s="165">
        <v>0</v>
      </c>
      <c r="AN33" s="166">
        <v>0</v>
      </c>
      <c r="AO33" s="166">
        <v>0</v>
      </c>
      <c r="AP33" s="171">
        <f t="shared" si="6"/>
        <v>3</v>
      </c>
      <c r="AQ33" s="171">
        <f t="shared" si="11"/>
        <v>103</v>
      </c>
      <c r="AR33" s="171">
        <f t="shared" si="12"/>
        <v>305</v>
      </c>
      <c r="AS33" s="164">
        <v>0</v>
      </c>
      <c r="AT33" s="165">
        <v>0</v>
      </c>
      <c r="AU33" s="166">
        <v>0</v>
      </c>
      <c r="AV33" s="166">
        <v>0</v>
      </c>
      <c r="AW33" s="161">
        <f t="shared" si="7"/>
        <v>0</v>
      </c>
      <c r="AX33" s="161">
        <f t="shared" si="8"/>
        <v>22</v>
      </c>
      <c r="AY33" s="161">
        <f t="shared" si="14"/>
        <v>424</v>
      </c>
      <c r="AZ33" s="161">
        <f t="shared" si="13"/>
        <v>446</v>
      </c>
    </row>
    <row r="34" spans="1:52" ht="18">
      <c r="A34" s="53" t="s">
        <v>32</v>
      </c>
      <c r="B34" s="5">
        <v>437</v>
      </c>
      <c r="C34" s="169">
        <v>13</v>
      </c>
      <c r="D34" s="169">
        <v>7</v>
      </c>
      <c r="E34" s="161">
        <f t="shared" si="9"/>
        <v>457</v>
      </c>
      <c r="F34" s="5">
        <v>653</v>
      </c>
      <c r="G34" s="163">
        <f t="shared" si="10"/>
        <v>0.69984686064318535</v>
      </c>
      <c r="H34" s="164">
        <v>98</v>
      </c>
      <c r="I34" s="165">
        <v>1</v>
      </c>
      <c r="J34" s="166">
        <v>2</v>
      </c>
      <c r="K34" s="170">
        <v>1</v>
      </c>
      <c r="L34" s="171">
        <f t="shared" si="15"/>
        <v>102</v>
      </c>
      <c r="M34" s="164">
        <v>246</v>
      </c>
      <c r="N34" s="165">
        <v>7</v>
      </c>
      <c r="O34" s="164">
        <v>0</v>
      </c>
      <c r="P34" s="170">
        <v>5</v>
      </c>
      <c r="Q34" s="171">
        <f t="shared" si="1"/>
        <v>258</v>
      </c>
      <c r="R34" s="164">
        <v>31</v>
      </c>
      <c r="S34" s="165">
        <v>1</v>
      </c>
      <c r="T34" s="164">
        <v>1</v>
      </c>
      <c r="U34" s="170">
        <v>0</v>
      </c>
      <c r="V34" s="171">
        <f t="shared" si="2"/>
        <v>33</v>
      </c>
      <c r="W34" s="164">
        <v>20</v>
      </c>
      <c r="X34" s="165">
        <v>0</v>
      </c>
      <c r="Y34" s="166">
        <v>0</v>
      </c>
      <c r="Z34" s="170">
        <v>0</v>
      </c>
      <c r="AA34" s="171">
        <f t="shared" si="16"/>
        <v>20</v>
      </c>
      <c r="AB34" s="164">
        <v>18</v>
      </c>
      <c r="AC34" s="165">
        <v>0</v>
      </c>
      <c r="AD34" s="166">
        <v>0</v>
      </c>
      <c r="AE34" s="170">
        <v>1</v>
      </c>
      <c r="AF34" s="171">
        <f t="shared" si="17"/>
        <v>19</v>
      </c>
      <c r="AG34" s="164">
        <v>7</v>
      </c>
      <c r="AH34" s="165">
        <v>1</v>
      </c>
      <c r="AI34" s="166">
        <v>0</v>
      </c>
      <c r="AJ34" s="170">
        <v>0</v>
      </c>
      <c r="AK34" s="171">
        <f t="shared" si="18"/>
        <v>8</v>
      </c>
      <c r="AL34" s="164">
        <v>0</v>
      </c>
      <c r="AM34" s="165">
        <v>0</v>
      </c>
      <c r="AN34" s="166">
        <v>0</v>
      </c>
      <c r="AO34" s="166">
        <v>0</v>
      </c>
      <c r="AP34" s="171">
        <f t="shared" si="6"/>
        <v>0</v>
      </c>
      <c r="AQ34" s="171">
        <f t="shared" si="11"/>
        <v>121</v>
      </c>
      <c r="AR34" s="171">
        <f t="shared" si="12"/>
        <v>299</v>
      </c>
      <c r="AS34" s="164">
        <v>0</v>
      </c>
      <c r="AT34" s="165">
        <v>0</v>
      </c>
      <c r="AU34" s="166">
        <v>0</v>
      </c>
      <c r="AV34" s="166">
        <v>0</v>
      </c>
      <c r="AW34" s="161">
        <f t="shared" si="7"/>
        <v>0</v>
      </c>
      <c r="AX34" s="161">
        <f t="shared" si="8"/>
        <v>17</v>
      </c>
      <c r="AY34" s="161">
        <f t="shared" si="14"/>
        <v>440</v>
      </c>
      <c r="AZ34" s="161">
        <f t="shared" si="13"/>
        <v>457</v>
      </c>
    </row>
    <row r="35" spans="1:52" ht="18">
      <c r="A35" s="53" t="s">
        <v>33</v>
      </c>
      <c r="B35" s="5">
        <v>611</v>
      </c>
      <c r="C35" s="169">
        <v>29</v>
      </c>
      <c r="D35" s="169">
        <v>7</v>
      </c>
      <c r="E35" s="161">
        <f t="shared" si="9"/>
        <v>647</v>
      </c>
      <c r="F35" s="5">
        <v>948</v>
      </c>
      <c r="G35" s="163">
        <f t="shared" si="10"/>
        <v>0.6824894514767933</v>
      </c>
      <c r="H35" s="164">
        <v>152</v>
      </c>
      <c r="I35" s="165">
        <v>6</v>
      </c>
      <c r="J35" s="166">
        <v>0</v>
      </c>
      <c r="K35" s="170">
        <v>1</v>
      </c>
      <c r="L35" s="171">
        <f t="shared" si="15"/>
        <v>159</v>
      </c>
      <c r="M35" s="164">
        <v>306</v>
      </c>
      <c r="N35" s="165">
        <v>14</v>
      </c>
      <c r="O35" s="164">
        <v>0</v>
      </c>
      <c r="P35" s="170">
        <v>6</v>
      </c>
      <c r="Q35" s="171">
        <f t="shared" si="1"/>
        <v>326</v>
      </c>
      <c r="R35" s="164">
        <v>47</v>
      </c>
      <c r="S35" s="165">
        <v>0</v>
      </c>
      <c r="T35" s="164">
        <v>0</v>
      </c>
      <c r="U35" s="170">
        <v>0</v>
      </c>
      <c r="V35" s="171">
        <f t="shared" si="2"/>
        <v>47</v>
      </c>
      <c r="W35" s="164">
        <v>30</v>
      </c>
      <c r="X35" s="165">
        <v>1</v>
      </c>
      <c r="Y35" s="166">
        <v>0</v>
      </c>
      <c r="Z35" s="170">
        <v>0</v>
      </c>
      <c r="AA35" s="171">
        <f t="shared" si="16"/>
        <v>31</v>
      </c>
      <c r="AB35" s="164">
        <v>18</v>
      </c>
      <c r="AC35" s="165">
        <v>1</v>
      </c>
      <c r="AD35" s="166">
        <v>0</v>
      </c>
      <c r="AE35" s="170">
        <v>0</v>
      </c>
      <c r="AF35" s="171">
        <f t="shared" si="17"/>
        <v>19</v>
      </c>
      <c r="AG35" s="164">
        <v>24</v>
      </c>
      <c r="AH35" s="165">
        <v>1</v>
      </c>
      <c r="AI35" s="166">
        <v>1</v>
      </c>
      <c r="AJ35" s="170">
        <v>0</v>
      </c>
      <c r="AK35" s="171">
        <f t="shared" si="18"/>
        <v>26</v>
      </c>
      <c r="AL35" s="164">
        <v>5</v>
      </c>
      <c r="AM35" s="165">
        <v>0</v>
      </c>
      <c r="AN35" s="166">
        <v>0</v>
      </c>
      <c r="AO35" s="166">
        <v>0</v>
      </c>
      <c r="AP35" s="171">
        <f t="shared" si="6"/>
        <v>5</v>
      </c>
      <c r="AQ35" s="171">
        <f t="shared" si="11"/>
        <v>178</v>
      </c>
      <c r="AR35" s="171">
        <f t="shared" si="12"/>
        <v>404</v>
      </c>
      <c r="AS35" s="164">
        <v>0</v>
      </c>
      <c r="AT35" s="165">
        <v>0</v>
      </c>
      <c r="AU35" s="166">
        <v>0</v>
      </c>
      <c r="AV35" s="166">
        <v>0</v>
      </c>
      <c r="AW35" s="161">
        <f t="shared" si="7"/>
        <v>0</v>
      </c>
      <c r="AX35" s="161">
        <f t="shared" si="8"/>
        <v>34</v>
      </c>
      <c r="AY35" s="161">
        <f t="shared" si="14"/>
        <v>613</v>
      </c>
      <c r="AZ35" s="161">
        <f t="shared" si="13"/>
        <v>647</v>
      </c>
    </row>
    <row r="36" spans="1:52" ht="18">
      <c r="A36" s="53" t="s">
        <v>34</v>
      </c>
      <c r="B36" s="5">
        <v>536</v>
      </c>
      <c r="C36" s="169">
        <v>43</v>
      </c>
      <c r="D36" s="169">
        <v>8</v>
      </c>
      <c r="E36" s="161">
        <f t="shared" si="9"/>
        <v>587</v>
      </c>
      <c r="F36" s="5">
        <v>838</v>
      </c>
      <c r="G36" s="163">
        <f t="shared" si="10"/>
        <v>0.7004773269689738</v>
      </c>
      <c r="H36" s="164">
        <v>88</v>
      </c>
      <c r="I36" s="165">
        <v>6</v>
      </c>
      <c r="J36" s="166">
        <v>3</v>
      </c>
      <c r="K36" s="170">
        <v>2</v>
      </c>
      <c r="L36" s="171">
        <f t="shared" si="15"/>
        <v>99</v>
      </c>
      <c r="M36" s="164">
        <v>356</v>
      </c>
      <c r="N36" s="165">
        <v>27</v>
      </c>
      <c r="O36" s="164">
        <v>0</v>
      </c>
      <c r="P36" s="170">
        <v>5</v>
      </c>
      <c r="Q36" s="171">
        <f t="shared" si="1"/>
        <v>388</v>
      </c>
      <c r="R36" s="164">
        <v>28</v>
      </c>
      <c r="S36" s="165">
        <v>1</v>
      </c>
      <c r="T36" s="164">
        <v>0</v>
      </c>
      <c r="U36" s="170">
        <v>0</v>
      </c>
      <c r="V36" s="171">
        <f t="shared" si="2"/>
        <v>29</v>
      </c>
      <c r="W36" s="164">
        <v>13</v>
      </c>
      <c r="X36" s="165">
        <v>3</v>
      </c>
      <c r="Y36" s="166">
        <v>0</v>
      </c>
      <c r="Z36" s="170">
        <v>0</v>
      </c>
      <c r="AA36" s="171">
        <f t="shared" si="16"/>
        <v>16</v>
      </c>
      <c r="AB36" s="164">
        <v>8</v>
      </c>
      <c r="AC36" s="165">
        <v>0</v>
      </c>
      <c r="AD36" s="166">
        <v>0</v>
      </c>
      <c r="AE36" s="170">
        <v>1</v>
      </c>
      <c r="AF36" s="171">
        <f t="shared" si="17"/>
        <v>9</v>
      </c>
      <c r="AG36" s="164">
        <v>11</v>
      </c>
      <c r="AH36" s="165">
        <v>0</v>
      </c>
      <c r="AI36" s="166">
        <v>0</v>
      </c>
      <c r="AJ36" s="170">
        <v>0</v>
      </c>
      <c r="AK36" s="171">
        <f t="shared" si="18"/>
        <v>11</v>
      </c>
      <c r="AL36" s="164">
        <v>1</v>
      </c>
      <c r="AM36" s="165">
        <v>0</v>
      </c>
      <c r="AN36" s="166">
        <v>0</v>
      </c>
      <c r="AO36" s="166">
        <v>0</v>
      </c>
      <c r="AP36" s="171">
        <f t="shared" si="6"/>
        <v>1</v>
      </c>
      <c r="AQ36" s="171">
        <f t="shared" si="11"/>
        <v>108</v>
      </c>
      <c r="AR36" s="171">
        <f t="shared" si="12"/>
        <v>429</v>
      </c>
      <c r="AS36" s="164">
        <v>0</v>
      </c>
      <c r="AT36" s="165">
        <v>0</v>
      </c>
      <c r="AU36" s="166">
        <v>0</v>
      </c>
      <c r="AV36" s="166">
        <v>0</v>
      </c>
      <c r="AW36" s="161">
        <f t="shared" si="7"/>
        <v>0</v>
      </c>
      <c r="AX36" s="161">
        <f t="shared" si="8"/>
        <v>34</v>
      </c>
      <c r="AY36" s="161">
        <f t="shared" si="14"/>
        <v>553</v>
      </c>
      <c r="AZ36" s="161">
        <f t="shared" si="13"/>
        <v>587</v>
      </c>
    </row>
    <row r="37" spans="1:52" ht="18">
      <c r="A37" s="53" t="s">
        <v>35</v>
      </c>
      <c r="B37" s="5">
        <v>441</v>
      </c>
      <c r="C37" s="169">
        <v>28</v>
      </c>
      <c r="D37" s="169">
        <v>5</v>
      </c>
      <c r="E37" s="161">
        <f t="shared" si="9"/>
        <v>474</v>
      </c>
      <c r="F37" s="5">
        <v>733</v>
      </c>
      <c r="G37" s="163">
        <f t="shared" si="10"/>
        <v>0.64665757162346527</v>
      </c>
      <c r="H37" s="164">
        <v>71</v>
      </c>
      <c r="I37" s="165">
        <v>6</v>
      </c>
      <c r="J37" s="166">
        <v>0</v>
      </c>
      <c r="K37" s="170">
        <v>3</v>
      </c>
      <c r="L37" s="171">
        <f t="shared" si="15"/>
        <v>80</v>
      </c>
      <c r="M37" s="164">
        <v>279</v>
      </c>
      <c r="N37" s="165">
        <v>14</v>
      </c>
      <c r="O37" s="164">
        <v>0</v>
      </c>
      <c r="P37" s="170">
        <v>0</v>
      </c>
      <c r="Q37" s="171">
        <f t="shared" si="1"/>
        <v>293</v>
      </c>
      <c r="R37" s="164">
        <v>22</v>
      </c>
      <c r="S37" s="165">
        <v>2</v>
      </c>
      <c r="T37" s="164">
        <v>0</v>
      </c>
      <c r="U37" s="170">
        <v>0</v>
      </c>
      <c r="V37" s="171">
        <f t="shared" si="2"/>
        <v>24</v>
      </c>
      <c r="W37" s="164">
        <v>22</v>
      </c>
      <c r="X37" s="165">
        <v>0</v>
      </c>
      <c r="Y37" s="166">
        <v>0</v>
      </c>
      <c r="Z37" s="170">
        <v>0</v>
      </c>
      <c r="AA37" s="171">
        <f t="shared" si="16"/>
        <v>22</v>
      </c>
      <c r="AB37" s="164">
        <v>9</v>
      </c>
      <c r="AC37" s="165">
        <v>1</v>
      </c>
      <c r="AD37" s="166">
        <v>0</v>
      </c>
      <c r="AE37" s="170">
        <v>1</v>
      </c>
      <c r="AF37" s="171">
        <f t="shared" si="17"/>
        <v>11</v>
      </c>
      <c r="AG37" s="164">
        <v>12</v>
      </c>
      <c r="AH37" s="165">
        <v>0</v>
      </c>
      <c r="AI37" s="166">
        <v>0</v>
      </c>
      <c r="AJ37" s="170">
        <v>1</v>
      </c>
      <c r="AK37" s="171">
        <f t="shared" si="18"/>
        <v>13</v>
      </c>
      <c r="AL37" s="164">
        <v>1</v>
      </c>
      <c r="AM37" s="165">
        <v>0</v>
      </c>
      <c r="AN37" s="166">
        <v>0</v>
      </c>
      <c r="AO37" s="166">
        <v>0</v>
      </c>
      <c r="AP37" s="171">
        <f t="shared" si="6"/>
        <v>1</v>
      </c>
      <c r="AQ37" s="171">
        <f t="shared" si="11"/>
        <v>91</v>
      </c>
      <c r="AR37" s="171">
        <f t="shared" si="12"/>
        <v>331</v>
      </c>
      <c r="AS37" s="164">
        <v>0</v>
      </c>
      <c r="AT37" s="165">
        <v>0</v>
      </c>
      <c r="AU37" s="166">
        <v>0</v>
      </c>
      <c r="AV37" s="166">
        <v>0</v>
      </c>
      <c r="AW37" s="161">
        <f t="shared" si="7"/>
        <v>0</v>
      </c>
      <c r="AX37" s="161">
        <f t="shared" si="8"/>
        <v>30</v>
      </c>
      <c r="AY37" s="161">
        <f t="shared" si="14"/>
        <v>444</v>
      </c>
      <c r="AZ37" s="161">
        <f t="shared" si="13"/>
        <v>474</v>
      </c>
    </row>
    <row r="38" spans="1:52" ht="18">
      <c r="A38" s="53" t="s">
        <v>36</v>
      </c>
      <c r="B38" s="174">
        <v>480</v>
      </c>
      <c r="C38" s="169">
        <v>43</v>
      </c>
      <c r="D38" s="169">
        <v>6</v>
      </c>
      <c r="E38" s="161">
        <f t="shared" si="9"/>
        <v>529</v>
      </c>
      <c r="F38" s="5">
        <v>782</v>
      </c>
      <c r="G38" s="163">
        <f t="shared" si="10"/>
        <v>0.67647058823529416</v>
      </c>
      <c r="H38" s="164">
        <v>92</v>
      </c>
      <c r="I38" s="165">
        <v>10</v>
      </c>
      <c r="J38" s="166">
        <v>0</v>
      </c>
      <c r="K38" s="170">
        <v>0</v>
      </c>
      <c r="L38" s="171">
        <f t="shared" si="15"/>
        <v>102</v>
      </c>
      <c r="M38" s="164">
        <v>290</v>
      </c>
      <c r="N38" s="165">
        <v>24</v>
      </c>
      <c r="O38" s="164">
        <v>2</v>
      </c>
      <c r="P38" s="170">
        <v>4</v>
      </c>
      <c r="Q38" s="171">
        <f t="shared" si="1"/>
        <v>320</v>
      </c>
      <c r="R38" s="164">
        <v>33</v>
      </c>
      <c r="S38" s="165">
        <v>1</v>
      </c>
      <c r="T38" s="164">
        <v>0</v>
      </c>
      <c r="U38" s="170">
        <v>0</v>
      </c>
      <c r="V38" s="171">
        <f t="shared" si="2"/>
        <v>34</v>
      </c>
      <c r="W38" s="164">
        <v>11</v>
      </c>
      <c r="X38" s="165">
        <v>1</v>
      </c>
      <c r="Y38" s="166">
        <v>0</v>
      </c>
      <c r="Z38" s="170">
        <v>0</v>
      </c>
      <c r="AA38" s="171">
        <f t="shared" si="16"/>
        <v>12</v>
      </c>
      <c r="AB38" s="164">
        <v>11</v>
      </c>
      <c r="AC38" s="165">
        <v>0</v>
      </c>
      <c r="AD38" s="166">
        <v>0</v>
      </c>
      <c r="AE38" s="170">
        <v>0</v>
      </c>
      <c r="AF38" s="171">
        <f t="shared" si="17"/>
        <v>11</v>
      </c>
      <c r="AG38" s="164">
        <v>17</v>
      </c>
      <c r="AH38" s="165">
        <v>2</v>
      </c>
      <c r="AI38" s="166">
        <v>0</v>
      </c>
      <c r="AJ38" s="170">
        <v>0</v>
      </c>
      <c r="AK38" s="171">
        <f t="shared" si="18"/>
        <v>19</v>
      </c>
      <c r="AL38" s="164">
        <v>2</v>
      </c>
      <c r="AM38" s="165">
        <v>0</v>
      </c>
      <c r="AN38" s="166">
        <v>0</v>
      </c>
      <c r="AO38" s="170">
        <v>1</v>
      </c>
      <c r="AP38" s="171">
        <f t="shared" si="6"/>
        <v>3</v>
      </c>
      <c r="AQ38" s="171">
        <f t="shared" si="11"/>
        <v>113</v>
      </c>
      <c r="AR38" s="171">
        <f t="shared" si="12"/>
        <v>376</v>
      </c>
      <c r="AS38" s="164">
        <v>0</v>
      </c>
      <c r="AT38" s="165">
        <v>0</v>
      </c>
      <c r="AU38" s="166">
        <v>0</v>
      </c>
      <c r="AV38" s="166">
        <v>0</v>
      </c>
      <c r="AW38" s="161">
        <f t="shared" si="7"/>
        <v>0</v>
      </c>
      <c r="AX38" s="161">
        <f t="shared" si="8"/>
        <v>28</v>
      </c>
      <c r="AY38" s="161">
        <f t="shared" si="14"/>
        <v>501</v>
      </c>
      <c r="AZ38" s="161">
        <f t="shared" si="13"/>
        <v>529</v>
      </c>
    </row>
    <row r="39" spans="1:52" ht="18">
      <c r="A39" s="53" t="s">
        <v>37</v>
      </c>
      <c r="B39" s="173">
        <v>399</v>
      </c>
      <c r="C39" s="169">
        <v>43</v>
      </c>
      <c r="D39" s="169">
        <v>8</v>
      </c>
      <c r="E39" s="161">
        <f t="shared" si="9"/>
        <v>450</v>
      </c>
      <c r="F39" s="5">
        <v>644</v>
      </c>
      <c r="G39" s="163">
        <f t="shared" si="10"/>
        <v>0.69875776397515532</v>
      </c>
      <c r="H39" s="164">
        <v>124</v>
      </c>
      <c r="I39" s="165">
        <v>22</v>
      </c>
      <c r="J39" s="166">
        <v>1</v>
      </c>
      <c r="K39" s="170">
        <v>4</v>
      </c>
      <c r="L39" s="171">
        <f t="shared" si="15"/>
        <v>151</v>
      </c>
      <c r="M39" s="164">
        <v>213</v>
      </c>
      <c r="N39" s="165">
        <v>13</v>
      </c>
      <c r="O39" s="164">
        <v>0</v>
      </c>
      <c r="P39" s="170">
        <v>3</v>
      </c>
      <c r="Q39" s="171">
        <f t="shared" ref="Q39:Q70" si="19">SUM(M39:P39)</f>
        <v>229</v>
      </c>
      <c r="R39" s="164">
        <v>15</v>
      </c>
      <c r="S39" s="165">
        <v>2</v>
      </c>
      <c r="T39" s="164">
        <v>0</v>
      </c>
      <c r="U39" s="170">
        <v>0</v>
      </c>
      <c r="V39" s="171">
        <f t="shared" ref="V39:V70" si="20">SUM(R39:U39)</f>
        <v>17</v>
      </c>
      <c r="W39" s="164">
        <v>14</v>
      </c>
      <c r="X39" s="165">
        <v>0</v>
      </c>
      <c r="Y39" s="166">
        <v>0</v>
      </c>
      <c r="Z39" s="170">
        <v>0</v>
      </c>
      <c r="AA39" s="171">
        <f t="shared" si="16"/>
        <v>14</v>
      </c>
      <c r="AB39" s="164">
        <v>5</v>
      </c>
      <c r="AC39" s="165">
        <v>0</v>
      </c>
      <c r="AD39" s="166">
        <v>0</v>
      </c>
      <c r="AE39" s="170">
        <v>0</v>
      </c>
      <c r="AF39" s="171">
        <f t="shared" si="17"/>
        <v>5</v>
      </c>
      <c r="AG39" s="164">
        <v>13</v>
      </c>
      <c r="AH39" s="165">
        <v>2</v>
      </c>
      <c r="AI39" s="166">
        <v>0</v>
      </c>
      <c r="AJ39" s="170">
        <v>1</v>
      </c>
      <c r="AK39" s="171">
        <f t="shared" si="18"/>
        <v>16</v>
      </c>
      <c r="AL39" s="164">
        <v>1</v>
      </c>
      <c r="AM39" s="165">
        <v>0</v>
      </c>
      <c r="AN39" s="166">
        <v>0</v>
      </c>
      <c r="AO39" s="166">
        <v>0</v>
      </c>
      <c r="AP39" s="171">
        <f t="shared" ref="AP39:AP70" si="21">SUM(AL39:AO39)</f>
        <v>1</v>
      </c>
      <c r="AQ39" s="171">
        <f t="shared" si="11"/>
        <v>156</v>
      </c>
      <c r="AR39" s="171">
        <f t="shared" si="12"/>
        <v>263</v>
      </c>
      <c r="AS39" s="164">
        <v>0</v>
      </c>
      <c r="AT39" s="165">
        <v>0</v>
      </c>
      <c r="AU39" s="166">
        <v>0</v>
      </c>
      <c r="AV39" s="166">
        <v>0</v>
      </c>
      <c r="AW39" s="161">
        <f t="shared" si="7"/>
        <v>0</v>
      </c>
      <c r="AX39" s="161">
        <f t="shared" ref="AX39:AX70" si="22">E39-AY39</f>
        <v>17</v>
      </c>
      <c r="AY39" s="161">
        <f t="shared" si="14"/>
        <v>433</v>
      </c>
      <c r="AZ39" s="161">
        <f t="shared" si="13"/>
        <v>450</v>
      </c>
    </row>
    <row r="40" spans="1:52" ht="18">
      <c r="A40" s="53" t="s">
        <v>38</v>
      </c>
      <c r="B40" s="173">
        <v>416</v>
      </c>
      <c r="C40" s="169">
        <v>37</v>
      </c>
      <c r="D40" s="169">
        <v>4</v>
      </c>
      <c r="E40" s="161">
        <f t="shared" si="9"/>
        <v>457</v>
      </c>
      <c r="F40" s="5">
        <v>668</v>
      </c>
      <c r="G40" s="163">
        <f t="shared" si="10"/>
        <v>0.68413173652694614</v>
      </c>
      <c r="H40" s="164">
        <v>135</v>
      </c>
      <c r="I40" s="165">
        <v>16</v>
      </c>
      <c r="J40" s="166">
        <v>1</v>
      </c>
      <c r="K40" s="170">
        <v>0</v>
      </c>
      <c r="L40" s="171">
        <f t="shared" si="15"/>
        <v>152</v>
      </c>
      <c r="M40" s="164">
        <v>207</v>
      </c>
      <c r="N40" s="165">
        <v>14</v>
      </c>
      <c r="O40" s="164">
        <v>2</v>
      </c>
      <c r="P40" s="170">
        <v>4</v>
      </c>
      <c r="Q40" s="171">
        <f t="shared" si="19"/>
        <v>227</v>
      </c>
      <c r="R40" s="164">
        <v>18</v>
      </c>
      <c r="S40" s="165">
        <v>1</v>
      </c>
      <c r="T40" s="164">
        <v>0</v>
      </c>
      <c r="U40" s="170">
        <v>0</v>
      </c>
      <c r="V40" s="171">
        <f t="shared" si="20"/>
        <v>19</v>
      </c>
      <c r="W40" s="164">
        <v>7</v>
      </c>
      <c r="X40" s="165">
        <v>0</v>
      </c>
      <c r="Y40" s="166">
        <v>0</v>
      </c>
      <c r="Z40" s="170">
        <v>0</v>
      </c>
      <c r="AA40" s="171">
        <f t="shared" si="16"/>
        <v>7</v>
      </c>
      <c r="AB40" s="164">
        <v>10</v>
      </c>
      <c r="AC40" s="165">
        <v>1</v>
      </c>
      <c r="AD40" s="166">
        <v>0</v>
      </c>
      <c r="AE40" s="170">
        <v>0</v>
      </c>
      <c r="AF40" s="171">
        <f t="shared" si="17"/>
        <v>11</v>
      </c>
      <c r="AG40" s="164">
        <v>18</v>
      </c>
      <c r="AH40" s="165">
        <v>0</v>
      </c>
      <c r="AI40" s="166">
        <v>1</v>
      </c>
      <c r="AJ40" s="170">
        <v>0</v>
      </c>
      <c r="AK40" s="171">
        <f t="shared" si="18"/>
        <v>19</v>
      </c>
      <c r="AL40" s="164">
        <v>1</v>
      </c>
      <c r="AM40" s="165">
        <v>0</v>
      </c>
      <c r="AN40" s="166">
        <v>0</v>
      </c>
      <c r="AO40" s="166">
        <v>0</v>
      </c>
      <c r="AP40" s="171">
        <f t="shared" si="21"/>
        <v>1</v>
      </c>
      <c r="AQ40" s="171">
        <f t="shared" si="11"/>
        <v>163</v>
      </c>
      <c r="AR40" s="171">
        <f t="shared" si="12"/>
        <v>266</v>
      </c>
      <c r="AS40" s="164">
        <v>0</v>
      </c>
      <c r="AT40" s="165">
        <v>0</v>
      </c>
      <c r="AU40" s="166">
        <v>0</v>
      </c>
      <c r="AV40" s="166">
        <v>0</v>
      </c>
      <c r="AW40" s="161">
        <f t="shared" si="7"/>
        <v>0</v>
      </c>
      <c r="AX40" s="161">
        <f t="shared" si="22"/>
        <v>21</v>
      </c>
      <c r="AY40" s="161">
        <f t="shared" si="14"/>
        <v>436</v>
      </c>
      <c r="AZ40" s="161">
        <f t="shared" si="13"/>
        <v>457</v>
      </c>
    </row>
    <row r="41" spans="1:52" ht="18">
      <c r="A41" s="53" t="s">
        <v>39</v>
      </c>
      <c r="B41" s="173">
        <v>312</v>
      </c>
      <c r="C41" s="169">
        <v>46</v>
      </c>
      <c r="D41" s="169">
        <v>4</v>
      </c>
      <c r="E41" s="161">
        <f t="shared" si="9"/>
        <v>362</v>
      </c>
      <c r="F41" s="5">
        <v>485</v>
      </c>
      <c r="G41" s="163">
        <f t="shared" si="10"/>
        <v>0.7463917525773196</v>
      </c>
      <c r="H41" s="164">
        <v>100</v>
      </c>
      <c r="I41" s="165">
        <v>17</v>
      </c>
      <c r="J41" s="166">
        <v>2</v>
      </c>
      <c r="K41" s="170">
        <v>0</v>
      </c>
      <c r="L41" s="171">
        <f t="shared" si="15"/>
        <v>119</v>
      </c>
      <c r="M41" s="164">
        <v>160</v>
      </c>
      <c r="N41" s="165">
        <v>20</v>
      </c>
      <c r="O41" s="164">
        <v>0</v>
      </c>
      <c r="P41" s="170">
        <v>4</v>
      </c>
      <c r="Q41" s="171">
        <f t="shared" si="19"/>
        <v>184</v>
      </c>
      <c r="R41" s="164">
        <v>13</v>
      </c>
      <c r="S41" s="165">
        <v>2</v>
      </c>
      <c r="T41" s="164">
        <v>0</v>
      </c>
      <c r="U41" s="170">
        <v>0</v>
      </c>
      <c r="V41" s="171">
        <f t="shared" si="20"/>
        <v>15</v>
      </c>
      <c r="W41" s="164">
        <v>5</v>
      </c>
      <c r="X41" s="165">
        <v>1</v>
      </c>
      <c r="Y41" s="166">
        <v>0</v>
      </c>
      <c r="Z41" s="170">
        <v>0</v>
      </c>
      <c r="AA41" s="171">
        <f t="shared" si="16"/>
        <v>6</v>
      </c>
      <c r="AB41" s="164">
        <v>9</v>
      </c>
      <c r="AC41" s="165">
        <v>1</v>
      </c>
      <c r="AD41" s="166">
        <v>0</v>
      </c>
      <c r="AE41" s="170">
        <v>0</v>
      </c>
      <c r="AF41" s="171">
        <f t="shared" si="17"/>
        <v>10</v>
      </c>
      <c r="AG41" s="164">
        <v>8</v>
      </c>
      <c r="AH41" s="165">
        <v>1</v>
      </c>
      <c r="AI41" s="166">
        <v>0</v>
      </c>
      <c r="AJ41" s="170">
        <v>0</v>
      </c>
      <c r="AK41" s="171">
        <f t="shared" si="18"/>
        <v>9</v>
      </c>
      <c r="AL41" s="164">
        <v>2</v>
      </c>
      <c r="AM41" s="165">
        <v>0</v>
      </c>
      <c r="AN41" s="166">
        <v>0</v>
      </c>
      <c r="AO41" s="166">
        <v>0</v>
      </c>
      <c r="AP41" s="171">
        <f t="shared" si="21"/>
        <v>2</v>
      </c>
      <c r="AQ41" s="171">
        <f t="shared" si="11"/>
        <v>129</v>
      </c>
      <c r="AR41" s="171">
        <f t="shared" si="12"/>
        <v>210</v>
      </c>
      <c r="AS41" s="164">
        <v>1</v>
      </c>
      <c r="AT41" s="165">
        <v>0</v>
      </c>
      <c r="AU41" s="166">
        <v>0</v>
      </c>
      <c r="AV41" s="166">
        <v>0</v>
      </c>
      <c r="AW41" s="161">
        <f t="shared" si="7"/>
        <v>1</v>
      </c>
      <c r="AX41" s="161">
        <f t="shared" si="22"/>
        <v>16</v>
      </c>
      <c r="AY41" s="161">
        <f t="shared" si="14"/>
        <v>346</v>
      </c>
      <c r="AZ41" s="161">
        <f t="shared" si="13"/>
        <v>362</v>
      </c>
    </row>
    <row r="42" spans="1:52" ht="18">
      <c r="A42" s="53" t="s">
        <v>40</v>
      </c>
      <c r="B42" s="173">
        <v>219</v>
      </c>
      <c r="C42" s="169">
        <v>29</v>
      </c>
      <c r="D42" s="169">
        <v>2</v>
      </c>
      <c r="E42" s="161">
        <f t="shared" si="9"/>
        <v>250</v>
      </c>
      <c r="F42" s="5">
        <v>321</v>
      </c>
      <c r="G42" s="163">
        <f t="shared" si="10"/>
        <v>0.77881619937694702</v>
      </c>
      <c r="H42" s="164">
        <v>77</v>
      </c>
      <c r="I42" s="165">
        <v>12</v>
      </c>
      <c r="J42" s="166">
        <v>1</v>
      </c>
      <c r="K42" s="170">
        <v>0</v>
      </c>
      <c r="L42" s="171">
        <f t="shared" si="15"/>
        <v>90</v>
      </c>
      <c r="M42" s="164">
        <v>115</v>
      </c>
      <c r="N42" s="165">
        <v>9</v>
      </c>
      <c r="O42" s="164">
        <v>0</v>
      </c>
      <c r="P42" s="170">
        <v>2</v>
      </c>
      <c r="Q42" s="171">
        <f t="shared" si="19"/>
        <v>126</v>
      </c>
      <c r="R42" s="164">
        <v>10</v>
      </c>
      <c r="S42" s="165">
        <v>3</v>
      </c>
      <c r="T42" s="164">
        <v>0</v>
      </c>
      <c r="U42" s="170">
        <v>0</v>
      </c>
      <c r="V42" s="171">
        <f t="shared" si="20"/>
        <v>13</v>
      </c>
      <c r="W42" s="164">
        <v>4</v>
      </c>
      <c r="X42" s="165">
        <v>1</v>
      </c>
      <c r="Y42" s="166">
        <v>0</v>
      </c>
      <c r="Z42" s="170">
        <v>0</v>
      </c>
      <c r="AA42" s="171">
        <f t="shared" si="16"/>
        <v>5</v>
      </c>
      <c r="AB42" s="164">
        <v>2</v>
      </c>
      <c r="AC42" s="165">
        <v>0</v>
      </c>
      <c r="AD42" s="166">
        <v>0</v>
      </c>
      <c r="AE42" s="170">
        <v>0</v>
      </c>
      <c r="AF42" s="171">
        <f t="shared" si="17"/>
        <v>2</v>
      </c>
      <c r="AG42" s="164">
        <v>2</v>
      </c>
      <c r="AH42" s="165">
        <v>2</v>
      </c>
      <c r="AI42" s="166">
        <v>0</v>
      </c>
      <c r="AJ42" s="170">
        <v>0</v>
      </c>
      <c r="AK42" s="171">
        <f t="shared" si="18"/>
        <v>4</v>
      </c>
      <c r="AL42" s="164">
        <v>1</v>
      </c>
      <c r="AM42" s="165">
        <v>0</v>
      </c>
      <c r="AN42" s="166">
        <v>0</v>
      </c>
      <c r="AO42" s="166">
        <v>0</v>
      </c>
      <c r="AP42" s="171">
        <f t="shared" si="21"/>
        <v>1</v>
      </c>
      <c r="AQ42" s="171">
        <f t="shared" si="11"/>
        <v>92</v>
      </c>
      <c r="AR42" s="171">
        <f t="shared" si="12"/>
        <v>144</v>
      </c>
      <c r="AS42" s="164">
        <v>0</v>
      </c>
      <c r="AT42" s="165">
        <v>0</v>
      </c>
      <c r="AU42" s="166">
        <v>0</v>
      </c>
      <c r="AV42" s="166">
        <v>0</v>
      </c>
      <c r="AW42" s="161">
        <f t="shared" si="7"/>
        <v>0</v>
      </c>
      <c r="AX42" s="161">
        <f t="shared" si="22"/>
        <v>9</v>
      </c>
      <c r="AY42" s="161">
        <f t="shared" si="14"/>
        <v>241</v>
      </c>
      <c r="AZ42" s="161">
        <f t="shared" si="13"/>
        <v>250</v>
      </c>
    </row>
    <row r="43" spans="1:52" ht="18">
      <c r="A43" s="53" t="s">
        <v>41</v>
      </c>
      <c r="B43" s="173">
        <v>348</v>
      </c>
      <c r="C43" s="169">
        <v>36</v>
      </c>
      <c r="D43" s="169">
        <v>2</v>
      </c>
      <c r="E43" s="161">
        <f t="shared" si="9"/>
        <v>386</v>
      </c>
      <c r="F43" s="5">
        <v>537</v>
      </c>
      <c r="G43" s="163">
        <f t="shared" si="10"/>
        <v>0.71880819366852888</v>
      </c>
      <c r="H43" s="164">
        <v>65</v>
      </c>
      <c r="I43" s="165">
        <v>11</v>
      </c>
      <c r="J43" s="166">
        <v>0</v>
      </c>
      <c r="K43" s="170">
        <v>0</v>
      </c>
      <c r="L43" s="171">
        <f t="shared" si="15"/>
        <v>76</v>
      </c>
      <c r="M43" s="164">
        <v>218</v>
      </c>
      <c r="N43" s="165">
        <v>14</v>
      </c>
      <c r="O43" s="164">
        <v>1</v>
      </c>
      <c r="P43" s="170">
        <v>2</v>
      </c>
      <c r="Q43" s="171">
        <f t="shared" si="19"/>
        <v>235</v>
      </c>
      <c r="R43" s="164">
        <v>21</v>
      </c>
      <c r="S43" s="165">
        <v>2</v>
      </c>
      <c r="T43" s="164">
        <v>0</v>
      </c>
      <c r="U43" s="170">
        <v>0</v>
      </c>
      <c r="V43" s="171">
        <f t="shared" si="20"/>
        <v>23</v>
      </c>
      <c r="W43" s="164">
        <v>14</v>
      </c>
      <c r="X43" s="165">
        <v>2</v>
      </c>
      <c r="Y43" s="166">
        <v>1</v>
      </c>
      <c r="Z43" s="170">
        <v>0</v>
      </c>
      <c r="AA43" s="171">
        <f t="shared" si="16"/>
        <v>17</v>
      </c>
      <c r="AB43" s="164">
        <v>5</v>
      </c>
      <c r="AC43" s="165">
        <v>2</v>
      </c>
      <c r="AD43" s="166">
        <v>0</v>
      </c>
      <c r="AE43" s="170">
        <v>0</v>
      </c>
      <c r="AF43" s="171">
        <f t="shared" si="17"/>
        <v>7</v>
      </c>
      <c r="AG43" s="164">
        <v>9</v>
      </c>
      <c r="AH43" s="165">
        <v>2</v>
      </c>
      <c r="AI43" s="166">
        <v>0</v>
      </c>
      <c r="AJ43" s="170">
        <v>0</v>
      </c>
      <c r="AK43" s="171">
        <f t="shared" si="18"/>
        <v>11</v>
      </c>
      <c r="AL43" s="164">
        <v>1</v>
      </c>
      <c r="AM43" s="165">
        <v>0</v>
      </c>
      <c r="AN43" s="166">
        <v>0</v>
      </c>
      <c r="AO43" s="166">
        <v>0</v>
      </c>
      <c r="AP43" s="171">
        <f t="shared" si="21"/>
        <v>1</v>
      </c>
      <c r="AQ43" s="171">
        <f t="shared" si="11"/>
        <v>83</v>
      </c>
      <c r="AR43" s="171">
        <f t="shared" si="12"/>
        <v>270</v>
      </c>
      <c r="AS43" s="164">
        <v>0</v>
      </c>
      <c r="AT43" s="165">
        <v>0</v>
      </c>
      <c r="AU43" s="166">
        <v>0</v>
      </c>
      <c r="AV43" s="166">
        <v>0</v>
      </c>
      <c r="AW43" s="161">
        <f t="shared" si="7"/>
        <v>0</v>
      </c>
      <c r="AX43" s="161">
        <f t="shared" si="22"/>
        <v>16</v>
      </c>
      <c r="AY43" s="161">
        <f t="shared" si="14"/>
        <v>370</v>
      </c>
      <c r="AZ43" s="161">
        <f t="shared" si="13"/>
        <v>386</v>
      </c>
    </row>
    <row r="44" spans="1:52" ht="18">
      <c r="A44" s="53" t="s">
        <v>42</v>
      </c>
      <c r="B44" s="173">
        <v>648</v>
      </c>
      <c r="C44" s="169">
        <v>38</v>
      </c>
      <c r="D44" s="169">
        <v>6</v>
      </c>
      <c r="E44" s="161">
        <f t="shared" si="9"/>
        <v>692</v>
      </c>
      <c r="F44" s="5">
        <v>999</v>
      </c>
      <c r="G44" s="163">
        <f t="shared" si="10"/>
        <v>0.69269269269269274</v>
      </c>
      <c r="H44" s="164">
        <v>180</v>
      </c>
      <c r="I44" s="165">
        <v>14</v>
      </c>
      <c r="J44" s="166">
        <v>2</v>
      </c>
      <c r="K44" s="170">
        <v>0</v>
      </c>
      <c r="L44" s="171">
        <f t="shared" si="15"/>
        <v>196</v>
      </c>
      <c r="M44" s="164">
        <v>354</v>
      </c>
      <c r="N44" s="165">
        <v>11</v>
      </c>
      <c r="O44" s="164">
        <v>0</v>
      </c>
      <c r="P44" s="170">
        <v>4</v>
      </c>
      <c r="Q44" s="171">
        <f t="shared" si="19"/>
        <v>369</v>
      </c>
      <c r="R44" s="164">
        <v>34</v>
      </c>
      <c r="S44" s="165">
        <v>6</v>
      </c>
      <c r="T44" s="164">
        <v>0</v>
      </c>
      <c r="U44" s="170">
        <v>0</v>
      </c>
      <c r="V44" s="171">
        <f t="shared" si="20"/>
        <v>40</v>
      </c>
      <c r="W44" s="164">
        <v>14</v>
      </c>
      <c r="X44" s="165">
        <v>1</v>
      </c>
      <c r="Y44" s="166">
        <v>0</v>
      </c>
      <c r="Z44" s="170">
        <v>0</v>
      </c>
      <c r="AA44" s="171">
        <f t="shared" si="16"/>
        <v>15</v>
      </c>
      <c r="AB44" s="164">
        <v>8</v>
      </c>
      <c r="AC44" s="165">
        <v>1</v>
      </c>
      <c r="AD44" s="166">
        <v>0</v>
      </c>
      <c r="AE44" s="170">
        <v>0</v>
      </c>
      <c r="AF44" s="171">
        <f t="shared" si="17"/>
        <v>9</v>
      </c>
      <c r="AG44" s="164">
        <v>30</v>
      </c>
      <c r="AH44" s="165">
        <v>1</v>
      </c>
      <c r="AI44" s="166">
        <v>0</v>
      </c>
      <c r="AJ44" s="170">
        <v>1</v>
      </c>
      <c r="AK44" s="171">
        <f t="shared" si="18"/>
        <v>32</v>
      </c>
      <c r="AL44" s="164">
        <v>2</v>
      </c>
      <c r="AM44" s="165">
        <v>0</v>
      </c>
      <c r="AN44" s="166">
        <v>0</v>
      </c>
      <c r="AO44" s="166">
        <v>0</v>
      </c>
      <c r="AP44" s="171">
        <f t="shared" si="21"/>
        <v>2</v>
      </c>
      <c r="AQ44" s="171">
        <f t="shared" si="11"/>
        <v>205</v>
      </c>
      <c r="AR44" s="171">
        <f t="shared" si="12"/>
        <v>443</v>
      </c>
      <c r="AS44" s="164">
        <v>2</v>
      </c>
      <c r="AT44" s="165">
        <v>0</v>
      </c>
      <c r="AU44" s="166">
        <v>0</v>
      </c>
      <c r="AV44" s="166">
        <v>0</v>
      </c>
      <c r="AW44" s="161">
        <f t="shared" si="7"/>
        <v>2</v>
      </c>
      <c r="AX44" s="161">
        <f t="shared" si="22"/>
        <v>27</v>
      </c>
      <c r="AY44" s="161">
        <f t="shared" si="14"/>
        <v>665</v>
      </c>
      <c r="AZ44" s="161">
        <f t="shared" si="13"/>
        <v>692</v>
      </c>
    </row>
    <row r="45" spans="1:52" ht="18">
      <c r="A45" s="53" t="s">
        <v>43</v>
      </c>
      <c r="B45" s="173">
        <v>744</v>
      </c>
      <c r="C45" s="169">
        <v>82</v>
      </c>
      <c r="D45" s="169">
        <v>7</v>
      </c>
      <c r="E45" s="161">
        <f t="shared" si="9"/>
        <v>833</v>
      </c>
      <c r="F45" s="5">
        <v>1155</v>
      </c>
      <c r="G45" s="163">
        <f t="shared" si="10"/>
        <v>0.72121212121212119</v>
      </c>
      <c r="H45" s="164">
        <v>300</v>
      </c>
      <c r="I45" s="165">
        <v>34</v>
      </c>
      <c r="J45" s="166">
        <v>5</v>
      </c>
      <c r="K45" s="170">
        <v>0</v>
      </c>
      <c r="L45" s="171">
        <f t="shared" si="15"/>
        <v>339</v>
      </c>
      <c r="M45" s="164">
        <v>346</v>
      </c>
      <c r="N45" s="165">
        <v>29</v>
      </c>
      <c r="O45" s="164">
        <v>1</v>
      </c>
      <c r="P45" s="170">
        <v>4</v>
      </c>
      <c r="Q45" s="171">
        <f t="shared" si="19"/>
        <v>380</v>
      </c>
      <c r="R45" s="164">
        <v>29</v>
      </c>
      <c r="S45" s="165">
        <v>3</v>
      </c>
      <c r="T45" s="164">
        <v>0</v>
      </c>
      <c r="U45" s="170">
        <v>0</v>
      </c>
      <c r="V45" s="171">
        <f t="shared" si="20"/>
        <v>32</v>
      </c>
      <c r="W45" s="164">
        <v>16</v>
      </c>
      <c r="X45" s="165">
        <v>0</v>
      </c>
      <c r="Y45" s="166">
        <v>0</v>
      </c>
      <c r="Z45" s="170">
        <v>1</v>
      </c>
      <c r="AA45" s="171">
        <f t="shared" si="16"/>
        <v>17</v>
      </c>
      <c r="AB45" s="164">
        <v>13</v>
      </c>
      <c r="AC45" s="165">
        <v>0</v>
      </c>
      <c r="AD45" s="166">
        <v>1</v>
      </c>
      <c r="AE45" s="170">
        <v>0</v>
      </c>
      <c r="AF45" s="171">
        <f t="shared" si="17"/>
        <v>14</v>
      </c>
      <c r="AG45" s="164">
        <v>17</v>
      </c>
      <c r="AH45" s="165">
        <v>0</v>
      </c>
      <c r="AI45" s="166">
        <v>1</v>
      </c>
      <c r="AJ45" s="170">
        <v>0</v>
      </c>
      <c r="AK45" s="171">
        <f t="shared" si="18"/>
        <v>18</v>
      </c>
      <c r="AL45" s="164">
        <v>2</v>
      </c>
      <c r="AM45" s="165">
        <v>1</v>
      </c>
      <c r="AN45" s="166">
        <v>0</v>
      </c>
      <c r="AO45" s="166">
        <v>0</v>
      </c>
      <c r="AP45" s="171">
        <f t="shared" si="21"/>
        <v>3</v>
      </c>
      <c r="AQ45" s="171">
        <f t="shared" si="11"/>
        <v>353</v>
      </c>
      <c r="AR45" s="171">
        <f t="shared" si="12"/>
        <v>433</v>
      </c>
      <c r="AS45" s="164">
        <v>0</v>
      </c>
      <c r="AT45" s="165">
        <v>0</v>
      </c>
      <c r="AU45" s="166">
        <v>0</v>
      </c>
      <c r="AV45" s="166">
        <v>0</v>
      </c>
      <c r="AW45" s="161">
        <f t="shared" si="7"/>
        <v>0</v>
      </c>
      <c r="AX45" s="161">
        <f t="shared" si="22"/>
        <v>30</v>
      </c>
      <c r="AY45" s="161">
        <f t="shared" si="14"/>
        <v>803</v>
      </c>
      <c r="AZ45" s="161">
        <f t="shared" si="13"/>
        <v>833</v>
      </c>
    </row>
    <row r="46" spans="1:52" ht="18">
      <c r="A46" s="53" t="s">
        <v>44</v>
      </c>
      <c r="B46" s="173">
        <v>565</v>
      </c>
      <c r="C46" s="162">
        <v>56</v>
      </c>
      <c r="D46" s="162">
        <v>8</v>
      </c>
      <c r="E46" s="161">
        <f t="shared" si="9"/>
        <v>629</v>
      </c>
      <c r="F46" s="5">
        <v>980</v>
      </c>
      <c r="G46" s="163">
        <f t="shared" si="10"/>
        <v>0.64183673469387759</v>
      </c>
      <c r="H46" s="164">
        <v>215</v>
      </c>
      <c r="I46" s="165">
        <v>26</v>
      </c>
      <c r="J46" s="166">
        <v>1</v>
      </c>
      <c r="K46" s="170">
        <v>3</v>
      </c>
      <c r="L46" s="171">
        <f t="shared" si="15"/>
        <v>245</v>
      </c>
      <c r="M46" s="164">
        <v>266</v>
      </c>
      <c r="N46" s="165">
        <v>19</v>
      </c>
      <c r="O46" s="164">
        <v>2</v>
      </c>
      <c r="P46" s="170">
        <v>2</v>
      </c>
      <c r="Q46" s="171">
        <f t="shared" si="19"/>
        <v>289</v>
      </c>
      <c r="R46" s="164">
        <v>12</v>
      </c>
      <c r="S46" s="165">
        <v>2</v>
      </c>
      <c r="T46" s="164">
        <v>0</v>
      </c>
      <c r="U46" s="170">
        <v>0</v>
      </c>
      <c r="V46" s="171">
        <f t="shared" si="20"/>
        <v>14</v>
      </c>
      <c r="W46" s="164">
        <v>19</v>
      </c>
      <c r="X46" s="165">
        <v>0</v>
      </c>
      <c r="Y46" s="166">
        <v>3</v>
      </c>
      <c r="Z46" s="170">
        <v>0</v>
      </c>
      <c r="AA46" s="171">
        <f t="shared" si="16"/>
        <v>22</v>
      </c>
      <c r="AB46" s="164">
        <v>15</v>
      </c>
      <c r="AC46" s="165">
        <v>1</v>
      </c>
      <c r="AD46" s="166">
        <v>0</v>
      </c>
      <c r="AE46" s="170">
        <v>2</v>
      </c>
      <c r="AF46" s="171">
        <f t="shared" si="17"/>
        <v>18</v>
      </c>
      <c r="AG46" s="164">
        <v>18</v>
      </c>
      <c r="AH46" s="165">
        <v>2</v>
      </c>
      <c r="AI46" s="166">
        <v>0</v>
      </c>
      <c r="AJ46" s="170">
        <v>0</v>
      </c>
      <c r="AK46" s="171">
        <f t="shared" si="18"/>
        <v>20</v>
      </c>
      <c r="AL46" s="164">
        <v>1</v>
      </c>
      <c r="AM46" s="165">
        <v>0</v>
      </c>
      <c r="AN46" s="166">
        <v>0</v>
      </c>
      <c r="AO46" s="166">
        <v>0</v>
      </c>
      <c r="AP46" s="171">
        <f t="shared" si="21"/>
        <v>1</v>
      </c>
      <c r="AQ46" s="171">
        <f t="shared" si="11"/>
        <v>263</v>
      </c>
      <c r="AR46" s="171">
        <f t="shared" si="12"/>
        <v>324</v>
      </c>
      <c r="AS46" s="164">
        <v>0</v>
      </c>
      <c r="AT46" s="165">
        <v>0</v>
      </c>
      <c r="AU46" s="166">
        <v>0</v>
      </c>
      <c r="AV46" s="166">
        <v>0</v>
      </c>
      <c r="AW46" s="161">
        <f t="shared" si="7"/>
        <v>0</v>
      </c>
      <c r="AX46" s="161">
        <f t="shared" si="22"/>
        <v>20</v>
      </c>
      <c r="AY46" s="161">
        <f t="shared" si="14"/>
        <v>609</v>
      </c>
      <c r="AZ46" s="161">
        <f t="shared" si="13"/>
        <v>629</v>
      </c>
    </row>
    <row r="47" spans="1:52" ht="18">
      <c r="A47" s="53" t="s">
        <v>45</v>
      </c>
      <c r="B47" s="173">
        <v>509</v>
      </c>
      <c r="C47" s="162">
        <v>47</v>
      </c>
      <c r="D47" s="162">
        <v>15</v>
      </c>
      <c r="E47" s="161">
        <f t="shared" si="9"/>
        <v>571</v>
      </c>
      <c r="F47" s="5">
        <v>881</v>
      </c>
      <c r="G47" s="163">
        <f t="shared" si="10"/>
        <v>0.64812712826333707</v>
      </c>
      <c r="H47" s="164">
        <v>190</v>
      </c>
      <c r="I47" s="165">
        <v>11</v>
      </c>
      <c r="J47" s="166">
        <v>3</v>
      </c>
      <c r="K47" s="170">
        <v>2</v>
      </c>
      <c r="L47" s="171">
        <f t="shared" si="15"/>
        <v>206</v>
      </c>
      <c r="M47" s="164">
        <v>224</v>
      </c>
      <c r="N47" s="165">
        <v>21</v>
      </c>
      <c r="O47" s="164">
        <v>1</v>
      </c>
      <c r="P47" s="170">
        <v>8</v>
      </c>
      <c r="Q47" s="171">
        <f t="shared" si="19"/>
        <v>254</v>
      </c>
      <c r="R47" s="164">
        <v>24</v>
      </c>
      <c r="S47" s="165">
        <v>2</v>
      </c>
      <c r="T47" s="164">
        <v>0</v>
      </c>
      <c r="U47" s="170">
        <v>2</v>
      </c>
      <c r="V47" s="171">
        <f t="shared" si="20"/>
        <v>28</v>
      </c>
      <c r="W47" s="164">
        <v>23</v>
      </c>
      <c r="X47" s="165">
        <v>3</v>
      </c>
      <c r="Y47" s="166">
        <v>1</v>
      </c>
      <c r="Z47" s="170">
        <v>0</v>
      </c>
      <c r="AA47" s="171">
        <f t="shared" si="16"/>
        <v>27</v>
      </c>
      <c r="AB47" s="164">
        <v>10</v>
      </c>
      <c r="AC47" s="165">
        <v>2</v>
      </c>
      <c r="AD47" s="166">
        <v>0</v>
      </c>
      <c r="AE47" s="170">
        <v>0</v>
      </c>
      <c r="AF47" s="171">
        <f t="shared" si="17"/>
        <v>12</v>
      </c>
      <c r="AG47" s="164">
        <v>12</v>
      </c>
      <c r="AH47" s="165">
        <v>2</v>
      </c>
      <c r="AI47" s="166">
        <v>0</v>
      </c>
      <c r="AJ47" s="170">
        <v>2</v>
      </c>
      <c r="AK47" s="171">
        <f t="shared" si="18"/>
        <v>16</v>
      </c>
      <c r="AL47" s="164">
        <v>3</v>
      </c>
      <c r="AM47" s="165">
        <v>0</v>
      </c>
      <c r="AN47" s="166">
        <v>0</v>
      </c>
      <c r="AO47" s="166">
        <v>0</v>
      </c>
      <c r="AP47" s="171">
        <f t="shared" si="21"/>
        <v>3</v>
      </c>
      <c r="AQ47" s="171">
        <f t="shared" si="11"/>
        <v>218</v>
      </c>
      <c r="AR47" s="171">
        <f t="shared" si="12"/>
        <v>301</v>
      </c>
      <c r="AS47" s="164">
        <v>0</v>
      </c>
      <c r="AT47" s="165">
        <v>0</v>
      </c>
      <c r="AU47" s="166">
        <v>0</v>
      </c>
      <c r="AV47" s="166">
        <v>0</v>
      </c>
      <c r="AW47" s="161">
        <f t="shared" si="7"/>
        <v>0</v>
      </c>
      <c r="AX47" s="161">
        <f t="shared" si="22"/>
        <v>25</v>
      </c>
      <c r="AY47" s="161">
        <f t="shared" si="14"/>
        <v>546</v>
      </c>
      <c r="AZ47" s="161">
        <f t="shared" si="13"/>
        <v>571</v>
      </c>
    </row>
    <row r="48" spans="1:52" ht="18">
      <c r="A48" s="53" t="s">
        <v>46</v>
      </c>
      <c r="B48" s="173">
        <v>256</v>
      </c>
      <c r="C48" s="162">
        <v>17</v>
      </c>
      <c r="D48" s="162">
        <v>3</v>
      </c>
      <c r="E48" s="161">
        <f t="shared" si="9"/>
        <v>276</v>
      </c>
      <c r="F48" s="5">
        <v>478</v>
      </c>
      <c r="G48" s="163">
        <f t="shared" si="10"/>
        <v>0.57740585774058573</v>
      </c>
      <c r="H48" s="164">
        <v>91</v>
      </c>
      <c r="I48" s="165">
        <v>10</v>
      </c>
      <c r="J48" s="166">
        <v>0</v>
      </c>
      <c r="K48" s="170">
        <v>2</v>
      </c>
      <c r="L48" s="171">
        <f t="shared" si="15"/>
        <v>103</v>
      </c>
      <c r="M48" s="164">
        <v>113</v>
      </c>
      <c r="N48" s="165">
        <v>5</v>
      </c>
      <c r="O48" s="164">
        <v>0</v>
      </c>
      <c r="P48" s="170">
        <v>1</v>
      </c>
      <c r="Q48" s="171">
        <f t="shared" si="19"/>
        <v>119</v>
      </c>
      <c r="R48" s="164">
        <v>10</v>
      </c>
      <c r="S48" s="165">
        <v>0</v>
      </c>
      <c r="T48" s="164">
        <v>0</v>
      </c>
      <c r="U48" s="170">
        <v>0</v>
      </c>
      <c r="V48" s="171">
        <f t="shared" si="20"/>
        <v>10</v>
      </c>
      <c r="W48" s="164">
        <v>10</v>
      </c>
      <c r="X48" s="165">
        <v>0</v>
      </c>
      <c r="Y48" s="166">
        <v>0</v>
      </c>
      <c r="Z48" s="170"/>
      <c r="AA48" s="171">
        <f t="shared" si="16"/>
        <v>10</v>
      </c>
      <c r="AB48" s="164">
        <v>6</v>
      </c>
      <c r="AC48" s="165">
        <v>0</v>
      </c>
      <c r="AD48" s="166">
        <v>0</v>
      </c>
      <c r="AE48" s="170">
        <v>0</v>
      </c>
      <c r="AF48" s="171">
        <f t="shared" si="17"/>
        <v>6</v>
      </c>
      <c r="AG48" s="164">
        <v>10</v>
      </c>
      <c r="AH48" s="165">
        <v>1</v>
      </c>
      <c r="AI48" s="166">
        <v>0</v>
      </c>
      <c r="AJ48" s="170">
        <v>0</v>
      </c>
      <c r="AK48" s="171">
        <f t="shared" si="18"/>
        <v>11</v>
      </c>
      <c r="AL48" s="164">
        <v>1</v>
      </c>
      <c r="AM48" s="165">
        <v>0</v>
      </c>
      <c r="AN48" s="166">
        <v>0</v>
      </c>
      <c r="AO48" s="166">
        <v>0</v>
      </c>
      <c r="AP48" s="171">
        <f t="shared" si="21"/>
        <v>1</v>
      </c>
      <c r="AQ48" s="171">
        <f t="shared" si="11"/>
        <v>109</v>
      </c>
      <c r="AR48" s="171">
        <f t="shared" si="12"/>
        <v>141</v>
      </c>
      <c r="AS48" s="164">
        <v>0</v>
      </c>
      <c r="AT48" s="165">
        <v>0</v>
      </c>
      <c r="AU48" s="166">
        <v>0</v>
      </c>
      <c r="AV48" s="166">
        <v>0</v>
      </c>
      <c r="AW48" s="161">
        <f t="shared" si="7"/>
        <v>0</v>
      </c>
      <c r="AX48" s="161">
        <f t="shared" si="22"/>
        <v>16</v>
      </c>
      <c r="AY48" s="161">
        <f t="shared" si="14"/>
        <v>260</v>
      </c>
      <c r="AZ48" s="161">
        <f t="shared" si="13"/>
        <v>276</v>
      </c>
    </row>
    <row r="49" spans="1:52" ht="18">
      <c r="A49" s="53" t="s">
        <v>47</v>
      </c>
      <c r="B49" s="173">
        <v>555</v>
      </c>
      <c r="C49" s="162">
        <v>43</v>
      </c>
      <c r="D49" s="162">
        <v>12</v>
      </c>
      <c r="E49" s="161">
        <f t="shared" si="9"/>
        <v>610</v>
      </c>
      <c r="F49" s="5">
        <v>975</v>
      </c>
      <c r="G49" s="163">
        <f t="shared" si="10"/>
        <v>0.62564102564102564</v>
      </c>
      <c r="H49" s="164">
        <v>188</v>
      </c>
      <c r="I49" s="165">
        <v>18</v>
      </c>
      <c r="J49" s="166">
        <v>0</v>
      </c>
      <c r="K49" s="170">
        <v>3</v>
      </c>
      <c r="L49" s="171">
        <f t="shared" si="15"/>
        <v>209</v>
      </c>
      <c r="M49" s="164">
        <v>279</v>
      </c>
      <c r="N49" s="165">
        <v>22</v>
      </c>
      <c r="O49" s="164">
        <v>0</v>
      </c>
      <c r="P49" s="170">
        <v>7</v>
      </c>
      <c r="Q49" s="171">
        <f t="shared" si="19"/>
        <v>308</v>
      </c>
      <c r="R49" s="164">
        <v>26</v>
      </c>
      <c r="S49" s="165">
        <v>0</v>
      </c>
      <c r="T49" s="164">
        <v>0</v>
      </c>
      <c r="U49" s="170">
        <v>0</v>
      </c>
      <c r="V49" s="171">
        <f t="shared" si="20"/>
        <v>26</v>
      </c>
      <c r="W49" s="164">
        <v>14</v>
      </c>
      <c r="X49" s="165">
        <v>1</v>
      </c>
      <c r="Y49" s="166">
        <v>0</v>
      </c>
      <c r="Z49" s="170">
        <v>0</v>
      </c>
      <c r="AA49" s="171">
        <f t="shared" si="16"/>
        <v>15</v>
      </c>
      <c r="AB49" s="164">
        <v>10</v>
      </c>
      <c r="AC49" s="165">
        <v>0</v>
      </c>
      <c r="AD49" s="166">
        <v>0</v>
      </c>
      <c r="AE49" s="170">
        <v>1</v>
      </c>
      <c r="AF49" s="171">
        <f t="shared" si="17"/>
        <v>11</v>
      </c>
      <c r="AG49" s="164">
        <v>16</v>
      </c>
      <c r="AH49" s="165">
        <v>1</v>
      </c>
      <c r="AI49" s="166">
        <v>0</v>
      </c>
      <c r="AJ49" s="170">
        <v>0</v>
      </c>
      <c r="AK49" s="171">
        <f t="shared" si="18"/>
        <v>17</v>
      </c>
      <c r="AL49" s="164">
        <v>2</v>
      </c>
      <c r="AM49" s="165">
        <v>0</v>
      </c>
      <c r="AN49" s="166">
        <v>0</v>
      </c>
      <c r="AO49" s="166">
        <v>0</v>
      </c>
      <c r="AP49" s="171">
        <f t="shared" si="21"/>
        <v>2</v>
      </c>
      <c r="AQ49" s="171">
        <f t="shared" si="11"/>
        <v>220</v>
      </c>
      <c r="AR49" s="171">
        <f t="shared" si="12"/>
        <v>353</v>
      </c>
      <c r="AS49" s="164">
        <v>0</v>
      </c>
      <c r="AT49" s="165">
        <v>0</v>
      </c>
      <c r="AU49" s="166">
        <v>0</v>
      </c>
      <c r="AV49" s="166">
        <v>0</v>
      </c>
      <c r="AW49" s="161">
        <f t="shared" si="7"/>
        <v>0</v>
      </c>
      <c r="AX49" s="161">
        <f t="shared" si="22"/>
        <v>22</v>
      </c>
      <c r="AY49" s="161">
        <f t="shared" si="14"/>
        <v>588</v>
      </c>
      <c r="AZ49" s="161">
        <f t="shared" si="13"/>
        <v>610</v>
      </c>
    </row>
    <row r="50" spans="1:52" ht="18">
      <c r="A50" s="53" t="s">
        <v>48</v>
      </c>
      <c r="B50" s="173">
        <v>508</v>
      </c>
      <c r="C50" s="162">
        <v>39</v>
      </c>
      <c r="D50" s="162">
        <v>12</v>
      </c>
      <c r="E50" s="161">
        <f t="shared" si="9"/>
        <v>559</v>
      </c>
      <c r="F50" s="5">
        <v>855</v>
      </c>
      <c r="G50" s="163">
        <f t="shared" si="10"/>
        <v>0.65380116959064327</v>
      </c>
      <c r="H50" s="164">
        <v>179</v>
      </c>
      <c r="I50" s="165">
        <v>20</v>
      </c>
      <c r="J50" s="166">
        <v>4</v>
      </c>
      <c r="K50" s="170">
        <v>3</v>
      </c>
      <c r="L50" s="171">
        <f t="shared" si="15"/>
        <v>206</v>
      </c>
      <c r="M50" s="164">
        <v>241</v>
      </c>
      <c r="N50" s="165">
        <v>11</v>
      </c>
      <c r="O50" s="164">
        <v>1</v>
      </c>
      <c r="P50" s="170">
        <v>6</v>
      </c>
      <c r="Q50" s="171">
        <f t="shared" si="19"/>
        <v>259</v>
      </c>
      <c r="R50" s="164">
        <v>20</v>
      </c>
      <c r="S50" s="165">
        <v>0</v>
      </c>
      <c r="T50" s="164">
        <v>0</v>
      </c>
      <c r="U50" s="170">
        <v>2</v>
      </c>
      <c r="V50" s="171">
        <f t="shared" si="20"/>
        <v>22</v>
      </c>
      <c r="W50" s="164">
        <v>19</v>
      </c>
      <c r="X50" s="165">
        <v>1</v>
      </c>
      <c r="Y50" s="166">
        <v>0</v>
      </c>
      <c r="Z50" s="170">
        <v>0</v>
      </c>
      <c r="AA50" s="171">
        <f t="shared" si="16"/>
        <v>20</v>
      </c>
      <c r="AB50" s="164">
        <v>10</v>
      </c>
      <c r="AC50" s="165">
        <v>0</v>
      </c>
      <c r="AD50" s="166">
        <v>0</v>
      </c>
      <c r="AE50" s="170">
        <v>0</v>
      </c>
      <c r="AF50" s="171">
        <f t="shared" si="17"/>
        <v>10</v>
      </c>
      <c r="AG50" s="164">
        <v>12</v>
      </c>
      <c r="AH50" s="165">
        <v>0</v>
      </c>
      <c r="AI50" s="166">
        <v>0</v>
      </c>
      <c r="AJ50" s="170">
        <v>0</v>
      </c>
      <c r="AK50" s="171">
        <f t="shared" si="18"/>
        <v>12</v>
      </c>
      <c r="AL50" s="164">
        <v>3</v>
      </c>
      <c r="AM50" s="165">
        <v>1</v>
      </c>
      <c r="AN50" s="166">
        <v>0</v>
      </c>
      <c r="AO50" s="166">
        <v>0</v>
      </c>
      <c r="AP50" s="171">
        <f t="shared" si="21"/>
        <v>4</v>
      </c>
      <c r="AQ50" s="171">
        <f t="shared" si="11"/>
        <v>216</v>
      </c>
      <c r="AR50" s="171">
        <f t="shared" si="12"/>
        <v>297</v>
      </c>
      <c r="AS50" s="164">
        <v>0</v>
      </c>
      <c r="AT50" s="165">
        <v>0</v>
      </c>
      <c r="AU50" s="166">
        <v>0</v>
      </c>
      <c r="AV50" s="166">
        <v>0</v>
      </c>
      <c r="AW50" s="161">
        <f t="shared" si="7"/>
        <v>0</v>
      </c>
      <c r="AX50" s="161">
        <f t="shared" si="22"/>
        <v>26</v>
      </c>
      <c r="AY50" s="161">
        <f t="shared" si="14"/>
        <v>533</v>
      </c>
      <c r="AZ50" s="161">
        <f t="shared" si="13"/>
        <v>559</v>
      </c>
    </row>
    <row r="51" spans="1:52" ht="18">
      <c r="A51" s="53" t="s">
        <v>49</v>
      </c>
      <c r="B51" s="173">
        <v>435</v>
      </c>
      <c r="C51" s="162">
        <v>33</v>
      </c>
      <c r="D51" s="162">
        <v>4</v>
      </c>
      <c r="E51" s="161">
        <f t="shared" si="9"/>
        <v>472</v>
      </c>
      <c r="F51" s="5">
        <v>746</v>
      </c>
      <c r="G51" s="163">
        <f t="shared" si="10"/>
        <v>0.63270777479892759</v>
      </c>
      <c r="H51" s="164">
        <v>161</v>
      </c>
      <c r="I51" s="165">
        <v>11</v>
      </c>
      <c r="J51" s="166">
        <v>0</v>
      </c>
      <c r="K51" s="170">
        <v>3</v>
      </c>
      <c r="L51" s="171">
        <f t="shared" si="15"/>
        <v>175</v>
      </c>
      <c r="M51" s="164">
        <v>202</v>
      </c>
      <c r="N51" s="165">
        <v>13</v>
      </c>
      <c r="O51" s="164">
        <v>1</v>
      </c>
      <c r="P51" s="170">
        <v>1</v>
      </c>
      <c r="Q51" s="171">
        <f t="shared" si="19"/>
        <v>217</v>
      </c>
      <c r="R51" s="164">
        <v>17</v>
      </c>
      <c r="S51" s="165">
        <v>2</v>
      </c>
      <c r="T51" s="164">
        <v>0</v>
      </c>
      <c r="U51" s="170">
        <v>0</v>
      </c>
      <c r="V51" s="171">
        <f t="shared" si="20"/>
        <v>19</v>
      </c>
      <c r="W51" s="164">
        <v>14</v>
      </c>
      <c r="X51" s="165">
        <v>1</v>
      </c>
      <c r="Y51" s="166">
        <v>0</v>
      </c>
      <c r="Z51" s="170">
        <v>0</v>
      </c>
      <c r="AA51" s="171">
        <f t="shared" si="16"/>
        <v>15</v>
      </c>
      <c r="AB51" s="164">
        <v>9</v>
      </c>
      <c r="AC51" s="165">
        <v>0</v>
      </c>
      <c r="AD51" s="166">
        <v>0</v>
      </c>
      <c r="AE51" s="170">
        <v>0</v>
      </c>
      <c r="AF51" s="171">
        <f t="shared" si="17"/>
        <v>9</v>
      </c>
      <c r="AG51" s="164">
        <v>11</v>
      </c>
      <c r="AH51" s="165">
        <v>3</v>
      </c>
      <c r="AI51" s="166">
        <v>0</v>
      </c>
      <c r="AJ51" s="170">
        <v>0</v>
      </c>
      <c r="AK51" s="171">
        <f t="shared" si="18"/>
        <v>14</v>
      </c>
      <c r="AL51" s="164">
        <v>3</v>
      </c>
      <c r="AM51" s="165">
        <v>0</v>
      </c>
      <c r="AN51" s="166">
        <v>0</v>
      </c>
      <c r="AO51" s="166">
        <v>0</v>
      </c>
      <c r="AP51" s="171">
        <f t="shared" si="21"/>
        <v>3</v>
      </c>
      <c r="AQ51" s="171">
        <f t="shared" si="11"/>
        <v>184</v>
      </c>
      <c r="AR51" s="171">
        <f t="shared" si="12"/>
        <v>253</v>
      </c>
      <c r="AS51" s="164">
        <v>0</v>
      </c>
      <c r="AT51" s="165">
        <v>0</v>
      </c>
      <c r="AU51" s="166">
        <v>0</v>
      </c>
      <c r="AV51" s="166">
        <v>0</v>
      </c>
      <c r="AW51" s="161">
        <f t="shared" si="7"/>
        <v>0</v>
      </c>
      <c r="AX51" s="161">
        <f t="shared" si="22"/>
        <v>20</v>
      </c>
      <c r="AY51" s="161">
        <f t="shared" si="14"/>
        <v>452</v>
      </c>
      <c r="AZ51" s="161">
        <f t="shared" si="13"/>
        <v>472</v>
      </c>
    </row>
    <row r="52" spans="1:52" ht="18">
      <c r="A52" s="53" t="s">
        <v>50</v>
      </c>
      <c r="B52" s="173">
        <v>376</v>
      </c>
      <c r="C52" s="162">
        <v>39</v>
      </c>
      <c r="D52" s="162">
        <v>5</v>
      </c>
      <c r="E52" s="161">
        <f t="shared" si="9"/>
        <v>420</v>
      </c>
      <c r="F52" s="5">
        <v>615</v>
      </c>
      <c r="G52" s="163">
        <f t="shared" si="10"/>
        <v>0.68292682926829273</v>
      </c>
      <c r="H52" s="164">
        <v>105</v>
      </c>
      <c r="I52" s="165">
        <v>13</v>
      </c>
      <c r="J52" s="166">
        <v>1</v>
      </c>
      <c r="K52" s="170">
        <v>1</v>
      </c>
      <c r="L52" s="171">
        <f t="shared" si="15"/>
        <v>120</v>
      </c>
      <c r="M52" s="164">
        <v>199</v>
      </c>
      <c r="N52" s="165">
        <v>14</v>
      </c>
      <c r="O52" s="164">
        <v>1</v>
      </c>
      <c r="P52" s="170">
        <v>4</v>
      </c>
      <c r="Q52" s="171">
        <f t="shared" si="19"/>
        <v>218</v>
      </c>
      <c r="R52" s="164">
        <v>23</v>
      </c>
      <c r="S52" s="165">
        <v>3</v>
      </c>
      <c r="T52" s="164">
        <v>0</v>
      </c>
      <c r="U52" s="170">
        <v>0</v>
      </c>
      <c r="V52" s="171">
        <f t="shared" si="20"/>
        <v>26</v>
      </c>
      <c r="W52" s="164">
        <v>15</v>
      </c>
      <c r="X52" s="165">
        <v>1</v>
      </c>
      <c r="Y52" s="166">
        <v>1</v>
      </c>
      <c r="Z52" s="170">
        <v>0</v>
      </c>
      <c r="AA52" s="171">
        <f t="shared" si="16"/>
        <v>17</v>
      </c>
      <c r="AB52" s="164">
        <v>6</v>
      </c>
      <c r="AC52" s="165">
        <v>0</v>
      </c>
      <c r="AD52" s="166">
        <v>0</v>
      </c>
      <c r="AE52" s="170">
        <v>0</v>
      </c>
      <c r="AF52" s="171">
        <f t="shared" si="17"/>
        <v>6</v>
      </c>
      <c r="AG52" s="164">
        <v>16</v>
      </c>
      <c r="AH52" s="165">
        <v>2</v>
      </c>
      <c r="AI52" s="166">
        <v>0</v>
      </c>
      <c r="AJ52" s="170">
        <v>0</v>
      </c>
      <c r="AK52" s="171">
        <f t="shared" si="18"/>
        <v>18</v>
      </c>
      <c r="AL52" s="164">
        <v>0</v>
      </c>
      <c r="AM52" s="165">
        <v>0</v>
      </c>
      <c r="AN52" s="166">
        <v>0</v>
      </c>
      <c r="AO52" s="166">
        <v>0</v>
      </c>
      <c r="AP52" s="171">
        <f t="shared" si="21"/>
        <v>0</v>
      </c>
      <c r="AQ52" s="171">
        <f t="shared" si="11"/>
        <v>126</v>
      </c>
      <c r="AR52" s="171">
        <f t="shared" si="12"/>
        <v>262</v>
      </c>
      <c r="AS52" s="164">
        <v>0</v>
      </c>
      <c r="AT52" s="165">
        <v>0</v>
      </c>
      <c r="AU52" s="166">
        <v>0</v>
      </c>
      <c r="AV52" s="166">
        <v>0</v>
      </c>
      <c r="AW52" s="161">
        <f t="shared" si="7"/>
        <v>0</v>
      </c>
      <c r="AX52" s="161">
        <f t="shared" si="22"/>
        <v>15</v>
      </c>
      <c r="AY52" s="161">
        <f t="shared" si="14"/>
        <v>405</v>
      </c>
      <c r="AZ52" s="161">
        <f t="shared" si="13"/>
        <v>420</v>
      </c>
    </row>
    <row r="53" spans="1:52" ht="18">
      <c r="A53" s="53" t="s">
        <v>51</v>
      </c>
      <c r="B53" s="173">
        <v>267</v>
      </c>
      <c r="C53" s="162">
        <v>45</v>
      </c>
      <c r="D53" s="162">
        <v>2</v>
      </c>
      <c r="E53" s="161">
        <f t="shared" si="9"/>
        <v>314</v>
      </c>
      <c r="F53" s="5">
        <v>488</v>
      </c>
      <c r="G53" s="163">
        <f t="shared" si="10"/>
        <v>0.64344262295081966</v>
      </c>
      <c r="H53" s="164">
        <v>54</v>
      </c>
      <c r="I53" s="165">
        <v>7</v>
      </c>
      <c r="J53" s="166">
        <v>1</v>
      </c>
      <c r="K53" s="170">
        <v>0</v>
      </c>
      <c r="L53" s="171">
        <f t="shared" si="15"/>
        <v>62</v>
      </c>
      <c r="M53" s="164">
        <v>169</v>
      </c>
      <c r="N53" s="165">
        <v>26</v>
      </c>
      <c r="O53" s="164">
        <v>1</v>
      </c>
      <c r="P53" s="170">
        <v>2</v>
      </c>
      <c r="Q53" s="171">
        <f t="shared" si="19"/>
        <v>198</v>
      </c>
      <c r="R53" s="164">
        <v>14</v>
      </c>
      <c r="S53" s="165">
        <v>5</v>
      </c>
      <c r="T53" s="164">
        <v>0</v>
      </c>
      <c r="U53" s="170">
        <v>0</v>
      </c>
      <c r="V53" s="171">
        <f t="shared" si="20"/>
        <v>19</v>
      </c>
      <c r="W53" s="164">
        <v>6</v>
      </c>
      <c r="X53" s="165">
        <v>0</v>
      </c>
      <c r="Y53" s="166">
        <v>0</v>
      </c>
      <c r="Z53" s="170">
        <v>0</v>
      </c>
      <c r="AA53" s="171">
        <f t="shared" si="16"/>
        <v>6</v>
      </c>
      <c r="AB53" s="164">
        <v>1</v>
      </c>
      <c r="AC53" s="165">
        <v>0</v>
      </c>
      <c r="AD53" s="166">
        <v>0</v>
      </c>
      <c r="AE53" s="170">
        <v>0</v>
      </c>
      <c r="AF53" s="171">
        <f t="shared" si="17"/>
        <v>1</v>
      </c>
      <c r="AG53" s="164">
        <v>9</v>
      </c>
      <c r="AH53" s="165">
        <v>2</v>
      </c>
      <c r="AI53" s="166">
        <v>0</v>
      </c>
      <c r="AJ53" s="170">
        <v>0</v>
      </c>
      <c r="AK53" s="171">
        <f t="shared" si="18"/>
        <v>11</v>
      </c>
      <c r="AL53" s="164">
        <v>0</v>
      </c>
      <c r="AM53" s="165">
        <v>0</v>
      </c>
      <c r="AN53" s="166">
        <v>0</v>
      </c>
      <c r="AO53" s="166">
        <v>0</v>
      </c>
      <c r="AP53" s="171">
        <f t="shared" si="21"/>
        <v>0</v>
      </c>
      <c r="AQ53" s="171">
        <f t="shared" si="11"/>
        <v>63</v>
      </c>
      <c r="AR53" s="171">
        <f t="shared" si="12"/>
        <v>228</v>
      </c>
      <c r="AS53" s="164">
        <v>0</v>
      </c>
      <c r="AT53" s="165">
        <v>0</v>
      </c>
      <c r="AU53" s="166">
        <v>0</v>
      </c>
      <c r="AV53" s="166">
        <v>0</v>
      </c>
      <c r="AW53" s="161">
        <f t="shared" si="7"/>
        <v>0</v>
      </c>
      <c r="AX53" s="161">
        <f t="shared" si="22"/>
        <v>17</v>
      </c>
      <c r="AY53" s="161">
        <f t="shared" si="14"/>
        <v>297</v>
      </c>
      <c r="AZ53" s="161">
        <f t="shared" si="13"/>
        <v>314</v>
      </c>
    </row>
    <row r="54" spans="1:52" ht="18">
      <c r="A54" s="53" t="s">
        <v>52</v>
      </c>
      <c r="B54" s="173">
        <v>497</v>
      </c>
      <c r="C54" s="162">
        <v>49</v>
      </c>
      <c r="D54" s="162">
        <v>2</v>
      </c>
      <c r="E54" s="161">
        <f t="shared" si="9"/>
        <v>548</v>
      </c>
      <c r="F54" s="5">
        <v>720</v>
      </c>
      <c r="G54" s="163">
        <f t="shared" si="10"/>
        <v>0.76111111111111107</v>
      </c>
      <c r="H54" s="164">
        <v>95</v>
      </c>
      <c r="I54" s="165">
        <v>12</v>
      </c>
      <c r="J54" s="166">
        <v>2</v>
      </c>
      <c r="K54" s="170">
        <v>0</v>
      </c>
      <c r="L54" s="171">
        <f t="shared" si="15"/>
        <v>109</v>
      </c>
      <c r="M54" s="164">
        <v>304</v>
      </c>
      <c r="N54" s="165">
        <v>29</v>
      </c>
      <c r="O54" s="164">
        <v>1</v>
      </c>
      <c r="P54" s="170">
        <v>1</v>
      </c>
      <c r="Q54" s="171">
        <f t="shared" si="19"/>
        <v>335</v>
      </c>
      <c r="R54" s="164">
        <v>25</v>
      </c>
      <c r="S54" s="165">
        <v>2</v>
      </c>
      <c r="T54" s="164">
        <v>0</v>
      </c>
      <c r="U54" s="170">
        <v>0</v>
      </c>
      <c r="V54" s="171">
        <f t="shared" si="20"/>
        <v>27</v>
      </c>
      <c r="W54" s="164">
        <v>16</v>
      </c>
      <c r="X54" s="165">
        <v>0</v>
      </c>
      <c r="Y54" s="166">
        <v>0</v>
      </c>
      <c r="Z54" s="170">
        <v>1</v>
      </c>
      <c r="AA54" s="171">
        <f t="shared" si="16"/>
        <v>17</v>
      </c>
      <c r="AB54" s="164">
        <v>12</v>
      </c>
      <c r="AC54" s="165">
        <v>1</v>
      </c>
      <c r="AD54" s="166">
        <v>0</v>
      </c>
      <c r="AE54" s="170">
        <v>0</v>
      </c>
      <c r="AF54" s="171">
        <f t="shared" si="17"/>
        <v>13</v>
      </c>
      <c r="AG54" s="164">
        <v>21</v>
      </c>
      <c r="AH54" s="165">
        <v>1</v>
      </c>
      <c r="AI54" s="166">
        <v>0</v>
      </c>
      <c r="AJ54" s="170">
        <v>0</v>
      </c>
      <c r="AK54" s="171">
        <f t="shared" si="18"/>
        <v>22</v>
      </c>
      <c r="AL54" s="164">
        <v>3</v>
      </c>
      <c r="AM54" s="165">
        <v>0</v>
      </c>
      <c r="AN54" s="166">
        <v>0</v>
      </c>
      <c r="AO54" s="166">
        <v>0</v>
      </c>
      <c r="AP54" s="171">
        <f t="shared" si="21"/>
        <v>3</v>
      </c>
      <c r="AQ54" s="171">
        <f t="shared" si="11"/>
        <v>122</v>
      </c>
      <c r="AR54" s="171">
        <f t="shared" si="12"/>
        <v>387</v>
      </c>
      <c r="AS54" s="164">
        <v>0</v>
      </c>
      <c r="AT54" s="165">
        <v>0</v>
      </c>
      <c r="AU54" s="166">
        <v>0</v>
      </c>
      <c r="AV54" s="166">
        <v>0</v>
      </c>
      <c r="AW54" s="161">
        <f t="shared" si="7"/>
        <v>0</v>
      </c>
      <c r="AX54" s="161">
        <f t="shared" si="22"/>
        <v>22</v>
      </c>
      <c r="AY54" s="161">
        <f t="shared" si="14"/>
        <v>526</v>
      </c>
      <c r="AZ54" s="161">
        <f t="shared" si="13"/>
        <v>548</v>
      </c>
    </row>
    <row r="55" spans="1:52" ht="18">
      <c r="A55" s="53" t="s">
        <v>53</v>
      </c>
      <c r="B55" s="173">
        <v>471</v>
      </c>
      <c r="C55" s="162">
        <v>29</v>
      </c>
      <c r="D55" s="162">
        <v>8</v>
      </c>
      <c r="E55" s="161">
        <f t="shared" si="9"/>
        <v>508</v>
      </c>
      <c r="F55" s="5">
        <v>792</v>
      </c>
      <c r="G55" s="163">
        <f t="shared" si="10"/>
        <v>0.64141414141414144</v>
      </c>
      <c r="H55" s="164">
        <v>145</v>
      </c>
      <c r="I55" s="165">
        <v>13</v>
      </c>
      <c r="J55" s="166">
        <v>1</v>
      </c>
      <c r="K55" s="170">
        <v>3</v>
      </c>
      <c r="L55" s="171">
        <f t="shared" si="15"/>
        <v>162</v>
      </c>
      <c r="M55" s="164">
        <v>254</v>
      </c>
      <c r="N55" s="165">
        <v>10</v>
      </c>
      <c r="O55" s="164">
        <v>0</v>
      </c>
      <c r="P55" s="170">
        <v>4</v>
      </c>
      <c r="Q55" s="171">
        <f t="shared" si="19"/>
        <v>268</v>
      </c>
      <c r="R55" s="164">
        <v>32</v>
      </c>
      <c r="S55" s="165">
        <v>3</v>
      </c>
      <c r="T55" s="164">
        <v>0</v>
      </c>
      <c r="U55" s="170">
        <v>1</v>
      </c>
      <c r="V55" s="171">
        <f t="shared" si="20"/>
        <v>36</v>
      </c>
      <c r="W55" s="164">
        <v>11</v>
      </c>
      <c r="X55" s="165">
        <v>0</v>
      </c>
      <c r="Y55" s="166">
        <v>0</v>
      </c>
      <c r="Z55" s="170">
        <v>0</v>
      </c>
      <c r="AA55" s="171">
        <f t="shared" si="16"/>
        <v>11</v>
      </c>
      <c r="AB55" s="164">
        <v>7</v>
      </c>
      <c r="AC55" s="165">
        <v>0</v>
      </c>
      <c r="AD55" s="166">
        <v>0</v>
      </c>
      <c r="AE55" s="170">
        <v>0</v>
      </c>
      <c r="AF55" s="171">
        <f t="shared" si="17"/>
        <v>7</v>
      </c>
      <c r="AG55" s="164">
        <v>7</v>
      </c>
      <c r="AH55" s="165">
        <v>1</v>
      </c>
      <c r="AI55" s="166">
        <v>0</v>
      </c>
      <c r="AJ55" s="170">
        <v>0</v>
      </c>
      <c r="AK55" s="171">
        <f t="shared" si="18"/>
        <v>8</v>
      </c>
      <c r="AL55" s="164">
        <v>0</v>
      </c>
      <c r="AM55" s="165">
        <v>0</v>
      </c>
      <c r="AN55" s="166">
        <v>0</v>
      </c>
      <c r="AO55" s="166">
        <v>0</v>
      </c>
      <c r="AP55" s="171">
        <f t="shared" si="21"/>
        <v>0</v>
      </c>
      <c r="AQ55" s="171">
        <f t="shared" si="11"/>
        <v>169</v>
      </c>
      <c r="AR55" s="171">
        <f t="shared" si="12"/>
        <v>312</v>
      </c>
      <c r="AS55" s="164">
        <v>0</v>
      </c>
      <c r="AT55" s="165">
        <v>0</v>
      </c>
      <c r="AU55" s="166">
        <v>0</v>
      </c>
      <c r="AV55" s="166">
        <v>0</v>
      </c>
      <c r="AW55" s="161">
        <f t="shared" si="7"/>
        <v>0</v>
      </c>
      <c r="AX55" s="161">
        <f t="shared" si="22"/>
        <v>16</v>
      </c>
      <c r="AY55" s="161">
        <f t="shared" si="14"/>
        <v>492</v>
      </c>
      <c r="AZ55" s="161">
        <f t="shared" si="13"/>
        <v>508</v>
      </c>
    </row>
    <row r="56" spans="1:52" ht="18">
      <c r="A56" s="53" t="s">
        <v>54</v>
      </c>
      <c r="B56" s="173">
        <v>551</v>
      </c>
      <c r="C56" s="162">
        <v>46</v>
      </c>
      <c r="D56" s="162">
        <v>13</v>
      </c>
      <c r="E56" s="161">
        <f t="shared" si="9"/>
        <v>610</v>
      </c>
      <c r="F56" s="5">
        <v>960</v>
      </c>
      <c r="G56" s="163">
        <f t="shared" si="10"/>
        <v>0.63541666666666663</v>
      </c>
      <c r="H56" s="164">
        <v>185</v>
      </c>
      <c r="I56" s="165">
        <v>10</v>
      </c>
      <c r="J56" s="166">
        <v>2</v>
      </c>
      <c r="K56" s="170">
        <v>3</v>
      </c>
      <c r="L56" s="171">
        <f t="shared" si="15"/>
        <v>200</v>
      </c>
      <c r="M56" s="164">
        <v>274</v>
      </c>
      <c r="N56" s="165">
        <v>26</v>
      </c>
      <c r="O56" s="164">
        <v>0</v>
      </c>
      <c r="P56" s="170">
        <v>7</v>
      </c>
      <c r="Q56" s="171">
        <f t="shared" si="19"/>
        <v>307</v>
      </c>
      <c r="R56" s="164">
        <v>21</v>
      </c>
      <c r="S56" s="165">
        <v>2</v>
      </c>
      <c r="T56" s="164">
        <v>0</v>
      </c>
      <c r="U56" s="170">
        <v>2</v>
      </c>
      <c r="V56" s="171">
        <f t="shared" si="20"/>
        <v>25</v>
      </c>
      <c r="W56" s="164">
        <v>25</v>
      </c>
      <c r="X56" s="165">
        <v>2</v>
      </c>
      <c r="Y56" s="166">
        <v>0</v>
      </c>
      <c r="Z56" s="170">
        <v>0</v>
      </c>
      <c r="AA56" s="171">
        <f t="shared" si="16"/>
        <v>27</v>
      </c>
      <c r="AB56" s="164">
        <v>13</v>
      </c>
      <c r="AC56" s="165">
        <v>2</v>
      </c>
      <c r="AD56" s="166">
        <v>0</v>
      </c>
      <c r="AE56" s="170">
        <v>0</v>
      </c>
      <c r="AF56" s="171">
        <f t="shared" si="17"/>
        <v>15</v>
      </c>
      <c r="AG56" s="164">
        <v>10</v>
      </c>
      <c r="AH56" s="165">
        <v>1</v>
      </c>
      <c r="AI56" s="166">
        <v>0</v>
      </c>
      <c r="AJ56" s="170">
        <v>0</v>
      </c>
      <c r="AK56" s="171">
        <f t="shared" si="18"/>
        <v>11</v>
      </c>
      <c r="AL56" s="164">
        <v>5</v>
      </c>
      <c r="AM56" s="165">
        <v>0</v>
      </c>
      <c r="AN56" s="166">
        <v>0</v>
      </c>
      <c r="AO56" s="166">
        <v>0</v>
      </c>
      <c r="AP56" s="171">
        <f t="shared" si="21"/>
        <v>5</v>
      </c>
      <c r="AQ56" s="171">
        <f t="shared" si="11"/>
        <v>215</v>
      </c>
      <c r="AR56" s="171">
        <f t="shared" si="12"/>
        <v>348</v>
      </c>
      <c r="AS56" s="164">
        <v>1</v>
      </c>
      <c r="AT56" s="165">
        <v>0</v>
      </c>
      <c r="AU56" s="166">
        <v>0</v>
      </c>
      <c r="AV56" s="166">
        <v>0</v>
      </c>
      <c r="AW56" s="161">
        <f t="shared" si="7"/>
        <v>1</v>
      </c>
      <c r="AX56" s="161">
        <f t="shared" si="22"/>
        <v>19</v>
      </c>
      <c r="AY56" s="161">
        <f t="shared" si="14"/>
        <v>591</v>
      </c>
      <c r="AZ56" s="161">
        <f t="shared" si="13"/>
        <v>610</v>
      </c>
    </row>
    <row r="57" spans="1:52" ht="18">
      <c r="A57" s="53" t="s">
        <v>55</v>
      </c>
      <c r="B57" s="173">
        <v>485</v>
      </c>
      <c r="C57" s="162">
        <v>40</v>
      </c>
      <c r="D57" s="162">
        <v>9</v>
      </c>
      <c r="E57" s="161">
        <f t="shared" si="9"/>
        <v>534</v>
      </c>
      <c r="F57" s="5">
        <v>810</v>
      </c>
      <c r="G57" s="163">
        <f t="shared" si="10"/>
        <v>0.65925925925925921</v>
      </c>
      <c r="H57" s="164">
        <v>138</v>
      </c>
      <c r="I57" s="165">
        <v>13</v>
      </c>
      <c r="J57" s="166">
        <v>2</v>
      </c>
      <c r="K57" s="170">
        <v>2</v>
      </c>
      <c r="L57" s="171">
        <f t="shared" si="15"/>
        <v>155</v>
      </c>
      <c r="M57" s="164">
        <v>271</v>
      </c>
      <c r="N57" s="165">
        <v>21</v>
      </c>
      <c r="O57" s="164">
        <v>0</v>
      </c>
      <c r="P57" s="170">
        <v>7</v>
      </c>
      <c r="Q57" s="171">
        <f t="shared" si="19"/>
        <v>299</v>
      </c>
      <c r="R57" s="164">
        <v>18</v>
      </c>
      <c r="S57" s="165">
        <v>0</v>
      </c>
      <c r="T57" s="164">
        <v>0</v>
      </c>
      <c r="U57" s="170">
        <v>0</v>
      </c>
      <c r="V57" s="171">
        <f t="shared" si="20"/>
        <v>18</v>
      </c>
      <c r="W57" s="164">
        <v>16</v>
      </c>
      <c r="X57" s="165">
        <v>2</v>
      </c>
      <c r="Y57" s="166">
        <v>1</v>
      </c>
      <c r="Z57" s="170">
        <v>0</v>
      </c>
      <c r="AA57" s="171">
        <f t="shared" si="16"/>
        <v>19</v>
      </c>
      <c r="AB57" s="164">
        <v>15</v>
      </c>
      <c r="AC57" s="165">
        <v>1</v>
      </c>
      <c r="AD57" s="166">
        <v>0</v>
      </c>
      <c r="AE57" s="170">
        <v>0</v>
      </c>
      <c r="AF57" s="171">
        <f t="shared" si="17"/>
        <v>16</v>
      </c>
      <c r="AG57" s="164">
        <v>12</v>
      </c>
      <c r="AH57" s="165">
        <v>0</v>
      </c>
      <c r="AI57" s="166">
        <v>0</v>
      </c>
      <c r="AJ57" s="170">
        <v>0</v>
      </c>
      <c r="AK57" s="171">
        <f t="shared" si="18"/>
        <v>12</v>
      </c>
      <c r="AL57" s="164">
        <v>2</v>
      </c>
      <c r="AM57" s="165">
        <v>0</v>
      </c>
      <c r="AN57" s="166">
        <v>0</v>
      </c>
      <c r="AO57" s="166">
        <v>0</v>
      </c>
      <c r="AP57" s="171">
        <f t="shared" si="21"/>
        <v>2</v>
      </c>
      <c r="AQ57" s="171">
        <f t="shared" si="11"/>
        <v>171</v>
      </c>
      <c r="AR57" s="171">
        <f t="shared" si="12"/>
        <v>331</v>
      </c>
      <c r="AS57" s="164">
        <v>0</v>
      </c>
      <c r="AT57" s="165">
        <v>0</v>
      </c>
      <c r="AU57" s="166">
        <v>0</v>
      </c>
      <c r="AV57" s="166">
        <v>0</v>
      </c>
      <c r="AW57" s="161">
        <f t="shared" si="7"/>
        <v>0</v>
      </c>
      <c r="AX57" s="161">
        <f t="shared" si="22"/>
        <v>13</v>
      </c>
      <c r="AY57" s="161">
        <f t="shared" si="14"/>
        <v>521</v>
      </c>
      <c r="AZ57" s="161">
        <f t="shared" si="13"/>
        <v>534</v>
      </c>
    </row>
    <row r="58" spans="1:52" ht="18">
      <c r="A58" s="53" t="s">
        <v>56</v>
      </c>
      <c r="B58" s="173">
        <v>678</v>
      </c>
      <c r="C58" s="162">
        <v>61</v>
      </c>
      <c r="D58" s="162">
        <v>9</v>
      </c>
      <c r="E58" s="161">
        <f t="shared" si="9"/>
        <v>748</v>
      </c>
      <c r="F58" s="5">
        <v>1124</v>
      </c>
      <c r="G58" s="163">
        <f t="shared" si="10"/>
        <v>0.66548042704626331</v>
      </c>
      <c r="H58" s="164">
        <v>117</v>
      </c>
      <c r="I58" s="165">
        <v>15</v>
      </c>
      <c r="J58" s="166">
        <v>0</v>
      </c>
      <c r="K58" s="170">
        <v>1</v>
      </c>
      <c r="L58" s="171">
        <f t="shared" si="15"/>
        <v>133</v>
      </c>
      <c r="M58" s="164">
        <v>421</v>
      </c>
      <c r="N58" s="165">
        <v>35</v>
      </c>
      <c r="O58" s="164">
        <v>0</v>
      </c>
      <c r="P58" s="170">
        <v>5</v>
      </c>
      <c r="Q58" s="171">
        <f t="shared" si="19"/>
        <v>461</v>
      </c>
      <c r="R58" s="164">
        <v>44</v>
      </c>
      <c r="S58" s="165">
        <v>3</v>
      </c>
      <c r="T58" s="164">
        <v>0</v>
      </c>
      <c r="U58" s="170">
        <v>1</v>
      </c>
      <c r="V58" s="171">
        <f t="shared" si="20"/>
        <v>48</v>
      </c>
      <c r="W58" s="164">
        <v>18</v>
      </c>
      <c r="X58" s="165">
        <v>0</v>
      </c>
      <c r="Y58" s="166">
        <v>0</v>
      </c>
      <c r="Z58" s="170">
        <v>0</v>
      </c>
      <c r="AA58" s="171">
        <f t="shared" si="16"/>
        <v>18</v>
      </c>
      <c r="AB58" s="164">
        <v>14</v>
      </c>
      <c r="AC58" s="165">
        <v>0</v>
      </c>
      <c r="AD58" s="166">
        <v>0</v>
      </c>
      <c r="AE58" s="170">
        <v>0</v>
      </c>
      <c r="AF58" s="171">
        <f t="shared" si="17"/>
        <v>14</v>
      </c>
      <c r="AG58" s="164">
        <v>24</v>
      </c>
      <c r="AH58" s="165">
        <v>3</v>
      </c>
      <c r="AI58" s="166">
        <v>0</v>
      </c>
      <c r="AJ58" s="170">
        <v>1</v>
      </c>
      <c r="AK58" s="171">
        <f t="shared" si="18"/>
        <v>28</v>
      </c>
      <c r="AL58" s="164">
        <v>5</v>
      </c>
      <c r="AM58" s="165">
        <v>0</v>
      </c>
      <c r="AN58" s="166">
        <v>0</v>
      </c>
      <c r="AO58" s="166">
        <v>0</v>
      </c>
      <c r="AP58" s="171">
        <f t="shared" si="21"/>
        <v>5</v>
      </c>
      <c r="AQ58" s="171">
        <f t="shared" si="11"/>
        <v>147</v>
      </c>
      <c r="AR58" s="171">
        <f t="shared" si="12"/>
        <v>542</v>
      </c>
      <c r="AS58" s="164">
        <v>1</v>
      </c>
      <c r="AT58" s="165">
        <v>0</v>
      </c>
      <c r="AU58" s="166">
        <v>0</v>
      </c>
      <c r="AV58" s="166">
        <v>0</v>
      </c>
      <c r="AW58" s="161">
        <f t="shared" si="7"/>
        <v>1</v>
      </c>
      <c r="AX58" s="161">
        <f t="shared" si="22"/>
        <v>40</v>
      </c>
      <c r="AY58" s="161">
        <f t="shared" si="14"/>
        <v>708</v>
      </c>
      <c r="AZ58" s="161">
        <f t="shared" si="13"/>
        <v>748</v>
      </c>
    </row>
    <row r="59" spans="1:52" ht="18">
      <c r="A59" s="53" t="s">
        <v>57</v>
      </c>
      <c r="B59" s="173">
        <v>583</v>
      </c>
      <c r="C59" s="162">
        <v>61</v>
      </c>
      <c r="D59" s="162">
        <v>11</v>
      </c>
      <c r="E59" s="161">
        <f t="shared" si="9"/>
        <v>655</v>
      </c>
      <c r="F59" s="5">
        <v>964</v>
      </c>
      <c r="G59" s="163">
        <f t="shared" si="10"/>
        <v>0.6794605809128631</v>
      </c>
      <c r="H59" s="164">
        <v>117</v>
      </c>
      <c r="I59" s="165">
        <v>19</v>
      </c>
      <c r="J59" s="166">
        <v>4</v>
      </c>
      <c r="K59" s="170">
        <v>4</v>
      </c>
      <c r="L59" s="171">
        <f t="shared" si="15"/>
        <v>144</v>
      </c>
      <c r="M59" s="164">
        <v>361</v>
      </c>
      <c r="N59" s="165">
        <v>25</v>
      </c>
      <c r="O59" s="164">
        <v>1</v>
      </c>
      <c r="P59" s="170">
        <v>6</v>
      </c>
      <c r="Q59" s="171">
        <f t="shared" si="19"/>
        <v>393</v>
      </c>
      <c r="R59" s="164">
        <v>34</v>
      </c>
      <c r="S59" s="165">
        <v>4</v>
      </c>
      <c r="T59" s="164">
        <v>0</v>
      </c>
      <c r="U59" s="170">
        <v>0</v>
      </c>
      <c r="V59" s="171">
        <f t="shared" si="20"/>
        <v>38</v>
      </c>
      <c r="W59" s="164">
        <v>13</v>
      </c>
      <c r="X59" s="165">
        <v>0</v>
      </c>
      <c r="Y59" s="166">
        <v>0</v>
      </c>
      <c r="Z59" s="170">
        <v>0</v>
      </c>
      <c r="AA59" s="171">
        <f t="shared" si="16"/>
        <v>13</v>
      </c>
      <c r="AB59" s="164">
        <v>10</v>
      </c>
      <c r="AC59" s="165">
        <v>1</v>
      </c>
      <c r="AD59" s="166">
        <v>0</v>
      </c>
      <c r="AE59" s="170">
        <v>1</v>
      </c>
      <c r="AF59" s="171">
        <f t="shared" si="17"/>
        <v>12</v>
      </c>
      <c r="AG59" s="164">
        <v>27</v>
      </c>
      <c r="AH59" s="165">
        <v>3</v>
      </c>
      <c r="AI59" s="166">
        <v>0</v>
      </c>
      <c r="AJ59" s="170">
        <v>0</v>
      </c>
      <c r="AK59" s="171">
        <f t="shared" si="18"/>
        <v>30</v>
      </c>
      <c r="AL59" s="164">
        <v>1</v>
      </c>
      <c r="AM59" s="165">
        <v>0</v>
      </c>
      <c r="AN59" s="166">
        <v>0</v>
      </c>
      <c r="AO59" s="166">
        <v>0</v>
      </c>
      <c r="AP59" s="171">
        <f t="shared" si="21"/>
        <v>1</v>
      </c>
      <c r="AQ59" s="171">
        <f t="shared" si="11"/>
        <v>156</v>
      </c>
      <c r="AR59" s="171">
        <f t="shared" si="12"/>
        <v>462</v>
      </c>
      <c r="AS59" s="164">
        <v>0</v>
      </c>
      <c r="AT59" s="165">
        <v>0</v>
      </c>
      <c r="AU59" s="166">
        <v>0</v>
      </c>
      <c r="AV59" s="166">
        <v>0</v>
      </c>
      <c r="AW59" s="161">
        <f t="shared" si="7"/>
        <v>0</v>
      </c>
      <c r="AX59" s="161">
        <f t="shared" si="22"/>
        <v>24</v>
      </c>
      <c r="AY59" s="161">
        <f t="shared" si="14"/>
        <v>631</v>
      </c>
      <c r="AZ59" s="161">
        <f t="shared" si="13"/>
        <v>655</v>
      </c>
    </row>
    <row r="60" spans="1:52" ht="18">
      <c r="A60" s="53" t="s">
        <v>58</v>
      </c>
      <c r="B60" s="173">
        <v>292</v>
      </c>
      <c r="C60" s="162">
        <v>25</v>
      </c>
      <c r="D60" s="162">
        <v>6</v>
      </c>
      <c r="E60" s="161">
        <f t="shared" si="9"/>
        <v>323</v>
      </c>
      <c r="F60" s="5">
        <v>448</v>
      </c>
      <c r="G60" s="163">
        <f t="shared" si="10"/>
        <v>0.7209821428571429</v>
      </c>
      <c r="H60" s="164">
        <v>60</v>
      </c>
      <c r="I60" s="165">
        <v>4</v>
      </c>
      <c r="J60" s="166">
        <v>1</v>
      </c>
      <c r="K60" s="170">
        <v>1</v>
      </c>
      <c r="L60" s="171">
        <f t="shared" si="15"/>
        <v>66</v>
      </c>
      <c r="M60" s="164">
        <v>180</v>
      </c>
      <c r="N60" s="165">
        <v>17</v>
      </c>
      <c r="O60" s="164">
        <v>1</v>
      </c>
      <c r="P60" s="170">
        <v>5</v>
      </c>
      <c r="Q60" s="171">
        <f t="shared" si="19"/>
        <v>203</v>
      </c>
      <c r="R60" s="164">
        <v>6</v>
      </c>
      <c r="S60" s="165">
        <v>2</v>
      </c>
      <c r="T60" s="164">
        <v>0</v>
      </c>
      <c r="U60" s="170">
        <v>0</v>
      </c>
      <c r="V60" s="171">
        <f t="shared" si="20"/>
        <v>8</v>
      </c>
      <c r="W60" s="164">
        <v>10</v>
      </c>
      <c r="X60" s="165">
        <v>0</v>
      </c>
      <c r="Y60" s="166">
        <v>0</v>
      </c>
      <c r="Z60" s="170">
        <v>0</v>
      </c>
      <c r="AA60" s="171">
        <f t="shared" si="16"/>
        <v>10</v>
      </c>
      <c r="AB60" s="164">
        <v>6</v>
      </c>
      <c r="AC60" s="165">
        <v>0</v>
      </c>
      <c r="AD60" s="166">
        <v>0</v>
      </c>
      <c r="AE60" s="170">
        <v>0</v>
      </c>
      <c r="AF60" s="171">
        <f t="shared" si="17"/>
        <v>6</v>
      </c>
      <c r="AG60" s="164">
        <v>6</v>
      </c>
      <c r="AH60" s="165">
        <v>0</v>
      </c>
      <c r="AI60" s="166">
        <v>0</v>
      </c>
      <c r="AJ60" s="170">
        <v>0</v>
      </c>
      <c r="AK60" s="171">
        <f t="shared" si="18"/>
        <v>6</v>
      </c>
      <c r="AL60" s="164">
        <v>2</v>
      </c>
      <c r="AM60" s="165">
        <v>0</v>
      </c>
      <c r="AN60" s="166">
        <v>0</v>
      </c>
      <c r="AO60" s="166">
        <v>0</v>
      </c>
      <c r="AP60" s="171">
        <f t="shared" si="21"/>
        <v>2</v>
      </c>
      <c r="AQ60" s="171">
        <f t="shared" si="11"/>
        <v>72</v>
      </c>
      <c r="AR60" s="171">
        <f t="shared" si="12"/>
        <v>219</v>
      </c>
      <c r="AS60" s="164">
        <v>0</v>
      </c>
      <c r="AT60" s="165">
        <v>0</v>
      </c>
      <c r="AU60" s="166">
        <v>0</v>
      </c>
      <c r="AV60" s="166">
        <v>0</v>
      </c>
      <c r="AW60" s="161">
        <f t="shared" si="7"/>
        <v>0</v>
      </c>
      <c r="AX60" s="161">
        <f t="shared" si="22"/>
        <v>22</v>
      </c>
      <c r="AY60" s="161">
        <f t="shared" si="14"/>
        <v>301</v>
      </c>
      <c r="AZ60" s="161">
        <f t="shared" si="13"/>
        <v>323</v>
      </c>
    </row>
    <row r="61" spans="1:52" ht="18">
      <c r="A61" s="53" t="s">
        <v>59</v>
      </c>
      <c r="B61" s="173">
        <v>343</v>
      </c>
      <c r="C61" s="162">
        <v>27</v>
      </c>
      <c r="D61" s="162">
        <v>8</v>
      </c>
      <c r="E61" s="161">
        <f t="shared" si="9"/>
        <v>378</v>
      </c>
      <c r="F61" s="5">
        <v>525</v>
      </c>
      <c r="G61" s="163">
        <f t="shared" si="10"/>
        <v>0.72</v>
      </c>
      <c r="H61" s="164">
        <v>73</v>
      </c>
      <c r="I61" s="165">
        <v>3</v>
      </c>
      <c r="J61" s="166">
        <v>2</v>
      </c>
      <c r="K61" s="170">
        <v>2</v>
      </c>
      <c r="L61" s="171">
        <f t="shared" si="15"/>
        <v>80</v>
      </c>
      <c r="M61" s="164">
        <v>211</v>
      </c>
      <c r="N61" s="165">
        <v>17</v>
      </c>
      <c r="O61" s="164">
        <v>0</v>
      </c>
      <c r="P61" s="170">
        <v>5</v>
      </c>
      <c r="Q61" s="171">
        <f t="shared" si="19"/>
        <v>233</v>
      </c>
      <c r="R61" s="164">
        <v>15</v>
      </c>
      <c r="S61" s="165">
        <v>2</v>
      </c>
      <c r="T61" s="164">
        <v>0</v>
      </c>
      <c r="U61" s="170">
        <v>0</v>
      </c>
      <c r="V61" s="171">
        <f t="shared" si="20"/>
        <v>17</v>
      </c>
      <c r="W61" s="164">
        <v>17</v>
      </c>
      <c r="X61" s="165">
        <v>0</v>
      </c>
      <c r="Y61" s="166">
        <v>0</v>
      </c>
      <c r="Z61" s="170">
        <v>0</v>
      </c>
      <c r="AA61" s="171">
        <f t="shared" si="16"/>
        <v>17</v>
      </c>
      <c r="AB61" s="164">
        <v>7</v>
      </c>
      <c r="AC61" s="165">
        <v>0</v>
      </c>
      <c r="AD61" s="166">
        <v>1</v>
      </c>
      <c r="AE61" s="170">
        <v>0</v>
      </c>
      <c r="AF61" s="171">
        <f t="shared" si="17"/>
        <v>8</v>
      </c>
      <c r="AG61" s="164">
        <v>6</v>
      </c>
      <c r="AH61" s="165">
        <v>1</v>
      </c>
      <c r="AI61" s="166">
        <v>0</v>
      </c>
      <c r="AJ61" s="170">
        <v>0</v>
      </c>
      <c r="AK61" s="171">
        <f t="shared" si="18"/>
        <v>7</v>
      </c>
      <c r="AL61" s="164">
        <v>0</v>
      </c>
      <c r="AM61" s="165">
        <v>0</v>
      </c>
      <c r="AN61" s="166">
        <v>0</v>
      </c>
      <c r="AO61" s="166">
        <v>0</v>
      </c>
      <c r="AP61" s="171">
        <f t="shared" si="21"/>
        <v>0</v>
      </c>
      <c r="AQ61" s="171">
        <f t="shared" si="11"/>
        <v>88</v>
      </c>
      <c r="AR61" s="171">
        <f t="shared" si="12"/>
        <v>257</v>
      </c>
      <c r="AS61" s="164">
        <v>1</v>
      </c>
      <c r="AT61" s="165">
        <v>0</v>
      </c>
      <c r="AU61" s="166">
        <v>0</v>
      </c>
      <c r="AV61" s="166">
        <v>0</v>
      </c>
      <c r="AW61" s="161">
        <f t="shared" si="7"/>
        <v>1</v>
      </c>
      <c r="AX61" s="161">
        <f t="shared" si="22"/>
        <v>15</v>
      </c>
      <c r="AY61" s="161">
        <f t="shared" si="14"/>
        <v>363</v>
      </c>
      <c r="AZ61" s="161">
        <f t="shared" si="13"/>
        <v>378</v>
      </c>
    </row>
    <row r="62" spans="1:52" ht="18">
      <c r="A62" s="53" t="s">
        <v>60</v>
      </c>
      <c r="B62" s="173">
        <v>480</v>
      </c>
      <c r="C62" s="162">
        <v>33</v>
      </c>
      <c r="D62" s="162">
        <v>9</v>
      </c>
      <c r="E62" s="161">
        <f t="shared" si="9"/>
        <v>522</v>
      </c>
      <c r="F62" s="5">
        <v>792</v>
      </c>
      <c r="G62" s="163">
        <f t="shared" si="10"/>
        <v>0.65909090909090906</v>
      </c>
      <c r="H62" s="164">
        <v>120</v>
      </c>
      <c r="I62" s="165">
        <v>16</v>
      </c>
      <c r="J62" s="166">
        <v>0</v>
      </c>
      <c r="K62" s="170">
        <v>2</v>
      </c>
      <c r="L62" s="171">
        <f t="shared" si="15"/>
        <v>138</v>
      </c>
      <c r="M62" s="164">
        <v>264</v>
      </c>
      <c r="N62" s="165">
        <v>12</v>
      </c>
      <c r="O62" s="164">
        <v>0</v>
      </c>
      <c r="P62" s="170">
        <v>7</v>
      </c>
      <c r="Q62" s="171">
        <f t="shared" si="19"/>
        <v>283</v>
      </c>
      <c r="R62" s="164">
        <v>23</v>
      </c>
      <c r="S62" s="165">
        <v>3</v>
      </c>
      <c r="T62" s="164">
        <v>1</v>
      </c>
      <c r="U62" s="170">
        <v>0</v>
      </c>
      <c r="V62" s="171">
        <f t="shared" si="20"/>
        <v>27</v>
      </c>
      <c r="W62" s="164">
        <v>21</v>
      </c>
      <c r="X62" s="165">
        <v>0</v>
      </c>
      <c r="Y62" s="166">
        <v>0</v>
      </c>
      <c r="Z62" s="170">
        <v>0</v>
      </c>
      <c r="AA62" s="171">
        <f t="shared" si="16"/>
        <v>21</v>
      </c>
      <c r="AB62" s="164">
        <v>17</v>
      </c>
      <c r="AC62" s="165">
        <v>0</v>
      </c>
      <c r="AD62" s="166">
        <v>0</v>
      </c>
      <c r="AE62" s="170">
        <v>0</v>
      </c>
      <c r="AF62" s="171">
        <f t="shared" si="17"/>
        <v>17</v>
      </c>
      <c r="AG62" s="164">
        <v>9</v>
      </c>
      <c r="AH62" s="165">
        <v>0</v>
      </c>
      <c r="AI62" s="166">
        <v>0</v>
      </c>
      <c r="AJ62" s="170">
        <v>0</v>
      </c>
      <c r="AK62" s="171">
        <f t="shared" si="18"/>
        <v>9</v>
      </c>
      <c r="AL62" s="164">
        <v>3</v>
      </c>
      <c r="AM62" s="165">
        <v>0</v>
      </c>
      <c r="AN62" s="166">
        <v>0</v>
      </c>
      <c r="AO62" s="166">
        <v>0</v>
      </c>
      <c r="AP62" s="171">
        <f t="shared" si="21"/>
        <v>3</v>
      </c>
      <c r="AQ62" s="171">
        <f t="shared" si="11"/>
        <v>155</v>
      </c>
      <c r="AR62" s="171">
        <f t="shared" si="12"/>
        <v>322</v>
      </c>
      <c r="AS62" s="164">
        <v>0</v>
      </c>
      <c r="AT62" s="165">
        <v>0</v>
      </c>
      <c r="AU62" s="166">
        <v>0</v>
      </c>
      <c r="AV62" s="166">
        <v>0</v>
      </c>
      <c r="AW62" s="161">
        <f t="shared" si="7"/>
        <v>0</v>
      </c>
      <c r="AX62" s="161">
        <f t="shared" si="22"/>
        <v>24</v>
      </c>
      <c r="AY62" s="161">
        <f t="shared" si="14"/>
        <v>498</v>
      </c>
      <c r="AZ62" s="161">
        <f t="shared" si="13"/>
        <v>522</v>
      </c>
    </row>
    <row r="63" spans="1:52" ht="18">
      <c r="A63" s="53" t="s">
        <v>61</v>
      </c>
      <c r="B63" s="173">
        <v>123</v>
      </c>
      <c r="C63" s="162">
        <v>14</v>
      </c>
      <c r="D63" s="162">
        <v>0</v>
      </c>
      <c r="E63" s="161">
        <f t="shared" si="9"/>
        <v>137</v>
      </c>
      <c r="F63" s="5">
        <v>197</v>
      </c>
      <c r="G63" s="163">
        <f t="shared" si="10"/>
        <v>0.69543147208121825</v>
      </c>
      <c r="H63" s="164">
        <v>46</v>
      </c>
      <c r="I63" s="165">
        <v>5</v>
      </c>
      <c r="J63" s="166">
        <v>0</v>
      </c>
      <c r="K63" s="170">
        <v>0</v>
      </c>
      <c r="L63" s="171">
        <f t="shared" si="15"/>
        <v>51</v>
      </c>
      <c r="M63" s="164">
        <v>60</v>
      </c>
      <c r="N63" s="165">
        <v>6</v>
      </c>
      <c r="O63" s="164">
        <v>0</v>
      </c>
      <c r="P63" s="170">
        <v>0</v>
      </c>
      <c r="Q63" s="171">
        <f t="shared" si="19"/>
        <v>66</v>
      </c>
      <c r="R63" s="164">
        <v>2</v>
      </c>
      <c r="S63" s="165">
        <v>2</v>
      </c>
      <c r="T63" s="164">
        <v>0</v>
      </c>
      <c r="U63" s="170">
        <v>0</v>
      </c>
      <c r="V63" s="171">
        <f t="shared" si="20"/>
        <v>4</v>
      </c>
      <c r="W63" s="164">
        <v>3</v>
      </c>
      <c r="X63" s="165">
        <v>0</v>
      </c>
      <c r="Y63" s="166">
        <v>0</v>
      </c>
      <c r="Z63" s="170">
        <v>0</v>
      </c>
      <c r="AA63" s="171">
        <f t="shared" si="16"/>
        <v>3</v>
      </c>
      <c r="AB63" s="164">
        <v>5</v>
      </c>
      <c r="AC63" s="165">
        <v>0</v>
      </c>
      <c r="AD63" s="166">
        <v>0</v>
      </c>
      <c r="AE63" s="170">
        <v>0</v>
      </c>
      <c r="AF63" s="171">
        <f t="shared" si="17"/>
        <v>5</v>
      </c>
      <c r="AG63" s="164">
        <v>2</v>
      </c>
      <c r="AH63" s="165">
        <v>0</v>
      </c>
      <c r="AI63" s="166">
        <v>0</v>
      </c>
      <c r="AJ63" s="170">
        <v>0</v>
      </c>
      <c r="AK63" s="171">
        <f t="shared" si="18"/>
        <v>2</v>
      </c>
      <c r="AL63" s="164">
        <v>0</v>
      </c>
      <c r="AM63" s="165">
        <v>0</v>
      </c>
      <c r="AN63" s="166">
        <v>0</v>
      </c>
      <c r="AO63" s="166">
        <v>0</v>
      </c>
      <c r="AP63" s="171">
        <f t="shared" si="21"/>
        <v>0</v>
      </c>
      <c r="AQ63" s="171">
        <f t="shared" si="11"/>
        <v>56</v>
      </c>
      <c r="AR63" s="171">
        <f t="shared" si="12"/>
        <v>72</v>
      </c>
      <c r="AS63" s="164">
        <v>0</v>
      </c>
      <c r="AT63" s="165">
        <v>0</v>
      </c>
      <c r="AU63" s="166">
        <v>0</v>
      </c>
      <c r="AV63" s="166">
        <v>0</v>
      </c>
      <c r="AW63" s="161">
        <f t="shared" si="7"/>
        <v>0</v>
      </c>
      <c r="AX63" s="161">
        <f t="shared" si="22"/>
        <v>6</v>
      </c>
      <c r="AY63" s="161">
        <f t="shared" si="14"/>
        <v>131</v>
      </c>
      <c r="AZ63" s="161">
        <f t="shared" si="13"/>
        <v>137</v>
      </c>
    </row>
    <row r="64" spans="1:52" ht="18">
      <c r="A64" s="53" t="s">
        <v>62</v>
      </c>
      <c r="B64" s="173">
        <v>621</v>
      </c>
      <c r="C64" s="162">
        <v>40</v>
      </c>
      <c r="D64" s="162">
        <v>4</v>
      </c>
      <c r="E64" s="161">
        <f t="shared" si="9"/>
        <v>665</v>
      </c>
      <c r="F64" s="5">
        <v>989</v>
      </c>
      <c r="G64" s="163">
        <f t="shared" si="10"/>
        <v>0.67239635995955516</v>
      </c>
      <c r="H64" s="164">
        <v>166</v>
      </c>
      <c r="I64" s="165">
        <v>15</v>
      </c>
      <c r="J64" s="166">
        <v>1</v>
      </c>
      <c r="K64" s="170">
        <v>0</v>
      </c>
      <c r="L64" s="171">
        <f t="shared" si="15"/>
        <v>182</v>
      </c>
      <c r="M64" s="164">
        <v>323</v>
      </c>
      <c r="N64" s="165">
        <v>13</v>
      </c>
      <c r="O64" s="164">
        <v>0</v>
      </c>
      <c r="P64" s="170">
        <v>3</v>
      </c>
      <c r="Q64" s="171">
        <f t="shared" si="19"/>
        <v>339</v>
      </c>
      <c r="R64" s="164">
        <v>44</v>
      </c>
      <c r="S64" s="165">
        <v>1</v>
      </c>
      <c r="T64" s="164">
        <v>0</v>
      </c>
      <c r="U64" s="170">
        <v>0</v>
      </c>
      <c r="V64" s="171">
        <f t="shared" si="20"/>
        <v>45</v>
      </c>
      <c r="W64" s="164">
        <v>27</v>
      </c>
      <c r="X64" s="165">
        <v>3</v>
      </c>
      <c r="Y64" s="166">
        <v>0</v>
      </c>
      <c r="Z64" s="170">
        <v>0</v>
      </c>
      <c r="AA64" s="171">
        <f t="shared" si="16"/>
        <v>30</v>
      </c>
      <c r="AB64" s="164">
        <v>21</v>
      </c>
      <c r="AC64" s="165">
        <v>0</v>
      </c>
      <c r="AD64" s="166">
        <v>1</v>
      </c>
      <c r="AE64" s="170">
        <v>0</v>
      </c>
      <c r="AF64" s="171">
        <f t="shared" si="17"/>
        <v>22</v>
      </c>
      <c r="AG64" s="164">
        <v>20</v>
      </c>
      <c r="AH64" s="165">
        <v>1</v>
      </c>
      <c r="AI64" s="166">
        <v>0</v>
      </c>
      <c r="AJ64" s="170">
        <v>0</v>
      </c>
      <c r="AK64" s="171">
        <f t="shared" si="18"/>
        <v>21</v>
      </c>
      <c r="AL64" s="164">
        <v>1</v>
      </c>
      <c r="AM64" s="165">
        <v>0</v>
      </c>
      <c r="AN64" s="166">
        <v>0</v>
      </c>
      <c r="AO64" s="166">
        <v>0</v>
      </c>
      <c r="AP64" s="171">
        <f t="shared" si="21"/>
        <v>1</v>
      </c>
      <c r="AQ64" s="171">
        <f t="shared" si="11"/>
        <v>204</v>
      </c>
      <c r="AR64" s="171">
        <f t="shared" si="12"/>
        <v>406</v>
      </c>
      <c r="AS64" s="164">
        <v>0</v>
      </c>
      <c r="AT64" s="165">
        <v>0</v>
      </c>
      <c r="AU64" s="166">
        <v>0</v>
      </c>
      <c r="AV64" s="166">
        <v>0</v>
      </c>
      <c r="AW64" s="161">
        <f t="shared" si="7"/>
        <v>0</v>
      </c>
      <c r="AX64" s="161">
        <f t="shared" si="22"/>
        <v>25</v>
      </c>
      <c r="AY64" s="161">
        <f t="shared" si="14"/>
        <v>640</v>
      </c>
      <c r="AZ64" s="161">
        <f t="shared" si="13"/>
        <v>665</v>
      </c>
    </row>
    <row r="65" spans="1:52" ht="18">
      <c r="A65" s="53" t="s">
        <v>63</v>
      </c>
      <c r="B65" s="173">
        <v>510</v>
      </c>
      <c r="C65" s="162">
        <v>44</v>
      </c>
      <c r="D65" s="162">
        <v>12</v>
      </c>
      <c r="E65" s="161">
        <f t="shared" si="9"/>
        <v>566</v>
      </c>
      <c r="F65" s="5">
        <v>750</v>
      </c>
      <c r="G65" s="163">
        <f t="shared" si="10"/>
        <v>0.75466666666666671</v>
      </c>
      <c r="H65" s="164">
        <v>161</v>
      </c>
      <c r="I65" s="165">
        <v>15</v>
      </c>
      <c r="J65" s="166">
        <v>1</v>
      </c>
      <c r="K65" s="170">
        <v>4</v>
      </c>
      <c r="L65" s="171">
        <f t="shared" si="15"/>
        <v>181</v>
      </c>
      <c r="M65" s="164">
        <v>260</v>
      </c>
      <c r="N65" s="165">
        <v>14</v>
      </c>
      <c r="O65" s="164">
        <v>0</v>
      </c>
      <c r="P65" s="170">
        <v>4</v>
      </c>
      <c r="Q65" s="171">
        <f t="shared" si="19"/>
        <v>278</v>
      </c>
      <c r="R65" s="164">
        <v>29</v>
      </c>
      <c r="S65" s="165">
        <v>1</v>
      </c>
      <c r="T65" s="164">
        <v>0</v>
      </c>
      <c r="U65" s="170">
        <v>0</v>
      </c>
      <c r="V65" s="171">
        <f t="shared" si="20"/>
        <v>30</v>
      </c>
      <c r="W65" s="164">
        <v>14</v>
      </c>
      <c r="X65" s="165">
        <v>3</v>
      </c>
      <c r="Y65" s="166">
        <v>1</v>
      </c>
      <c r="Z65" s="170">
        <v>2</v>
      </c>
      <c r="AA65" s="171">
        <f t="shared" si="16"/>
        <v>20</v>
      </c>
      <c r="AB65" s="164">
        <v>11</v>
      </c>
      <c r="AC65" s="165">
        <v>1</v>
      </c>
      <c r="AD65" s="166">
        <v>0</v>
      </c>
      <c r="AE65" s="170">
        <v>0</v>
      </c>
      <c r="AF65" s="171">
        <f t="shared" si="17"/>
        <v>12</v>
      </c>
      <c r="AG65" s="164">
        <v>16</v>
      </c>
      <c r="AH65" s="165">
        <v>2</v>
      </c>
      <c r="AI65" s="166">
        <v>0</v>
      </c>
      <c r="AJ65" s="170">
        <v>1</v>
      </c>
      <c r="AK65" s="171">
        <f t="shared" si="18"/>
        <v>19</v>
      </c>
      <c r="AL65" s="164">
        <v>0</v>
      </c>
      <c r="AM65" s="165">
        <v>0</v>
      </c>
      <c r="AN65" s="166">
        <v>0</v>
      </c>
      <c r="AO65" s="166">
        <v>0</v>
      </c>
      <c r="AP65" s="171">
        <f t="shared" si="21"/>
        <v>0</v>
      </c>
      <c r="AQ65" s="171">
        <f t="shared" si="11"/>
        <v>193</v>
      </c>
      <c r="AR65" s="171">
        <f t="shared" si="12"/>
        <v>327</v>
      </c>
      <c r="AS65" s="164">
        <v>0</v>
      </c>
      <c r="AT65" s="165">
        <v>0</v>
      </c>
      <c r="AU65" s="166">
        <v>0</v>
      </c>
      <c r="AV65" s="166">
        <v>0</v>
      </c>
      <c r="AW65" s="161">
        <f t="shared" si="7"/>
        <v>0</v>
      </c>
      <c r="AX65" s="161">
        <f t="shared" si="22"/>
        <v>26</v>
      </c>
      <c r="AY65" s="161">
        <f t="shared" si="14"/>
        <v>540</v>
      </c>
      <c r="AZ65" s="161">
        <f t="shared" si="13"/>
        <v>566</v>
      </c>
    </row>
    <row r="66" spans="1:52" ht="18">
      <c r="A66" s="53" t="s">
        <v>64</v>
      </c>
      <c r="B66" s="173">
        <v>290</v>
      </c>
      <c r="C66" s="162">
        <v>23</v>
      </c>
      <c r="D66" s="162">
        <v>1</v>
      </c>
      <c r="E66" s="161">
        <f t="shared" si="9"/>
        <v>314</v>
      </c>
      <c r="F66" s="5">
        <v>468</v>
      </c>
      <c r="G66" s="163">
        <f t="shared" si="10"/>
        <v>0.67094017094017089</v>
      </c>
      <c r="H66" s="164">
        <v>54</v>
      </c>
      <c r="I66" s="165">
        <v>4</v>
      </c>
      <c r="J66" s="166">
        <v>1</v>
      </c>
      <c r="K66" s="170">
        <v>0</v>
      </c>
      <c r="L66" s="171">
        <f t="shared" si="15"/>
        <v>59</v>
      </c>
      <c r="M66" s="164">
        <v>195</v>
      </c>
      <c r="N66" s="165">
        <v>10</v>
      </c>
      <c r="O66" s="164">
        <v>0</v>
      </c>
      <c r="P66" s="170">
        <v>1</v>
      </c>
      <c r="Q66" s="171">
        <f t="shared" si="19"/>
        <v>206</v>
      </c>
      <c r="R66" s="164">
        <v>18</v>
      </c>
      <c r="S66" s="165">
        <v>1</v>
      </c>
      <c r="T66" s="164">
        <v>0</v>
      </c>
      <c r="U66" s="170">
        <v>0</v>
      </c>
      <c r="V66" s="171">
        <f t="shared" si="20"/>
        <v>19</v>
      </c>
      <c r="W66" s="164">
        <v>4</v>
      </c>
      <c r="X66" s="165">
        <v>1</v>
      </c>
      <c r="Y66" s="166">
        <v>0</v>
      </c>
      <c r="Z66" s="170">
        <v>0</v>
      </c>
      <c r="AA66" s="171">
        <f t="shared" si="16"/>
        <v>5</v>
      </c>
      <c r="AB66" s="164">
        <v>2</v>
      </c>
      <c r="AC66" s="165">
        <v>0</v>
      </c>
      <c r="AD66" s="166">
        <v>0</v>
      </c>
      <c r="AE66" s="170">
        <v>0</v>
      </c>
      <c r="AF66" s="171">
        <f t="shared" si="17"/>
        <v>2</v>
      </c>
      <c r="AG66" s="164">
        <v>8</v>
      </c>
      <c r="AH66" s="165">
        <v>1</v>
      </c>
      <c r="AI66" s="166">
        <v>0</v>
      </c>
      <c r="AJ66" s="170">
        <v>0</v>
      </c>
      <c r="AK66" s="171">
        <f t="shared" si="18"/>
        <v>9</v>
      </c>
      <c r="AL66" s="164">
        <v>1</v>
      </c>
      <c r="AM66" s="165">
        <v>0</v>
      </c>
      <c r="AN66" s="166">
        <v>0</v>
      </c>
      <c r="AO66" s="166">
        <v>0</v>
      </c>
      <c r="AP66" s="171">
        <f t="shared" si="21"/>
        <v>1</v>
      </c>
      <c r="AQ66" s="171">
        <f t="shared" si="11"/>
        <v>61</v>
      </c>
      <c r="AR66" s="171">
        <f t="shared" si="12"/>
        <v>235</v>
      </c>
      <c r="AS66" s="164">
        <v>0</v>
      </c>
      <c r="AT66" s="165">
        <v>0</v>
      </c>
      <c r="AU66" s="166">
        <v>0</v>
      </c>
      <c r="AV66" s="166">
        <v>0</v>
      </c>
      <c r="AW66" s="161">
        <f t="shared" si="7"/>
        <v>0</v>
      </c>
      <c r="AX66" s="161">
        <f t="shared" si="22"/>
        <v>13</v>
      </c>
      <c r="AY66" s="161">
        <f t="shared" si="14"/>
        <v>301</v>
      </c>
      <c r="AZ66" s="161">
        <f t="shared" si="13"/>
        <v>314</v>
      </c>
    </row>
    <row r="67" spans="1:52" ht="18">
      <c r="A67" s="53" t="s">
        <v>65</v>
      </c>
      <c r="B67" s="173">
        <v>554</v>
      </c>
      <c r="C67" s="162">
        <v>57</v>
      </c>
      <c r="D67" s="162">
        <v>2</v>
      </c>
      <c r="E67" s="161">
        <f t="shared" si="9"/>
        <v>613</v>
      </c>
      <c r="F67" s="5">
        <v>821</v>
      </c>
      <c r="G67" s="163">
        <f t="shared" si="10"/>
        <v>0.74665042630937883</v>
      </c>
      <c r="H67" s="164">
        <v>211</v>
      </c>
      <c r="I67" s="165">
        <v>25</v>
      </c>
      <c r="J67" s="166">
        <v>3</v>
      </c>
      <c r="K67" s="170">
        <v>0</v>
      </c>
      <c r="L67" s="171">
        <f t="shared" si="15"/>
        <v>239</v>
      </c>
      <c r="M67" s="164">
        <v>245</v>
      </c>
      <c r="N67" s="165">
        <v>21</v>
      </c>
      <c r="O67" s="164">
        <v>1</v>
      </c>
      <c r="P67" s="170">
        <v>1</v>
      </c>
      <c r="Q67" s="171">
        <f t="shared" si="19"/>
        <v>268</v>
      </c>
      <c r="R67" s="164">
        <v>26</v>
      </c>
      <c r="S67" s="165">
        <v>2</v>
      </c>
      <c r="T67" s="164">
        <v>0</v>
      </c>
      <c r="U67" s="170">
        <v>0</v>
      </c>
      <c r="V67" s="171">
        <f t="shared" si="20"/>
        <v>28</v>
      </c>
      <c r="W67" s="164">
        <v>24</v>
      </c>
      <c r="X67" s="165">
        <v>2</v>
      </c>
      <c r="Y67" s="166">
        <v>0</v>
      </c>
      <c r="Z67" s="170">
        <v>0</v>
      </c>
      <c r="AA67" s="171">
        <f t="shared" si="16"/>
        <v>26</v>
      </c>
      <c r="AB67" s="164">
        <v>9</v>
      </c>
      <c r="AC67" s="165">
        <v>0</v>
      </c>
      <c r="AD67" s="166">
        <v>0</v>
      </c>
      <c r="AE67" s="170">
        <v>0</v>
      </c>
      <c r="AF67" s="171">
        <f t="shared" si="17"/>
        <v>9</v>
      </c>
      <c r="AG67" s="164">
        <v>12</v>
      </c>
      <c r="AH67" s="165">
        <v>0</v>
      </c>
      <c r="AI67" s="166">
        <v>0</v>
      </c>
      <c r="AJ67" s="170">
        <v>0</v>
      </c>
      <c r="AK67" s="171">
        <f t="shared" si="18"/>
        <v>12</v>
      </c>
      <c r="AL67" s="164">
        <v>0</v>
      </c>
      <c r="AM67" s="165">
        <v>0</v>
      </c>
      <c r="AN67" s="166">
        <v>0</v>
      </c>
      <c r="AO67" s="166">
        <v>0</v>
      </c>
      <c r="AP67" s="171">
        <f t="shared" si="21"/>
        <v>0</v>
      </c>
      <c r="AQ67" s="171">
        <f t="shared" si="11"/>
        <v>248</v>
      </c>
      <c r="AR67" s="171">
        <f t="shared" si="12"/>
        <v>308</v>
      </c>
      <c r="AS67" s="164">
        <v>0</v>
      </c>
      <c r="AT67" s="165">
        <v>0</v>
      </c>
      <c r="AU67" s="166">
        <v>0</v>
      </c>
      <c r="AV67" s="166">
        <v>0</v>
      </c>
      <c r="AW67" s="161">
        <f t="shared" si="7"/>
        <v>0</v>
      </c>
      <c r="AX67" s="161">
        <f t="shared" si="22"/>
        <v>31</v>
      </c>
      <c r="AY67" s="161">
        <f t="shared" si="14"/>
        <v>582</v>
      </c>
      <c r="AZ67" s="161">
        <f t="shared" si="13"/>
        <v>613</v>
      </c>
    </row>
    <row r="68" spans="1:52" ht="18">
      <c r="A68" s="53" t="s">
        <v>66</v>
      </c>
      <c r="B68" s="173">
        <v>482</v>
      </c>
      <c r="C68" s="162">
        <v>49</v>
      </c>
      <c r="D68" s="162">
        <v>7</v>
      </c>
      <c r="E68" s="161">
        <f t="shared" si="9"/>
        <v>538</v>
      </c>
      <c r="F68" s="5">
        <v>749</v>
      </c>
      <c r="G68" s="163">
        <f t="shared" si="10"/>
        <v>0.71829105473965282</v>
      </c>
      <c r="H68" s="164">
        <v>143</v>
      </c>
      <c r="I68" s="165">
        <v>11</v>
      </c>
      <c r="J68" s="166">
        <v>2</v>
      </c>
      <c r="K68" s="170">
        <v>2</v>
      </c>
      <c r="L68" s="171">
        <f t="shared" si="15"/>
        <v>158</v>
      </c>
      <c r="M68" s="164">
        <v>254</v>
      </c>
      <c r="N68" s="165">
        <v>22</v>
      </c>
      <c r="O68" s="164">
        <v>2</v>
      </c>
      <c r="P68" s="170">
        <v>4</v>
      </c>
      <c r="Q68" s="171">
        <f t="shared" si="19"/>
        <v>282</v>
      </c>
      <c r="R68" s="164">
        <v>31</v>
      </c>
      <c r="S68" s="165">
        <v>1</v>
      </c>
      <c r="T68" s="164">
        <v>0</v>
      </c>
      <c r="U68" s="170">
        <v>0</v>
      </c>
      <c r="V68" s="171">
        <f t="shared" si="20"/>
        <v>32</v>
      </c>
      <c r="W68" s="164">
        <v>20</v>
      </c>
      <c r="X68" s="165">
        <v>0</v>
      </c>
      <c r="Y68" s="166">
        <v>0</v>
      </c>
      <c r="Z68" s="170">
        <v>0</v>
      </c>
      <c r="AA68" s="171">
        <f t="shared" si="16"/>
        <v>20</v>
      </c>
      <c r="AB68" s="164">
        <v>9</v>
      </c>
      <c r="AC68" s="165">
        <v>0</v>
      </c>
      <c r="AD68" s="166">
        <v>1</v>
      </c>
      <c r="AE68" s="170">
        <v>0</v>
      </c>
      <c r="AF68" s="171">
        <f t="shared" si="17"/>
        <v>10</v>
      </c>
      <c r="AG68" s="164">
        <v>12</v>
      </c>
      <c r="AH68" s="165">
        <v>2</v>
      </c>
      <c r="AI68" s="166">
        <v>0</v>
      </c>
      <c r="AJ68" s="170">
        <v>0</v>
      </c>
      <c r="AK68" s="171">
        <f t="shared" si="18"/>
        <v>14</v>
      </c>
      <c r="AL68" s="164">
        <v>2</v>
      </c>
      <c r="AM68" s="165">
        <v>0</v>
      </c>
      <c r="AN68" s="166">
        <v>0</v>
      </c>
      <c r="AO68" s="166">
        <v>0</v>
      </c>
      <c r="AP68" s="171">
        <f t="shared" si="21"/>
        <v>2</v>
      </c>
      <c r="AQ68" s="171">
        <f t="shared" si="11"/>
        <v>168</v>
      </c>
      <c r="AR68" s="171">
        <f t="shared" si="12"/>
        <v>330</v>
      </c>
      <c r="AS68" s="164">
        <v>0</v>
      </c>
      <c r="AT68" s="165">
        <v>0</v>
      </c>
      <c r="AU68" s="166">
        <v>0</v>
      </c>
      <c r="AV68" s="166">
        <v>0</v>
      </c>
      <c r="AW68" s="161">
        <f t="shared" si="7"/>
        <v>0</v>
      </c>
      <c r="AX68" s="161">
        <f t="shared" si="22"/>
        <v>20</v>
      </c>
      <c r="AY68" s="161">
        <f t="shared" si="14"/>
        <v>518</v>
      </c>
      <c r="AZ68" s="161">
        <f t="shared" si="13"/>
        <v>538</v>
      </c>
    </row>
    <row r="69" spans="1:52" ht="18">
      <c r="A69" s="53" t="s">
        <v>67</v>
      </c>
      <c r="B69" s="173">
        <v>423</v>
      </c>
      <c r="C69" s="162">
        <v>32</v>
      </c>
      <c r="D69" s="162">
        <v>5</v>
      </c>
      <c r="E69" s="161">
        <f t="shared" si="9"/>
        <v>460</v>
      </c>
      <c r="F69" s="5">
        <v>654</v>
      </c>
      <c r="G69" s="163">
        <f t="shared" si="10"/>
        <v>0.70336391437308865</v>
      </c>
      <c r="H69" s="164">
        <v>134</v>
      </c>
      <c r="I69" s="165">
        <v>15</v>
      </c>
      <c r="J69" s="166">
        <v>1</v>
      </c>
      <c r="K69" s="170">
        <v>2</v>
      </c>
      <c r="L69" s="171">
        <f t="shared" si="15"/>
        <v>152</v>
      </c>
      <c r="M69" s="164">
        <v>213</v>
      </c>
      <c r="N69" s="165">
        <v>7</v>
      </c>
      <c r="O69" s="164">
        <v>1</v>
      </c>
      <c r="P69" s="170">
        <v>1</v>
      </c>
      <c r="Q69" s="171">
        <f t="shared" si="19"/>
        <v>222</v>
      </c>
      <c r="R69" s="164">
        <v>32</v>
      </c>
      <c r="S69" s="165">
        <v>0</v>
      </c>
      <c r="T69" s="164">
        <v>0</v>
      </c>
      <c r="U69" s="170">
        <v>1</v>
      </c>
      <c r="V69" s="171">
        <f t="shared" si="20"/>
        <v>33</v>
      </c>
      <c r="W69" s="164">
        <v>12</v>
      </c>
      <c r="X69" s="165">
        <v>0</v>
      </c>
      <c r="Y69" s="166">
        <v>0</v>
      </c>
      <c r="Z69" s="170">
        <v>0</v>
      </c>
      <c r="AA69" s="171">
        <f t="shared" si="16"/>
        <v>12</v>
      </c>
      <c r="AB69" s="164">
        <v>5</v>
      </c>
      <c r="AC69" s="165">
        <v>0</v>
      </c>
      <c r="AD69" s="166">
        <v>0</v>
      </c>
      <c r="AE69" s="170">
        <v>1</v>
      </c>
      <c r="AF69" s="171">
        <f t="shared" si="17"/>
        <v>6</v>
      </c>
      <c r="AG69" s="164">
        <v>11</v>
      </c>
      <c r="AH69" s="165">
        <v>1</v>
      </c>
      <c r="AI69" s="166">
        <v>0</v>
      </c>
      <c r="AJ69" s="170">
        <v>0</v>
      </c>
      <c r="AK69" s="171">
        <f t="shared" si="18"/>
        <v>12</v>
      </c>
      <c r="AL69" s="164">
        <v>0</v>
      </c>
      <c r="AM69" s="165">
        <v>0</v>
      </c>
      <c r="AN69" s="166">
        <v>0</v>
      </c>
      <c r="AO69" s="166">
        <v>0</v>
      </c>
      <c r="AP69" s="171">
        <f t="shared" si="21"/>
        <v>0</v>
      </c>
      <c r="AQ69" s="171">
        <f t="shared" si="11"/>
        <v>158</v>
      </c>
      <c r="AR69" s="171">
        <f t="shared" si="12"/>
        <v>267</v>
      </c>
      <c r="AS69" s="164">
        <v>0</v>
      </c>
      <c r="AT69" s="165">
        <v>0</v>
      </c>
      <c r="AU69" s="166">
        <v>0</v>
      </c>
      <c r="AV69" s="166">
        <v>0</v>
      </c>
      <c r="AW69" s="161">
        <f t="shared" si="7"/>
        <v>0</v>
      </c>
      <c r="AX69" s="161">
        <f t="shared" si="22"/>
        <v>23</v>
      </c>
      <c r="AY69" s="161">
        <f t="shared" si="14"/>
        <v>437</v>
      </c>
      <c r="AZ69" s="161">
        <f t="shared" si="13"/>
        <v>460</v>
      </c>
    </row>
    <row r="70" spans="1:52" ht="18">
      <c r="A70" s="53" t="s">
        <v>68</v>
      </c>
      <c r="B70" s="173">
        <v>562</v>
      </c>
      <c r="C70" s="162">
        <v>45</v>
      </c>
      <c r="D70" s="162">
        <v>13</v>
      </c>
      <c r="E70" s="161">
        <f t="shared" si="9"/>
        <v>620</v>
      </c>
      <c r="F70" s="5">
        <v>969</v>
      </c>
      <c r="G70" s="163">
        <f t="shared" si="10"/>
        <v>0.63983488132094946</v>
      </c>
      <c r="H70" s="164">
        <v>221</v>
      </c>
      <c r="I70" s="165">
        <v>23</v>
      </c>
      <c r="J70" s="166">
        <v>3</v>
      </c>
      <c r="K70" s="170">
        <v>6</v>
      </c>
      <c r="L70" s="171">
        <f t="shared" si="15"/>
        <v>253</v>
      </c>
      <c r="M70" s="164">
        <v>232</v>
      </c>
      <c r="N70" s="165">
        <v>7</v>
      </c>
      <c r="O70" s="164">
        <v>1</v>
      </c>
      <c r="P70" s="170">
        <v>4</v>
      </c>
      <c r="Q70" s="171">
        <f t="shared" si="19"/>
        <v>244</v>
      </c>
      <c r="R70" s="164">
        <v>18</v>
      </c>
      <c r="S70" s="165">
        <v>2</v>
      </c>
      <c r="T70" s="164">
        <v>0</v>
      </c>
      <c r="U70" s="170">
        <v>0</v>
      </c>
      <c r="V70" s="171">
        <f t="shared" si="20"/>
        <v>20</v>
      </c>
      <c r="W70" s="164">
        <v>29</v>
      </c>
      <c r="X70" s="165">
        <v>3</v>
      </c>
      <c r="Y70" s="166">
        <v>1</v>
      </c>
      <c r="Z70" s="170">
        <v>0</v>
      </c>
      <c r="AA70" s="171">
        <f t="shared" si="16"/>
        <v>33</v>
      </c>
      <c r="AB70" s="164">
        <v>17</v>
      </c>
      <c r="AC70" s="165">
        <v>0</v>
      </c>
      <c r="AD70" s="166">
        <v>0</v>
      </c>
      <c r="AE70" s="170">
        <v>0</v>
      </c>
      <c r="AF70" s="171">
        <f t="shared" si="17"/>
        <v>17</v>
      </c>
      <c r="AG70" s="164">
        <v>20</v>
      </c>
      <c r="AH70" s="165">
        <v>0</v>
      </c>
      <c r="AI70" s="166">
        <v>0</v>
      </c>
      <c r="AJ70" s="170">
        <v>1</v>
      </c>
      <c r="AK70" s="171">
        <f t="shared" si="18"/>
        <v>21</v>
      </c>
      <c r="AL70" s="164">
        <v>3</v>
      </c>
      <c r="AM70" s="165">
        <v>1</v>
      </c>
      <c r="AN70" s="166">
        <v>0</v>
      </c>
      <c r="AO70" s="166">
        <v>0</v>
      </c>
      <c r="AP70" s="171">
        <f t="shared" si="21"/>
        <v>4</v>
      </c>
      <c r="AQ70" s="171">
        <f t="shared" si="11"/>
        <v>270</v>
      </c>
      <c r="AR70" s="171">
        <f t="shared" si="12"/>
        <v>289</v>
      </c>
      <c r="AS70" s="164">
        <v>0</v>
      </c>
      <c r="AT70" s="165">
        <v>0</v>
      </c>
      <c r="AU70" s="166">
        <v>0</v>
      </c>
      <c r="AV70" s="166">
        <v>0</v>
      </c>
      <c r="AW70" s="161">
        <f t="shared" si="7"/>
        <v>0</v>
      </c>
      <c r="AX70" s="161">
        <f t="shared" si="22"/>
        <v>28</v>
      </c>
      <c r="AY70" s="161">
        <f t="shared" si="14"/>
        <v>592</v>
      </c>
      <c r="AZ70" s="161">
        <f t="shared" si="13"/>
        <v>620</v>
      </c>
    </row>
    <row r="71" spans="1:52" ht="18">
      <c r="A71" s="53" t="s">
        <v>69</v>
      </c>
      <c r="B71" s="173">
        <v>535</v>
      </c>
      <c r="C71" s="162">
        <v>74</v>
      </c>
      <c r="D71" s="162">
        <v>7</v>
      </c>
      <c r="E71" s="161">
        <f t="shared" si="9"/>
        <v>616</v>
      </c>
      <c r="F71" s="5">
        <v>867</v>
      </c>
      <c r="G71" s="163">
        <f t="shared" si="10"/>
        <v>0.71049596309111884</v>
      </c>
      <c r="H71" s="164">
        <v>278</v>
      </c>
      <c r="I71" s="165">
        <v>32</v>
      </c>
      <c r="J71" s="166">
        <v>7</v>
      </c>
      <c r="K71" s="170">
        <v>3</v>
      </c>
      <c r="L71" s="171">
        <f t="shared" si="15"/>
        <v>320</v>
      </c>
      <c r="M71" s="164">
        <v>156</v>
      </c>
      <c r="N71" s="165">
        <v>21</v>
      </c>
      <c r="O71" s="164">
        <v>1</v>
      </c>
      <c r="P71" s="170">
        <v>1</v>
      </c>
      <c r="Q71" s="171">
        <f t="shared" ref="Q71:Q88" si="23">SUM(M71:P71)</f>
        <v>179</v>
      </c>
      <c r="R71" s="164">
        <v>13</v>
      </c>
      <c r="S71" s="165">
        <v>0</v>
      </c>
      <c r="T71" s="164">
        <v>0</v>
      </c>
      <c r="U71" s="170">
        <v>0</v>
      </c>
      <c r="V71" s="171">
        <f t="shared" ref="V71:V88" si="24">SUM(R71:U71)</f>
        <v>13</v>
      </c>
      <c r="W71" s="164">
        <v>43</v>
      </c>
      <c r="X71" s="165">
        <v>3</v>
      </c>
      <c r="Y71" s="166">
        <v>0</v>
      </c>
      <c r="Z71" s="170">
        <v>2</v>
      </c>
      <c r="AA71" s="171">
        <f t="shared" si="16"/>
        <v>48</v>
      </c>
      <c r="AB71" s="164">
        <v>14</v>
      </c>
      <c r="AC71" s="165">
        <v>2</v>
      </c>
      <c r="AD71" s="166">
        <v>1</v>
      </c>
      <c r="AE71" s="170">
        <v>0</v>
      </c>
      <c r="AF71" s="171">
        <f t="shared" si="17"/>
        <v>17</v>
      </c>
      <c r="AG71" s="164">
        <v>10</v>
      </c>
      <c r="AH71" s="165">
        <v>1</v>
      </c>
      <c r="AI71" s="166">
        <v>0</v>
      </c>
      <c r="AJ71" s="170">
        <v>0</v>
      </c>
      <c r="AK71" s="171">
        <f t="shared" si="18"/>
        <v>11</v>
      </c>
      <c r="AL71" s="164">
        <v>3</v>
      </c>
      <c r="AM71" s="165">
        <v>0</v>
      </c>
      <c r="AN71" s="166">
        <v>0</v>
      </c>
      <c r="AO71" s="166">
        <v>0</v>
      </c>
      <c r="AP71" s="171">
        <f t="shared" ref="AP71:AP88" si="25">SUM(AL71:AO71)</f>
        <v>3</v>
      </c>
      <c r="AQ71" s="171">
        <f t="shared" si="11"/>
        <v>337</v>
      </c>
      <c r="AR71" s="171">
        <f t="shared" si="12"/>
        <v>206</v>
      </c>
      <c r="AS71" s="164">
        <v>0</v>
      </c>
      <c r="AT71" s="165">
        <v>0</v>
      </c>
      <c r="AU71" s="166">
        <v>0</v>
      </c>
      <c r="AV71" s="166">
        <v>0</v>
      </c>
      <c r="AW71" s="161">
        <f t="shared" ref="AW71:AW88" si="26">SUM(AS71:AV71)</f>
        <v>0</v>
      </c>
      <c r="AX71" s="161">
        <f t="shared" ref="AX71:AX88" si="27">E71-AY71</f>
        <v>25</v>
      </c>
      <c r="AY71" s="161">
        <f t="shared" si="14"/>
        <v>591</v>
      </c>
      <c r="AZ71" s="161">
        <f t="shared" si="13"/>
        <v>616</v>
      </c>
    </row>
    <row r="72" spans="1:52" ht="18">
      <c r="A72" s="53" t="s">
        <v>70</v>
      </c>
      <c r="B72" s="173">
        <v>532</v>
      </c>
      <c r="C72" s="162">
        <v>39</v>
      </c>
      <c r="D72" s="162">
        <v>16</v>
      </c>
      <c r="E72" s="161">
        <f t="shared" ref="E72:E88" si="28">SUM(B72:D72)</f>
        <v>587</v>
      </c>
      <c r="F72" s="5">
        <v>995</v>
      </c>
      <c r="G72" s="163">
        <f t="shared" ref="G72:G88" si="29">E72/F72</f>
        <v>0.58994974874371864</v>
      </c>
      <c r="H72" s="164">
        <v>283</v>
      </c>
      <c r="I72" s="165">
        <v>20</v>
      </c>
      <c r="J72" s="166">
        <v>4</v>
      </c>
      <c r="K72" s="170">
        <v>9</v>
      </c>
      <c r="L72" s="171">
        <f t="shared" ref="L72:L81" si="30">SUM(H72:K72)</f>
        <v>316</v>
      </c>
      <c r="M72" s="164">
        <v>111</v>
      </c>
      <c r="N72" s="165">
        <v>8</v>
      </c>
      <c r="O72" s="164">
        <v>0</v>
      </c>
      <c r="P72" s="170">
        <v>3</v>
      </c>
      <c r="Q72" s="171">
        <f t="shared" si="23"/>
        <v>122</v>
      </c>
      <c r="R72" s="164">
        <v>11</v>
      </c>
      <c r="S72" s="165">
        <v>0</v>
      </c>
      <c r="T72" s="164">
        <v>0</v>
      </c>
      <c r="U72" s="170">
        <v>1</v>
      </c>
      <c r="V72" s="171">
        <f t="shared" si="24"/>
        <v>12</v>
      </c>
      <c r="W72" s="164">
        <v>63</v>
      </c>
      <c r="X72" s="165">
        <v>1</v>
      </c>
      <c r="Y72" s="166">
        <v>0</v>
      </c>
      <c r="Z72" s="170">
        <v>1</v>
      </c>
      <c r="AA72" s="171">
        <f t="shared" ref="AA72:AA81" si="31">SUM(W72:Z72)</f>
        <v>65</v>
      </c>
      <c r="AB72" s="164">
        <v>22</v>
      </c>
      <c r="AC72" s="165">
        <v>2</v>
      </c>
      <c r="AD72" s="166">
        <v>0</v>
      </c>
      <c r="AE72" s="170">
        <v>0</v>
      </c>
      <c r="AF72" s="171">
        <f t="shared" ref="AF72:AF81" si="32">SUM(AB72:AE72)</f>
        <v>24</v>
      </c>
      <c r="AG72" s="164">
        <v>10</v>
      </c>
      <c r="AH72" s="165">
        <v>1</v>
      </c>
      <c r="AI72" s="166">
        <v>0</v>
      </c>
      <c r="AJ72" s="170">
        <v>0</v>
      </c>
      <c r="AK72" s="171">
        <f t="shared" ref="AK72:AK81" si="33">SUM(AG72:AJ72)</f>
        <v>11</v>
      </c>
      <c r="AL72" s="164">
        <v>2</v>
      </c>
      <c r="AM72" s="165">
        <v>0</v>
      </c>
      <c r="AN72" s="166">
        <v>0</v>
      </c>
      <c r="AO72" s="166">
        <v>0</v>
      </c>
      <c r="AP72" s="171">
        <f t="shared" si="25"/>
        <v>2</v>
      </c>
      <c r="AQ72" s="171">
        <f t="shared" ref="AQ72:AQ88" si="34">L72+AF72</f>
        <v>340</v>
      </c>
      <c r="AR72" s="171">
        <f t="shared" ref="AR72:AR88" si="35">AP72+AK72+V72+Q72</f>
        <v>147</v>
      </c>
      <c r="AS72" s="164">
        <v>1</v>
      </c>
      <c r="AT72" s="165">
        <v>0</v>
      </c>
      <c r="AU72" s="161">
        <v>1</v>
      </c>
      <c r="AV72" s="166">
        <v>0</v>
      </c>
      <c r="AW72" s="161">
        <f t="shared" si="26"/>
        <v>2</v>
      </c>
      <c r="AX72" s="161">
        <f t="shared" si="27"/>
        <v>33</v>
      </c>
      <c r="AY72" s="161">
        <f t="shared" ref="AY72:AY88" si="36">AR72+AQ72+AA72+AW72</f>
        <v>554</v>
      </c>
      <c r="AZ72" s="161">
        <f t="shared" ref="AZ72:AZ88" si="37">AX72+AY72</f>
        <v>587</v>
      </c>
    </row>
    <row r="73" spans="1:52" ht="18">
      <c r="A73" s="53" t="s">
        <v>71</v>
      </c>
      <c r="B73" s="173">
        <v>502</v>
      </c>
      <c r="C73" s="162">
        <v>53</v>
      </c>
      <c r="D73" s="162">
        <v>7</v>
      </c>
      <c r="E73" s="161">
        <f t="shared" si="28"/>
        <v>562</v>
      </c>
      <c r="F73" s="5">
        <v>766</v>
      </c>
      <c r="G73" s="163">
        <f t="shared" si="29"/>
        <v>0.73368146214099217</v>
      </c>
      <c r="H73" s="164">
        <v>283</v>
      </c>
      <c r="I73" s="165">
        <v>20</v>
      </c>
      <c r="J73" s="166">
        <v>9</v>
      </c>
      <c r="K73" s="170">
        <v>2</v>
      </c>
      <c r="L73" s="171">
        <f t="shared" si="30"/>
        <v>314</v>
      </c>
      <c r="M73" s="164">
        <v>119</v>
      </c>
      <c r="N73" s="165">
        <v>5</v>
      </c>
      <c r="O73" s="164">
        <v>0</v>
      </c>
      <c r="P73" s="170">
        <v>2</v>
      </c>
      <c r="Q73" s="171">
        <f t="shared" si="23"/>
        <v>126</v>
      </c>
      <c r="R73" s="164">
        <v>15</v>
      </c>
      <c r="S73" s="165">
        <v>1</v>
      </c>
      <c r="T73" s="164">
        <v>0</v>
      </c>
      <c r="U73" s="170">
        <v>0</v>
      </c>
      <c r="V73" s="171">
        <f t="shared" si="24"/>
        <v>16</v>
      </c>
      <c r="W73" s="164">
        <v>43</v>
      </c>
      <c r="X73" s="165">
        <v>7</v>
      </c>
      <c r="Y73" s="166">
        <v>0</v>
      </c>
      <c r="Z73" s="170">
        <v>2</v>
      </c>
      <c r="AA73" s="171">
        <f t="shared" si="31"/>
        <v>52</v>
      </c>
      <c r="AB73" s="164">
        <v>19</v>
      </c>
      <c r="AC73" s="165">
        <v>2</v>
      </c>
      <c r="AD73" s="166">
        <v>0</v>
      </c>
      <c r="AE73" s="170">
        <v>0</v>
      </c>
      <c r="AF73" s="171">
        <f t="shared" si="32"/>
        <v>21</v>
      </c>
      <c r="AG73" s="164">
        <v>13</v>
      </c>
      <c r="AH73" s="165">
        <v>1</v>
      </c>
      <c r="AI73" s="166">
        <v>0</v>
      </c>
      <c r="AJ73" s="170">
        <v>1</v>
      </c>
      <c r="AK73" s="171">
        <f t="shared" si="33"/>
        <v>15</v>
      </c>
      <c r="AL73" s="164">
        <v>1</v>
      </c>
      <c r="AM73" s="165">
        <v>0</v>
      </c>
      <c r="AN73" s="166">
        <v>0</v>
      </c>
      <c r="AO73" s="166">
        <v>0</v>
      </c>
      <c r="AP73" s="171">
        <f t="shared" si="25"/>
        <v>1</v>
      </c>
      <c r="AQ73" s="171">
        <f t="shared" si="34"/>
        <v>335</v>
      </c>
      <c r="AR73" s="171">
        <f t="shared" si="35"/>
        <v>158</v>
      </c>
      <c r="AS73" s="164">
        <v>0</v>
      </c>
      <c r="AT73" s="165">
        <v>0</v>
      </c>
      <c r="AU73" s="166">
        <v>0</v>
      </c>
      <c r="AV73" s="166">
        <v>0</v>
      </c>
      <c r="AW73" s="161">
        <f t="shared" si="26"/>
        <v>0</v>
      </c>
      <c r="AX73" s="161">
        <f t="shared" si="27"/>
        <v>17</v>
      </c>
      <c r="AY73" s="161">
        <f t="shared" si="36"/>
        <v>545</v>
      </c>
      <c r="AZ73" s="161">
        <f t="shared" si="37"/>
        <v>562</v>
      </c>
    </row>
    <row r="74" spans="1:52" ht="18">
      <c r="A74" s="53" t="s">
        <v>72</v>
      </c>
      <c r="B74" s="173">
        <v>614</v>
      </c>
      <c r="C74" s="162">
        <v>36</v>
      </c>
      <c r="D74" s="162">
        <v>9</v>
      </c>
      <c r="E74" s="161">
        <f t="shared" si="28"/>
        <v>659</v>
      </c>
      <c r="F74" s="5">
        <v>955</v>
      </c>
      <c r="G74" s="163">
        <f t="shared" si="29"/>
        <v>0.69005235602094239</v>
      </c>
      <c r="H74" s="164">
        <v>230</v>
      </c>
      <c r="I74" s="165">
        <v>15</v>
      </c>
      <c r="J74" s="166">
        <v>1</v>
      </c>
      <c r="K74" s="170">
        <v>6</v>
      </c>
      <c r="L74" s="171">
        <f t="shared" si="30"/>
        <v>252</v>
      </c>
      <c r="M74" s="164">
        <v>275</v>
      </c>
      <c r="N74" s="165">
        <v>11</v>
      </c>
      <c r="O74" s="164">
        <v>1</v>
      </c>
      <c r="P74" s="170">
        <v>3</v>
      </c>
      <c r="Q74" s="171">
        <f t="shared" si="23"/>
        <v>290</v>
      </c>
      <c r="R74" s="164">
        <v>27</v>
      </c>
      <c r="S74" s="165">
        <v>1</v>
      </c>
      <c r="T74" s="164">
        <v>0</v>
      </c>
      <c r="U74" s="170">
        <v>0</v>
      </c>
      <c r="V74" s="171">
        <f t="shared" si="24"/>
        <v>28</v>
      </c>
      <c r="W74" s="164">
        <v>26</v>
      </c>
      <c r="X74" s="165">
        <v>4</v>
      </c>
      <c r="Y74" s="166">
        <v>1</v>
      </c>
      <c r="Z74" s="170">
        <v>0</v>
      </c>
      <c r="AA74" s="171">
        <f t="shared" si="31"/>
        <v>31</v>
      </c>
      <c r="AB74" s="164">
        <v>15</v>
      </c>
      <c r="AC74" s="165">
        <v>0</v>
      </c>
      <c r="AD74" s="166">
        <v>0</v>
      </c>
      <c r="AE74" s="170">
        <v>0</v>
      </c>
      <c r="AF74" s="171">
        <f t="shared" si="32"/>
        <v>15</v>
      </c>
      <c r="AG74" s="164">
        <v>16</v>
      </c>
      <c r="AH74" s="165">
        <v>1</v>
      </c>
      <c r="AI74" s="166">
        <v>0</v>
      </c>
      <c r="AJ74" s="170">
        <v>0</v>
      </c>
      <c r="AK74" s="171">
        <f t="shared" si="33"/>
        <v>17</v>
      </c>
      <c r="AL74" s="164">
        <v>5</v>
      </c>
      <c r="AM74" s="165">
        <v>0</v>
      </c>
      <c r="AN74" s="166">
        <v>0</v>
      </c>
      <c r="AO74" s="166">
        <v>0</v>
      </c>
      <c r="AP74" s="171">
        <f t="shared" si="25"/>
        <v>5</v>
      </c>
      <c r="AQ74" s="171">
        <f t="shared" si="34"/>
        <v>267</v>
      </c>
      <c r="AR74" s="171">
        <f t="shared" si="35"/>
        <v>340</v>
      </c>
      <c r="AS74" s="164">
        <v>0</v>
      </c>
      <c r="AT74" s="165">
        <v>0</v>
      </c>
      <c r="AU74" s="166">
        <v>0</v>
      </c>
      <c r="AV74" s="166">
        <v>0</v>
      </c>
      <c r="AW74" s="161">
        <f t="shared" si="26"/>
        <v>0</v>
      </c>
      <c r="AX74" s="161">
        <f t="shared" si="27"/>
        <v>21</v>
      </c>
      <c r="AY74" s="161">
        <f t="shared" si="36"/>
        <v>638</v>
      </c>
      <c r="AZ74" s="161">
        <f t="shared" si="37"/>
        <v>659</v>
      </c>
    </row>
    <row r="75" spans="1:52" ht="18">
      <c r="A75" s="53" t="s">
        <v>73</v>
      </c>
      <c r="B75" s="173">
        <v>225</v>
      </c>
      <c r="C75" s="162">
        <v>13</v>
      </c>
      <c r="D75" s="162">
        <v>3</v>
      </c>
      <c r="E75" s="161">
        <f t="shared" si="28"/>
        <v>241</v>
      </c>
      <c r="F75" s="5">
        <v>387</v>
      </c>
      <c r="G75" s="163">
        <f t="shared" si="29"/>
        <v>0.62273901808785526</v>
      </c>
      <c r="H75" s="164">
        <v>49</v>
      </c>
      <c r="I75" s="165">
        <v>8</v>
      </c>
      <c r="J75" s="166">
        <v>0</v>
      </c>
      <c r="K75" s="170">
        <v>1</v>
      </c>
      <c r="L75" s="171">
        <f t="shared" si="30"/>
        <v>58</v>
      </c>
      <c r="M75" s="164">
        <v>132</v>
      </c>
      <c r="N75" s="165">
        <v>3</v>
      </c>
      <c r="O75" s="164">
        <v>0</v>
      </c>
      <c r="P75" s="170">
        <v>1</v>
      </c>
      <c r="Q75" s="171">
        <f t="shared" si="23"/>
        <v>136</v>
      </c>
      <c r="R75" s="164">
        <v>12</v>
      </c>
      <c r="S75" s="165">
        <v>0</v>
      </c>
      <c r="T75" s="164">
        <v>0</v>
      </c>
      <c r="U75" s="170">
        <v>1</v>
      </c>
      <c r="V75" s="171">
        <f t="shared" si="24"/>
        <v>13</v>
      </c>
      <c r="W75" s="164">
        <v>5</v>
      </c>
      <c r="X75" s="165">
        <v>0</v>
      </c>
      <c r="Y75" s="166">
        <v>0</v>
      </c>
      <c r="Z75" s="170">
        <v>0</v>
      </c>
      <c r="AA75" s="171">
        <f t="shared" si="31"/>
        <v>5</v>
      </c>
      <c r="AB75" s="164">
        <v>4</v>
      </c>
      <c r="AC75" s="165">
        <v>1</v>
      </c>
      <c r="AD75" s="166">
        <v>0</v>
      </c>
      <c r="AE75" s="170">
        <v>0</v>
      </c>
      <c r="AF75" s="171">
        <f t="shared" si="32"/>
        <v>5</v>
      </c>
      <c r="AG75" s="164">
        <v>6</v>
      </c>
      <c r="AH75" s="165">
        <v>0</v>
      </c>
      <c r="AI75" s="166">
        <v>0</v>
      </c>
      <c r="AJ75" s="170">
        <v>0</v>
      </c>
      <c r="AK75" s="171">
        <f t="shared" si="33"/>
        <v>6</v>
      </c>
      <c r="AL75" s="164">
        <v>1</v>
      </c>
      <c r="AM75" s="165">
        <v>0</v>
      </c>
      <c r="AN75" s="166">
        <v>0</v>
      </c>
      <c r="AO75" s="166">
        <v>0</v>
      </c>
      <c r="AP75" s="171">
        <f t="shared" si="25"/>
        <v>1</v>
      </c>
      <c r="AQ75" s="171">
        <f t="shared" si="34"/>
        <v>63</v>
      </c>
      <c r="AR75" s="171">
        <f t="shared" si="35"/>
        <v>156</v>
      </c>
      <c r="AS75" s="164">
        <v>0</v>
      </c>
      <c r="AT75" s="165">
        <v>0</v>
      </c>
      <c r="AU75" s="166">
        <v>0</v>
      </c>
      <c r="AV75" s="166">
        <v>0</v>
      </c>
      <c r="AW75" s="161">
        <f t="shared" si="26"/>
        <v>0</v>
      </c>
      <c r="AX75" s="161">
        <f t="shared" si="27"/>
        <v>17</v>
      </c>
      <c r="AY75" s="161">
        <f t="shared" si="36"/>
        <v>224</v>
      </c>
      <c r="AZ75" s="161">
        <f t="shared" si="37"/>
        <v>241</v>
      </c>
    </row>
    <row r="76" spans="1:52" ht="18">
      <c r="A76" s="53" t="s">
        <v>74</v>
      </c>
      <c r="B76" s="173">
        <v>678</v>
      </c>
      <c r="C76" s="162">
        <v>26</v>
      </c>
      <c r="D76" s="162">
        <v>7</v>
      </c>
      <c r="E76" s="161">
        <f t="shared" si="28"/>
        <v>711</v>
      </c>
      <c r="F76" s="5">
        <v>1118</v>
      </c>
      <c r="G76" s="163">
        <f t="shared" si="29"/>
        <v>0.63595706618962433</v>
      </c>
      <c r="H76" s="164">
        <v>129</v>
      </c>
      <c r="I76" s="165">
        <v>8</v>
      </c>
      <c r="J76" s="166">
        <v>2</v>
      </c>
      <c r="K76" s="170">
        <v>1</v>
      </c>
      <c r="L76" s="171">
        <f t="shared" si="30"/>
        <v>140</v>
      </c>
      <c r="M76" s="164">
        <v>412</v>
      </c>
      <c r="N76" s="165">
        <v>8</v>
      </c>
      <c r="O76" s="164">
        <v>0</v>
      </c>
      <c r="P76" s="170">
        <v>5</v>
      </c>
      <c r="Q76" s="171">
        <f t="shared" si="23"/>
        <v>425</v>
      </c>
      <c r="R76" s="164">
        <v>41</v>
      </c>
      <c r="S76" s="165">
        <v>3</v>
      </c>
      <c r="T76" s="164">
        <v>0</v>
      </c>
      <c r="U76" s="170">
        <v>0</v>
      </c>
      <c r="V76" s="171">
        <f t="shared" si="24"/>
        <v>44</v>
      </c>
      <c r="W76" s="164">
        <v>27</v>
      </c>
      <c r="X76" s="165">
        <v>3</v>
      </c>
      <c r="Y76" s="166">
        <v>0</v>
      </c>
      <c r="Z76" s="170">
        <v>0</v>
      </c>
      <c r="AA76" s="171">
        <f t="shared" si="31"/>
        <v>30</v>
      </c>
      <c r="AB76" s="164">
        <v>16</v>
      </c>
      <c r="AC76" s="165">
        <v>1</v>
      </c>
      <c r="AD76" s="166">
        <v>0</v>
      </c>
      <c r="AE76" s="170">
        <v>0</v>
      </c>
      <c r="AF76" s="171">
        <f t="shared" si="32"/>
        <v>17</v>
      </c>
      <c r="AG76" s="164">
        <v>18</v>
      </c>
      <c r="AH76" s="165">
        <v>0</v>
      </c>
      <c r="AI76" s="166">
        <v>0</v>
      </c>
      <c r="AJ76" s="170">
        <v>0</v>
      </c>
      <c r="AK76" s="171">
        <f t="shared" si="33"/>
        <v>18</v>
      </c>
      <c r="AL76" s="164">
        <v>0</v>
      </c>
      <c r="AM76" s="165">
        <v>0</v>
      </c>
      <c r="AN76" s="166">
        <v>0</v>
      </c>
      <c r="AO76" s="166">
        <v>0</v>
      </c>
      <c r="AP76" s="171">
        <f t="shared" si="25"/>
        <v>0</v>
      </c>
      <c r="AQ76" s="171">
        <f t="shared" si="34"/>
        <v>157</v>
      </c>
      <c r="AR76" s="171">
        <f t="shared" si="35"/>
        <v>487</v>
      </c>
      <c r="AS76" s="164">
        <v>1</v>
      </c>
      <c r="AT76" s="165">
        <v>0</v>
      </c>
      <c r="AU76" s="166">
        <v>0</v>
      </c>
      <c r="AV76" s="166">
        <v>0</v>
      </c>
      <c r="AW76" s="161">
        <f t="shared" si="26"/>
        <v>1</v>
      </c>
      <c r="AX76" s="161">
        <f t="shared" si="27"/>
        <v>36</v>
      </c>
      <c r="AY76" s="161">
        <f t="shared" si="36"/>
        <v>675</v>
      </c>
      <c r="AZ76" s="161">
        <f t="shared" si="37"/>
        <v>711</v>
      </c>
    </row>
    <row r="77" spans="1:52" ht="18">
      <c r="A77" s="53" t="s">
        <v>75</v>
      </c>
      <c r="B77" s="173">
        <v>599</v>
      </c>
      <c r="C77" s="162">
        <v>33</v>
      </c>
      <c r="D77" s="162">
        <v>5</v>
      </c>
      <c r="E77" s="161">
        <f t="shared" si="28"/>
        <v>637</v>
      </c>
      <c r="F77" s="5">
        <v>890</v>
      </c>
      <c r="G77" s="163">
        <f t="shared" si="29"/>
        <v>0.71573033707865163</v>
      </c>
      <c r="H77" s="164">
        <v>179</v>
      </c>
      <c r="I77" s="165">
        <v>12</v>
      </c>
      <c r="J77" s="166">
        <v>1</v>
      </c>
      <c r="K77" s="170">
        <v>1</v>
      </c>
      <c r="L77" s="171">
        <f t="shared" si="30"/>
        <v>193</v>
      </c>
      <c r="M77" s="164">
        <v>311</v>
      </c>
      <c r="N77" s="165">
        <v>12</v>
      </c>
      <c r="O77" s="164">
        <v>1</v>
      </c>
      <c r="P77" s="170">
        <v>0</v>
      </c>
      <c r="Q77" s="171">
        <f t="shared" si="23"/>
        <v>324</v>
      </c>
      <c r="R77" s="164">
        <v>38</v>
      </c>
      <c r="S77" s="165">
        <v>1</v>
      </c>
      <c r="T77" s="164">
        <v>0</v>
      </c>
      <c r="U77" s="170">
        <v>1</v>
      </c>
      <c r="V77" s="171">
        <f t="shared" si="24"/>
        <v>40</v>
      </c>
      <c r="W77" s="164">
        <v>24</v>
      </c>
      <c r="X77" s="165">
        <v>1</v>
      </c>
      <c r="Y77" s="166">
        <v>0</v>
      </c>
      <c r="Z77" s="170">
        <v>1</v>
      </c>
      <c r="AA77" s="171">
        <f t="shared" si="31"/>
        <v>26</v>
      </c>
      <c r="AB77" s="164">
        <v>11</v>
      </c>
      <c r="AC77" s="165">
        <v>0</v>
      </c>
      <c r="AD77" s="166">
        <v>0</v>
      </c>
      <c r="AE77" s="170">
        <v>1</v>
      </c>
      <c r="AF77" s="171">
        <f t="shared" si="32"/>
        <v>12</v>
      </c>
      <c r="AG77" s="164">
        <v>17</v>
      </c>
      <c r="AH77" s="165">
        <v>0</v>
      </c>
      <c r="AI77" s="166">
        <v>0</v>
      </c>
      <c r="AJ77" s="170">
        <v>1</v>
      </c>
      <c r="AK77" s="171">
        <f t="shared" si="33"/>
        <v>18</v>
      </c>
      <c r="AL77" s="164">
        <v>3</v>
      </c>
      <c r="AM77" s="165">
        <v>0</v>
      </c>
      <c r="AN77" s="166">
        <v>0</v>
      </c>
      <c r="AO77" s="166">
        <v>0</v>
      </c>
      <c r="AP77" s="171">
        <f t="shared" si="25"/>
        <v>3</v>
      </c>
      <c r="AQ77" s="171">
        <f t="shared" si="34"/>
        <v>205</v>
      </c>
      <c r="AR77" s="171">
        <f t="shared" si="35"/>
        <v>385</v>
      </c>
      <c r="AS77" s="164">
        <v>0</v>
      </c>
      <c r="AT77" s="165">
        <v>0</v>
      </c>
      <c r="AU77" s="166">
        <v>0</v>
      </c>
      <c r="AV77" s="166">
        <v>0</v>
      </c>
      <c r="AW77" s="161">
        <f t="shared" si="26"/>
        <v>0</v>
      </c>
      <c r="AX77" s="161">
        <f t="shared" si="27"/>
        <v>21</v>
      </c>
      <c r="AY77" s="161">
        <f t="shared" si="36"/>
        <v>616</v>
      </c>
      <c r="AZ77" s="161">
        <f t="shared" si="37"/>
        <v>637</v>
      </c>
    </row>
    <row r="78" spans="1:52" ht="18">
      <c r="A78" s="53" t="s">
        <v>76</v>
      </c>
      <c r="B78" s="173">
        <v>497</v>
      </c>
      <c r="C78" s="162">
        <v>25</v>
      </c>
      <c r="D78" s="162">
        <v>1</v>
      </c>
      <c r="E78" s="161">
        <f t="shared" si="28"/>
        <v>523</v>
      </c>
      <c r="F78" s="5">
        <v>784</v>
      </c>
      <c r="G78" s="163">
        <f t="shared" si="29"/>
        <v>0.66709183673469385</v>
      </c>
      <c r="H78" s="164">
        <v>150</v>
      </c>
      <c r="I78" s="165">
        <v>9</v>
      </c>
      <c r="J78" s="166">
        <v>1</v>
      </c>
      <c r="K78" s="170">
        <v>0</v>
      </c>
      <c r="L78" s="171">
        <f t="shared" si="30"/>
        <v>160</v>
      </c>
      <c r="M78" s="164">
        <v>250</v>
      </c>
      <c r="N78" s="165">
        <v>13</v>
      </c>
      <c r="O78" s="164">
        <v>0</v>
      </c>
      <c r="P78" s="170">
        <v>1</v>
      </c>
      <c r="Q78" s="171">
        <f t="shared" si="23"/>
        <v>264</v>
      </c>
      <c r="R78" s="164">
        <v>27</v>
      </c>
      <c r="S78" s="165">
        <v>1</v>
      </c>
      <c r="T78" s="164">
        <v>0</v>
      </c>
      <c r="U78" s="170">
        <v>0</v>
      </c>
      <c r="V78" s="171">
        <f t="shared" si="24"/>
        <v>28</v>
      </c>
      <c r="W78" s="164">
        <v>20</v>
      </c>
      <c r="X78" s="165">
        <v>0</v>
      </c>
      <c r="Y78" s="166">
        <v>0</v>
      </c>
      <c r="Z78" s="170">
        <v>0</v>
      </c>
      <c r="AA78" s="171">
        <f t="shared" si="31"/>
        <v>20</v>
      </c>
      <c r="AB78" s="164">
        <v>9</v>
      </c>
      <c r="AC78" s="165">
        <v>0</v>
      </c>
      <c r="AD78" s="166">
        <v>0</v>
      </c>
      <c r="AE78" s="170">
        <v>0</v>
      </c>
      <c r="AF78" s="171">
        <f t="shared" si="32"/>
        <v>9</v>
      </c>
      <c r="AG78" s="164">
        <v>13</v>
      </c>
      <c r="AH78" s="165">
        <v>0</v>
      </c>
      <c r="AI78" s="166">
        <v>0</v>
      </c>
      <c r="AJ78" s="170">
        <v>0</v>
      </c>
      <c r="AK78" s="171">
        <f t="shared" si="33"/>
        <v>13</v>
      </c>
      <c r="AL78" s="164">
        <v>2</v>
      </c>
      <c r="AM78" s="165">
        <v>0</v>
      </c>
      <c r="AN78" s="166">
        <v>0</v>
      </c>
      <c r="AO78" s="166">
        <v>0</v>
      </c>
      <c r="AP78" s="171">
        <f t="shared" si="25"/>
        <v>2</v>
      </c>
      <c r="AQ78" s="171">
        <f t="shared" si="34"/>
        <v>169</v>
      </c>
      <c r="AR78" s="171">
        <f t="shared" si="35"/>
        <v>307</v>
      </c>
      <c r="AS78" s="164">
        <v>0</v>
      </c>
      <c r="AT78" s="165">
        <v>0</v>
      </c>
      <c r="AU78" s="166">
        <v>0</v>
      </c>
      <c r="AV78" s="166">
        <v>0</v>
      </c>
      <c r="AW78" s="161">
        <f t="shared" si="26"/>
        <v>0</v>
      </c>
      <c r="AX78" s="161">
        <f t="shared" si="27"/>
        <v>27</v>
      </c>
      <c r="AY78" s="161">
        <f t="shared" si="36"/>
        <v>496</v>
      </c>
      <c r="AZ78" s="161">
        <f t="shared" si="37"/>
        <v>523</v>
      </c>
    </row>
    <row r="79" spans="1:52" ht="18">
      <c r="A79" s="53" t="s">
        <v>77</v>
      </c>
      <c r="B79" s="173">
        <v>266</v>
      </c>
      <c r="C79" s="162">
        <v>19</v>
      </c>
      <c r="D79" s="162">
        <v>3</v>
      </c>
      <c r="E79" s="161">
        <f t="shared" si="28"/>
        <v>288</v>
      </c>
      <c r="F79" s="5">
        <v>465</v>
      </c>
      <c r="G79" s="163">
        <f t="shared" si="29"/>
        <v>0.61935483870967745</v>
      </c>
      <c r="H79" s="164">
        <v>70</v>
      </c>
      <c r="I79" s="165">
        <v>7</v>
      </c>
      <c r="J79" s="166">
        <v>0</v>
      </c>
      <c r="K79" s="170">
        <v>1</v>
      </c>
      <c r="L79" s="171">
        <f t="shared" si="30"/>
        <v>78</v>
      </c>
      <c r="M79" s="164">
        <v>152</v>
      </c>
      <c r="N79" s="165">
        <v>9</v>
      </c>
      <c r="O79" s="164">
        <v>0</v>
      </c>
      <c r="P79" s="170">
        <v>1</v>
      </c>
      <c r="Q79" s="171">
        <f t="shared" si="23"/>
        <v>162</v>
      </c>
      <c r="R79" s="164">
        <v>10</v>
      </c>
      <c r="S79" s="165">
        <v>1</v>
      </c>
      <c r="T79" s="164">
        <v>0</v>
      </c>
      <c r="U79" s="170">
        <v>0</v>
      </c>
      <c r="V79" s="171">
        <f t="shared" si="24"/>
        <v>11</v>
      </c>
      <c r="W79" s="164">
        <v>14</v>
      </c>
      <c r="X79" s="165">
        <v>1</v>
      </c>
      <c r="Y79" s="166">
        <v>0</v>
      </c>
      <c r="Z79" s="170">
        <v>1</v>
      </c>
      <c r="AA79" s="171">
        <f t="shared" si="31"/>
        <v>16</v>
      </c>
      <c r="AB79" s="164">
        <v>7</v>
      </c>
      <c r="AC79" s="165">
        <v>0</v>
      </c>
      <c r="AD79" s="166">
        <v>0</v>
      </c>
      <c r="AE79" s="170">
        <v>0</v>
      </c>
      <c r="AF79" s="171">
        <f t="shared" si="32"/>
        <v>7</v>
      </c>
      <c r="AG79" s="164">
        <v>6</v>
      </c>
      <c r="AH79" s="165">
        <v>0</v>
      </c>
      <c r="AI79" s="166">
        <v>0</v>
      </c>
      <c r="AJ79" s="170">
        <v>0</v>
      </c>
      <c r="AK79" s="171">
        <f t="shared" si="33"/>
        <v>6</v>
      </c>
      <c r="AL79" s="164">
        <v>0</v>
      </c>
      <c r="AM79" s="165">
        <v>0</v>
      </c>
      <c r="AN79" s="166">
        <v>0</v>
      </c>
      <c r="AO79" s="166">
        <v>0</v>
      </c>
      <c r="AP79" s="171">
        <f t="shared" si="25"/>
        <v>0</v>
      </c>
      <c r="AQ79" s="171">
        <f t="shared" si="34"/>
        <v>85</v>
      </c>
      <c r="AR79" s="171">
        <f t="shared" si="35"/>
        <v>179</v>
      </c>
      <c r="AS79" s="164">
        <v>0</v>
      </c>
      <c r="AT79" s="165">
        <v>0</v>
      </c>
      <c r="AU79" s="166">
        <v>0</v>
      </c>
      <c r="AV79" s="166">
        <v>0</v>
      </c>
      <c r="AW79" s="161">
        <f t="shared" si="26"/>
        <v>0</v>
      </c>
      <c r="AX79" s="161">
        <f t="shared" si="27"/>
        <v>8</v>
      </c>
      <c r="AY79" s="161">
        <f t="shared" si="36"/>
        <v>280</v>
      </c>
      <c r="AZ79" s="161">
        <f t="shared" si="37"/>
        <v>288</v>
      </c>
    </row>
    <row r="80" spans="1:52" ht="18">
      <c r="A80" s="53" t="s">
        <v>78</v>
      </c>
      <c r="B80" s="173">
        <v>442</v>
      </c>
      <c r="C80" s="162">
        <v>69</v>
      </c>
      <c r="D80" s="162">
        <v>12</v>
      </c>
      <c r="E80" s="161">
        <f t="shared" si="28"/>
        <v>523</v>
      </c>
      <c r="F80" s="5">
        <v>685</v>
      </c>
      <c r="G80" s="163">
        <f t="shared" si="29"/>
        <v>0.76350364963503647</v>
      </c>
      <c r="H80" s="164">
        <v>117</v>
      </c>
      <c r="I80" s="165">
        <v>28</v>
      </c>
      <c r="J80" s="166">
        <v>3</v>
      </c>
      <c r="K80" s="170">
        <v>3</v>
      </c>
      <c r="L80" s="171">
        <f t="shared" si="30"/>
        <v>151</v>
      </c>
      <c r="M80" s="164">
        <v>250</v>
      </c>
      <c r="N80" s="165">
        <v>30</v>
      </c>
      <c r="O80" s="164">
        <v>0</v>
      </c>
      <c r="P80" s="170">
        <v>7</v>
      </c>
      <c r="Q80" s="171">
        <f t="shared" si="23"/>
        <v>287</v>
      </c>
      <c r="R80" s="164">
        <v>18</v>
      </c>
      <c r="S80" s="165">
        <v>1</v>
      </c>
      <c r="T80" s="164">
        <v>0</v>
      </c>
      <c r="U80" s="170">
        <v>0</v>
      </c>
      <c r="V80" s="171">
        <f t="shared" si="24"/>
        <v>19</v>
      </c>
      <c r="W80" s="164">
        <v>15</v>
      </c>
      <c r="X80" s="165">
        <v>4</v>
      </c>
      <c r="Y80" s="166">
        <v>0</v>
      </c>
      <c r="Z80" s="170">
        <v>1</v>
      </c>
      <c r="AA80" s="171">
        <f t="shared" si="31"/>
        <v>20</v>
      </c>
      <c r="AB80" s="164">
        <v>6</v>
      </c>
      <c r="AC80" s="165">
        <v>1</v>
      </c>
      <c r="AD80" s="166">
        <v>0</v>
      </c>
      <c r="AE80" s="170">
        <v>0</v>
      </c>
      <c r="AF80" s="171">
        <f t="shared" si="32"/>
        <v>7</v>
      </c>
      <c r="AG80" s="164">
        <v>9</v>
      </c>
      <c r="AH80" s="165">
        <v>1</v>
      </c>
      <c r="AI80" s="166">
        <v>0</v>
      </c>
      <c r="AJ80" s="170">
        <v>0</v>
      </c>
      <c r="AK80" s="171">
        <f t="shared" si="33"/>
        <v>10</v>
      </c>
      <c r="AL80" s="164">
        <v>2</v>
      </c>
      <c r="AM80" s="165">
        <v>0</v>
      </c>
      <c r="AN80" s="164">
        <v>1</v>
      </c>
      <c r="AO80" s="166">
        <v>0</v>
      </c>
      <c r="AP80" s="171">
        <f t="shared" si="25"/>
        <v>3</v>
      </c>
      <c r="AQ80" s="171">
        <f t="shared" si="34"/>
        <v>158</v>
      </c>
      <c r="AR80" s="171">
        <f t="shared" si="35"/>
        <v>319</v>
      </c>
      <c r="AS80" s="164">
        <v>0</v>
      </c>
      <c r="AT80" s="165">
        <v>0</v>
      </c>
      <c r="AU80" s="166">
        <v>0</v>
      </c>
      <c r="AV80" s="166">
        <v>0</v>
      </c>
      <c r="AW80" s="161">
        <f t="shared" si="26"/>
        <v>0</v>
      </c>
      <c r="AX80" s="161">
        <f t="shared" si="27"/>
        <v>26</v>
      </c>
      <c r="AY80" s="161">
        <f t="shared" si="36"/>
        <v>497</v>
      </c>
      <c r="AZ80" s="161">
        <f t="shared" si="37"/>
        <v>523</v>
      </c>
    </row>
    <row r="81" spans="1:52" ht="18">
      <c r="A81" s="53" t="s">
        <v>79</v>
      </c>
      <c r="B81" s="173">
        <v>554</v>
      </c>
      <c r="C81" s="162">
        <v>43</v>
      </c>
      <c r="D81" s="162">
        <v>7</v>
      </c>
      <c r="E81" s="161">
        <f t="shared" si="28"/>
        <v>604</v>
      </c>
      <c r="F81" s="5">
        <v>875</v>
      </c>
      <c r="G81" s="163">
        <f t="shared" si="29"/>
        <v>0.69028571428571428</v>
      </c>
      <c r="H81" s="164">
        <v>128</v>
      </c>
      <c r="I81" s="165">
        <v>11</v>
      </c>
      <c r="J81" s="166">
        <v>1</v>
      </c>
      <c r="K81" s="170">
        <v>3</v>
      </c>
      <c r="L81" s="171">
        <f t="shared" si="30"/>
        <v>143</v>
      </c>
      <c r="M81" s="164">
        <v>352</v>
      </c>
      <c r="N81" s="165">
        <v>28</v>
      </c>
      <c r="O81" s="164">
        <v>0</v>
      </c>
      <c r="P81" s="170">
        <v>3</v>
      </c>
      <c r="Q81" s="171">
        <f t="shared" si="23"/>
        <v>383</v>
      </c>
      <c r="R81" s="164">
        <v>18</v>
      </c>
      <c r="S81" s="165">
        <v>1</v>
      </c>
      <c r="T81" s="164">
        <v>0</v>
      </c>
      <c r="U81" s="170">
        <v>0</v>
      </c>
      <c r="V81" s="171">
        <f t="shared" si="24"/>
        <v>19</v>
      </c>
      <c r="W81" s="164">
        <v>8</v>
      </c>
      <c r="X81" s="165">
        <v>0</v>
      </c>
      <c r="Y81" s="166">
        <v>0</v>
      </c>
      <c r="Z81" s="170">
        <v>0</v>
      </c>
      <c r="AA81" s="171">
        <f t="shared" si="31"/>
        <v>8</v>
      </c>
      <c r="AB81" s="164">
        <v>12</v>
      </c>
      <c r="AC81" s="165">
        <v>0</v>
      </c>
      <c r="AD81" s="166">
        <v>0</v>
      </c>
      <c r="AE81" s="170">
        <v>0</v>
      </c>
      <c r="AF81" s="171">
        <f t="shared" si="32"/>
        <v>12</v>
      </c>
      <c r="AG81" s="164">
        <v>12</v>
      </c>
      <c r="AH81" s="165">
        <v>0</v>
      </c>
      <c r="AI81" s="166">
        <v>0</v>
      </c>
      <c r="AJ81" s="170">
        <v>0</v>
      </c>
      <c r="AK81" s="171">
        <f t="shared" si="33"/>
        <v>12</v>
      </c>
      <c r="AL81" s="164">
        <v>1</v>
      </c>
      <c r="AM81" s="165">
        <v>0</v>
      </c>
      <c r="AN81" s="164">
        <v>0</v>
      </c>
      <c r="AO81" s="166">
        <v>0</v>
      </c>
      <c r="AP81" s="171">
        <f t="shared" si="25"/>
        <v>1</v>
      </c>
      <c r="AQ81" s="171">
        <f t="shared" si="34"/>
        <v>155</v>
      </c>
      <c r="AR81" s="171">
        <f t="shared" si="35"/>
        <v>415</v>
      </c>
      <c r="AS81" s="164">
        <v>0</v>
      </c>
      <c r="AT81" s="165">
        <v>0</v>
      </c>
      <c r="AU81" s="166">
        <v>0</v>
      </c>
      <c r="AV81" s="161">
        <v>1</v>
      </c>
      <c r="AW81" s="161">
        <f t="shared" si="26"/>
        <v>1</v>
      </c>
      <c r="AX81" s="161">
        <f t="shared" si="27"/>
        <v>25</v>
      </c>
      <c r="AY81" s="161">
        <f t="shared" si="36"/>
        <v>579</v>
      </c>
      <c r="AZ81" s="161">
        <f t="shared" si="37"/>
        <v>604</v>
      </c>
    </row>
    <row r="82" spans="1:52" ht="18">
      <c r="A82" s="53" t="s">
        <v>80</v>
      </c>
      <c r="B82" s="173">
        <v>466</v>
      </c>
      <c r="C82" s="162">
        <v>39</v>
      </c>
      <c r="D82" s="162">
        <v>9</v>
      </c>
      <c r="E82" s="161">
        <f t="shared" si="28"/>
        <v>514</v>
      </c>
      <c r="F82" s="5">
        <v>835</v>
      </c>
      <c r="G82" s="163">
        <f t="shared" si="29"/>
        <v>0.61556886227544905</v>
      </c>
      <c r="H82" s="164">
        <v>108</v>
      </c>
      <c r="I82" s="165">
        <v>13</v>
      </c>
      <c r="J82" s="166">
        <v>5</v>
      </c>
      <c r="K82" s="170">
        <v>3</v>
      </c>
      <c r="L82" s="171">
        <f t="shared" ref="L82:L87" si="38">SUM(H82:K82)</f>
        <v>129</v>
      </c>
      <c r="M82" s="164">
        <v>254</v>
      </c>
      <c r="N82" s="165">
        <v>12</v>
      </c>
      <c r="O82" s="164">
        <v>1</v>
      </c>
      <c r="P82" s="170">
        <v>4</v>
      </c>
      <c r="Q82" s="171">
        <f t="shared" si="23"/>
        <v>271</v>
      </c>
      <c r="R82" s="164">
        <v>31</v>
      </c>
      <c r="S82" s="165">
        <v>1</v>
      </c>
      <c r="T82" s="164">
        <v>1</v>
      </c>
      <c r="U82" s="170">
        <v>0</v>
      </c>
      <c r="V82" s="171">
        <f t="shared" si="24"/>
        <v>33</v>
      </c>
      <c r="W82" s="164">
        <v>10</v>
      </c>
      <c r="X82" s="165">
        <v>1</v>
      </c>
      <c r="Y82" s="166">
        <v>0</v>
      </c>
      <c r="Z82" s="170">
        <v>2</v>
      </c>
      <c r="AA82" s="171">
        <f t="shared" ref="AA82:AA87" si="39">SUM(W82:Z82)</f>
        <v>13</v>
      </c>
      <c r="AB82" s="164">
        <v>10</v>
      </c>
      <c r="AC82" s="165">
        <v>0</v>
      </c>
      <c r="AD82" s="166">
        <v>0</v>
      </c>
      <c r="AE82" s="170">
        <v>0</v>
      </c>
      <c r="AF82" s="171">
        <f t="shared" ref="AF82:AF87" si="40">SUM(AB82:AE82)</f>
        <v>10</v>
      </c>
      <c r="AG82" s="164">
        <v>19</v>
      </c>
      <c r="AH82" s="165">
        <v>1</v>
      </c>
      <c r="AI82" s="166">
        <v>1</v>
      </c>
      <c r="AJ82" s="170">
        <v>0</v>
      </c>
      <c r="AK82" s="171">
        <f t="shared" ref="AK82:AK87" si="41">SUM(AG82:AJ82)</f>
        <v>21</v>
      </c>
      <c r="AL82" s="164">
        <v>3</v>
      </c>
      <c r="AM82" s="165">
        <v>0</v>
      </c>
      <c r="AN82" s="164">
        <v>0</v>
      </c>
      <c r="AO82" s="166">
        <v>0</v>
      </c>
      <c r="AP82" s="171">
        <f t="shared" si="25"/>
        <v>3</v>
      </c>
      <c r="AQ82" s="171">
        <f t="shared" si="34"/>
        <v>139</v>
      </c>
      <c r="AR82" s="171">
        <f t="shared" si="35"/>
        <v>328</v>
      </c>
      <c r="AS82" s="164">
        <v>0</v>
      </c>
      <c r="AT82" s="165">
        <v>0</v>
      </c>
      <c r="AU82" s="166">
        <v>0</v>
      </c>
      <c r="AV82" s="166">
        <v>0</v>
      </c>
      <c r="AW82" s="161">
        <f t="shared" si="26"/>
        <v>0</v>
      </c>
      <c r="AX82" s="161">
        <f t="shared" si="27"/>
        <v>34</v>
      </c>
      <c r="AY82" s="161">
        <f t="shared" si="36"/>
        <v>480</v>
      </c>
      <c r="AZ82" s="161">
        <f t="shared" si="37"/>
        <v>514</v>
      </c>
    </row>
    <row r="83" spans="1:52" ht="18">
      <c r="A83" s="53" t="s">
        <v>81</v>
      </c>
      <c r="B83" s="173">
        <v>485</v>
      </c>
      <c r="C83" s="162">
        <v>20</v>
      </c>
      <c r="D83" s="162">
        <v>9</v>
      </c>
      <c r="E83" s="161">
        <f t="shared" si="28"/>
        <v>514</v>
      </c>
      <c r="F83" s="5">
        <v>947</v>
      </c>
      <c r="G83" s="163">
        <f t="shared" si="29"/>
        <v>0.54276663146779303</v>
      </c>
      <c r="H83" s="164">
        <v>108</v>
      </c>
      <c r="I83" s="165">
        <v>3</v>
      </c>
      <c r="J83" s="166">
        <v>1</v>
      </c>
      <c r="K83" s="170">
        <v>1</v>
      </c>
      <c r="L83" s="171">
        <f t="shared" si="38"/>
        <v>113</v>
      </c>
      <c r="M83" s="164">
        <v>271</v>
      </c>
      <c r="N83" s="165">
        <v>13</v>
      </c>
      <c r="O83" s="164">
        <v>0</v>
      </c>
      <c r="P83" s="170">
        <v>6</v>
      </c>
      <c r="Q83" s="171">
        <f t="shared" si="23"/>
        <v>290</v>
      </c>
      <c r="R83" s="164">
        <v>28</v>
      </c>
      <c r="S83" s="165">
        <v>0</v>
      </c>
      <c r="T83" s="164">
        <v>0</v>
      </c>
      <c r="U83" s="170">
        <v>0</v>
      </c>
      <c r="V83" s="171">
        <f t="shared" si="24"/>
        <v>28</v>
      </c>
      <c r="W83" s="164">
        <v>14</v>
      </c>
      <c r="X83" s="165">
        <v>0</v>
      </c>
      <c r="Y83" s="166">
        <v>0</v>
      </c>
      <c r="Z83" s="170">
        <v>0</v>
      </c>
      <c r="AA83" s="171">
        <f t="shared" si="39"/>
        <v>14</v>
      </c>
      <c r="AB83" s="164">
        <v>13</v>
      </c>
      <c r="AC83" s="165">
        <v>0</v>
      </c>
      <c r="AD83" s="166">
        <v>0</v>
      </c>
      <c r="AE83" s="170">
        <v>0</v>
      </c>
      <c r="AF83" s="171">
        <f t="shared" si="40"/>
        <v>13</v>
      </c>
      <c r="AG83" s="164">
        <v>22</v>
      </c>
      <c r="AH83" s="165">
        <v>1</v>
      </c>
      <c r="AI83" s="166">
        <v>0</v>
      </c>
      <c r="AJ83" s="170">
        <v>1</v>
      </c>
      <c r="AK83" s="171">
        <f t="shared" si="41"/>
        <v>24</v>
      </c>
      <c r="AL83" s="164">
        <v>1</v>
      </c>
      <c r="AM83" s="165">
        <v>0</v>
      </c>
      <c r="AN83" s="164">
        <v>0</v>
      </c>
      <c r="AO83" s="166">
        <v>0</v>
      </c>
      <c r="AP83" s="171">
        <f t="shared" si="25"/>
        <v>1</v>
      </c>
      <c r="AQ83" s="171">
        <f t="shared" si="34"/>
        <v>126</v>
      </c>
      <c r="AR83" s="171">
        <f t="shared" si="35"/>
        <v>343</v>
      </c>
      <c r="AS83" s="164">
        <v>0</v>
      </c>
      <c r="AT83" s="165">
        <v>0</v>
      </c>
      <c r="AU83" s="166">
        <v>0</v>
      </c>
      <c r="AV83" s="166">
        <v>0</v>
      </c>
      <c r="AW83" s="161">
        <f t="shared" si="26"/>
        <v>0</v>
      </c>
      <c r="AX83" s="161">
        <f t="shared" si="27"/>
        <v>31</v>
      </c>
      <c r="AY83" s="161">
        <f t="shared" si="36"/>
        <v>483</v>
      </c>
      <c r="AZ83" s="161">
        <f t="shared" si="37"/>
        <v>514</v>
      </c>
    </row>
    <row r="84" spans="1:52" ht="18">
      <c r="A84" s="53" t="s">
        <v>82</v>
      </c>
      <c r="B84" s="173">
        <v>629</v>
      </c>
      <c r="C84" s="162">
        <v>64</v>
      </c>
      <c r="D84" s="162">
        <v>11</v>
      </c>
      <c r="E84" s="161">
        <f t="shared" si="28"/>
        <v>704</v>
      </c>
      <c r="F84" s="5">
        <v>1035</v>
      </c>
      <c r="G84" s="163">
        <f t="shared" si="29"/>
        <v>0.68019323671497589</v>
      </c>
      <c r="H84" s="164">
        <v>167</v>
      </c>
      <c r="I84" s="165">
        <v>17</v>
      </c>
      <c r="J84" s="166">
        <v>6</v>
      </c>
      <c r="K84" s="170">
        <v>3</v>
      </c>
      <c r="L84" s="171">
        <f t="shared" si="38"/>
        <v>193</v>
      </c>
      <c r="M84" s="164">
        <v>334</v>
      </c>
      <c r="N84" s="165">
        <v>22</v>
      </c>
      <c r="O84" s="164">
        <v>1</v>
      </c>
      <c r="P84" s="170">
        <v>7</v>
      </c>
      <c r="Q84" s="171">
        <f t="shared" si="23"/>
        <v>364</v>
      </c>
      <c r="R84" s="164">
        <v>38</v>
      </c>
      <c r="S84" s="165">
        <v>0</v>
      </c>
      <c r="T84" s="164">
        <v>1</v>
      </c>
      <c r="U84" s="170">
        <v>1</v>
      </c>
      <c r="V84" s="171">
        <f t="shared" si="24"/>
        <v>40</v>
      </c>
      <c r="W84" s="164">
        <v>17</v>
      </c>
      <c r="X84" s="165">
        <v>1</v>
      </c>
      <c r="Y84" s="166">
        <v>0</v>
      </c>
      <c r="Z84" s="170">
        <v>0</v>
      </c>
      <c r="AA84" s="171">
        <f t="shared" si="39"/>
        <v>18</v>
      </c>
      <c r="AB84" s="164">
        <v>9</v>
      </c>
      <c r="AC84" s="165">
        <v>1</v>
      </c>
      <c r="AD84" s="166">
        <v>1</v>
      </c>
      <c r="AE84" s="170">
        <v>0</v>
      </c>
      <c r="AF84" s="171">
        <f t="shared" si="40"/>
        <v>11</v>
      </c>
      <c r="AG84" s="164">
        <v>29</v>
      </c>
      <c r="AH84" s="165">
        <v>1</v>
      </c>
      <c r="AI84" s="166">
        <v>2</v>
      </c>
      <c r="AJ84" s="170">
        <v>0</v>
      </c>
      <c r="AK84" s="171">
        <f t="shared" si="41"/>
        <v>32</v>
      </c>
      <c r="AL84" s="164">
        <v>4</v>
      </c>
      <c r="AM84" s="165">
        <v>0</v>
      </c>
      <c r="AN84" s="164">
        <v>0</v>
      </c>
      <c r="AO84" s="166">
        <v>0</v>
      </c>
      <c r="AP84" s="171">
        <f t="shared" si="25"/>
        <v>4</v>
      </c>
      <c r="AQ84" s="171">
        <f t="shared" si="34"/>
        <v>204</v>
      </c>
      <c r="AR84" s="171">
        <f t="shared" si="35"/>
        <v>440</v>
      </c>
      <c r="AS84" s="164">
        <v>0</v>
      </c>
      <c r="AT84" s="165">
        <v>0</v>
      </c>
      <c r="AU84" s="166">
        <v>0</v>
      </c>
      <c r="AV84" s="166">
        <v>0</v>
      </c>
      <c r="AW84" s="161">
        <f t="shared" si="26"/>
        <v>0</v>
      </c>
      <c r="AX84" s="161">
        <f t="shared" si="27"/>
        <v>42</v>
      </c>
      <c r="AY84" s="161">
        <f t="shared" si="36"/>
        <v>662</v>
      </c>
      <c r="AZ84" s="161">
        <f t="shared" si="37"/>
        <v>704</v>
      </c>
    </row>
    <row r="85" spans="1:52" ht="18">
      <c r="A85" s="53" t="s">
        <v>83</v>
      </c>
      <c r="B85" s="173">
        <v>536</v>
      </c>
      <c r="C85" s="162">
        <v>50</v>
      </c>
      <c r="D85" s="162">
        <v>3</v>
      </c>
      <c r="E85" s="161">
        <f t="shared" si="28"/>
        <v>589</v>
      </c>
      <c r="F85" s="5">
        <v>934</v>
      </c>
      <c r="G85" s="163">
        <f t="shared" si="29"/>
        <v>0.63062098501070663</v>
      </c>
      <c r="H85" s="164">
        <v>132</v>
      </c>
      <c r="I85" s="165">
        <v>19</v>
      </c>
      <c r="J85" s="166">
        <v>0</v>
      </c>
      <c r="K85" s="170">
        <v>0</v>
      </c>
      <c r="L85" s="171">
        <f t="shared" si="38"/>
        <v>151</v>
      </c>
      <c r="M85" s="164">
        <v>289</v>
      </c>
      <c r="N85" s="165">
        <v>22</v>
      </c>
      <c r="O85" s="164">
        <v>0</v>
      </c>
      <c r="P85" s="170">
        <v>1</v>
      </c>
      <c r="Q85" s="171">
        <f t="shared" si="23"/>
        <v>312</v>
      </c>
      <c r="R85" s="164">
        <v>27</v>
      </c>
      <c r="S85" s="165">
        <v>2</v>
      </c>
      <c r="T85" s="164">
        <v>0</v>
      </c>
      <c r="U85" s="170">
        <v>0</v>
      </c>
      <c r="V85" s="171">
        <f t="shared" si="24"/>
        <v>29</v>
      </c>
      <c r="W85" s="164">
        <v>13</v>
      </c>
      <c r="X85" s="165">
        <v>0</v>
      </c>
      <c r="Y85" s="166">
        <v>0</v>
      </c>
      <c r="Z85" s="170">
        <v>1</v>
      </c>
      <c r="AA85" s="171">
        <f t="shared" si="39"/>
        <v>14</v>
      </c>
      <c r="AB85" s="164">
        <v>10</v>
      </c>
      <c r="AC85" s="165">
        <v>1</v>
      </c>
      <c r="AD85" s="166">
        <v>0</v>
      </c>
      <c r="AE85" s="170">
        <v>0</v>
      </c>
      <c r="AF85" s="171">
        <f t="shared" si="40"/>
        <v>11</v>
      </c>
      <c r="AG85" s="164">
        <v>30</v>
      </c>
      <c r="AH85" s="165">
        <v>0</v>
      </c>
      <c r="AI85" s="166">
        <v>1</v>
      </c>
      <c r="AJ85" s="170">
        <v>1</v>
      </c>
      <c r="AK85" s="171">
        <f t="shared" si="41"/>
        <v>32</v>
      </c>
      <c r="AL85" s="164">
        <v>2</v>
      </c>
      <c r="AM85" s="165">
        <v>1</v>
      </c>
      <c r="AN85" s="164">
        <v>0</v>
      </c>
      <c r="AO85" s="166">
        <v>0</v>
      </c>
      <c r="AP85" s="171">
        <f t="shared" si="25"/>
        <v>3</v>
      </c>
      <c r="AQ85" s="171">
        <f t="shared" si="34"/>
        <v>162</v>
      </c>
      <c r="AR85" s="171">
        <f t="shared" si="35"/>
        <v>376</v>
      </c>
      <c r="AS85" s="164">
        <v>0</v>
      </c>
      <c r="AT85" s="165">
        <v>0</v>
      </c>
      <c r="AU85" s="166">
        <v>0</v>
      </c>
      <c r="AV85" s="166">
        <v>0</v>
      </c>
      <c r="AW85" s="161">
        <f t="shared" si="26"/>
        <v>0</v>
      </c>
      <c r="AX85" s="161">
        <f t="shared" si="27"/>
        <v>37</v>
      </c>
      <c r="AY85" s="161">
        <f t="shared" si="36"/>
        <v>552</v>
      </c>
      <c r="AZ85" s="161">
        <f t="shared" si="37"/>
        <v>589</v>
      </c>
    </row>
    <row r="86" spans="1:52" ht="18">
      <c r="A86" s="53" t="s">
        <v>84</v>
      </c>
      <c r="B86" s="173">
        <v>480</v>
      </c>
      <c r="C86" s="162">
        <v>43</v>
      </c>
      <c r="D86" s="162">
        <v>9</v>
      </c>
      <c r="E86" s="161">
        <f t="shared" si="28"/>
        <v>532</v>
      </c>
      <c r="F86" s="5">
        <v>902</v>
      </c>
      <c r="G86" s="163">
        <f t="shared" si="29"/>
        <v>0.58980044345898008</v>
      </c>
      <c r="H86" s="164">
        <v>126</v>
      </c>
      <c r="I86" s="165">
        <v>14</v>
      </c>
      <c r="J86" s="166">
        <v>2</v>
      </c>
      <c r="K86" s="170">
        <v>2</v>
      </c>
      <c r="L86" s="171">
        <f t="shared" si="38"/>
        <v>144</v>
      </c>
      <c r="M86" s="164">
        <v>260</v>
      </c>
      <c r="N86" s="165">
        <v>17</v>
      </c>
      <c r="O86" s="164">
        <v>3</v>
      </c>
      <c r="P86" s="170">
        <v>5</v>
      </c>
      <c r="Q86" s="171">
        <f t="shared" si="23"/>
        <v>285</v>
      </c>
      <c r="R86" s="164">
        <v>31</v>
      </c>
      <c r="S86" s="165">
        <v>1</v>
      </c>
      <c r="T86" s="164">
        <v>0</v>
      </c>
      <c r="U86" s="170">
        <v>1</v>
      </c>
      <c r="V86" s="171">
        <f t="shared" si="24"/>
        <v>33</v>
      </c>
      <c r="W86" s="164">
        <v>12</v>
      </c>
      <c r="X86" s="165">
        <v>1</v>
      </c>
      <c r="Y86" s="166">
        <v>0</v>
      </c>
      <c r="Z86" s="170">
        <v>0</v>
      </c>
      <c r="AA86" s="171">
        <f t="shared" si="39"/>
        <v>13</v>
      </c>
      <c r="AB86" s="164">
        <v>11</v>
      </c>
      <c r="AC86" s="165">
        <v>2</v>
      </c>
      <c r="AD86" s="166">
        <v>0</v>
      </c>
      <c r="AE86" s="170">
        <v>0</v>
      </c>
      <c r="AF86" s="171">
        <f t="shared" si="40"/>
        <v>13</v>
      </c>
      <c r="AG86" s="164">
        <v>15</v>
      </c>
      <c r="AH86" s="165">
        <v>0</v>
      </c>
      <c r="AI86" s="166">
        <v>1</v>
      </c>
      <c r="AJ86" s="170">
        <v>0</v>
      </c>
      <c r="AK86" s="171">
        <f t="shared" si="41"/>
        <v>16</v>
      </c>
      <c r="AL86" s="164">
        <v>2</v>
      </c>
      <c r="AM86" s="165">
        <v>0</v>
      </c>
      <c r="AN86" s="164">
        <v>0</v>
      </c>
      <c r="AO86" s="166">
        <v>0</v>
      </c>
      <c r="AP86" s="171">
        <f t="shared" si="25"/>
        <v>2</v>
      </c>
      <c r="AQ86" s="171">
        <f t="shared" si="34"/>
        <v>157</v>
      </c>
      <c r="AR86" s="171">
        <f t="shared" si="35"/>
        <v>336</v>
      </c>
      <c r="AS86" s="164">
        <v>0</v>
      </c>
      <c r="AT86" s="165">
        <v>0</v>
      </c>
      <c r="AU86" s="166">
        <v>0</v>
      </c>
      <c r="AV86" s="166">
        <v>0</v>
      </c>
      <c r="AW86" s="161">
        <f t="shared" si="26"/>
        <v>0</v>
      </c>
      <c r="AX86" s="161">
        <f t="shared" si="27"/>
        <v>26</v>
      </c>
      <c r="AY86" s="161">
        <f t="shared" si="36"/>
        <v>506</v>
      </c>
      <c r="AZ86" s="161">
        <f t="shared" si="37"/>
        <v>532</v>
      </c>
    </row>
    <row r="87" spans="1:52" ht="18">
      <c r="A87" s="53" t="s">
        <v>85</v>
      </c>
      <c r="B87" s="173">
        <v>505</v>
      </c>
      <c r="C87" s="162">
        <v>94</v>
      </c>
      <c r="D87" s="162">
        <v>6</v>
      </c>
      <c r="E87" s="161">
        <f t="shared" si="28"/>
        <v>605</v>
      </c>
      <c r="F87" s="5">
        <v>839</v>
      </c>
      <c r="G87" s="163">
        <f t="shared" si="29"/>
        <v>0.72109654350417163</v>
      </c>
      <c r="H87" s="164">
        <v>117</v>
      </c>
      <c r="I87" s="165">
        <v>24</v>
      </c>
      <c r="J87" s="166">
        <v>1</v>
      </c>
      <c r="K87" s="170">
        <v>1</v>
      </c>
      <c r="L87" s="171">
        <f t="shared" si="38"/>
        <v>143</v>
      </c>
      <c r="M87" s="164">
        <v>295</v>
      </c>
      <c r="N87" s="165">
        <v>35</v>
      </c>
      <c r="O87" s="164">
        <v>1</v>
      </c>
      <c r="P87" s="170">
        <v>3</v>
      </c>
      <c r="Q87" s="171">
        <f t="shared" si="23"/>
        <v>334</v>
      </c>
      <c r="R87" s="164">
        <v>26</v>
      </c>
      <c r="S87" s="165">
        <v>5</v>
      </c>
      <c r="T87" s="164">
        <v>0</v>
      </c>
      <c r="U87" s="170">
        <v>0</v>
      </c>
      <c r="V87" s="171">
        <f t="shared" si="24"/>
        <v>31</v>
      </c>
      <c r="W87" s="164">
        <v>8</v>
      </c>
      <c r="X87" s="165">
        <v>10</v>
      </c>
      <c r="Y87" s="166">
        <v>0</v>
      </c>
      <c r="Z87" s="170">
        <v>0</v>
      </c>
      <c r="AA87" s="171">
        <f t="shared" si="39"/>
        <v>18</v>
      </c>
      <c r="AB87" s="164">
        <v>7</v>
      </c>
      <c r="AC87" s="165">
        <v>1</v>
      </c>
      <c r="AD87" s="166">
        <v>0</v>
      </c>
      <c r="AE87" s="170">
        <v>1</v>
      </c>
      <c r="AF87" s="171">
        <f t="shared" si="40"/>
        <v>9</v>
      </c>
      <c r="AG87" s="164">
        <v>21</v>
      </c>
      <c r="AH87" s="165">
        <v>4</v>
      </c>
      <c r="AI87" s="166">
        <v>0</v>
      </c>
      <c r="AJ87" s="170">
        <v>0</v>
      </c>
      <c r="AK87" s="171">
        <f t="shared" si="41"/>
        <v>25</v>
      </c>
      <c r="AL87" s="164">
        <v>2</v>
      </c>
      <c r="AM87" s="165">
        <v>1</v>
      </c>
      <c r="AN87" s="164">
        <v>0</v>
      </c>
      <c r="AO87" s="166">
        <v>0</v>
      </c>
      <c r="AP87" s="171">
        <f t="shared" si="25"/>
        <v>3</v>
      </c>
      <c r="AQ87" s="171">
        <f t="shared" si="34"/>
        <v>152</v>
      </c>
      <c r="AR87" s="171">
        <f t="shared" si="35"/>
        <v>393</v>
      </c>
      <c r="AS87" s="164">
        <v>0</v>
      </c>
      <c r="AT87" s="165">
        <v>0</v>
      </c>
      <c r="AU87" s="166">
        <v>0</v>
      </c>
      <c r="AV87" s="166">
        <v>0</v>
      </c>
      <c r="AW87" s="161">
        <f t="shared" si="26"/>
        <v>0</v>
      </c>
      <c r="AX87" s="161">
        <f t="shared" si="27"/>
        <v>42</v>
      </c>
      <c r="AY87" s="161">
        <f t="shared" si="36"/>
        <v>563</v>
      </c>
      <c r="AZ87" s="161">
        <f t="shared" si="37"/>
        <v>605</v>
      </c>
    </row>
    <row r="88" spans="1:52" s="22" customFormat="1" ht="18">
      <c r="A88" s="53" t="s">
        <v>86</v>
      </c>
      <c r="B88" s="175">
        <f>SUM(B7:B87)</f>
        <v>35927</v>
      </c>
      <c r="C88" s="175">
        <f t="shared" ref="C88:D88" si="42">SUM(C7:C87)</f>
        <v>3193</v>
      </c>
      <c r="D88" s="175">
        <f t="shared" si="42"/>
        <v>512</v>
      </c>
      <c r="E88" s="175">
        <f t="shared" si="28"/>
        <v>39632</v>
      </c>
      <c r="F88" s="78">
        <f>SUM(F7:F87)</f>
        <v>58619</v>
      </c>
      <c r="G88" s="176">
        <f t="shared" si="29"/>
        <v>0.67609478155546832</v>
      </c>
      <c r="H88" s="177">
        <f>SUM(H7:H87)</f>
        <v>10360</v>
      </c>
      <c r="I88" s="177">
        <f>SUM(I7:I87)</f>
        <v>1093</v>
      </c>
      <c r="J88" s="177">
        <f>SUM(J7:J87)</f>
        <v>141</v>
      </c>
      <c r="K88" s="177">
        <f t="shared" ref="K88:P88" si="43">SUM(K7:K87)</f>
        <v>139</v>
      </c>
      <c r="L88" s="177">
        <f t="shared" si="43"/>
        <v>11733</v>
      </c>
      <c r="M88" s="177">
        <f t="shared" si="43"/>
        <v>18817</v>
      </c>
      <c r="N88" s="177">
        <f t="shared" si="43"/>
        <v>1274</v>
      </c>
      <c r="O88" s="177">
        <f t="shared" si="43"/>
        <v>47</v>
      </c>
      <c r="P88" s="177">
        <f t="shared" si="43"/>
        <v>243</v>
      </c>
      <c r="Q88" s="178">
        <f t="shared" si="23"/>
        <v>20381</v>
      </c>
      <c r="R88" s="177">
        <f t="shared" ref="R88:U88" si="44">SUM(R7:R87)</f>
        <v>1875</v>
      </c>
      <c r="S88" s="177">
        <f t="shared" si="44"/>
        <v>129</v>
      </c>
      <c r="T88" s="177">
        <f t="shared" si="44"/>
        <v>5</v>
      </c>
      <c r="U88" s="177">
        <f t="shared" si="44"/>
        <v>23</v>
      </c>
      <c r="V88" s="178">
        <f t="shared" si="24"/>
        <v>2032</v>
      </c>
      <c r="W88" s="177">
        <f>SUM(W7:W87)</f>
        <v>1325</v>
      </c>
      <c r="X88" s="177">
        <f>SUM(X7:X87)</f>
        <v>117</v>
      </c>
      <c r="Y88" s="177">
        <f>SUM(Y7:Y87)</f>
        <v>16</v>
      </c>
      <c r="Z88" s="177">
        <f>SUM(Z7:Z87)</f>
        <v>24</v>
      </c>
      <c r="AA88" s="177">
        <f t="shared" ref="AA88" si="45">SUM(AA7:AA87)</f>
        <v>1482</v>
      </c>
      <c r="AB88" s="177">
        <f>SUM(AB7:AB87)</f>
        <v>781</v>
      </c>
      <c r="AC88" s="177">
        <f>SUM(AC7:AC87)</f>
        <v>44</v>
      </c>
      <c r="AD88" s="177">
        <f>SUM(AD7:AD87)</f>
        <v>8</v>
      </c>
      <c r="AE88" s="177">
        <f>SUM(AE7:AE87)</f>
        <v>19</v>
      </c>
      <c r="AF88" s="177">
        <f t="shared" ref="AF88" si="46">SUM(AF7:AF87)</f>
        <v>852</v>
      </c>
      <c r="AG88" s="177">
        <f>SUM(AG7:AG87)</f>
        <v>1068</v>
      </c>
      <c r="AH88" s="177">
        <f>SUM(AH7:AH87)</f>
        <v>66</v>
      </c>
      <c r="AI88" s="177">
        <f>SUM(AI7:AI87)</f>
        <v>8</v>
      </c>
      <c r="AJ88" s="177">
        <f t="shared" ref="AJ88:AK88" si="47">SUM(AJ7:AJ87)</f>
        <v>20</v>
      </c>
      <c r="AK88" s="177">
        <f t="shared" si="47"/>
        <v>1162</v>
      </c>
      <c r="AL88" s="177">
        <f t="shared" ref="AL88:AO88" si="48">SUM(AL7:AL87)</f>
        <v>127</v>
      </c>
      <c r="AM88" s="177">
        <f t="shared" si="48"/>
        <v>8</v>
      </c>
      <c r="AN88" s="177">
        <f t="shared" si="48"/>
        <v>2</v>
      </c>
      <c r="AO88" s="177">
        <f t="shared" si="48"/>
        <v>1</v>
      </c>
      <c r="AP88" s="178">
        <f t="shared" si="25"/>
        <v>138</v>
      </c>
      <c r="AQ88" s="178">
        <f t="shared" si="34"/>
        <v>12585</v>
      </c>
      <c r="AR88" s="178">
        <f t="shared" si="35"/>
        <v>23713</v>
      </c>
      <c r="AS88" s="175">
        <f>SUM(AS7:AS87)</f>
        <v>13</v>
      </c>
      <c r="AT88" s="175">
        <f t="shared" ref="AT88:AV88" si="49">SUM(AT7:AT87)</f>
        <v>0</v>
      </c>
      <c r="AU88" s="175">
        <f t="shared" si="49"/>
        <v>1</v>
      </c>
      <c r="AV88" s="175">
        <f t="shared" si="49"/>
        <v>1</v>
      </c>
      <c r="AW88" s="175">
        <f t="shared" si="26"/>
        <v>15</v>
      </c>
      <c r="AX88" s="175">
        <f t="shared" si="27"/>
        <v>1837</v>
      </c>
      <c r="AY88" s="175">
        <f t="shared" si="36"/>
        <v>37795</v>
      </c>
      <c r="AZ88" s="175">
        <f t="shared" si="37"/>
        <v>39632</v>
      </c>
    </row>
    <row r="89" spans="1:52" ht="18">
      <c r="A89" s="57"/>
      <c r="B89" s="116"/>
      <c r="C89" s="116"/>
      <c r="D89" s="116"/>
      <c r="E89" s="116"/>
      <c r="F89" s="115"/>
      <c r="G89" s="117"/>
      <c r="H89" s="118"/>
      <c r="I89" s="118"/>
      <c r="J89" s="118"/>
      <c r="K89" s="118"/>
      <c r="L89" s="119"/>
      <c r="M89" s="118"/>
      <c r="N89" s="120"/>
      <c r="O89" s="118"/>
      <c r="P89" s="121"/>
      <c r="Q89" s="119"/>
      <c r="R89" s="118"/>
      <c r="S89" s="120"/>
      <c r="T89" s="118"/>
      <c r="U89" s="121"/>
      <c r="V89" s="119"/>
      <c r="W89" s="118"/>
      <c r="X89" s="118"/>
      <c r="Y89" s="118"/>
      <c r="Z89" s="118"/>
      <c r="AA89" s="119"/>
      <c r="AB89" s="118"/>
      <c r="AC89" s="118"/>
      <c r="AD89" s="118"/>
      <c r="AE89" s="118"/>
      <c r="AF89" s="119"/>
      <c r="AG89" s="118"/>
      <c r="AH89" s="118"/>
      <c r="AI89" s="118"/>
      <c r="AJ89" s="118"/>
      <c r="AK89" s="119"/>
      <c r="AL89" s="118"/>
      <c r="AM89" s="120"/>
      <c r="AN89" s="118"/>
      <c r="AO89" s="121"/>
      <c r="AP89" s="119"/>
      <c r="AQ89" s="119"/>
      <c r="AR89" s="119"/>
      <c r="AS89" s="129"/>
      <c r="AT89" s="129"/>
      <c r="AU89" s="129"/>
      <c r="AV89" s="129"/>
      <c r="AW89" s="129"/>
      <c r="AX89" s="116"/>
      <c r="AY89" s="116"/>
    </row>
    <row r="90" spans="1:52" ht="18">
      <c r="O90" s="58"/>
      <c r="T90" s="58"/>
      <c r="AN90" s="58"/>
    </row>
  </sheetData>
  <mergeCells count="1">
    <mergeCell ref="A3:C3"/>
  </mergeCells>
  <pageMargins left="0.7" right="0.7" top="0.75" bottom="0.75" header="0.3" footer="0.3"/>
  <pageSetup paperSize="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workbookViewId="0">
      <selection activeCell="B7" sqref="B7:AJ14"/>
    </sheetView>
  </sheetViews>
  <sheetFormatPr baseColWidth="10" defaultColWidth="12.5" defaultRowHeight="17" x14ac:dyDescent="0"/>
  <cols>
    <col min="1" max="1" width="18.5" style="22" customWidth="1"/>
    <col min="2" max="2" width="11.33203125" style="36" customWidth="1"/>
    <col min="3" max="3" width="7.83203125" style="36" customWidth="1"/>
    <col min="4" max="4" width="7.5" style="36" customWidth="1"/>
    <col min="5" max="5" width="10.5" style="22" customWidth="1"/>
    <col min="6" max="6" width="11.1640625" style="22" customWidth="1"/>
    <col min="7" max="7" width="11" style="59" customWidth="1"/>
    <col min="8" max="8" width="8.6640625" style="59" hidden="1" customWidth="1"/>
    <col min="9" max="9" width="8" style="59" hidden="1" customWidth="1"/>
    <col min="10" max="10" width="6.5" style="20" hidden="1" customWidth="1"/>
    <col min="11" max="11" width="6.6640625" style="59" hidden="1" customWidth="1"/>
    <col min="12" max="12" width="7.83203125" style="60" customWidth="1"/>
    <col min="13" max="13" width="7.5" style="59" hidden="1" customWidth="1"/>
    <col min="14" max="14" width="8" style="59" hidden="1" customWidth="1"/>
    <col min="15" max="15" width="6.33203125" style="20" hidden="1" customWidth="1"/>
    <col min="16" max="16" width="6.1640625" style="59" hidden="1" customWidth="1"/>
    <col min="17" max="17" width="7.83203125" style="60" customWidth="1"/>
    <col min="18" max="18" width="8.33203125" style="59" hidden="1" customWidth="1"/>
    <col min="19" max="19" width="9.33203125" style="59" hidden="1" customWidth="1"/>
    <col min="20" max="20" width="6.83203125" style="59" hidden="1" customWidth="1"/>
    <col min="21" max="21" width="8.5" style="59" hidden="1" customWidth="1"/>
    <col min="22" max="22" width="7.5" style="60" customWidth="1"/>
    <col min="23" max="23" width="8.5" style="59" hidden="1" customWidth="1"/>
    <col min="24" max="24" width="8" style="59" hidden="1" customWidth="1"/>
    <col min="25" max="25" width="7.5" style="20" hidden="1" customWidth="1"/>
    <col min="26" max="26" width="8" style="59" hidden="1" customWidth="1"/>
    <col min="27" max="27" width="7.83203125" style="60" customWidth="1"/>
    <col min="28" max="28" width="8.1640625" style="60" customWidth="1"/>
    <col min="29" max="29" width="6.1640625" style="36" hidden="1" customWidth="1"/>
    <col min="30" max="32" width="7.1640625" style="36" hidden="1" customWidth="1"/>
    <col min="33" max="33" width="8.33203125" style="36" customWidth="1"/>
    <col min="34" max="34" width="10.33203125" style="36" customWidth="1"/>
    <col min="35" max="16384" width="12.5" style="36"/>
  </cols>
  <sheetData>
    <row r="1" spans="1:36" s="22" customFormat="1">
      <c r="A1" s="15" t="s">
        <v>87</v>
      </c>
      <c r="B1" s="16"/>
      <c r="C1" s="16"/>
      <c r="D1" s="16"/>
      <c r="E1" s="17"/>
      <c r="F1" s="16"/>
      <c r="G1" s="18"/>
      <c r="H1" s="18"/>
      <c r="I1" s="18"/>
      <c r="J1" s="61" t="s">
        <v>179</v>
      </c>
      <c r="K1" s="18"/>
      <c r="L1" s="19"/>
      <c r="M1" s="18"/>
      <c r="N1" s="18"/>
      <c r="O1" s="20"/>
      <c r="P1" s="18"/>
      <c r="Q1" s="19"/>
      <c r="R1" s="18"/>
      <c r="S1" s="18"/>
      <c r="T1" s="18"/>
      <c r="U1" s="18"/>
      <c r="V1" s="19"/>
      <c r="W1" s="18"/>
      <c r="X1" s="18"/>
      <c r="Y1" s="20"/>
      <c r="Z1" s="18"/>
      <c r="AA1" s="19"/>
      <c r="AB1" s="61"/>
      <c r="AC1" s="64"/>
      <c r="AD1" s="64"/>
      <c r="AE1" s="64"/>
      <c r="AF1" s="64"/>
      <c r="AG1" s="64"/>
      <c r="AH1" s="16"/>
      <c r="AI1" s="16"/>
      <c r="AJ1" s="21"/>
    </row>
    <row r="2" spans="1:36" s="22" customFormat="1">
      <c r="A2" s="23" t="s">
        <v>98</v>
      </c>
      <c r="B2" s="24"/>
      <c r="C2" s="24"/>
      <c r="D2" s="24"/>
      <c r="E2" s="24"/>
      <c r="F2" s="24"/>
      <c r="G2" s="25"/>
      <c r="H2" s="25"/>
      <c r="I2" s="25"/>
      <c r="J2" s="20"/>
      <c r="K2" s="25"/>
      <c r="L2" s="26"/>
      <c r="M2" s="25"/>
      <c r="N2" s="25"/>
      <c r="O2" s="20"/>
      <c r="P2" s="25"/>
      <c r="Q2" s="26"/>
      <c r="R2" s="25"/>
      <c r="S2" s="25"/>
      <c r="T2" s="25"/>
      <c r="U2" s="25"/>
      <c r="V2" s="26"/>
      <c r="W2" s="25"/>
      <c r="X2" s="25"/>
      <c r="Y2" s="20"/>
      <c r="Z2" s="25"/>
      <c r="AA2" s="26"/>
      <c r="AB2" s="26"/>
      <c r="AC2" s="24"/>
      <c r="AD2" s="24"/>
      <c r="AE2" s="24"/>
      <c r="AF2" s="24"/>
      <c r="AG2" s="24"/>
      <c r="AH2" s="24"/>
      <c r="AI2" s="24"/>
      <c r="AJ2" s="27"/>
    </row>
    <row r="3" spans="1:36" s="22" customFormat="1">
      <c r="A3" s="187">
        <v>42682</v>
      </c>
      <c r="B3" s="188"/>
      <c r="C3" s="189"/>
      <c r="D3" s="28"/>
      <c r="E3" s="24"/>
      <c r="F3" s="24"/>
      <c r="G3" s="25"/>
      <c r="H3" s="25"/>
      <c r="I3" s="25"/>
      <c r="J3" s="20"/>
      <c r="K3" s="25"/>
      <c r="L3" s="26"/>
      <c r="M3" s="25"/>
      <c r="N3" s="25"/>
      <c r="O3" s="20"/>
      <c r="P3" s="25"/>
      <c r="Q3" s="26"/>
      <c r="R3" s="25"/>
      <c r="S3" s="25"/>
      <c r="T3" s="25"/>
      <c r="U3" s="25"/>
      <c r="V3" s="26"/>
      <c r="W3" s="25"/>
      <c r="X3" s="25"/>
      <c r="Y3" s="20"/>
      <c r="Z3" s="25"/>
      <c r="AA3" s="26"/>
      <c r="AB3" s="26"/>
      <c r="AC3" s="24"/>
      <c r="AD3" s="24"/>
      <c r="AE3" s="24"/>
      <c r="AF3" s="24"/>
      <c r="AG3" s="24"/>
      <c r="AH3" s="24"/>
      <c r="AI3" s="24"/>
      <c r="AJ3" s="27"/>
    </row>
    <row r="4" spans="1:36" ht="17.25" customHeight="1" thickBot="1">
      <c r="A4" s="29"/>
      <c r="B4" s="30"/>
      <c r="C4" s="31"/>
      <c r="D4" s="31"/>
      <c r="E4" s="31"/>
      <c r="F4" s="31"/>
      <c r="G4" s="32"/>
      <c r="H4" s="32"/>
      <c r="I4" s="32"/>
      <c r="J4" s="34"/>
      <c r="K4" s="32"/>
      <c r="L4" s="33"/>
      <c r="M4" s="32"/>
      <c r="N4" s="32"/>
      <c r="O4" s="34"/>
      <c r="P4" s="32"/>
      <c r="Q4" s="33"/>
      <c r="R4" s="32"/>
      <c r="S4" s="32"/>
      <c r="T4" s="32"/>
      <c r="U4" s="32"/>
      <c r="V4" s="33"/>
      <c r="W4" s="32"/>
      <c r="X4" s="32"/>
      <c r="Y4" s="34"/>
      <c r="Z4" s="32"/>
      <c r="AA4" s="33"/>
      <c r="AB4" s="33"/>
      <c r="AC4" s="31"/>
      <c r="AD4" s="31"/>
      <c r="AE4" s="31"/>
      <c r="AF4" s="31"/>
      <c r="AG4" s="31"/>
      <c r="AH4" s="31"/>
      <c r="AI4" s="31"/>
      <c r="AJ4" s="35"/>
    </row>
    <row r="5" spans="1:36" s="44" customFormat="1" ht="177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8" t="s">
        <v>180</v>
      </c>
      <c r="I5" s="38" t="s">
        <v>181</v>
      </c>
      <c r="J5" s="38" t="s">
        <v>182</v>
      </c>
      <c r="K5" s="38" t="s">
        <v>183</v>
      </c>
      <c r="L5" s="39" t="s">
        <v>184</v>
      </c>
      <c r="M5" s="38" t="s">
        <v>180</v>
      </c>
      <c r="N5" s="38" t="s">
        <v>181</v>
      </c>
      <c r="O5" s="38" t="s">
        <v>182</v>
      </c>
      <c r="P5" s="38" t="s">
        <v>183</v>
      </c>
      <c r="Q5" s="39" t="s">
        <v>184</v>
      </c>
      <c r="R5" s="38" t="s">
        <v>185</v>
      </c>
      <c r="S5" s="40" t="s">
        <v>186</v>
      </c>
      <c r="T5" s="41" t="s">
        <v>187</v>
      </c>
      <c r="U5" s="42" t="s">
        <v>188</v>
      </c>
      <c r="V5" s="39" t="s">
        <v>189</v>
      </c>
      <c r="W5" s="38" t="s">
        <v>180</v>
      </c>
      <c r="X5" s="38" t="s">
        <v>181</v>
      </c>
      <c r="Y5" s="38" t="s">
        <v>182</v>
      </c>
      <c r="Z5" s="38" t="s">
        <v>183</v>
      </c>
      <c r="AA5" s="39" t="s">
        <v>184</v>
      </c>
      <c r="AB5" s="39" t="s">
        <v>190</v>
      </c>
      <c r="AC5" s="37" t="s">
        <v>223</v>
      </c>
      <c r="AD5" s="37" t="s">
        <v>224</v>
      </c>
      <c r="AE5" s="37" t="s">
        <v>234</v>
      </c>
      <c r="AF5" s="37" t="s">
        <v>225</v>
      </c>
      <c r="AG5" s="37" t="s">
        <v>226</v>
      </c>
      <c r="AH5" s="43" t="s">
        <v>95</v>
      </c>
      <c r="AI5" s="43" t="s">
        <v>96</v>
      </c>
      <c r="AJ5" s="43" t="s">
        <v>520</v>
      </c>
    </row>
    <row r="6" spans="1:36" s="52" customFormat="1" ht="16.5" customHeight="1">
      <c r="A6" s="45"/>
      <c r="B6" s="46"/>
      <c r="C6" s="46"/>
      <c r="D6" s="46"/>
      <c r="E6" s="45"/>
      <c r="F6" s="45"/>
      <c r="G6" s="47"/>
      <c r="H6" s="48" t="s">
        <v>99</v>
      </c>
      <c r="I6" s="50" t="s">
        <v>99</v>
      </c>
      <c r="J6" s="48" t="s">
        <v>99</v>
      </c>
      <c r="K6" s="51" t="s">
        <v>99</v>
      </c>
      <c r="L6" s="49" t="s">
        <v>99</v>
      </c>
      <c r="M6" s="48" t="s">
        <v>111</v>
      </c>
      <c r="N6" s="50" t="s">
        <v>111</v>
      </c>
      <c r="O6" s="48" t="s">
        <v>111</v>
      </c>
      <c r="P6" s="51" t="s">
        <v>111</v>
      </c>
      <c r="Q6" s="49" t="s">
        <v>111</v>
      </c>
      <c r="R6" s="48" t="s">
        <v>110</v>
      </c>
      <c r="S6" s="48" t="s">
        <v>110</v>
      </c>
      <c r="T6" s="48" t="s">
        <v>110</v>
      </c>
      <c r="U6" s="48" t="s">
        <v>110</v>
      </c>
      <c r="V6" s="49" t="s">
        <v>110</v>
      </c>
      <c r="W6" s="48" t="s">
        <v>113</v>
      </c>
      <c r="X6" s="50" t="s">
        <v>113</v>
      </c>
      <c r="Y6" s="48" t="s">
        <v>113</v>
      </c>
      <c r="Z6" s="51" t="s">
        <v>113</v>
      </c>
      <c r="AA6" s="49" t="s">
        <v>113</v>
      </c>
      <c r="AB6" s="49"/>
      <c r="AC6" s="75"/>
      <c r="AD6" s="75"/>
      <c r="AE6" s="75"/>
      <c r="AF6" s="75"/>
      <c r="AG6" s="75"/>
      <c r="AH6" s="46"/>
      <c r="AI6" s="46"/>
    </row>
    <row r="7" spans="1:36" ht="18">
      <c r="A7" s="53" t="s">
        <v>15</v>
      </c>
      <c r="B7" s="5">
        <v>50</v>
      </c>
      <c r="C7" s="162">
        <v>0</v>
      </c>
      <c r="D7" s="162">
        <v>0</v>
      </c>
      <c r="E7" s="161">
        <f>SUM(B7:D7)</f>
        <v>50</v>
      </c>
      <c r="F7" s="5">
        <v>73</v>
      </c>
      <c r="G7" s="163">
        <f t="shared" ref="G7:G13" si="0">E7/F7</f>
        <v>0.68493150684931503</v>
      </c>
      <c r="H7" s="164">
        <v>30</v>
      </c>
      <c r="I7" s="165">
        <v>0</v>
      </c>
      <c r="J7" s="164">
        <v>0</v>
      </c>
      <c r="K7" s="170">
        <v>0</v>
      </c>
      <c r="L7" s="171">
        <f t="shared" ref="L7:L14" si="1">SUM(H7:K7)</f>
        <v>30</v>
      </c>
      <c r="M7" s="164">
        <v>2</v>
      </c>
      <c r="N7" s="165">
        <v>0</v>
      </c>
      <c r="O7" s="164">
        <v>0</v>
      </c>
      <c r="P7" s="170">
        <v>0</v>
      </c>
      <c r="Q7" s="171">
        <f t="shared" ref="Q7:Q14" si="2">SUM(M7:P7)</f>
        <v>2</v>
      </c>
      <c r="R7" s="164">
        <v>2</v>
      </c>
      <c r="S7" s="165">
        <v>0</v>
      </c>
      <c r="T7" s="166">
        <v>0</v>
      </c>
      <c r="U7" s="170">
        <v>0</v>
      </c>
      <c r="V7" s="171">
        <f t="shared" ref="V7:V13" si="3">SUM(R7:U7)</f>
        <v>2</v>
      </c>
      <c r="W7" s="164">
        <v>1</v>
      </c>
      <c r="X7" s="165">
        <v>0</v>
      </c>
      <c r="Y7" s="164">
        <v>0</v>
      </c>
      <c r="Z7" s="170">
        <v>0</v>
      </c>
      <c r="AA7" s="171">
        <f t="shared" ref="AA7:AA14" si="4">SUM(W7:Z7)</f>
        <v>1</v>
      </c>
      <c r="AB7" s="171">
        <f>L7+Q7+AA7</f>
        <v>33</v>
      </c>
      <c r="AC7" s="164">
        <v>0</v>
      </c>
      <c r="AD7" s="165">
        <v>0</v>
      </c>
      <c r="AE7" s="166">
        <v>0</v>
      </c>
      <c r="AF7" s="161">
        <v>0</v>
      </c>
      <c r="AG7" s="161">
        <f t="shared" ref="AG7:AG14" si="5">SUM(AC7:AF7)</f>
        <v>0</v>
      </c>
      <c r="AH7" s="161">
        <f t="shared" ref="AH7:AH14" si="6">E7-AI7</f>
        <v>15</v>
      </c>
      <c r="AI7" s="161">
        <f>V7+AB7+AG7</f>
        <v>35</v>
      </c>
      <c r="AJ7" s="161">
        <f>AI7+AH7</f>
        <v>50</v>
      </c>
    </row>
    <row r="8" spans="1:36" ht="18">
      <c r="A8" s="53" t="s">
        <v>18</v>
      </c>
      <c r="B8" s="5">
        <v>712</v>
      </c>
      <c r="C8" s="162">
        <v>108</v>
      </c>
      <c r="D8" s="162">
        <v>13</v>
      </c>
      <c r="E8" s="161">
        <f t="shared" ref="E8:E13" si="7">SUM(B8:D8)</f>
        <v>833</v>
      </c>
      <c r="F8" s="5">
        <v>1110</v>
      </c>
      <c r="G8" s="163">
        <f t="shared" si="0"/>
        <v>0.75045045045045045</v>
      </c>
      <c r="H8" s="164">
        <v>387</v>
      </c>
      <c r="I8" s="165">
        <v>61</v>
      </c>
      <c r="J8" s="164">
        <v>0</v>
      </c>
      <c r="K8" s="170">
        <v>6</v>
      </c>
      <c r="L8" s="171">
        <f t="shared" si="1"/>
        <v>454</v>
      </c>
      <c r="M8" s="164">
        <v>49</v>
      </c>
      <c r="N8" s="165">
        <v>6</v>
      </c>
      <c r="O8" s="164">
        <v>1</v>
      </c>
      <c r="P8" s="170">
        <v>0</v>
      </c>
      <c r="Q8" s="171">
        <f t="shared" si="2"/>
        <v>56</v>
      </c>
      <c r="R8" s="164">
        <v>76</v>
      </c>
      <c r="S8" s="165">
        <v>7</v>
      </c>
      <c r="T8" s="166">
        <v>0</v>
      </c>
      <c r="U8" s="170">
        <v>1</v>
      </c>
      <c r="V8" s="171">
        <f t="shared" si="3"/>
        <v>84</v>
      </c>
      <c r="W8" s="164">
        <v>28</v>
      </c>
      <c r="X8" s="165">
        <v>7</v>
      </c>
      <c r="Y8" s="164">
        <v>0</v>
      </c>
      <c r="Z8" s="170">
        <v>0</v>
      </c>
      <c r="AA8" s="171">
        <f t="shared" si="4"/>
        <v>35</v>
      </c>
      <c r="AB8" s="171">
        <f t="shared" ref="AB8:AB14" si="8">L8+Q8+AA8</f>
        <v>545</v>
      </c>
      <c r="AC8" s="164">
        <v>0</v>
      </c>
      <c r="AD8" s="165">
        <v>0</v>
      </c>
      <c r="AE8" s="166">
        <v>0</v>
      </c>
      <c r="AF8" s="161">
        <v>0</v>
      </c>
      <c r="AG8" s="161">
        <f t="shared" si="5"/>
        <v>0</v>
      </c>
      <c r="AH8" s="161">
        <f>E8-AI8</f>
        <v>204</v>
      </c>
      <c r="AI8" s="161">
        <f t="shared" ref="AI8:AI14" si="9">V8+AB8+AG8</f>
        <v>629</v>
      </c>
      <c r="AJ8" s="161">
        <f t="shared" ref="AJ8:AJ14" si="10">AI8+AH8</f>
        <v>833</v>
      </c>
    </row>
    <row r="9" spans="1:36" ht="18">
      <c r="A9" s="53" t="s">
        <v>32</v>
      </c>
      <c r="B9" s="5">
        <v>437</v>
      </c>
      <c r="C9" s="162">
        <v>13</v>
      </c>
      <c r="D9" s="162">
        <v>7</v>
      </c>
      <c r="E9" s="161">
        <f t="shared" si="7"/>
        <v>457</v>
      </c>
      <c r="F9" s="5">
        <v>653</v>
      </c>
      <c r="G9" s="163">
        <f t="shared" si="0"/>
        <v>0.69984686064318535</v>
      </c>
      <c r="H9" s="164">
        <v>254</v>
      </c>
      <c r="I9" s="165">
        <v>8</v>
      </c>
      <c r="J9" s="164">
        <v>0</v>
      </c>
      <c r="K9" s="170">
        <v>5</v>
      </c>
      <c r="L9" s="171">
        <f t="shared" si="1"/>
        <v>267</v>
      </c>
      <c r="M9" s="164">
        <v>42</v>
      </c>
      <c r="N9" s="165">
        <v>1</v>
      </c>
      <c r="O9" s="164">
        <v>0</v>
      </c>
      <c r="P9" s="170">
        <v>0</v>
      </c>
      <c r="Q9" s="171">
        <f t="shared" si="2"/>
        <v>43</v>
      </c>
      <c r="R9" s="164">
        <v>48</v>
      </c>
      <c r="S9" s="165">
        <v>0</v>
      </c>
      <c r="T9" s="166">
        <v>0</v>
      </c>
      <c r="U9" s="170">
        <v>1</v>
      </c>
      <c r="V9" s="171">
        <f t="shared" si="3"/>
        <v>49</v>
      </c>
      <c r="W9" s="164">
        <v>18</v>
      </c>
      <c r="X9" s="165">
        <v>0</v>
      </c>
      <c r="Y9" s="164">
        <v>0</v>
      </c>
      <c r="Z9" s="170">
        <v>1</v>
      </c>
      <c r="AA9" s="171">
        <f t="shared" si="4"/>
        <v>19</v>
      </c>
      <c r="AB9" s="171">
        <f t="shared" si="8"/>
        <v>329</v>
      </c>
      <c r="AC9" s="164">
        <v>0</v>
      </c>
      <c r="AD9" s="165">
        <v>0</v>
      </c>
      <c r="AE9" s="166">
        <v>0</v>
      </c>
      <c r="AF9" s="161">
        <v>0</v>
      </c>
      <c r="AG9" s="161">
        <f t="shared" si="5"/>
        <v>0</v>
      </c>
      <c r="AH9" s="161">
        <f>E9-AI9</f>
        <v>79</v>
      </c>
      <c r="AI9" s="161">
        <f t="shared" si="9"/>
        <v>378</v>
      </c>
      <c r="AJ9" s="161">
        <f t="shared" si="10"/>
        <v>457</v>
      </c>
    </row>
    <row r="10" spans="1:36" ht="18">
      <c r="A10" s="53" t="s">
        <v>33</v>
      </c>
      <c r="B10" s="5">
        <v>611</v>
      </c>
      <c r="C10" s="162">
        <v>29</v>
      </c>
      <c r="D10" s="162">
        <v>7</v>
      </c>
      <c r="E10" s="161">
        <f t="shared" si="7"/>
        <v>647</v>
      </c>
      <c r="F10" s="5">
        <v>948</v>
      </c>
      <c r="G10" s="163">
        <f t="shared" si="0"/>
        <v>0.6824894514767933</v>
      </c>
      <c r="H10" s="164">
        <v>327</v>
      </c>
      <c r="I10" s="165">
        <v>17</v>
      </c>
      <c r="J10" s="164">
        <v>0</v>
      </c>
      <c r="K10" s="170">
        <v>4</v>
      </c>
      <c r="L10" s="171">
        <f t="shared" si="1"/>
        <v>348</v>
      </c>
      <c r="M10" s="164">
        <v>40</v>
      </c>
      <c r="N10" s="165">
        <v>0</v>
      </c>
      <c r="O10" s="164">
        <v>0</v>
      </c>
      <c r="P10" s="170">
        <v>0</v>
      </c>
      <c r="Q10" s="171">
        <f t="shared" si="2"/>
        <v>40</v>
      </c>
      <c r="R10" s="164">
        <v>70</v>
      </c>
      <c r="S10" s="165">
        <v>3</v>
      </c>
      <c r="T10" s="166">
        <v>0</v>
      </c>
      <c r="U10" s="170">
        <v>2</v>
      </c>
      <c r="V10" s="171">
        <f t="shared" si="3"/>
        <v>75</v>
      </c>
      <c r="W10" s="164">
        <v>38</v>
      </c>
      <c r="X10" s="165">
        <v>0</v>
      </c>
      <c r="Y10" s="164">
        <v>1</v>
      </c>
      <c r="Z10" s="170">
        <v>0</v>
      </c>
      <c r="AA10" s="171">
        <f t="shared" si="4"/>
        <v>39</v>
      </c>
      <c r="AB10" s="171">
        <f t="shared" si="8"/>
        <v>427</v>
      </c>
      <c r="AC10" s="164">
        <v>0</v>
      </c>
      <c r="AD10" s="165">
        <v>0</v>
      </c>
      <c r="AE10" s="166">
        <v>0</v>
      </c>
      <c r="AF10" s="161">
        <v>0</v>
      </c>
      <c r="AG10" s="161">
        <f t="shared" si="5"/>
        <v>0</v>
      </c>
      <c r="AH10" s="161">
        <f t="shared" si="6"/>
        <v>145</v>
      </c>
      <c r="AI10" s="161">
        <f t="shared" si="9"/>
        <v>502</v>
      </c>
      <c r="AJ10" s="161">
        <f t="shared" si="10"/>
        <v>647</v>
      </c>
    </row>
    <row r="11" spans="1:36" ht="18">
      <c r="A11" s="53" t="s">
        <v>59</v>
      </c>
      <c r="B11" s="173">
        <v>343</v>
      </c>
      <c r="C11" s="162">
        <v>27</v>
      </c>
      <c r="D11" s="162">
        <v>8</v>
      </c>
      <c r="E11" s="161">
        <f t="shared" si="7"/>
        <v>378</v>
      </c>
      <c r="F11" s="5">
        <v>525</v>
      </c>
      <c r="G11" s="163">
        <f t="shared" si="0"/>
        <v>0.72</v>
      </c>
      <c r="H11" s="164">
        <v>214</v>
      </c>
      <c r="I11" s="165">
        <v>15</v>
      </c>
      <c r="J11" s="164">
        <v>0</v>
      </c>
      <c r="K11" s="170">
        <v>4</v>
      </c>
      <c r="L11" s="171">
        <f t="shared" si="1"/>
        <v>233</v>
      </c>
      <c r="M11" s="164">
        <v>21</v>
      </c>
      <c r="N11" s="165">
        <v>2</v>
      </c>
      <c r="O11" s="164">
        <v>0</v>
      </c>
      <c r="P11" s="170">
        <v>0</v>
      </c>
      <c r="Q11" s="171">
        <f t="shared" si="2"/>
        <v>23</v>
      </c>
      <c r="R11" s="164">
        <v>32</v>
      </c>
      <c r="S11" s="165">
        <v>1</v>
      </c>
      <c r="T11" s="166">
        <v>0</v>
      </c>
      <c r="U11" s="170">
        <v>2</v>
      </c>
      <c r="V11" s="171">
        <f t="shared" si="3"/>
        <v>35</v>
      </c>
      <c r="W11" s="164">
        <v>7</v>
      </c>
      <c r="X11" s="165">
        <v>0</v>
      </c>
      <c r="Y11" s="164">
        <v>0</v>
      </c>
      <c r="Z11" s="170">
        <v>1</v>
      </c>
      <c r="AA11" s="171">
        <f t="shared" si="4"/>
        <v>8</v>
      </c>
      <c r="AB11" s="171">
        <f t="shared" si="8"/>
        <v>264</v>
      </c>
      <c r="AC11" s="164">
        <v>0</v>
      </c>
      <c r="AD11" s="165">
        <v>0</v>
      </c>
      <c r="AE11" s="166">
        <v>0</v>
      </c>
      <c r="AF11" s="161">
        <v>0</v>
      </c>
      <c r="AG11" s="161">
        <f t="shared" si="5"/>
        <v>0</v>
      </c>
      <c r="AH11" s="161">
        <f t="shared" si="6"/>
        <v>79</v>
      </c>
      <c r="AI11" s="161">
        <f t="shared" si="9"/>
        <v>299</v>
      </c>
      <c r="AJ11" s="161">
        <f t="shared" si="10"/>
        <v>378</v>
      </c>
    </row>
    <row r="12" spans="1:36" ht="18">
      <c r="A12" s="53" t="s">
        <v>60</v>
      </c>
      <c r="B12" s="173">
        <v>480</v>
      </c>
      <c r="C12" s="162">
        <v>33</v>
      </c>
      <c r="D12" s="162">
        <v>9</v>
      </c>
      <c r="E12" s="161">
        <f t="shared" si="7"/>
        <v>522</v>
      </c>
      <c r="F12" s="5">
        <v>792</v>
      </c>
      <c r="G12" s="163">
        <f t="shared" si="0"/>
        <v>0.65909090909090906</v>
      </c>
      <c r="H12" s="164">
        <v>271</v>
      </c>
      <c r="I12" s="165">
        <v>18</v>
      </c>
      <c r="J12" s="164">
        <v>0</v>
      </c>
      <c r="K12" s="170">
        <v>7</v>
      </c>
      <c r="L12" s="171">
        <f t="shared" si="1"/>
        <v>296</v>
      </c>
      <c r="M12" s="164">
        <v>30</v>
      </c>
      <c r="N12" s="165">
        <v>4</v>
      </c>
      <c r="O12" s="164">
        <v>0</v>
      </c>
      <c r="P12" s="170">
        <v>1</v>
      </c>
      <c r="Q12" s="171">
        <f t="shared" si="2"/>
        <v>35</v>
      </c>
      <c r="R12" s="164">
        <v>42</v>
      </c>
      <c r="S12" s="165">
        <v>4</v>
      </c>
      <c r="T12" s="166">
        <v>0</v>
      </c>
      <c r="U12" s="170">
        <v>1</v>
      </c>
      <c r="V12" s="171">
        <f t="shared" si="3"/>
        <v>47</v>
      </c>
      <c r="W12" s="164">
        <v>18</v>
      </c>
      <c r="X12" s="165">
        <v>0</v>
      </c>
      <c r="Y12" s="164">
        <v>0</v>
      </c>
      <c r="Z12" s="170">
        <v>0</v>
      </c>
      <c r="AA12" s="171">
        <f t="shared" si="4"/>
        <v>18</v>
      </c>
      <c r="AB12" s="171">
        <f t="shared" si="8"/>
        <v>349</v>
      </c>
      <c r="AC12" s="164">
        <v>0</v>
      </c>
      <c r="AD12" s="165">
        <v>0</v>
      </c>
      <c r="AE12" s="166">
        <v>0</v>
      </c>
      <c r="AF12" s="161">
        <v>0</v>
      </c>
      <c r="AG12" s="161">
        <f t="shared" si="5"/>
        <v>0</v>
      </c>
      <c r="AH12" s="161">
        <f t="shared" si="6"/>
        <v>126</v>
      </c>
      <c r="AI12" s="161">
        <f t="shared" si="9"/>
        <v>396</v>
      </c>
      <c r="AJ12" s="161">
        <f t="shared" si="10"/>
        <v>522</v>
      </c>
    </row>
    <row r="13" spans="1:36" ht="18">
      <c r="A13" s="53" t="s">
        <v>61</v>
      </c>
      <c r="B13" s="173">
        <v>123</v>
      </c>
      <c r="C13" s="162">
        <v>14</v>
      </c>
      <c r="D13" s="162">
        <v>0</v>
      </c>
      <c r="E13" s="161">
        <f t="shared" si="7"/>
        <v>137</v>
      </c>
      <c r="F13" s="5">
        <v>197</v>
      </c>
      <c r="G13" s="163">
        <f t="shared" si="0"/>
        <v>0.69543147208121825</v>
      </c>
      <c r="H13" s="164">
        <v>74</v>
      </c>
      <c r="I13" s="165">
        <v>6</v>
      </c>
      <c r="J13" s="164">
        <v>0</v>
      </c>
      <c r="K13" s="170">
        <v>0</v>
      </c>
      <c r="L13" s="171">
        <f t="shared" si="1"/>
        <v>80</v>
      </c>
      <c r="M13" s="164">
        <v>7</v>
      </c>
      <c r="N13" s="165">
        <v>2</v>
      </c>
      <c r="O13" s="164">
        <v>0</v>
      </c>
      <c r="P13" s="170">
        <v>0</v>
      </c>
      <c r="Q13" s="171">
        <f t="shared" si="2"/>
        <v>9</v>
      </c>
      <c r="R13" s="164">
        <v>6</v>
      </c>
      <c r="S13" s="165">
        <v>2</v>
      </c>
      <c r="T13" s="166">
        <v>0</v>
      </c>
      <c r="U13" s="170">
        <v>0</v>
      </c>
      <c r="V13" s="171">
        <f t="shared" si="3"/>
        <v>8</v>
      </c>
      <c r="W13" s="164">
        <v>6</v>
      </c>
      <c r="X13" s="165">
        <v>0</v>
      </c>
      <c r="Y13" s="164">
        <v>0</v>
      </c>
      <c r="Z13" s="170">
        <v>0</v>
      </c>
      <c r="AA13" s="171">
        <f t="shared" si="4"/>
        <v>6</v>
      </c>
      <c r="AB13" s="171">
        <f t="shared" si="8"/>
        <v>95</v>
      </c>
      <c r="AC13" s="164">
        <v>0</v>
      </c>
      <c r="AD13" s="165">
        <v>0</v>
      </c>
      <c r="AE13" s="166">
        <v>0</v>
      </c>
      <c r="AF13" s="161">
        <v>0</v>
      </c>
      <c r="AG13" s="161">
        <f t="shared" si="5"/>
        <v>0</v>
      </c>
      <c r="AH13" s="161">
        <f t="shared" si="6"/>
        <v>34</v>
      </c>
      <c r="AI13" s="161">
        <f t="shared" si="9"/>
        <v>103</v>
      </c>
      <c r="AJ13" s="161">
        <f t="shared" si="10"/>
        <v>137</v>
      </c>
    </row>
    <row r="14" spans="1:36" s="22" customFormat="1" ht="18">
      <c r="A14" s="53" t="s">
        <v>86</v>
      </c>
      <c r="B14" s="175">
        <f>SUM(B7:B13)</f>
        <v>2756</v>
      </c>
      <c r="C14" s="175">
        <f>SUM(C7:C13)</f>
        <v>224</v>
      </c>
      <c r="D14" s="175">
        <f>SUM(D7:D13)</f>
        <v>44</v>
      </c>
      <c r="E14" s="175">
        <f t="shared" ref="E14" si="11">SUM(B14:D14)</f>
        <v>3024</v>
      </c>
      <c r="F14" s="175">
        <f>SUM(F7:F13)</f>
        <v>4298</v>
      </c>
      <c r="G14" s="176">
        <f t="shared" ref="G14" si="12">E14/F14</f>
        <v>0.70358306188925079</v>
      </c>
      <c r="H14" s="177">
        <f>SUM(H7:H13)</f>
        <v>1557</v>
      </c>
      <c r="I14" s="177">
        <f>SUM(I7:I13)</f>
        <v>125</v>
      </c>
      <c r="J14" s="177">
        <f>SUM(J7:J13)</f>
        <v>0</v>
      </c>
      <c r="K14" s="177">
        <f>SUM(K7:K13)</f>
        <v>26</v>
      </c>
      <c r="L14" s="178">
        <f t="shared" si="1"/>
        <v>1708</v>
      </c>
      <c r="M14" s="177">
        <f>SUM(M7:M13)</f>
        <v>191</v>
      </c>
      <c r="N14" s="177">
        <f>SUM(N7:N13)</f>
        <v>15</v>
      </c>
      <c r="O14" s="177">
        <f>SUM(O7:O13)</f>
        <v>1</v>
      </c>
      <c r="P14" s="177">
        <f>SUM(P7:P13)</f>
        <v>1</v>
      </c>
      <c r="Q14" s="178">
        <f t="shared" si="2"/>
        <v>208</v>
      </c>
      <c r="R14" s="177">
        <f t="shared" ref="R14:Z14" si="13">SUM(R7:R13)</f>
        <v>276</v>
      </c>
      <c r="S14" s="177">
        <f t="shared" si="13"/>
        <v>17</v>
      </c>
      <c r="T14" s="177">
        <f t="shared" si="13"/>
        <v>0</v>
      </c>
      <c r="U14" s="177">
        <f t="shared" si="13"/>
        <v>7</v>
      </c>
      <c r="V14" s="177">
        <f t="shared" si="13"/>
        <v>300</v>
      </c>
      <c r="W14" s="177">
        <f t="shared" si="13"/>
        <v>116</v>
      </c>
      <c r="X14" s="177">
        <f t="shared" si="13"/>
        <v>7</v>
      </c>
      <c r="Y14" s="177">
        <f t="shared" si="13"/>
        <v>1</v>
      </c>
      <c r="Z14" s="177">
        <f t="shared" si="13"/>
        <v>2</v>
      </c>
      <c r="AA14" s="178">
        <f t="shared" si="4"/>
        <v>126</v>
      </c>
      <c r="AB14" s="171">
        <f t="shared" si="8"/>
        <v>2042</v>
      </c>
      <c r="AC14" s="185">
        <f>SUM(AC7:AC13)</f>
        <v>0</v>
      </c>
      <c r="AD14" s="185">
        <f t="shared" ref="AD14:AF14" si="14">SUM(AD7:AD13)</f>
        <v>0</v>
      </c>
      <c r="AE14" s="185">
        <f t="shared" si="14"/>
        <v>0</v>
      </c>
      <c r="AF14" s="185">
        <f t="shared" si="14"/>
        <v>0</v>
      </c>
      <c r="AG14" s="175">
        <f t="shared" si="5"/>
        <v>0</v>
      </c>
      <c r="AH14" s="175">
        <f t="shared" si="6"/>
        <v>682</v>
      </c>
      <c r="AI14" s="175">
        <f t="shared" si="9"/>
        <v>2342</v>
      </c>
      <c r="AJ14" s="175">
        <f t="shared" si="10"/>
        <v>3024</v>
      </c>
    </row>
    <row r="15" spans="1:36" ht="18">
      <c r="J15" s="58"/>
      <c r="O15" s="58"/>
      <c r="Y15" s="58"/>
      <c r="AC15" s="81"/>
      <c r="AD15" s="81"/>
      <c r="AE15" s="81"/>
      <c r="AF15" s="79"/>
      <c r="AG15" s="79"/>
    </row>
    <row r="16" spans="1:36">
      <c r="AC16" s="81"/>
      <c r="AD16" s="81"/>
      <c r="AE16" s="81"/>
      <c r="AF16" s="79"/>
      <c r="AG16" s="79"/>
    </row>
    <row r="17" spans="29:33">
      <c r="AC17" s="81"/>
      <c r="AD17" s="81"/>
      <c r="AE17" s="81"/>
      <c r="AF17" s="79"/>
      <c r="AG17" s="79"/>
    </row>
    <row r="18" spans="29:33">
      <c r="AC18" s="81"/>
      <c r="AD18" s="81"/>
      <c r="AE18" s="81"/>
      <c r="AF18" s="79"/>
      <c r="AG18" s="79"/>
    </row>
    <row r="19" spans="29:33">
      <c r="AC19" s="81"/>
      <c r="AD19" s="81"/>
      <c r="AE19" s="81"/>
      <c r="AF19" s="79"/>
      <c r="AG19" s="79"/>
    </row>
    <row r="20" spans="29:33">
      <c r="AC20" s="81"/>
      <c r="AD20" s="81"/>
      <c r="AE20" s="81"/>
      <c r="AF20" s="79"/>
      <c r="AG20" s="79"/>
    </row>
    <row r="21" spans="29:33">
      <c r="AC21" s="81"/>
      <c r="AD21" s="81"/>
      <c r="AE21" s="81"/>
      <c r="AF21" s="79"/>
      <c r="AG21" s="79"/>
    </row>
    <row r="22" spans="29:33">
      <c r="AC22" s="81"/>
      <c r="AD22" s="81"/>
      <c r="AE22" s="81"/>
      <c r="AF22" s="79"/>
      <c r="AG22" s="79"/>
    </row>
    <row r="23" spans="29:33">
      <c r="AC23" s="81"/>
      <c r="AD23" s="81"/>
      <c r="AE23" s="81"/>
      <c r="AF23" s="79"/>
      <c r="AG23" s="79"/>
    </row>
    <row r="24" spans="29:33">
      <c r="AC24" s="81"/>
      <c r="AD24" s="81"/>
      <c r="AE24" s="81"/>
      <c r="AF24" s="79"/>
      <c r="AG24" s="79"/>
    </row>
    <row r="25" spans="29:33">
      <c r="AC25" s="81"/>
      <c r="AD25" s="81"/>
      <c r="AE25" s="81"/>
      <c r="AF25" s="79"/>
      <c r="AG25" s="79"/>
    </row>
    <row r="26" spans="29:33">
      <c r="AC26" s="81"/>
      <c r="AD26" s="81"/>
      <c r="AE26" s="81"/>
      <c r="AF26" s="79"/>
      <c r="AG26" s="79"/>
    </row>
    <row r="27" spans="29:33">
      <c r="AC27" s="81"/>
      <c r="AD27" s="81"/>
      <c r="AE27" s="81"/>
      <c r="AF27" s="79"/>
      <c r="AG27" s="79"/>
    </row>
    <row r="28" spans="29:33">
      <c r="AC28" s="81"/>
      <c r="AD28" s="81"/>
      <c r="AE28" s="81"/>
      <c r="AF28" s="79"/>
      <c r="AG28" s="79"/>
    </row>
    <row r="29" spans="29:33">
      <c r="AC29" s="81"/>
      <c r="AD29" s="81"/>
      <c r="AE29" s="81"/>
      <c r="AF29" s="79"/>
      <c r="AG29" s="79"/>
    </row>
    <row r="30" spans="29:33">
      <c r="AC30" s="81"/>
      <c r="AD30" s="81"/>
      <c r="AE30" s="81"/>
      <c r="AF30" s="79"/>
      <c r="AG30" s="79"/>
    </row>
    <row r="31" spans="29:33">
      <c r="AC31" s="81"/>
      <c r="AD31" s="81"/>
      <c r="AE31" s="81"/>
      <c r="AF31" s="79"/>
      <c r="AG31" s="79"/>
    </row>
    <row r="32" spans="29:33">
      <c r="AC32" s="81"/>
      <c r="AD32" s="81"/>
      <c r="AE32" s="81"/>
      <c r="AF32" s="79"/>
      <c r="AG32" s="79"/>
    </row>
    <row r="33" spans="29:33">
      <c r="AC33" s="81"/>
      <c r="AD33" s="81"/>
      <c r="AE33" s="81"/>
      <c r="AF33" s="79"/>
      <c r="AG33" s="79"/>
    </row>
    <row r="34" spans="29:33">
      <c r="AC34" s="81"/>
      <c r="AD34" s="81"/>
      <c r="AE34" s="81"/>
      <c r="AF34" s="79"/>
      <c r="AG34" s="79"/>
    </row>
    <row r="35" spans="29:33">
      <c r="AC35" s="81"/>
      <c r="AD35" s="81"/>
      <c r="AE35" s="81"/>
      <c r="AF35" s="79"/>
      <c r="AG35" s="79"/>
    </row>
    <row r="36" spans="29:33">
      <c r="AC36" s="81"/>
      <c r="AD36" s="81"/>
      <c r="AE36" s="81"/>
      <c r="AF36" s="79"/>
      <c r="AG36" s="79"/>
    </row>
    <row r="37" spans="29:33">
      <c r="AC37" s="81"/>
      <c r="AD37" s="81"/>
      <c r="AE37" s="81"/>
      <c r="AF37" s="79"/>
      <c r="AG37" s="79"/>
    </row>
    <row r="38" spans="29:33">
      <c r="AC38" s="81"/>
      <c r="AD38" s="81"/>
      <c r="AE38" s="81"/>
      <c r="AF38" s="79"/>
      <c r="AG38" s="79"/>
    </row>
    <row r="39" spans="29:33">
      <c r="AC39" s="81"/>
      <c r="AD39" s="81"/>
      <c r="AE39" s="81"/>
      <c r="AF39" s="79"/>
      <c r="AG39" s="79"/>
    </row>
    <row r="40" spans="29:33">
      <c r="AC40" s="81"/>
      <c r="AD40" s="81"/>
      <c r="AE40" s="81"/>
      <c r="AF40" s="79"/>
      <c r="AG40" s="79"/>
    </row>
    <row r="41" spans="29:33">
      <c r="AC41" s="81"/>
      <c r="AD41" s="81"/>
      <c r="AE41" s="81"/>
      <c r="AF41" s="79"/>
      <c r="AG41" s="79"/>
    </row>
    <row r="42" spans="29:33">
      <c r="AC42" s="81"/>
      <c r="AD42" s="81"/>
      <c r="AE42" s="81"/>
      <c r="AF42" s="79"/>
      <c r="AG42" s="79"/>
    </row>
    <row r="43" spans="29:33">
      <c r="AC43" s="81"/>
      <c r="AD43" s="81"/>
      <c r="AE43" s="81"/>
      <c r="AF43" s="79"/>
      <c r="AG43" s="79"/>
    </row>
    <row r="44" spans="29:33">
      <c r="AC44" s="81"/>
      <c r="AD44" s="81"/>
      <c r="AE44" s="81"/>
      <c r="AF44" s="79"/>
      <c r="AG44" s="79"/>
    </row>
    <row r="45" spans="29:33">
      <c r="AC45" s="81"/>
      <c r="AD45" s="81"/>
      <c r="AE45" s="81"/>
      <c r="AF45" s="79"/>
      <c r="AG45" s="79"/>
    </row>
    <row r="46" spans="29:33">
      <c r="AC46" s="81"/>
      <c r="AD46" s="81"/>
      <c r="AE46" s="81"/>
      <c r="AF46" s="79"/>
      <c r="AG46" s="79"/>
    </row>
    <row r="47" spans="29:33">
      <c r="AC47" s="81"/>
      <c r="AD47" s="81"/>
      <c r="AE47" s="81"/>
      <c r="AF47" s="79"/>
      <c r="AG47" s="79"/>
    </row>
    <row r="48" spans="29:33">
      <c r="AC48" s="4"/>
      <c r="AD48" s="81"/>
      <c r="AE48" s="81"/>
      <c r="AF48" s="79"/>
      <c r="AG48" s="79"/>
    </row>
    <row r="49" spans="29:33">
      <c r="AC49" s="4"/>
      <c r="AD49" s="81"/>
      <c r="AE49" s="81"/>
      <c r="AF49" s="79"/>
      <c r="AG49" s="79"/>
    </row>
    <row r="50" spans="29:33">
      <c r="AC50" s="4"/>
      <c r="AD50" s="81"/>
      <c r="AE50" s="81"/>
      <c r="AF50" s="79"/>
      <c r="AG50" s="79"/>
    </row>
    <row r="51" spans="29:33">
      <c r="AC51" s="4"/>
      <c r="AD51" s="81"/>
      <c r="AE51" s="81"/>
      <c r="AF51" s="79"/>
      <c r="AG51" s="79"/>
    </row>
    <row r="52" spans="29:33">
      <c r="AC52" s="4"/>
      <c r="AD52" s="81"/>
      <c r="AE52" s="81"/>
      <c r="AF52" s="79"/>
      <c r="AG52" s="79"/>
    </row>
    <row r="53" spans="29:33">
      <c r="AC53" s="4"/>
      <c r="AD53" s="81"/>
      <c r="AE53" s="81"/>
      <c r="AF53" s="79"/>
      <c r="AG53" s="79"/>
    </row>
    <row r="54" spans="29:33">
      <c r="AC54" s="79"/>
      <c r="AD54" s="79"/>
      <c r="AE54" s="79"/>
      <c r="AF54" s="79"/>
      <c r="AG54" s="79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"/>
  <sheetViews>
    <sheetView topLeftCell="A24" workbookViewId="0">
      <pane xSplit="1" topLeftCell="B1" activePane="topRight" state="frozen"/>
      <selection activeCell="A2" sqref="A2"/>
      <selection pane="topRight" activeCell="B38" sqref="B7:AJ38"/>
    </sheetView>
  </sheetViews>
  <sheetFormatPr baseColWidth="10" defaultColWidth="12.5" defaultRowHeight="17" x14ac:dyDescent="0"/>
  <cols>
    <col min="1" max="1" width="19.6640625" style="22" customWidth="1"/>
    <col min="2" max="2" width="11.33203125" style="36" customWidth="1"/>
    <col min="3" max="3" width="10.33203125" style="36" customWidth="1"/>
    <col min="4" max="4" width="7.5" style="36" customWidth="1"/>
    <col min="5" max="5" width="10.5" style="22" customWidth="1"/>
    <col min="6" max="6" width="11.1640625" style="22" customWidth="1"/>
    <col min="7" max="7" width="11" style="59" customWidth="1"/>
    <col min="8" max="8" width="8.33203125" style="59" hidden="1" customWidth="1"/>
    <col min="9" max="10" width="7.5" style="59" hidden="1" customWidth="1"/>
    <col min="11" max="11" width="8.1640625" style="59" hidden="1" customWidth="1"/>
    <col min="12" max="12" width="10.33203125" style="60" customWidth="1"/>
    <col min="13" max="13" width="7.5" style="59" hidden="1" customWidth="1"/>
    <col min="14" max="14" width="8" style="59" hidden="1" customWidth="1"/>
    <col min="15" max="15" width="7.5" style="20" hidden="1" customWidth="1"/>
    <col min="16" max="16" width="8" style="59" hidden="1" customWidth="1"/>
    <col min="17" max="17" width="7.83203125" style="60" customWidth="1"/>
    <col min="18" max="18" width="8.83203125" style="59" hidden="1" customWidth="1"/>
    <col min="19" max="19" width="8" style="59" hidden="1" customWidth="1"/>
    <col min="20" max="20" width="7.5" style="20" hidden="1" customWidth="1"/>
    <col min="21" max="21" width="6.83203125" style="59" hidden="1" customWidth="1"/>
    <col min="22" max="22" width="7.83203125" style="60" customWidth="1"/>
    <col min="23" max="23" width="7.5" style="59" hidden="1" customWidth="1"/>
    <col min="24" max="24" width="8" style="59" hidden="1" customWidth="1"/>
    <col min="25" max="25" width="6.1640625" style="20" hidden="1" customWidth="1"/>
    <col min="26" max="26" width="6.1640625" style="59" hidden="1" customWidth="1"/>
    <col min="27" max="27" width="7.83203125" style="60" customWidth="1"/>
    <col min="28" max="28" width="11.6640625" style="60" customWidth="1"/>
    <col min="29" max="29" width="6.1640625" style="36" hidden="1" customWidth="1"/>
    <col min="30" max="30" width="7.1640625" style="36" hidden="1" customWidth="1"/>
    <col min="31" max="31" width="5.5" style="36" hidden="1" customWidth="1"/>
    <col min="32" max="32" width="7.1640625" style="36" hidden="1" customWidth="1"/>
    <col min="33" max="33" width="8.33203125" style="36" customWidth="1"/>
    <col min="34" max="34" width="11.5" style="36" customWidth="1"/>
    <col min="35" max="16384" width="12.5" style="36"/>
  </cols>
  <sheetData>
    <row r="1" spans="1:36" s="22" customFormat="1">
      <c r="A1" s="15" t="s">
        <v>87</v>
      </c>
      <c r="B1" s="16"/>
      <c r="C1" s="16"/>
      <c r="D1" s="16"/>
      <c r="E1" s="17"/>
      <c r="F1" s="16"/>
      <c r="G1" s="18"/>
      <c r="H1" s="18"/>
      <c r="I1" s="18"/>
      <c r="J1" s="18"/>
      <c r="K1" s="18"/>
      <c r="L1" s="19"/>
      <c r="M1" s="18"/>
      <c r="N1" s="18"/>
      <c r="O1" s="61" t="s">
        <v>191</v>
      </c>
      <c r="P1" s="18"/>
      <c r="Q1" s="19"/>
      <c r="R1" s="18"/>
      <c r="S1" s="18"/>
      <c r="T1" s="20"/>
      <c r="U1" s="18"/>
      <c r="V1" s="19"/>
      <c r="W1" s="18"/>
      <c r="X1" s="18"/>
      <c r="Y1" s="20"/>
      <c r="Z1" s="18"/>
      <c r="AA1" s="19"/>
      <c r="AB1" s="61"/>
      <c r="AC1" s="64"/>
      <c r="AD1" s="64"/>
      <c r="AE1" s="64"/>
      <c r="AF1" s="64"/>
      <c r="AG1" s="64"/>
      <c r="AH1" s="16"/>
      <c r="AI1" s="16"/>
      <c r="AJ1" s="21"/>
    </row>
    <row r="2" spans="1:36" s="22" customFormat="1">
      <c r="A2" s="23" t="s">
        <v>98</v>
      </c>
      <c r="B2" s="24"/>
      <c r="C2" s="24"/>
      <c r="D2" s="24"/>
      <c r="E2" s="24"/>
      <c r="F2" s="24"/>
      <c r="G2" s="25"/>
      <c r="H2" s="25"/>
      <c r="I2" s="25"/>
      <c r="J2" s="25"/>
      <c r="K2" s="25"/>
      <c r="L2" s="26"/>
      <c r="M2" s="25"/>
      <c r="N2" s="25"/>
      <c r="O2" s="20"/>
      <c r="P2" s="25"/>
      <c r="Q2" s="26"/>
      <c r="R2" s="25"/>
      <c r="S2" s="25"/>
      <c r="T2" s="20"/>
      <c r="U2" s="25"/>
      <c r="V2" s="26"/>
      <c r="W2" s="25"/>
      <c r="X2" s="25"/>
      <c r="Y2" s="20"/>
      <c r="Z2" s="25"/>
      <c r="AA2" s="26"/>
      <c r="AB2" s="26"/>
      <c r="AC2" s="24"/>
      <c r="AD2" s="24"/>
      <c r="AE2" s="24"/>
      <c r="AF2" s="24"/>
      <c r="AG2" s="24"/>
      <c r="AH2" s="24"/>
      <c r="AI2" s="24"/>
      <c r="AJ2" s="27"/>
    </row>
    <row r="3" spans="1:36" s="22" customFormat="1">
      <c r="A3" s="187">
        <v>42682</v>
      </c>
      <c r="B3" s="188"/>
      <c r="C3" s="189"/>
      <c r="D3" s="28"/>
      <c r="E3" s="24"/>
      <c r="F3" s="24"/>
      <c r="G3" s="25"/>
      <c r="H3" s="25"/>
      <c r="I3" s="25"/>
      <c r="J3" s="25"/>
      <c r="K3" s="25"/>
      <c r="L3" s="26"/>
      <c r="M3" s="25"/>
      <c r="N3" s="25"/>
      <c r="O3" s="20"/>
      <c r="P3" s="25"/>
      <c r="Q3" s="26"/>
      <c r="R3" s="25"/>
      <c r="S3" s="25"/>
      <c r="T3" s="20"/>
      <c r="U3" s="25"/>
      <c r="V3" s="26"/>
      <c r="W3" s="25"/>
      <c r="X3" s="25"/>
      <c r="Y3" s="20"/>
      <c r="Z3" s="25"/>
      <c r="AA3" s="26"/>
      <c r="AB3" s="26"/>
      <c r="AC3" s="24"/>
      <c r="AD3" s="24"/>
      <c r="AE3" s="24"/>
      <c r="AF3" s="24"/>
      <c r="AG3" s="24"/>
      <c r="AH3" s="24"/>
      <c r="AI3" s="24"/>
      <c r="AJ3" s="27"/>
    </row>
    <row r="4" spans="1:36" ht="17.25" customHeight="1" thickBot="1">
      <c r="A4" s="29"/>
      <c r="B4" s="30"/>
      <c r="C4" s="31"/>
      <c r="D4" s="31"/>
      <c r="E4" s="31"/>
      <c r="F4" s="31"/>
      <c r="G4" s="32"/>
      <c r="H4" s="32"/>
      <c r="I4" s="32"/>
      <c r="J4" s="32"/>
      <c r="K4" s="32"/>
      <c r="L4" s="33"/>
      <c r="M4" s="32"/>
      <c r="N4" s="32"/>
      <c r="O4" s="34"/>
      <c r="P4" s="32"/>
      <c r="Q4" s="33"/>
      <c r="R4" s="32"/>
      <c r="S4" s="32"/>
      <c r="T4" s="34"/>
      <c r="U4" s="32"/>
      <c r="V4" s="33"/>
      <c r="W4" s="32"/>
      <c r="X4" s="32"/>
      <c r="Y4" s="34"/>
      <c r="Z4" s="32"/>
      <c r="AA4" s="33"/>
      <c r="AB4" s="33"/>
      <c r="AC4" s="31"/>
      <c r="AD4" s="31"/>
      <c r="AE4" s="31"/>
      <c r="AF4" s="31"/>
      <c r="AG4" s="31"/>
      <c r="AH4" s="31"/>
      <c r="AI4" s="31"/>
      <c r="AJ4" s="35"/>
    </row>
    <row r="5" spans="1:36" s="44" customFormat="1" ht="158.2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8" t="s">
        <v>192</v>
      </c>
      <c r="I5" s="40" t="s">
        <v>193</v>
      </c>
      <c r="J5" s="41" t="s">
        <v>194</v>
      </c>
      <c r="K5" s="42" t="s">
        <v>195</v>
      </c>
      <c r="L5" s="39" t="s">
        <v>196</v>
      </c>
      <c r="M5" s="38" t="s">
        <v>192</v>
      </c>
      <c r="N5" s="40" t="s">
        <v>193</v>
      </c>
      <c r="O5" s="41" t="s">
        <v>194</v>
      </c>
      <c r="P5" s="42" t="s">
        <v>195</v>
      </c>
      <c r="Q5" s="39" t="s">
        <v>196</v>
      </c>
      <c r="R5" s="38" t="s">
        <v>192</v>
      </c>
      <c r="S5" s="40" t="s">
        <v>193</v>
      </c>
      <c r="T5" s="41" t="s">
        <v>194</v>
      </c>
      <c r="U5" s="42" t="s">
        <v>195</v>
      </c>
      <c r="V5" s="39" t="s">
        <v>196</v>
      </c>
      <c r="W5" s="38" t="s">
        <v>192</v>
      </c>
      <c r="X5" s="40" t="s">
        <v>193</v>
      </c>
      <c r="Y5" s="41" t="s">
        <v>194</v>
      </c>
      <c r="Z5" s="42" t="s">
        <v>195</v>
      </c>
      <c r="AA5" s="39" t="s">
        <v>196</v>
      </c>
      <c r="AB5" s="39" t="s">
        <v>197</v>
      </c>
      <c r="AC5" s="37" t="s">
        <v>223</v>
      </c>
      <c r="AD5" s="37" t="s">
        <v>224</v>
      </c>
      <c r="AE5" s="37" t="s">
        <v>234</v>
      </c>
      <c r="AF5" s="37" t="s">
        <v>225</v>
      </c>
      <c r="AG5" s="37" t="s">
        <v>226</v>
      </c>
      <c r="AH5" s="43" t="s">
        <v>95</v>
      </c>
      <c r="AI5" s="43" t="s">
        <v>96</v>
      </c>
      <c r="AJ5" s="43" t="s">
        <v>520</v>
      </c>
    </row>
    <row r="6" spans="1:36" s="52" customFormat="1" ht="16.5" customHeight="1">
      <c r="A6" s="45"/>
      <c r="B6" s="46"/>
      <c r="C6" s="46"/>
      <c r="D6" s="46"/>
      <c r="E6" s="45"/>
      <c r="F6" s="45"/>
      <c r="G6" s="47"/>
      <c r="H6" s="48" t="s">
        <v>99</v>
      </c>
      <c r="I6" s="48" t="s">
        <v>99</v>
      </c>
      <c r="J6" s="48" t="s">
        <v>99</v>
      </c>
      <c r="K6" s="48" t="s">
        <v>99</v>
      </c>
      <c r="L6" s="49" t="s">
        <v>99</v>
      </c>
      <c r="M6" s="48" t="s">
        <v>111</v>
      </c>
      <c r="N6" s="50" t="s">
        <v>111</v>
      </c>
      <c r="O6" s="48" t="s">
        <v>111</v>
      </c>
      <c r="P6" s="51" t="s">
        <v>111</v>
      </c>
      <c r="Q6" s="49" t="s">
        <v>111</v>
      </c>
      <c r="R6" s="48" t="s">
        <v>113</v>
      </c>
      <c r="S6" s="50" t="s">
        <v>113</v>
      </c>
      <c r="T6" s="48" t="s">
        <v>113</v>
      </c>
      <c r="U6" s="51" t="s">
        <v>113</v>
      </c>
      <c r="V6" s="49" t="s">
        <v>113</v>
      </c>
      <c r="W6" s="48" t="s">
        <v>141</v>
      </c>
      <c r="X6" s="50" t="s">
        <v>141</v>
      </c>
      <c r="Y6" s="48" t="s">
        <v>141</v>
      </c>
      <c r="Z6" s="51" t="s">
        <v>141</v>
      </c>
      <c r="AA6" s="49" t="s">
        <v>141</v>
      </c>
      <c r="AB6" s="49"/>
      <c r="AC6" s="75"/>
      <c r="AD6" s="75"/>
      <c r="AE6" s="75"/>
      <c r="AF6" s="75"/>
      <c r="AG6" s="75"/>
      <c r="AH6" s="46"/>
      <c r="AI6" s="46"/>
    </row>
    <row r="7" spans="1:36" ht="20.25" customHeight="1">
      <c r="A7" s="53" t="s">
        <v>5</v>
      </c>
      <c r="B7" s="5">
        <v>353</v>
      </c>
      <c r="C7" s="169">
        <v>17</v>
      </c>
      <c r="D7" s="169">
        <v>4</v>
      </c>
      <c r="E7" s="161">
        <f>SUM(B7:D7)</f>
        <v>374</v>
      </c>
      <c r="F7" s="5">
        <v>607</v>
      </c>
      <c r="G7" s="163">
        <f>E7/F7</f>
        <v>0.61614497528830314</v>
      </c>
      <c r="H7" s="164">
        <v>211</v>
      </c>
      <c r="I7" s="165">
        <v>10</v>
      </c>
      <c r="J7" s="166">
        <v>0</v>
      </c>
      <c r="K7" s="170">
        <v>2</v>
      </c>
      <c r="L7" s="171">
        <f t="shared" ref="L7:L8" si="0">SUM(H7:K7)</f>
        <v>223</v>
      </c>
      <c r="M7" s="164">
        <v>34</v>
      </c>
      <c r="N7" s="165">
        <v>1</v>
      </c>
      <c r="O7" s="164">
        <v>0</v>
      </c>
      <c r="P7" s="170">
        <v>1</v>
      </c>
      <c r="Q7" s="171">
        <f t="shared" ref="Q7:Q38" si="1">SUM(M7:P7)</f>
        <v>36</v>
      </c>
      <c r="R7" s="164">
        <v>26</v>
      </c>
      <c r="S7" s="165">
        <v>0</v>
      </c>
      <c r="T7" s="164">
        <v>0</v>
      </c>
      <c r="U7" s="170">
        <v>0</v>
      </c>
      <c r="V7" s="171">
        <f t="shared" ref="V7:V38" si="2">SUM(R7:U7)</f>
        <v>26</v>
      </c>
      <c r="W7" s="164">
        <v>2</v>
      </c>
      <c r="X7" s="165">
        <v>0</v>
      </c>
      <c r="Y7" s="170">
        <v>0</v>
      </c>
      <c r="Z7" s="170">
        <v>0</v>
      </c>
      <c r="AA7" s="171">
        <f t="shared" ref="AA7:AA38" si="3">SUM(W7:Z7)</f>
        <v>2</v>
      </c>
      <c r="AB7" s="171">
        <f>AA7+V7+Q7+L7</f>
        <v>287</v>
      </c>
      <c r="AC7" s="164">
        <v>1</v>
      </c>
      <c r="AD7" s="165">
        <v>0</v>
      </c>
      <c r="AE7" s="170">
        <v>0</v>
      </c>
      <c r="AF7" s="161">
        <v>0</v>
      </c>
      <c r="AG7" s="161">
        <f t="shared" ref="AG7:AG38" si="4">SUM(AC7:AF7)</f>
        <v>1</v>
      </c>
      <c r="AH7" s="161">
        <f t="shared" ref="AH7:AH38" si="5">E7-AI7</f>
        <v>86</v>
      </c>
      <c r="AI7" s="161">
        <f>AG7+AB7</f>
        <v>288</v>
      </c>
      <c r="AJ7" s="161">
        <f>AH7+AI7</f>
        <v>374</v>
      </c>
    </row>
    <row r="8" spans="1:36" ht="21.75" customHeight="1">
      <c r="A8" s="53" t="s">
        <v>6</v>
      </c>
      <c r="B8" s="5">
        <v>479</v>
      </c>
      <c r="C8" s="169">
        <v>28</v>
      </c>
      <c r="D8" s="169">
        <v>12</v>
      </c>
      <c r="E8" s="161">
        <f t="shared" ref="E8:E30" si="6">SUM(B8:D8)</f>
        <v>519</v>
      </c>
      <c r="F8" s="5">
        <v>759</v>
      </c>
      <c r="G8" s="163">
        <f t="shared" ref="G8:G30" si="7">E8/F8</f>
        <v>0.6837944664031621</v>
      </c>
      <c r="H8" s="164">
        <v>298</v>
      </c>
      <c r="I8" s="165">
        <v>15</v>
      </c>
      <c r="J8" s="166">
        <v>0</v>
      </c>
      <c r="K8" s="170">
        <v>5</v>
      </c>
      <c r="L8" s="171">
        <f t="shared" si="0"/>
        <v>318</v>
      </c>
      <c r="M8" s="164">
        <v>30</v>
      </c>
      <c r="N8" s="165">
        <v>2</v>
      </c>
      <c r="O8" s="164">
        <v>0</v>
      </c>
      <c r="P8" s="170">
        <v>3</v>
      </c>
      <c r="Q8" s="171">
        <f t="shared" si="1"/>
        <v>35</v>
      </c>
      <c r="R8" s="164">
        <v>23</v>
      </c>
      <c r="S8" s="165">
        <v>1</v>
      </c>
      <c r="T8" s="164">
        <v>0</v>
      </c>
      <c r="U8" s="170">
        <v>2</v>
      </c>
      <c r="V8" s="171">
        <f t="shared" si="2"/>
        <v>26</v>
      </c>
      <c r="W8" s="164">
        <v>5</v>
      </c>
      <c r="X8" s="165">
        <v>0</v>
      </c>
      <c r="Y8" s="170">
        <v>0</v>
      </c>
      <c r="Z8" s="170">
        <v>0</v>
      </c>
      <c r="AA8" s="171">
        <f t="shared" si="3"/>
        <v>5</v>
      </c>
      <c r="AB8" s="171">
        <f t="shared" ref="AB8:AB38" si="8">AA8+V8+Q8+L8</f>
        <v>384</v>
      </c>
      <c r="AC8" s="164">
        <v>1</v>
      </c>
      <c r="AD8" s="165">
        <v>0</v>
      </c>
      <c r="AE8" s="170">
        <v>0</v>
      </c>
      <c r="AF8" s="161">
        <v>0</v>
      </c>
      <c r="AG8" s="161">
        <f t="shared" si="4"/>
        <v>1</v>
      </c>
      <c r="AH8" s="161">
        <f t="shared" si="5"/>
        <v>134</v>
      </c>
      <c r="AI8" s="161">
        <f t="shared" ref="AI8:AI38" si="9">AG8+AB8</f>
        <v>385</v>
      </c>
      <c r="AJ8" s="161">
        <f t="shared" ref="AJ8:AJ38" si="10">AH8+AI8</f>
        <v>519</v>
      </c>
    </row>
    <row r="9" spans="1:36" ht="18">
      <c r="A9" s="53" t="s">
        <v>16</v>
      </c>
      <c r="B9" s="5">
        <v>130</v>
      </c>
      <c r="C9" s="169">
        <v>6</v>
      </c>
      <c r="D9" s="169">
        <v>6</v>
      </c>
      <c r="E9" s="161">
        <f t="shared" si="6"/>
        <v>142</v>
      </c>
      <c r="F9" s="5">
        <v>228</v>
      </c>
      <c r="G9" s="163">
        <f t="shared" si="7"/>
        <v>0.6228070175438597</v>
      </c>
      <c r="H9" s="164">
        <v>79</v>
      </c>
      <c r="I9" s="165">
        <v>1</v>
      </c>
      <c r="J9" s="166">
        <v>0</v>
      </c>
      <c r="K9" s="170">
        <v>5</v>
      </c>
      <c r="L9" s="171">
        <f t="shared" ref="L9:L30" si="11">SUM(H9:K9)</f>
        <v>85</v>
      </c>
      <c r="M9" s="164">
        <v>7</v>
      </c>
      <c r="N9" s="165">
        <v>0</v>
      </c>
      <c r="O9" s="164">
        <v>0</v>
      </c>
      <c r="P9" s="170">
        <v>0</v>
      </c>
      <c r="Q9" s="171">
        <f t="shared" si="1"/>
        <v>7</v>
      </c>
      <c r="R9" s="164">
        <v>6</v>
      </c>
      <c r="S9" s="165">
        <v>1</v>
      </c>
      <c r="T9" s="164">
        <v>0</v>
      </c>
      <c r="U9" s="170">
        <v>1</v>
      </c>
      <c r="V9" s="171">
        <f t="shared" si="2"/>
        <v>8</v>
      </c>
      <c r="W9" s="164">
        <v>2</v>
      </c>
      <c r="X9" s="165">
        <v>0</v>
      </c>
      <c r="Y9" s="170">
        <v>0</v>
      </c>
      <c r="Z9" s="170">
        <v>0</v>
      </c>
      <c r="AA9" s="171">
        <f t="shared" si="3"/>
        <v>2</v>
      </c>
      <c r="AB9" s="171">
        <f t="shared" si="8"/>
        <v>102</v>
      </c>
      <c r="AC9" s="164">
        <v>2</v>
      </c>
      <c r="AD9" s="165">
        <v>0</v>
      </c>
      <c r="AE9" s="170">
        <v>0</v>
      </c>
      <c r="AF9" s="161">
        <v>0</v>
      </c>
      <c r="AG9" s="161">
        <f t="shared" si="4"/>
        <v>2</v>
      </c>
      <c r="AH9" s="161">
        <f t="shared" si="5"/>
        <v>38</v>
      </c>
      <c r="AI9" s="161">
        <f t="shared" si="9"/>
        <v>104</v>
      </c>
      <c r="AJ9" s="161">
        <f t="shared" si="10"/>
        <v>142</v>
      </c>
    </row>
    <row r="10" spans="1:36" ht="18">
      <c r="A10" s="53" t="s">
        <v>17</v>
      </c>
      <c r="B10" s="5">
        <v>129</v>
      </c>
      <c r="C10" s="169">
        <v>24</v>
      </c>
      <c r="D10" s="169">
        <v>0</v>
      </c>
      <c r="E10" s="161">
        <f t="shared" si="6"/>
        <v>153</v>
      </c>
      <c r="F10" s="5">
        <v>195</v>
      </c>
      <c r="G10" s="163">
        <f t="shared" si="7"/>
        <v>0.7846153846153846</v>
      </c>
      <c r="H10" s="164">
        <v>74</v>
      </c>
      <c r="I10" s="165">
        <v>18</v>
      </c>
      <c r="J10" s="166">
        <v>0</v>
      </c>
      <c r="K10" s="170">
        <v>0</v>
      </c>
      <c r="L10" s="171">
        <f t="shared" si="11"/>
        <v>92</v>
      </c>
      <c r="M10" s="164">
        <v>6</v>
      </c>
      <c r="N10" s="165">
        <v>1</v>
      </c>
      <c r="O10" s="164">
        <v>0</v>
      </c>
      <c r="P10" s="170">
        <v>0</v>
      </c>
      <c r="Q10" s="171">
        <f t="shared" si="1"/>
        <v>7</v>
      </c>
      <c r="R10" s="164">
        <v>13</v>
      </c>
      <c r="S10" s="165">
        <v>1</v>
      </c>
      <c r="T10" s="164">
        <v>0</v>
      </c>
      <c r="U10" s="170">
        <v>0</v>
      </c>
      <c r="V10" s="171">
        <f t="shared" si="2"/>
        <v>14</v>
      </c>
      <c r="W10" s="164">
        <v>4</v>
      </c>
      <c r="X10" s="165">
        <v>0</v>
      </c>
      <c r="Y10" s="170">
        <v>0</v>
      </c>
      <c r="Z10" s="170">
        <v>0</v>
      </c>
      <c r="AA10" s="171">
        <f t="shared" si="3"/>
        <v>4</v>
      </c>
      <c r="AB10" s="171">
        <f t="shared" si="8"/>
        <v>117</v>
      </c>
      <c r="AC10" s="164">
        <v>1</v>
      </c>
      <c r="AD10" s="165">
        <v>0</v>
      </c>
      <c r="AE10" s="170">
        <v>0</v>
      </c>
      <c r="AF10" s="161">
        <v>0</v>
      </c>
      <c r="AG10" s="161">
        <f t="shared" si="4"/>
        <v>1</v>
      </c>
      <c r="AH10" s="161">
        <f t="shared" si="5"/>
        <v>35</v>
      </c>
      <c r="AI10" s="161">
        <f t="shared" si="9"/>
        <v>118</v>
      </c>
      <c r="AJ10" s="161">
        <f t="shared" si="10"/>
        <v>153</v>
      </c>
    </row>
    <row r="11" spans="1:36" ht="18">
      <c r="A11" s="53" t="s">
        <v>23</v>
      </c>
      <c r="B11" s="5">
        <v>535</v>
      </c>
      <c r="C11" s="162">
        <v>36</v>
      </c>
      <c r="D11" s="162">
        <v>3</v>
      </c>
      <c r="E11" s="161">
        <f t="shared" si="6"/>
        <v>574</v>
      </c>
      <c r="F11" s="5">
        <v>875</v>
      </c>
      <c r="G11" s="163">
        <f t="shared" si="7"/>
        <v>0.65600000000000003</v>
      </c>
      <c r="H11" s="164">
        <v>328</v>
      </c>
      <c r="I11" s="165">
        <v>23</v>
      </c>
      <c r="J11" s="166">
        <v>0</v>
      </c>
      <c r="K11" s="170">
        <v>1</v>
      </c>
      <c r="L11" s="171">
        <f t="shared" si="11"/>
        <v>352</v>
      </c>
      <c r="M11" s="164">
        <v>37</v>
      </c>
      <c r="N11" s="165">
        <v>1</v>
      </c>
      <c r="O11" s="164">
        <v>0</v>
      </c>
      <c r="P11" s="170">
        <v>2</v>
      </c>
      <c r="Q11" s="171">
        <f t="shared" si="1"/>
        <v>40</v>
      </c>
      <c r="R11" s="164">
        <v>26</v>
      </c>
      <c r="S11" s="165">
        <v>4</v>
      </c>
      <c r="T11" s="164">
        <v>0</v>
      </c>
      <c r="U11" s="170">
        <v>0</v>
      </c>
      <c r="V11" s="171">
        <f t="shared" si="2"/>
        <v>30</v>
      </c>
      <c r="W11" s="164">
        <v>2</v>
      </c>
      <c r="X11" s="165">
        <v>0</v>
      </c>
      <c r="Y11" s="170">
        <v>0</v>
      </c>
      <c r="Z11" s="170">
        <v>0</v>
      </c>
      <c r="AA11" s="171">
        <f t="shared" si="3"/>
        <v>2</v>
      </c>
      <c r="AB11" s="171">
        <f t="shared" si="8"/>
        <v>424</v>
      </c>
      <c r="AC11" s="164">
        <v>1</v>
      </c>
      <c r="AD11" s="165">
        <v>0</v>
      </c>
      <c r="AE11" s="170">
        <v>0</v>
      </c>
      <c r="AF11" s="161">
        <v>0</v>
      </c>
      <c r="AG11" s="161">
        <f t="shared" si="4"/>
        <v>1</v>
      </c>
      <c r="AH11" s="161">
        <f t="shared" si="5"/>
        <v>149</v>
      </c>
      <c r="AI11" s="161">
        <f t="shared" si="9"/>
        <v>425</v>
      </c>
      <c r="AJ11" s="161">
        <f t="shared" si="10"/>
        <v>574</v>
      </c>
    </row>
    <row r="12" spans="1:36" ht="18">
      <c r="A12" s="53" t="s">
        <v>43</v>
      </c>
      <c r="B12" s="173">
        <v>744</v>
      </c>
      <c r="C12" s="169">
        <v>82</v>
      </c>
      <c r="D12" s="169">
        <v>7</v>
      </c>
      <c r="E12" s="161">
        <f t="shared" si="6"/>
        <v>833</v>
      </c>
      <c r="F12" s="5">
        <v>1155</v>
      </c>
      <c r="G12" s="163">
        <f t="shared" si="7"/>
        <v>0.72121212121212119</v>
      </c>
      <c r="H12" s="164">
        <v>454</v>
      </c>
      <c r="I12" s="165">
        <v>40</v>
      </c>
      <c r="J12" s="166">
        <v>0</v>
      </c>
      <c r="K12" s="170">
        <v>4</v>
      </c>
      <c r="L12" s="171">
        <f t="shared" si="11"/>
        <v>498</v>
      </c>
      <c r="M12" s="164">
        <v>47</v>
      </c>
      <c r="N12" s="165">
        <v>6</v>
      </c>
      <c r="O12" s="164">
        <v>0</v>
      </c>
      <c r="P12" s="170">
        <v>1</v>
      </c>
      <c r="Q12" s="171">
        <f t="shared" si="1"/>
        <v>54</v>
      </c>
      <c r="R12" s="164">
        <v>43</v>
      </c>
      <c r="S12" s="165">
        <v>1</v>
      </c>
      <c r="T12" s="164">
        <v>3</v>
      </c>
      <c r="U12" s="170">
        <v>0</v>
      </c>
      <c r="V12" s="171">
        <f t="shared" si="2"/>
        <v>47</v>
      </c>
      <c r="W12" s="164">
        <v>3</v>
      </c>
      <c r="X12" s="165">
        <v>1</v>
      </c>
      <c r="Y12" s="170">
        <v>0</v>
      </c>
      <c r="Z12" s="170">
        <v>0</v>
      </c>
      <c r="AA12" s="171">
        <f t="shared" si="3"/>
        <v>4</v>
      </c>
      <c r="AB12" s="171">
        <f t="shared" si="8"/>
        <v>603</v>
      </c>
      <c r="AC12" s="164">
        <v>0</v>
      </c>
      <c r="AD12" s="165">
        <v>2</v>
      </c>
      <c r="AE12" s="170">
        <v>0</v>
      </c>
      <c r="AF12" s="161">
        <v>0</v>
      </c>
      <c r="AG12" s="161">
        <f t="shared" si="4"/>
        <v>2</v>
      </c>
      <c r="AH12" s="161">
        <f t="shared" si="5"/>
        <v>228</v>
      </c>
      <c r="AI12" s="161">
        <f t="shared" si="9"/>
        <v>605</v>
      </c>
      <c r="AJ12" s="161">
        <f t="shared" si="10"/>
        <v>833</v>
      </c>
    </row>
    <row r="13" spans="1:36" ht="18">
      <c r="A13" s="53" t="s">
        <v>44</v>
      </c>
      <c r="B13" s="173">
        <v>565</v>
      </c>
      <c r="C13" s="162">
        <v>56</v>
      </c>
      <c r="D13" s="162">
        <v>8</v>
      </c>
      <c r="E13" s="161">
        <f t="shared" si="6"/>
        <v>629</v>
      </c>
      <c r="F13" s="5">
        <v>980</v>
      </c>
      <c r="G13" s="163">
        <f t="shared" si="7"/>
        <v>0.64183673469387759</v>
      </c>
      <c r="H13" s="164">
        <v>340</v>
      </c>
      <c r="I13" s="165">
        <v>24</v>
      </c>
      <c r="J13" s="166">
        <v>1</v>
      </c>
      <c r="K13" s="170">
        <v>3</v>
      </c>
      <c r="L13" s="171">
        <f t="shared" si="11"/>
        <v>368</v>
      </c>
      <c r="M13" s="164">
        <v>34</v>
      </c>
      <c r="N13" s="165">
        <v>5</v>
      </c>
      <c r="O13" s="164">
        <v>0</v>
      </c>
      <c r="P13" s="170">
        <v>2</v>
      </c>
      <c r="Q13" s="171">
        <f t="shared" si="1"/>
        <v>41</v>
      </c>
      <c r="R13" s="164">
        <v>41</v>
      </c>
      <c r="S13" s="165">
        <v>3</v>
      </c>
      <c r="T13" s="164">
        <v>0</v>
      </c>
      <c r="U13" s="170">
        <v>2</v>
      </c>
      <c r="V13" s="171">
        <f t="shared" si="2"/>
        <v>46</v>
      </c>
      <c r="W13" s="164">
        <v>5</v>
      </c>
      <c r="X13" s="165">
        <v>1</v>
      </c>
      <c r="Y13" s="170">
        <v>0</v>
      </c>
      <c r="Z13" s="170">
        <v>0</v>
      </c>
      <c r="AA13" s="171">
        <f t="shared" si="3"/>
        <v>6</v>
      </c>
      <c r="AB13" s="171">
        <f t="shared" si="8"/>
        <v>461</v>
      </c>
      <c r="AC13" s="164">
        <v>0</v>
      </c>
      <c r="AD13" s="165">
        <v>1</v>
      </c>
      <c r="AE13" s="170">
        <v>0</v>
      </c>
      <c r="AF13" s="161">
        <v>0</v>
      </c>
      <c r="AG13" s="161">
        <f t="shared" si="4"/>
        <v>1</v>
      </c>
      <c r="AH13" s="161">
        <f t="shared" si="5"/>
        <v>167</v>
      </c>
      <c r="AI13" s="161">
        <f t="shared" si="9"/>
        <v>462</v>
      </c>
      <c r="AJ13" s="161">
        <f t="shared" si="10"/>
        <v>629</v>
      </c>
    </row>
    <row r="14" spans="1:36" ht="18">
      <c r="A14" s="53" t="s">
        <v>45</v>
      </c>
      <c r="B14" s="173">
        <v>509</v>
      </c>
      <c r="C14" s="162">
        <v>47</v>
      </c>
      <c r="D14" s="162">
        <v>15</v>
      </c>
      <c r="E14" s="161">
        <f t="shared" si="6"/>
        <v>571</v>
      </c>
      <c r="F14" s="5">
        <v>881</v>
      </c>
      <c r="G14" s="163">
        <f t="shared" si="7"/>
        <v>0.64812712826333707</v>
      </c>
      <c r="H14" s="164">
        <v>272</v>
      </c>
      <c r="I14" s="165">
        <v>24</v>
      </c>
      <c r="J14" s="166">
        <v>0</v>
      </c>
      <c r="K14" s="170">
        <v>9</v>
      </c>
      <c r="L14" s="171">
        <f t="shared" si="11"/>
        <v>305</v>
      </c>
      <c r="M14" s="164">
        <v>29</v>
      </c>
      <c r="N14" s="165">
        <v>0</v>
      </c>
      <c r="O14" s="164">
        <v>0</v>
      </c>
      <c r="P14" s="170">
        <v>1</v>
      </c>
      <c r="Q14" s="171">
        <f t="shared" si="1"/>
        <v>30</v>
      </c>
      <c r="R14" s="164">
        <v>28</v>
      </c>
      <c r="S14" s="165">
        <v>3</v>
      </c>
      <c r="T14" s="164">
        <v>0</v>
      </c>
      <c r="U14" s="170">
        <v>3</v>
      </c>
      <c r="V14" s="171">
        <f t="shared" si="2"/>
        <v>34</v>
      </c>
      <c r="W14" s="164">
        <v>6</v>
      </c>
      <c r="X14" s="165">
        <v>0</v>
      </c>
      <c r="Y14" s="170">
        <v>0</v>
      </c>
      <c r="Z14" s="170">
        <v>1</v>
      </c>
      <c r="AA14" s="171">
        <f t="shared" si="3"/>
        <v>7</v>
      </c>
      <c r="AB14" s="171">
        <f t="shared" si="8"/>
        <v>376</v>
      </c>
      <c r="AC14" s="164">
        <v>0</v>
      </c>
      <c r="AD14" s="165">
        <v>0</v>
      </c>
      <c r="AE14" s="170">
        <v>0</v>
      </c>
      <c r="AF14" s="161">
        <v>0</v>
      </c>
      <c r="AG14" s="161">
        <f t="shared" si="4"/>
        <v>0</v>
      </c>
      <c r="AH14" s="161">
        <f t="shared" si="5"/>
        <v>195</v>
      </c>
      <c r="AI14" s="161">
        <f t="shared" si="9"/>
        <v>376</v>
      </c>
      <c r="AJ14" s="161">
        <f t="shared" si="10"/>
        <v>571</v>
      </c>
    </row>
    <row r="15" spans="1:36" ht="18">
      <c r="A15" s="53" t="s">
        <v>46</v>
      </c>
      <c r="B15" s="173">
        <v>256</v>
      </c>
      <c r="C15" s="162">
        <v>17</v>
      </c>
      <c r="D15" s="162">
        <v>3</v>
      </c>
      <c r="E15" s="161">
        <f t="shared" si="6"/>
        <v>276</v>
      </c>
      <c r="F15" s="5">
        <v>478</v>
      </c>
      <c r="G15" s="163">
        <f t="shared" si="7"/>
        <v>0.57740585774058573</v>
      </c>
      <c r="H15" s="164">
        <v>143</v>
      </c>
      <c r="I15" s="165">
        <v>8</v>
      </c>
      <c r="J15" s="166">
        <v>0</v>
      </c>
      <c r="K15" s="170">
        <v>2</v>
      </c>
      <c r="L15" s="171">
        <f t="shared" si="11"/>
        <v>153</v>
      </c>
      <c r="M15" s="164">
        <v>16</v>
      </c>
      <c r="N15" s="165">
        <v>0</v>
      </c>
      <c r="O15" s="164">
        <v>0</v>
      </c>
      <c r="P15" s="170">
        <v>0</v>
      </c>
      <c r="Q15" s="171">
        <f t="shared" si="1"/>
        <v>16</v>
      </c>
      <c r="R15" s="164">
        <v>12</v>
      </c>
      <c r="S15" s="165">
        <v>3</v>
      </c>
      <c r="T15" s="164">
        <v>0</v>
      </c>
      <c r="U15" s="170">
        <v>0</v>
      </c>
      <c r="V15" s="171">
        <f t="shared" si="2"/>
        <v>15</v>
      </c>
      <c r="W15" s="164">
        <v>1</v>
      </c>
      <c r="X15" s="165">
        <v>0</v>
      </c>
      <c r="Y15" s="170">
        <v>0</v>
      </c>
      <c r="Z15" s="170">
        <v>0</v>
      </c>
      <c r="AA15" s="171">
        <f t="shared" si="3"/>
        <v>1</v>
      </c>
      <c r="AB15" s="171">
        <f t="shared" si="8"/>
        <v>185</v>
      </c>
      <c r="AC15" s="164">
        <v>0</v>
      </c>
      <c r="AD15" s="165">
        <v>0</v>
      </c>
      <c r="AE15" s="170">
        <v>0</v>
      </c>
      <c r="AF15" s="161">
        <v>0</v>
      </c>
      <c r="AG15" s="161">
        <f t="shared" si="4"/>
        <v>0</v>
      </c>
      <c r="AH15" s="161">
        <f t="shared" si="5"/>
        <v>91</v>
      </c>
      <c r="AI15" s="161">
        <f t="shared" si="9"/>
        <v>185</v>
      </c>
      <c r="AJ15" s="161">
        <f t="shared" si="10"/>
        <v>276</v>
      </c>
    </row>
    <row r="16" spans="1:36" ht="18">
      <c r="A16" s="53" t="s">
        <v>47</v>
      </c>
      <c r="B16" s="173">
        <v>555</v>
      </c>
      <c r="C16" s="162">
        <v>43</v>
      </c>
      <c r="D16" s="162">
        <v>12</v>
      </c>
      <c r="E16" s="161">
        <f t="shared" si="6"/>
        <v>610</v>
      </c>
      <c r="F16" s="5">
        <v>975</v>
      </c>
      <c r="G16" s="163">
        <f t="shared" si="7"/>
        <v>0.62564102564102564</v>
      </c>
      <c r="H16" s="164">
        <v>335</v>
      </c>
      <c r="I16" s="165">
        <v>25</v>
      </c>
      <c r="J16" s="166">
        <v>0</v>
      </c>
      <c r="K16" s="170">
        <v>10</v>
      </c>
      <c r="L16" s="171">
        <f t="shared" si="11"/>
        <v>370</v>
      </c>
      <c r="M16" s="164">
        <v>31</v>
      </c>
      <c r="N16" s="165">
        <v>3</v>
      </c>
      <c r="O16" s="164">
        <v>0</v>
      </c>
      <c r="P16" s="170">
        <v>0</v>
      </c>
      <c r="Q16" s="171">
        <f t="shared" si="1"/>
        <v>34</v>
      </c>
      <c r="R16" s="164">
        <v>40</v>
      </c>
      <c r="S16" s="165">
        <v>2</v>
      </c>
      <c r="T16" s="164">
        <v>0</v>
      </c>
      <c r="U16" s="170">
        <v>0</v>
      </c>
      <c r="V16" s="171">
        <f t="shared" si="2"/>
        <v>42</v>
      </c>
      <c r="W16" s="164">
        <v>1</v>
      </c>
      <c r="X16" s="165">
        <v>0</v>
      </c>
      <c r="Y16" s="170">
        <v>0</v>
      </c>
      <c r="Z16" s="170">
        <v>0</v>
      </c>
      <c r="AA16" s="171">
        <f t="shared" si="3"/>
        <v>1</v>
      </c>
      <c r="AB16" s="171">
        <f t="shared" si="8"/>
        <v>447</v>
      </c>
      <c r="AC16" s="164">
        <v>0</v>
      </c>
      <c r="AD16" s="165">
        <v>0</v>
      </c>
      <c r="AE16" s="170">
        <v>0</v>
      </c>
      <c r="AF16" s="161">
        <v>0</v>
      </c>
      <c r="AG16" s="161">
        <f t="shared" si="4"/>
        <v>0</v>
      </c>
      <c r="AH16" s="161">
        <f t="shared" si="5"/>
        <v>163</v>
      </c>
      <c r="AI16" s="161">
        <f t="shared" si="9"/>
        <v>447</v>
      </c>
      <c r="AJ16" s="161">
        <f t="shared" si="10"/>
        <v>610</v>
      </c>
    </row>
    <row r="17" spans="1:36" ht="18">
      <c r="A17" s="53" t="s">
        <v>48</v>
      </c>
      <c r="B17" s="173">
        <v>508</v>
      </c>
      <c r="C17" s="162">
        <v>39</v>
      </c>
      <c r="D17" s="162">
        <v>12</v>
      </c>
      <c r="E17" s="161">
        <f t="shared" si="6"/>
        <v>559</v>
      </c>
      <c r="F17" s="5">
        <v>855</v>
      </c>
      <c r="G17" s="163">
        <f t="shared" si="7"/>
        <v>0.65380116959064327</v>
      </c>
      <c r="H17" s="164">
        <v>299</v>
      </c>
      <c r="I17" s="165">
        <v>14</v>
      </c>
      <c r="J17" s="166">
        <v>0</v>
      </c>
      <c r="K17" s="170">
        <v>7</v>
      </c>
      <c r="L17" s="171">
        <f t="shared" si="11"/>
        <v>320</v>
      </c>
      <c r="M17" s="164">
        <v>39</v>
      </c>
      <c r="N17" s="165">
        <v>3</v>
      </c>
      <c r="O17" s="164">
        <v>0</v>
      </c>
      <c r="P17" s="170">
        <v>0</v>
      </c>
      <c r="Q17" s="171">
        <f t="shared" si="1"/>
        <v>42</v>
      </c>
      <c r="R17" s="164">
        <v>28</v>
      </c>
      <c r="S17" s="165">
        <v>4</v>
      </c>
      <c r="T17" s="164">
        <v>0</v>
      </c>
      <c r="U17" s="170">
        <v>0</v>
      </c>
      <c r="V17" s="171">
        <f t="shared" si="2"/>
        <v>32</v>
      </c>
      <c r="W17" s="164">
        <v>8</v>
      </c>
      <c r="X17" s="165">
        <v>1</v>
      </c>
      <c r="Y17" s="170">
        <v>0</v>
      </c>
      <c r="Z17" s="170">
        <v>0</v>
      </c>
      <c r="AA17" s="171">
        <f t="shared" si="3"/>
        <v>9</v>
      </c>
      <c r="AB17" s="171">
        <f t="shared" si="8"/>
        <v>403</v>
      </c>
      <c r="AC17" s="164">
        <v>0</v>
      </c>
      <c r="AD17" s="165">
        <v>0</v>
      </c>
      <c r="AE17" s="170">
        <v>0</v>
      </c>
      <c r="AF17" s="161">
        <v>0</v>
      </c>
      <c r="AG17" s="161">
        <f t="shared" si="4"/>
        <v>0</v>
      </c>
      <c r="AH17" s="161">
        <f t="shared" si="5"/>
        <v>156</v>
      </c>
      <c r="AI17" s="161">
        <f t="shared" si="9"/>
        <v>403</v>
      </c>
      <c r="AJ17" s="161">
        <f t="shared" si="10"/>
        <v>559</v>
      </c>
    </row>
    <row r="18" spans="1:36" ht="18">
      <c r="A18" s="53" t="s">
        <v>49</v>
      </c>
      <c r="B18" s="173">
        <v>435</v>
      </c>
      <c r="C18" s="162">
        <v>33</v>
      </c>
      <c r="D18" s="162">
        <v>4</v>
      </c>
      <c r="E18" s="161">
        <f t="shared" si="6"/>
        <v>472</v>
      </c>
      <c r="F18" s="5">
        <v>746</v>
      </c>
      <c r="G18" s="163">
        <f t="shared" si="7"/>
        <v>0.63270777479892759</v>
      </c>
      <c r="H18" s="164">
        <v>248</v>
      </c>
      <c r="I18" s="165">
        <v>15</v>
      </c>
      <c r="J18" s="166">
        <v>0</v>
      </c>
      <c r="K18" s="170">
        <v>1</v>
      </c>
      <c r="L18" s="171">
        <f t="shared" si="11"/>
        <v>264</v>
      </c>
      <c r="M18" s="164">
        <v>25</v>
      </c>
      <c r="N18" s="165">
        <v>0</v>
      </c>
      <c r="O18" s="164">
        <v>0</v>
      </c>
      <c r="P18" s="170">
        <v>0</v>
      </c>
      <c r="Q18" s="171">
        <f t="shared" si="1"/>
        <v>25</v>
      </c>
      <c r="R18" s="164">
        <v>28</v>
      </c>
      <c r="S18" s="165">
        <v>4</v>
      </c>
      <c r="T18" s="164">
        <v>0</v>
      </c>
      <c r="U18" s="170">
        <v>0</v>
      </c>
      <c r="V18" s="171">
        <f t="shared" si="2"/>
        <v>32</v>
      </c>
      <c r="W18" s="164">
        <v>2</v>
      </c>
      <c r="X18" s="165">
        <v>0</v>
      </c>
      <c r="Y18" s="170">
        <v>0</v>
      </c>
      <c r="Z18" s="170">
        <v>0</v>
      </c>
      <c r="AA18" s="171">
        <f t="shared" si="3"/>
        <v>2</v>
      </c>
      <c r="AB18" s="171">
        <f t="shared" si="8"/>
        <v>323</v>
      </c>
      <c r="AC18" s="164">
        <v>0</v>
      </c>
      <c r="AD18" s="165">
        <v>0</v>
      </c>
      <c r="AE18" s="170">
        <v>0</v>
      </c>
      <c r="AF18" s="161">
        <v>0</v>
      </c>
      <c r="AG18" s="161">
        <f t="shared" si="4"/>
        <v>0</v>
      </c>
      <c r="AH18" s="161">
        <f t="shared" si="5"/>
        <v>149</v>
      </c>
      <c r="AI18" s="161">
        <f t="shared" si="9"/>
        <v>323</v>
      </c>
      <c r="AJ18" s="161">
        <f t="shared" si="10"/>
        <v>472</v>
      </c>
    </row>
    <row r="19" spans="1:36" ht="18">
      <c r="A19" s="53" t="s">
        <v>50</v>
      </c>
      <c r="B19" s="173">
        <v>376</v>
      </c>
      <c r="C19" s="162">
        <v>39</v>
      </c>
      <c r="D19" s="162">
        <v>5</v>
      </c>
      <c r="E19" s="161">
        <f t="shared" si="6"/>
        <v>420</v>
      </c>
      <c r="F19" s="5">
        <v>615</v>
      </c>
      <c r="G19" s="163">
        <f t="shared" si="7"/>
        <v>0.68292682926829273</v>
      </c>
      <c r="H19" s="164">
        <v>233</v>
      </c>
      <c r="I19" s="165">
        <v>17</v>
      </c>
      <c r="J19" s="166">
        <v>1</v>
      </c>
      <c r="K19" s="170">
        <v>4</v>
      </c>
      <c r="L19" s="171">
        <f t="shared" si="11"/>
        <v>255</v>
      </c>
      <c r="M19" s="164">
        <v>23</v>
      </c>
      <c r="N19" s="165">
        <v>4</v>
      </c>
      <c r="O19" s="164">
        <v>0</v>
      </c>
      <c r="P19" s="170">
        <v>0</v>
      </c>
      <c r="Q19" s="171">
        <f t="shared" si="1"/>
        <v>27</v>
      </c>
      <c r="R19" s="164">
        <v>25</v>
      </c>
      <c r="S19" s="165">
        <v>4</v>
      </c>
      <c r="T19" s="164">
        <v>0</v>
      </c>
      <c r="U19" s="170">
        <v>1</v>
      </c>
      <c r="V19" s="171">
        <f t="shared" si="2"/>
        <v>30</v>
      </c>
      <c r="W19" s="164">
        <v>2</v>
      </c>
      <c r="X19" s="165">
        <v>1</v>
      </c>
      <c r="Y19" s="170">
        <v>0</v>
      </c>
      <c r="Z19" s="170">
        <v>0</v>
      </c>
      <c r="AA19" s="171">
        <f t="shared" si="3"/>
        <v>3</v>
      </c>
      <c r="AB19" s="171">
        <f t="shared" si="8"/>
        <v>315</v>
      </c>
      <c r="AC19" s="164">
        <v>1</v>
      </c>
      <c r="AD19" s="165">
        <v>0</v>
      </c>
      <c r="AE19" s="170">
        <v>0</v>
      </c>
      <c r="AF19" s="161">
        <v>0</v>
      </c>
      <c r="AG19" s="161">
        <f t="shared" si="4"/>
        <v>1</v>
      </c>
      <c r="AH19" s="161">
        <f t="shared" si="5"/>
        <v>104</v>
      </c>
      <c r="AI19" s="161">
        <f t="shared" si="9"/>
        <v>316</v>
      </c>
      <c r="AJ19" s="161">
        <f t="shared" si="10"/>
        <v>420</v>
      </c>
    </row>
    <row r="20" spans="1:36" ht="18">
      <c r="A20" s="53" t="s">
        <v>53</v>
      </c>
      <c r="B20" s="173">
        <v>471</v>
      </c>
      <c r="C20" s="162">
        <v>29</v>
      </c>
      <c r="D20" s="162">
        <v>8</v>
      </c>
      <c r="E20" s="161">
        <f t="shared" si="6"/>
        <v>508</v>
      </c>
      <c r="F20" s="5">
        <v>792</v>
      </c>
      <c r="G20" s="163">
        <f t="shared" si="7"/>
        <v>0.64141414141414144</v>
      </c>
      <c r="H20" s="164">
        <v>309</v>
      </c>
      <c r="I20" s="165">
        <v>17</v>
      </c>
      <c r="J20" s="166">
        <v>0</v>
      </c>
      <c r="K20" s="170">
        <v>5</v>
      </c>
      <c r="L20" s="171">
        <f t="shared" si="11"/>
        <v>331</v>
      </c>
      <c r="M20" s="164">
        <v>34</v>
      </c>
      <c r="N20" s="165">
        <v>1</v>
      </c>
      <c r="O20" s="164">
        <v>0</v>
      </c>
      <c r="P20" s="170">
        <v>2</v>
      </c>
      <c r="Q20" s="171">
        <f t="shared" si="1"/>
        <v>37</v>
      </c>
      <c r="R20" s="164">
        <v>22</v>
      </c>
      <c r="S20" s="165">
        <v>3</v>
      </c>
      <c r="T20" s="164">
        <v>0</v>
      </c>
      <c r="U20" s="170">
        <v>0</v>
      </c>
      <c r="V20" s="171">
        <f t="shared" si="2"/>
        <v>25</v>
      </c>
      <c r="W20" s="164">
        <v>1</v>
      </c>
      <c r="X20" s="165">
        <v>1</v>
      </c>
      <c r="Y20" s="170">
        <v>0</v>
      </c>
      <c r="Z20" s="170">
        <v>0</v>
      </c>
      <c r="AA20" s="171">
        <f t="shared" si="3"/>
        <v>2</v>
      </c>
      <c r="AB20" s="171">
        <f t="shared" si="8"/>
        <v>395</v>
      </c>
      <c r="AC20" s="164">
        <v>1</v>
      </c>
      <c r="AD20" s="165">
        <v>0</v>
      </c>
      <c r="AE20" s="170">
        <v>0</v>
      </c>
      <c r="AF20" s="161">
        <v>0</v>
      </c>
      <c r="AG20" s="161">
        <f t="shared" si="4"/>
        <v>1</v>
      </c>
      <c r="AH20" s="161">
        <f t="shared" si="5"/>
        <v>112</v>
      </c>
      <c r="AI20" s="161">
        <f t="shared" si="9"/>
        <v>396</v>
      </c>
      <c r="AJ20" s="161">
        <f t="shared" si="10"/>
        <v>508</v>
      </c>
    </row>
    <row r="21" spans="1:36" ht="18">
      <c r="A21" s="53" t="s">
        <v>54</v>
      </c>
      <c r="B21" s="173">
        <v>551</v>
      </c>
      <c r="C21" s="162">
        <v>46</v>
      </c>
      <c r="D21" s="162">
        <v>13</v>
      </c>
      <c r="E21" s="161">
        <f t="shared" si="6"/>
        <v>610</v>
      </c>
      <c r="F21" s="5">
        <v>960</v>
      </c>
      <c r="G21" s="163">
        <f t="shared" si="7"/>
        <v>0.63541666666666663</v>
      </c>
      <c r="H21" s="164">
        <v>333</v>
      </c>
      <c r="I21" s="165">
        <v>30</v>
      </c>
      <c r="J21" s="166">
        <v>0</v>
      </c>
      <c r="K21" s="170">
        <v>10</v>
      </c>
      <c r="L21" s="171">
        <f t="shared" si="11"/>
        <v>373</v>
      </c>
      <c r="M21" s="164">
        <v>33</v>
      </c>
      <c r="N21" s="165">
        <v>3</v>
      </c>
      <c r="O21" s="164">
        <v>0</v>
      </c>
      <c r="P21" s="170">
        <v>1</v>
      </c>
      <c r="Q21" s="171">
        <f t="shared" si="1"/>
        <v>37</v>
      </c>
      <c r="R21" s="164">
        <v>34</v>
      </c>
      <c r="S21" s="165">
        <v>2</v>
      </c>
      <c r="T21" s="164">
        <v>0</v>
      </c>
      <c r="U21" s="170">
        <v>0</v>
      </c>
      <c r="V21" s="171">
        <f t="shared" si="2"/>
        <v>36</v>
      </c>
      <c r="W21" s="164">
        <v>8</v>
      </c>
      <c r="X21" s="165">
        <v>0</v>
      </c>
      <c r="Y21" s="170">
        <v>0</v>
      </c>
      <c r="Z21" s="170">
        <v>0</v>
      </c>
      <c r="AA21" s="171">
        <f t="shared" si="3"/>
        <v>8</v>
      </c>
      <c r="AB21" s="171">
        <f t="shared" si="8"/>
        <v>454</v>
      </c>
      <c r="AC21" s="164">
        <v>0</v>
      </c>
      <c r="AD21" s="165">
        <v>0</v>
      </c>
      <c r="AE21" s="170">
        <v>0</v>
      </c>
      <c r="AF21" s="161">
        <v>0</v>
      </c>
      <c r="AG21" s="161">
        <f t="shared" si="4"/>
        <v>0</v>
      </c>
      <c r="AH21" s="161">
        <f t="shared" si="5"/>
        <v>156</v>
      </c>
      <c r="AI21" s="161">
        <f t="shared" si="9"/>
        <v>454</v>
      </c>
      <c r="AJ21" s="161">
        <f t="shared" si="10"/>
        <v>610</v>
      </c>
    </row>
    <row r="22" spans="1:36" ht="18">
      <c r="A22" s="53" t="s">
        <v>55</v>
      </c>
      <c r="B22" s="173">
        <v>485</v>
      </c>
      <c r="C22" s="162">
        <v>40</v>
      </c>
      <c r="D22" s="162">
        <v>9</v>
      </c>
      <c r="E22" s="161">
        <f t="shared" si="6"/>
        <v>534</v>
      </c>
      <c r="F22" s="5">
        <v>810</v>
      </c>
      <c r="G22" s="163">
        <f t="shared" si="7"/>
        <v>0.65925925925925921</v>
      </c>
      <c r="H22" s="164">
        <v>303</v>
      </c>
      <c r="I22" s="165">
        <v>19</v>
      </c>
      <c r="J22" s="166">
        <v>0</v>
      </c>
      <c r="K22" s="170">
        <v>5</v>
      </c>
      <c r="L22" s="171">
        <f t="shared" si="11"/>
        <v>327</v>
      </c>
      <c r="M22" s="164">
        <v>28</v>
      </c>
      <c r="N22" s="165">
        <v>2</v>
      </c>
      <c r="O22" s="164">
        <v>0</v>
      </c>
      <c r="P22" s="170">
        <v>1</v>
      </c>
      <c r="Q22" s="171">
        <f t="shared" si="1"/>
        <v>31</v>
      </c>
      <c r="R22" s="164">
        <v>40</v>
      </c>
      <c r="S22" s="165">
        <v>4</v>
      </c>
      <c r="T22" s="164">
        <v>0</v>
      </c>
      <c r="U22" s="170">
        <v>0</v>
      </c>
      <c r="V22" s="171">
        <f t="shared" si="2"/>
        <v>44</v>
      </c>
      <c r="W22" s="164">
        <v>4</v>
      </c>
      <c r="X22" s="165">
        <v>0</v>
      </c>
      <c r="Y22" s="170">
        <v>0</v>
      </c>
      <c r="Z22" s="170">
        <v>0</v>
      </c>
      <c r="AA22" s="171">
        <f t="shared" si="3"/>
        <v>4</v>
      </c>
      <c r="AB22" s="171">
        <f t="shared" si="8"/>
        <v>406</v>
      </c>
      <c r="AC22" s="164">
        <v>0</v>
      </c>
      <c r="AD22" s="165">
        <v>0</v>
      </c>
      <c r="AE22" s="170">
        <v>0</v>
      </c>
      <c r="AF22" s="161">
        <v>0</v>
      </c>
      <c r="AG22" s="161">
        <f t="shared" si="4"/>
        <v>0</v>
      </c>
      <c r="AH22" s="161">
        <f t="shared" si="5"/>
        <v>128</v>
      </c>
      <c r="AI22" s="161">
        <f t="shared" si="9"/>
        <v>406</v>
      </c>
      <c r="AJ22" s="161">
        <f t="shared" si="10"/>
        <v>534</v>
      </c>
    </row>
    <row r="23" spans="1:36" ht="18">
      <c r="A23" s="53" t="s">
        <v>62</v>
      </c>
      <c r="B23" s="173">
        <v>621</v>
      </c>
      <c r="C23" s="162">
        <v>40</v>
      </c>
      <c r="D23" s="162">
        <v>4</v>
      </c>
      <c r="E23" s="161">
        <f t="shared" si="6"/>
        <v>665</v>
      </c>
      <c r="F23" s="5">
        <v>989</v>
      </c>
      <c r="G23" s="163">
        <f t="shared" si="7"/>
        <v>0.67239635995955516</v>
      </c>
      <c r="H23" s="164">
        <v>349</v>
      </c>
      <c r="I23" s="165">
        <v>13</v>
      </c>
      <c r="J23" s="166">
        <v>0</v>
      </c>
      <c r="K23" s="170">
        <v>1</v>
      </c>
      <c r="L23" s="171">
        <f t="shared" si="11"/>
        <v>363</v>
      </c>
      <c r="M23" s="164">
        <v>56</v>
      </c>
      <c r="N23" s="165">
        <v>3</v>
      </c>
      <c r="O23" s="164">
        <v>0</v>
      </c>
      <c r="P23" s="170">
        <v>0</v>
      </c>
      <c r="Q23" s="171">
        <f t="shared" si="1"/>
        <v>59</v>
      </c>
      <c r="R23" s="164">
        <v>49</v>
      </c>
      <c r="S23" s="165">
        <v>2</v>
      </c>
      <c r="T23" s="164">
        <v>1</v>
      </c>
      <c r="U23" s="170">
        <v>0</v>
      </c>
      <c r="V23" s="171">
        <f t="shared" si="2"/>
        <v>52</v>
      </c>
      <c r="W23" s="164">
        <v>2</v>
      </c>
      <c r="X23" s="165">
        <v>1</v>
      </c>
      <c r="Y23" s="170">
        <v>0</v>
      </c>
      <c r="Z23" s="170">
        <v>0</v>
      </c>
      <c r="AA23" s="171">
        <f t="shared" si="3"/>
        <v>3</v>
      </c>
      <c r="AB23" s="171">
        <f t="shared" si="8"/>
        <v>477</v>
      </c>
      <c r="AC23" s="164">
        <v>1</v>
      </c>
      <c r="AD23" s="165">
        <v>1</v>
      </c>
      <c r="AE23" s="170">
        <v>0</v>
      </c>
      <c r="AF23" s="161">
        <v>0</v>
      </c>
      <c r="AG23" s="161">
        <f t="shared" si="4"/>
        <v>2</v>
      </c>
      <c r="AH23" s="161">
        <f t="shared" si="5"/>
        <v>186</v>
      </c>
      <c r="AI23" s="161">
        <f t="shared" si="9"/>
        <v>479</v>
      </c>
      <c r="AJ23" s="161">
        <f t="shared" si="10"/>
        <v>665</v>
      </c>
    </row>
    <row r="24" spans="1:36" ht="18">
      <c r="A24" s="53" t="s">
        <v>63</v>
      </c>
      <c r="B24" s="173">
        <v>510</v>
      </c>
      <c r="C24" s="162">
        <v>44</v>
      </c>
      <c r="D24" s="162">
        <v>12</v>
      </c>
      <c r="E24" s="161">
        <f t="shared" si="6"/>
        <v>566</v>
      </c>
      <c r="F24" s="5">
        <v>750</v>
      </c>
      <c r="G24" s="163">
        <f t="shared" si="7"/>
        <v>0.75466666666666671</v>
      </c>
      <c r="H24" s="164">
        <v>290</v>
      </c>
      <c r="I24" s="165">
        <v>21</v>
      </c>
      <c r="J24" s="166">
        <v>0</v>
      </c>
      <c r="K24" s="170">
        <v>5</v>
      </c>
      <c r="L24" s="171">
        <f t="shared" si="11"/>
        <v>316</v>
      </c>
      <c r="M24" s="164">
        <v>35</v>
      </c>
      <c r="N24" s="165">
        <v>1</v>
      </c>
      <c r="O24" s="164">
        <v>0</v>
      </c>
      <c r="P24" s="170">
        <v>1</v>
      </c>
      <c r="Q24" s="171">
        <f t="shared" si="1"/>
        <v>37</v>
      </c>
      <c r="R24" s="164">
        <v>33</v>
      </c>
      <c r="S24" s="165">
        <v>6</v>
      </c>
      <c r="T24" s="164">
        <v>0</v>
      </c>
      <c r="U24" s="170">
        <v>3</v>
      </c>
      <c r="V24" s="171">
        <f t="shared" si="2"/>
        <v>42</v>
      </c>
      <c r="W24" s="164">
        <v>2</v>
      </c>
      <c r="X24" s="165">
        <v>0</v>
      </c>
      <c r="Y24" s="170">
        <v>0</v>
      </c>
      <c r="Z24" s="170">
        <v>0</v>
      </c>
      <c r="AA24" s="171">
        <f t="shared" si="3"/>
        <v>2</v>
      </c>
      <c r="AB24" s="171">
        <f t="shared" si="8"/>
        <v>397</v>
      </c>
      <c r="AC24" s="164">
        <v>1</v>
      </c>
      <c r="AD24" s="165">
        <v>0</v>
      </c>
      <c r="AE24" s="170">
        <v>0</v>
      </c>
      <c r="AF24" s="161">
        <v>0</v>
      </c>
      <c r="AG24" s="161">
        <f t="shared" si="4"/>
        <v>1</v>
      </c>
      <c r="AH24" s="161">
        <f t="shared" si="5"/>
        <v>168</v>
      </c>
      <c r="AI24" s="161">
        <f t="shared" si="9"/>
        <v>398</v>
      </c>
      <c r="AJ24" s="161">
        <f t="shared" si="10"/>
        <v>566</v>
      </c>
    </row>
    <row r="25" spans="1:36" ht="18">
      <c r="A25" s="53" t="s">
        <v>64</v>
      </c>
      <c r="B25" s="173">
        <v>290</v>
      </c>
      <c r="C25" s="162">
        <v>23</v>
      </c>
      <c r="D25" s="162">
        <v>1</v>
      </c>
      <c r="E25" s="161">
        <f t="shared" si="6"/>
        <v>314</v>
      </c>
      <c r="F25" s="5">
        <v>468</v>
      </c>
      <c r="G25" s="163">
        <f t="shared" si="7"/>
        <v>0.67094017094017089</v>
      </c>
      <c r="H25" s="164">
        <v>196</v>
      </c>
      <c r="I25" s="165">
        <v>11</v>
      </c>
      <c r="J25" s="166">
        <v>0</v>
      </c>
      <c r="K25" s="170">
        <v>1</v>
      </c>
      <c r="L25" s="171">
        <f t="shared" si="11"/>
        <v>208</v>
      </c>
      <c r="M25" s="164">
        <v>19</v>
      </c>
      <c r="N25" s="165">
        <v>0</v>
      </c>
      <c r="O25" s="164">
        <v>0</v>
      </c>
      <c r="P25" s="170">
        <v>0</v>
      </c>
      <c r="Q25" s="171">
        <f t="shared" si="1"/>
        <v>19</v>
      </c>
      <c r="R25" s="164">
        <v>16</v>
      </c>
      <c r="S25" s="165">
        <v>3</v>
      </c>
      <c r="T25" s="164">
        <v>0</v>
      </c>
      <c r="U25" s="170">
        <v>0</v>
      </c>
      <c r="V25" s="171">
        <f t="shared" si="2"/>
        <v>19</v>
      </c>
      <c r="W25" s="164">
        <v>1</v>
      </c>
      <c r="X25" s="165">
        <v>0</v>
      </c>
      <c r="Y25" s="170">
        <v>0</v>
      </c>
      <c r="Z25" s="170">
        <v>0</v>
      </c>
      <c r="AA25" s="171">
        <f t="shared" si="3"/>
        <v>1</v>
      </c>
      <c r="AB25" s="171">
        <f t="shared" si="8"/>
        <v>247</v>
      </c>
      <c r="AC25" s="164">
        <v>0</v>
      </c>
      <c r="AD25" s="165">
        <v>1</v>
      </c>
      <c r="AE25" s="170">
        <v>0</v>
      </c>
      <c r="AF25" s="161">
        <v>0</v>
      </c>
      <c r="AG25" s="161">
        <f t="shared" si="4"/>
        <v>1</v>
      </c>
      <c r="AH25" s="161">
        <f t="shared" si="5"/>
        <v>66</v>
      </c>
      <c r="AI25" s="161">
        <f t="shared" si="9"/>
        <v>248</v>
      </c>
      <c r="AJ25" s="161">
        <f t="shared" si="10"/>
        <v>314</v>
      </c>
    </row>
    <row r="26" spans="1:36" ht="18">
      <c r="A26" s="53" t="s">
        <v>65</v>
      </c>
      <c r="B26" s="173">
        <v>554</v>
      </c>
      <c r="C26" s="162">
        <v>57</v>
      </c>
      <c r="D26" s="162">
        <v>2</v>
      </c>
      <c r="E26" s="161">
        <f t="shared" si="6"/>
        <v>613</v>
      </c>
      <c r="F26" s="5">
        <v>821</v>
      </c>
      <c r="G26" s="163">
        <f t="shared" si="7"/>
        <v>0.74665042630937883</v>
      </c>
      <c r="H26" s="164">
        <v>270</v>
      </c>
      <c r="I26" s="165">
        <v>26</v>
      </c>
      <c r="J26" s="166">
        <v>0</v>
      </c>
      <c r="K26" s="170">
        <v>1</v>
      </c>
      <c r="L26" s="171">
        <f t="shared" si="11"/>
        <v>297</v>
      </c>
      <c r="M26" s="164">
        <v>34</v>
      </c>
      <c r="N26" s="165">
        <v>2</v>
      </c>
      <c r="O26" s="164">
        <v>0</v>
      </c>
      <c r="P26" s="170">
        <v>0</v>
      </c>
      <c r="Q26" s="171">
        <f t="shared" si="1"/>
        <v>36</v>
      </c>
      <c r="R26" s="164">
        <v>35</v>
      </c>
      <c r="S26" s="165">
        <v>5</v>
      </c>
      <c r="T26" s="164">
        <v>0</v>
      </c>
      <c r="U26" s="170">
        <v>0</v>
      </c>
      <c r="V26" s="171">
        <f t="shared" si="2"/>
        <v>40</v>
      </c>
      <c r="W26" s="164">
        <v>8</v>
      </c>
      <c r="X26" s="165">
        <v>0</v>
      </c>
      <c r="Y26" s="170">
        <v>0</v>
      </c>
      <c r="Z26" s="170">
        <v>0</v>
      </c>
      <c r="AA26" s="171">
        <f t="shared" si="3"/>
        <v>8</v>
      </c>
      <c r="AB26" s="171">
        <f t="shared" si="8"/>
        <v>381</v>
      </c>
      <c r="AC26" s="164">
        <v>1</v>
      </c>
      <c r="AD26" s="165">
        <v>0</v>
      </c>
      <c r="AE26" s="170">
        <v>0</v>
      </c>
      <c r="AF26" s="161">
        <v>0</v>
      </c>
      <c r="AG26" s="161">
        <f t="shared" si="4"/>
        <v>1</v>
      </c>
      <c r="AH26" s="161">
        <f t="shared" si="5"/>
        <v>231</v>
      </c>
      <c r="AI26" s="161">
        <f t="shared" si="9"/>
        <v>382</v>
      </c>
      <c r="AJ26" s="161">
        <f t="shared" si="10"/>
        <v>613</v>
      </c>
    </row>
    <row r="27" spans="1:36" ht="18">
      <c r="A27" s="53" t="s">
        <v>66</v>
      </c>
      <c r="B27" s="173">
        <v>482</v>
      </c>
      <c r="C27" s="162">
        <v>49</v>
      </c>
      <c r="D27" s="162">
        <v>7</v>
      </c>
      <c r="E27" s="161">
        <f t="shared" si="6"/>
        <v>538</v>
      </c>
      <c r="F27" s="5">
        <v>749</v>
      </c>
      <c r="G27" s="163">
        <f t="shared" si="7"/>
        <v>0.71829105473965282</v>
      </c>
      <c r="H27" s="164">
        <v>279</v>
      </c>
      <c r="I27" s="165">
        <v>21</v>
      </c>
      <c r="J27" s="166">
        <v>3</v>
      </c>
      <c r="K27" s="170">
        <v>4</v>
      </c>
      <c r="L27" s="171">
        <f t="shared" si="11"/>
        <v>307</v>
      </c>
      <c r="M27" s="164">
        <v>36</v>
      </c>
      <c r="N27" s="165">
        <v>3</v>
      </c>
      <c r="O27" s="164">
        <v>0</v>
      </c>
      <c r="P27" s="170">
        <v>0</v>
      </c>
      <c r="Q27" s="171">
        <f t="shared" si="1"/>
        <v>39</v>
      </c>
      <c r="R27" s="164">
        <v>31</v>
      </c>
      <c r="S27" s="165">
        <v>5</v>
      </c>
      <c r="T27" s="164">
        <v>0</v>
      </c>
      <c r="U27" s="170">
        <v>0</v>
      </c>
      <c r="V27" s="171">
        <f t="shared" si="2"/>
        <v>36</v>
      </c>
      <c r="W27" s="164">
        <v>3</v>
      </c>
      <c r="X27" s="165">
        <v>0</v>
      </c>
      <c r="Y27" s="170">
        <v>0</v>
      </c>
      <c r="Z27" s="170">
        <v>0</v>
      </c>
      <c r="AA27" s="171">
        <f t="shared" si="3"/>
        <v>3</v>
      </c>
      <c r="AB27" s="171">
        <f t="shared" si="8"/>
        <v>385</v>
      </c>
      <c r="AC27" s="164">
        <v>0</v>
      </c>
      <c r="AD27" s="165">
        <v>0</v>
      </c>
      <c r="AE27" s="170">
        <v>0</v>
      </c>
      <c r="AF27" s="161">
        <v>0</v>
      </c>
      <c r="AG27" s="161">
        <f t="shared" si="4"/>
        <v>0</v>
      </c>
      <c r="AH27" s="161">
        <f t="shared" si="5"/>
        <v>153</v>
      </c>
      <c r="AI27" s="161">
        <f t="shared" si="9"/>
        <v>385</v>
      </c>
      <c r="AJ27" s="161">
        <f t="shared" si="10"/>
        <v>538</v>
      </c>
    </row>
    <row r="28" spans="1:36" ht="18">
      <c r="A28" s="53" t="s">
        <v>67</v>
      </c>
      <c r="B28" s="173">
        <v>423</v>
      </c>
      <c r="C28" s="162">
        <v>32</v>
      </c>
      <c r="D28" s="162">
        <v>5</v>
      </c>
      <c r="E28" s="161">
        <f t="shared" si="6"/>
        <v>460</v>
      </c>
      <c r="F28" s="5">
        <v>654</v>
      </c>
      <c r="G28" s="163">
        <f t="shared" si="7"/>
        <v>0.70336391437308865</v>
      </c>
      <c r="H28" s="164">
        <v>240</v>
      </c>
      <c r="I28" s="165">
        <v>14</v>
      </c>
      <c r="J28" s="166">
        <v>1</v>
      </c>
      <c r="K28" s="170">
        <v>1</v>
      </c>
      <c r="L28" s="171">
        <f t="shared" si="11"/>
        <v>256</v>
      </c>
      <c r="M28" s="164">
        <v>36</v>
      </c>
      <c r="N28" s="165">
        <v>0</v>
      </c>
      <c r="O28" s="164">
        <v>0</v>
      </c>
      <c r="P28" s="170">
        <v>0</v>
      </c>
      <c r="Q28" s="171">
        <f t="shared" si="1"/>
        <v>36</v>
      </c>
      <c r="R28" s="164">
        <v>30</v>
      </c>
      <c r="S28" s="165">
        <v>1</v>
      </c>
      <c r="T28" s="164">
        <v>0</v>
      </c>
      <c r="U28" s="170">
        <v>1</v>
      </c>
      <c r="V28" s="171">
        <f t="shared" si="2"/>
        <v>32</v>
      </c>
      <c r="W28" s="164">
        <v>3</v>
      </c>
      <c r="X28" s="165">
        <v>0</v>
      </c>
      <c r="Y28" s="170">
        <v>0</v>
      </c>
      <c r="Z28" s="170">
        <v>1</v>
      </c>
      <c r="AA28" s="171">
        <f t="shared" si="3"/>
        <v>4</v>
      </c>
      <c r="AB28" s="171">
        <f t="shared" si="8"/>
        <v>328</v>
      </c>
      <c r="AC28" s="164">
        <v>0</v>
      </c>
      <c r="AD28" s="165">
        <v>0</v>
      </c>
      <c r="AE28" s="170">
        <v>0</v>
      </c>
      <c r="AF28" s="161">
        <v>0</v>
      </c>
      <c r="AG28" s="161">
        <f t="shared" si="4"/>
        <v>0</v>
      </c>
      <c r="AH28" s="161">
        <f t="shared" si="5"/>
        <v>132</v>
      </c>
      <c r="AI28" s="161">
        <f t="shared" si="9"/>
        <v>328</v>
      </c>
      <c r="AJ28" s="161">
        <f t="shared" si="10"/>
        <v>460</v>
      </c>
    </row>
    <row r="29" spans="1:36" ht="18">
      <c r="A29" s="53" t="s">
        <v>68</v>
      </c>
      <c r="B29" s="173">
        <v>562</v>
      </c>
      <c r="C29" s="162">
        <v>45</v>
      </c>
      <c r="D29" s="162">
        <v>13</v>
      </c>
      <c r="E29" s="161">
        <f t="shared" si="6"/>
        <v>620</v>
      </c>
      <c r="F29" s="5">
        <v>969</v>
      </c>
      <c r="G29" s="163">
        <f t="shared" si="7"/>
        <v>0.63983488132094946</v>
      </c>
      <c r="H29" s="164">
        <v>305</v>
      </c>
      <c r="I29" s="165">
        <v>13</v>
      </c>
      <c r="J29" s="166">
        <v>0</v>
      </c>
      <c r="K29" s="170">
        <v>6</v>
      </c>
      <c r="L29" s="171">
        <f t="shared" si="11"/>
        <v>324</v>
      </c>
      <c r="M29" s="164">
        <v>28</v>
      </c>
      <c r="N29" s="165">
        <v>2</v>
      </c>
      <c r="O29" s="164">
        <v>0</v>
      </c>
      <c r="P29" s="170">
        <v>0</v>
      </c>
      <c r="Q29" s="171">
        <f t="shared" si="1"/>
        <v>30</v>
      </c>
      <c r="R29" s="164">
        <v>60</v>
      </c>
      <c r="S29" s="165">
        <v>3</v>
      </c>
      <c r="T29" s="164">
        <v>0</v>
      </c>
      <c r="U29" s="170">
        <v>1</v>
      </c>
      <c r="V29" s="171">
        <f t="shared" si="2"/>
        <v>64</v>
      </c>
      <c r="W29" s="164">
        <v>7</v>
      </c>
      <c r="X29" s="165">
        <v>3</v>
      </c>
      <c r="Y29" s="170">
        <v>0</v>
      </c>
      <c r="Z29" s="170">
        <v>1</v>
      </c>
      <c r="AA29" s="171">
        <f t="shared" si="3"/>
        <v>11</v>
      </c>
      <c r="AB29" s="171">
        <f t="shared" si="8"/>
        <v>429</v>
      </c>
      <c r="AC29" s="164">
        <v>0</v>
      </c>
      <c r="AD29" s="165">
        <v>1</v>
      </c>
      <c r="AE29" s="170">
        <v>0</v>
      </c>
      <c r="AF29" s="161">
        <v>0</v>
      </c>
      <c r="AG29" s="161">
        <f t="shared" si="4"/>
        <v>1</v>
      </c>
      <c r="AH29" s="161">
        <f t="shared" si="5"/>
        <v>190</v>
      </c>
      <c r="AI29" s="161">
        <f t="shared" si="9"/>
        <v>430</v>
      </c>
      <c r="AJ29" s="161">
        <f t="shared" si="10"/>
        <v>620</v>
      </c>
    </row>
    <row r="30" spans="1:36" ht="18">
      <c r="A30" s="53" t="s">
        <v>69</v>
      </c>
      <c r="B30" s="173">
        <v>535</v>
      </c>
      <c r="C30" s="162">
        <v>74</v>
      </c>
      <c r="D30" s="162">
        <v>7</v>
      </c>
      <c r="E30" s="161">
        <f t="shared" si="6"/>
        <v>616</v>
      </c>
      <c r="F30" s="5">
        <v>867</v>
      </c>
      <c r="G30" s="163">
        <f t="shared" si="7"/>
        <v>0.71049596309111884</v>
      </c>
      <c r="H30" s="164">
        <v>208</v>
      </c>
      <c r="I30" s="165">
        <v>32</v>
      </c>
      <c r="J30" s="166">
        <v>0</v>
      </c>
      <c r="K30" s="170">
        <v>2</v>
      </c>
      <c r="L30" s="171">
        <f t="shared" si="11"/>
        <v>242</v>
      </c>
      <c r="M30" s="164">
        <v>18</v>
      </c>
      <c r="N30" s="165">
        <v>1</v>
      </c>
      <c r="O30" s="164">
        <v>0</v>
      </c>
      <c r="P30" s="170">
        <v>0</v>
      </c>
      <c r="Q30" s="171">
        <f t="shared" si="1"/>
        <v>19</v>
      </c>
      <c r="R30" s="164">
        <v>49</v>
      </c>
      <c r="S30" s="165">
        <v>3</v>
      </c>
      <c r="T30" s="164">
        <v>0</v>
      </c>
      <c r="U30" s="170">
        <v>0</v>
      </c>
      <c r="V30" s="171">
        <f t="shared" si="2"/>
        <v>52</v>
      </c>
      <c r="W30" s="164">
        <v>8</v>
      </c>
      <c r="X30" s="165">
        <v>0</v>
      </c>
      <c r="Y30" s="170">
        <v>0</v>
      </c>
      <c r="Z30" s="170">
        <v>0</v>
      </c>
      <c r="AA30" s="171">
        <f t="shared" si="3"/>
        <v>8</v>
      </c>
      <c r="AB30" s="171">
        <f t="shared" si="8"/>
        <v>321</v>
      </c>
      <c r="AC30" s="164">
        <v>3</v>
      </c>
      <c r="AD30" s="165">
        <v>1</v>
      </c>
      <c r="AE30" s="170">
        <v>0</v>
      </c>
      <c r="AF30" s="161">
        <v>1</v>
      </c>
      <c r="AG30" s="161">
        <f t="shared" si="4"/>
        <v>5</v>
      </c>
      <c r="AH30" s="161">
        <f t="shared" si="5"/>
        <v>290</v>
      </c>
      <c r="AI30" s="161">
        <f t="shared" si="9"/>
        <v>326</v>
      </c>
      <c r="AJ30" s="161">
        <f t="shared" si="10"/>
        <v>616</v>
      </c>
    </row>
    <row r="31" spans="1:36" ht="18">
      <c r="A31" s="53" t="s">
        <v>70</v>
      </c>
      <c r="B31" s="173">
        <v>532</v>
      </c>
      <c r="C31" s="162">
        <v>39</v>
      </c>
      <c r="D31" s="162">
        <v>16</v>
      </c>
      <c r="E31" s="161">
        <f t="shared" ref="E31:E38" si="12">SUM(B31:D31)</f>
        <v>587</v>
      </c>
      <c r="F31" s="5">
        <v>995</v>
      </c>
      <c r="G31" s="163">
        <f t="shared" ref="G31:G38" si="13">E31/F31</f>
        <v>0.58994974874371864</v>
      </c>
      <c r="H31" s="164">
        <v>174</v>
      </c>
      <c r="I31" s="165">
        <v>15</v>
      </c>
      <c r="J31" s="166">
        <v>0</v>
      </c>
      <c r="K31" s="170">
        <v>6</v>
      </c>
      <c r="L31" s="171">
        <f t="shared" ref="L31:L37" si="14">SUM(H31:K31)</f>
        <v>195</v>
      </c>
      <c r="M31" s="164">
        <v>27</v>
      </c>
      <c r="N31" s="165">
        <v>0</v>
      </c>
      <c r="O31" s="164">
        <v>0</v>
      </c>
      <c r="P31" s="170">
        <v>0</v>
      </c>
      <c r="Q31" s="171">
        <f t="shared" si="1"/>
        <v>27</v>
      </c>
      <c r="R31" s="164">
        <v>73</v>
      </c>
      <c r="S31" s="165">
        <v>1</v>
      </c>
      <c r="T31" s="164">
        <v>0</v>
      </c>
      <c r="U31" s="170">
        <v>2</v>
      </c>
      <c r="V31" s="171">
        <f t="shared" si="2"/>
        <v>76</v>
      </c>
      <c r="W31" s="164">
        <v>20</v>
      </c>
      <c r="X31" s="165">
        <v>1</v>
      </c>
      <c r="Y31" s="170">
        <v>0</v>
      </c>
      <c r="Z31" s="170">
        <v>1</v>
      </c>
      <c r="AA31" s="171">
        <f t="shared" si="3"/>
        <v>22</v>
      </c>
      <c r="AB31" s="171">
        <f t="shared" si="8"/>
        <v>320</v>
      </c>
      <c r="AC31" s="164">
        <v>7</v>
      </c>
      <c r="AD31" s="165">
        <v>2</v>
      </c>
      <c r="AE31" s="170">
        <v>0</v>
      </c>
      <c r="AF31" s="161">
        <v>0</v>
      </c>
      <c r="AG31" s="161">
        <f t="shared" si="4"/>
        <v>9</v>
      </c>
      <c r="AH31" s="161">
        <f t="shared" si="5"/>
        <v>258</v>
      </c>
      <c r="AI31" s="161">
        <f t="shared" si="9"/>
        <v>329</v>
      </c>
      <c r="AJ31" s="161">
        <f t="shared" si="10"/>
        <v>587</v>
      </c>
    </row>
    <row r="32" spans="1:36" ht="18">
      <c r="A32" s="53" t="s">
        <v>71</v>
      </c>
      <c r="B32" s="173">
        <v>502</v>
      </c>
      <c r="C32" s="162">
        <v>53</v>
      </c>
      <c r="D32" s="162">
        <v>7</v>
      </c>
      <c r="E32" s="161">
        <f t="shared" si="12"/>
        <v>562</v>
      </c>
      <c r="F32" s="5">
        <v>766</v>
      </c>
      <c r="G32" s="163">
        <f t="shared" si="13"/>
        <v>0.73368146214099217</v>
      </c>
      <c r="H32" s="164">
        <v>182</v>
      </c>
      <c r="I32" s="165">
        <v>12</v>
      </c>
      <c r="J32" s="166">
        <v>0</v>
      </c>
      <c r="K32" s="170">
        <v>3</v>
      </c>
      <c r="L32" s="171">
        <f t="shared" si="14"/>
        <v>197</v>
      </c>
      <c r="M32" s="164">
        <v>22</v>
      </c>
      <c r="N32" s="165">
        <v>1</v>
      </c>
      <c r="O32" s="164">
        <v>0</v>
      </c>
      <c r="P32" s="170">
        <v>1</v>
      </c>
      <c r="Q32" s="171">
        <f t="shared" si="1"/>
        <v>24</v>
      </c>
      <c r="R32" s="164">
        <v>44</v>
      </c>
      <c r="S32" s="165">
        <v>6</v>
      </c>
      <c r="T32" s="164">
        <v>0</v>
      </c>
      <c r="U32" s="170">
        <v>2</v>
      </c>
      <c r="V32" s="171">
        <f t="shared" si="2"/>
        <v>52</v>
      </c>
      <c r="W32" s="164">
        <v>12</v>
      </c>
      <c r="X32" s="165">
        <v>1</v>
      </c>
      <c r="Y32" s="170">
        <v>0</v>
      </c>
      <c r="Z32" s="170">
        <v>0</v>
      </c>
      <c r="AA32" s="171">
        <f t="shared" si="3"/>
        <v>13</v>
      </c>
      <c r="AB32" s="171">
        <f t="shared" si="8"/>
        <v>286</v>
      </c>
      <c r="AC32" s="164">
        <v>6</v>
      </c>
      <c r="AD32" s="165">
        <v>0</v>
      </c>
      <c r="AE32" s="170">
        <v>0</v>
      </c>
      <c r="AF32" s="161">
        <v>0</v>
      </c>
      <c r="AG32" s="161">
        <f t="shared" si="4"/>
        <v>6</v>
      </c>
      <c r="AH32" s="161">
        <f t="shared" si="5"/>
        <v>270</v>
      </c>
      <c r="AI32" s="161">
        <f t="shared" si="9"/>
        <v>292</v>
      </c>
      <c r="AJ32" s="161">
        <f t="shared" si="10"/>
        <v>562</v>
      </c>
    </row>
    <row r="33" spans="1:36" ht="18">
      <c r="A33" s="53" t="s">
        <v>72</v>
      </c>
      <c r="B33" s="173">
        <v>614</v>
      </c>
      <c r="C33" s="162">
        <v>36</v>
      </c>
      <c r="D33" s="162">
        <v>9</v>
      </c>
      <c r="E33" s="161">
        <f t="shared" si="12"/>
        <v>659</v>
      </c>
      <c r="F33" s="5">
        <v>955</v>
      </c>
      <c r="G33" s="163">
        <f t="shared" si="13"/>
        <v>0.69005235602094239</v>
      </c>
      <c r="H33" s="164">
        <v>344</v>
      </c>
      <c r="I33" s="165">
        <v>13</v>
      </c>
      <c r="J33" s="166">
        <v>1</v>
      </c>
      <c r="K33" s="170">
        <v>5</v>
      </c>
      <c r="L33" s="171">
        <f t="shared" si="14"/>
        <v>363</v>
      </c>
      <c r="M33" s="164">
        <v>43</v>
      </c>
      <c r="N33" s="165">
        <v>1</v>
      </c>
      <c r="O33" s="164">
        <v>0</v>
      </c>
      <c r="P33" s="170">
        <v>0</v>
      </c>
      <c r="Q33" s="171">
        <f t="shared" si="1"/>
        <v>44</v>
      </c>
      <c r="R33" s="164">
        <v>41</v>
      </c>
      <c r="S33" s="165">
        <v>3</v>
      </c>
      <c r="T33" s="164">
        <v>0</v>
      </c>
      <c r="U33" s="170">
        <v>0</v>
      </c>
      <c r="V33" s="171">
        <f t="shared" si="2"/>
        <v>44</v>
      </c>
      <c r="W33" s="164">
        <v>10</v>
      </c>
      <c r="X33" s="165">
        <v>1</v>
      </c>
      <c r="Y33" s="170">
        <v>0</v>
      </c>
      <c r="Z33" s="170">
        <v>0</v>
      </c>
      <c r="AA33" s="171">
        <f t="shared" si="3"/>
        <v>11</v>
      </c>
      <c r="AB33" s="171">
        <f t="shared" si="8"/>
        <v>462</v>
      </c>
      <c r="AC33" s="164">
        <v>2</v>
      </c>
      <c r="AD33" s="165">
        <v>0</v>
      </c>
      <c r="AE33" s="170">
        <v>0</v>
      </c>
      <c r="AF33" s="161">
        <v>0</v>
      </c>
      <c r="AG33" s="161">
        <f t="shared" si="4"/>
        <v>2</v>
      </c>
      <c r="AH33" s="161">
        <f t="shared" si="5"/>
        <v>195</v>
      </c>
      <c r="AI33" s="161">
        <f t="shared" si="9"/>
        <v>464</v>
      </c>
      <c r="AJ33" s="161">
        <f t="shared" si="10"/>
        <v>659</v>
      </c>
    </row>
    <row r="34" spans="1:36" ht="18">
      <c r="A34" s="53" t="s">
        <v>74</v>
      </c>
      <c r="B34" s="173">
        <v>678</v>
      </c>
      <c r="C34" s="162">
        <v>26</v>
      </c>
      <c r="D34" s="162">
        <v>7</v>
      </c>
      <c r="E34" s="161">
        <f t="shared" si="12"/>
        <v>711</v>
      </c>
      <c r="F34" s="5">
        <v>1118</v>
      </c>
      <c r="G34" s="163">
        <f t="shared" si="13"/>
        <v>0.63595706618962433</v>
      </c>
      <c r="H34" s="164">
        <v>424</v>
      </c>
      <c r="I34" s="165">
        <v>13</v>
      </c>
      <c r="J34" s="166">
        <v>0</v>
      </c>
      <c r="K34" s="170">
        <v>5</v>
      </c>
      <c r="L34" s="171">
        <f t="shared" si="14"/>
        <v>442</v>
      </c>
      <c r="M34" s="164">
        <v>56</v>
      </c>
      <c r="N34" s="165">
        <v>2</v>
      </c>
      <c r="O34" s="164">
        <v>0</v>
      </c>
      <c r="P34" s="170">
        <v>1</v>
      </c>
      <c r="Q34" s="171">
        <f t="shared" si="1"/>
        <v>59</v>
      </c>
      <c r="R34" s="164">
        <v>36</v>
      </c>
      <c r="S34" s="165">
        <v>2</v>
      </c>
      <c r="T34" s="164">
        <v>0</v>
      </c>
      <c r="U34" s="170">
        <v>0</v>
      </c>
      <c r="V34" s="171">
        <f t="shared" si="2"/>
        <v>38</v>
      </c>
      <c r="W34" s="164">
        <v>4</v>
      </c>
      <c r="X34" s="165">
        <v>0</v>
      </c>
      <c r="Y34" s="170">
        <v>0</v>
      </c>
      <c r="Z34" s="170">
        <v>0</v>
      </c>
      <c r="AA34" s="171">
        <f t="shared" si="3"/>
        <v>4</v>
      </c>
      <c r="AB34" s="171">
        <f t="shared" si="8"/>
        <v>543</v>
      </c>
      <c r="AC34" s="164">
        <v>1</v>
      </c>
      <c r="AD34" s="165">
        <v>0</v>
      </c>
      <c r="AE34" s="170">
        <v>0</v>
      </c>
      <c r="AF34" s="161">
        <v>0</v>
      </c>
      <c r="AG34" s="161">
        <f t="shared" si="4"/>
        <v>1</v>
      </c>
      <c r="AH34" s="161">
        <f t="shared" si="5"/>
        <v>167</v>
      </c>
      <c r="AI34" s="161">
        <f t="shared" si="9"/>
        <v>544</v>
      </c>
      <c r="AJ34" s="161">
        <f t="shared" si="10"/>
        <v>711</v>
      </c>
    </row>
    <row r="35" spans="1:36" ht="18">
      <c r="A35" s="53" t="s">
        <v>75</v>
      </c>
      <c r="B35" s="173">
        <v>599</v>
      </c>
      <c r="C35" s="162">
        <v>33</v>
      </c>
      <c r="D35" s="162">
        <v>5</v>
      </c>
      <c r="E35" s="161">
        <f t="shared" si="12"/>
        <v>637</v>
      </c>
      <c r="F35" s="5">
        <v>890</v>
      </c>
      <c r="G35" s="163">
        <f t="shared" si="13"/>
        <v>0.71573033707865163</v>
      </c>
      <c r="H35" s="164">
        <v>370</v>
      </c>
      <c r="I35" s="165">
        <v>16</v>
      </c>
      <c r="J35" s="166">
        <v>0</v>
      </c>
      <c r="K35" s="170">
        <v>2</v>
      </c>
      <c r="L35" s="171">
        <f t="shared" si="14"/>
        <v>388</v>
      </c>
      <c r="M35" s="164">
        <v>48</v>
      </c>
      <c r="N35" s="165">
        <v>1</v>
      </c>
      <c r="O35" s="164">
        <v>0</v>
      </c>
      <c r="P35" s="170">
        <v>1</v>
      </c>
      <c r="Q35" s="171">
        <f t="shared" si="1"/>
        <v>50</v>
      </c>
      <c r="R35" s="164">
        <v>40</v>
      </c>
      <c r="S35" s="165">
        <v>2</v>
      </c>
      <c r="T35" s="164">
        <v>1</v>
      </c>
      <c r="U35" s="170">
        <v>1</v>
      </c>
      <c r="V35" s="171">
        <f t="shared" si="2"/>
        <v>44</v>
      </c>
      <c r="W35" s="164">
        <v>4</v>
      </c>
      <c r="X35" s="165">
        <v>0</v>
      </c>
      <c r="Y35" s="170">
        <v>0</v>
      </c>
      <c r="Z35" s="170">
        <v>0</v>
      </c>
      <c r="AA35" s="171">
        <f t="shared" si="3"/>
        <v>4</v>
      </c>
      <c r="AB35" s="171">
        <f t="shared" si="8"/>
        <v>486</v>
      </c>
      <c r="AC35" s="164">
        <v>2</v>
      </c>
      <c r="AD35" s="165">
        <v>0</v>
      </c>
      <c r="AE35" s="170">
        <v>0</v>
      </c>
      <c r="AF35" s="161">
        <v>0</v>
      </c>
      <c r="AG35" s="161">
        <f t="shared" si="4"/>
        <v>2</v>
      </c>
      <c r="AH35" s="161">
        <f t="shared" si="5"/>
        <v>149</v>
      </c>
      <c r="AI35" s="161">
        <f t="shared" si="9"/>
        <v>488</v>
      </c>
      <c r="AJ35" s="161">
        <f t="shared" si="10"/>
        <v>637</v>
      </c>
    </row>
    <row r="36" spans="1:36" ht="18">
      <c r="A36" s="53" t="s">
        <v>76</v>
      </c>
      <c r="B36" s="173">
        <v>497</v>
      </c>
      <c r="C36" s="162">
        <v>25</v>
      </c>
      <c r="D36" s="162">
        <v>1</v>
      </c>
      <c r="E36" s="161">
        <f t="shared" si="12"/>
        <v>523</v>
      </c>
      <c r="F36" s="5">
        <v>784</v>
      </c>
      <c r="G36" s="163">
        <f t="shared" si="13"/>
        <v>0.66709183673469385</v>
      </c>
      <c r="H36" s="164">
        <v>296</v>
      </c>
      <c r="I36" s="165">
        <v>17</v>
      </c>
      <c r="J36" s="166">
        <v>0</v>
      </c>
      <c r="K36" s="170">
        <v>1</v>
      </c>
      <c r="L36" s="171">
        <f t="shared" si="14"/>
        <v>314</v>
      </c>
      <c r="M36" s="164">
        <v>44</v>
      </c>
      <c r="N36" s="165">
        <v>1</v>
      </c>
      <c r="O36" s="164">
        <v>0</v>
      </c>
      <c r="P36" s="170">
        <v>0</v>
      </c>
      <c r="Q36" s="171">
        <f t="shared" si="1"/>
        <v>45</v>
      </c>
      <c r="R36" s="164">
        <v>24</v>
      </c>
      <c r="S36" s="165">
        <v>2</v>
      </c>
      <c r="T36" s="164">
        <v>0</v>
      </c>
      <c r="U36" s="170">
        <v>0</v>
      </c>
      <c r="V36" s="171">
        <f t="shared" si="2"/>
        <v>26</v>
      </c>
      <c r="W36" s="164">
        <v>4</v>
      </c>
      <c r="X36" s="165">
        <v>0</v>
      </c>
      <c r="Y36" s="170">
        <v>0</v>
      </c>
      <c r="Z36" s="170">
        <v>0</v>
      </c>
      <c r="AA36" s="171">
        <f t="shared" si="3"/>
        <v>4</v>
      </c>
      <c r="AB36" s="171">
        <f t="shared" si="8"/>
        <v>389</v>
      </c>
      <c r="AC36" s="164">
        <v>3</v>
      </c>
      <c r="AD36" s="165">
        <v>0</v>
      </c>
      <c r="AE36" s="170">
        <v>0</v>
      </c>
      <c r="AF36" s="161">
        <v>0</v>
      </c>
      <c r="AG36" s="161">
        <f t="shared" si="4"/>
        <v>3</v>
      </c>
      <c r="AH36" s="161">
        <f t="shared" si="5"/>
        <v>131</v>
      </c>
      <c r="AI36" s="161">
        <f t="shared" si="9"/>
        <v>392</v>
      </c>
      <c r="AJ36" s="161">
        <f t="shared" si="10"/>
        <v>523</v>
      </c>
    </row>
    <row r="37" spans="1:36" ht="18">
      <c r="A37" s="53" t="s">
        <v>77</v>
      </c>
      <c r="B37" s="173">
        <v>266</v>
      </c>
      <c r="C37" s="162">
        <v>19</v>
      </c>
      <c r="D37" s="162">
        <v>3</v>
      </c>
      <c r="E37" s="161">
        <f t="shared" si="12"/>
        <v>288</v>
      </c>
      <c r="F37" s="5">
        <v>465</v>
      </c>
      <c r="G37" s="163">
        <f t="shared" si="13"/>
        <v>0.61935483870967745</v>
      </c>
      <c r="H37" s="164">
        <v>175</v>
      </c>
      <c r="I37" s="165">
        <v>10</v>
      </c>
      <c r="J37" s="166">
        <v>0</v>
      </c>
      <c r="K37" s="170">
        <v>2</v>
      </c>
      <c r="L37" s="171">
        <f t="shared" si="14"/>
        <v>187</v>
      </c>
      <c r="M37" s="164">
        <v>19</v>
      </c>
      <c r="N37" s="165">
        <v>1</v>
      </c>
      <c r="O37" s="164">
        <v>0</v>
      </c>
      <c r="P37" s="170">
        <v>1</v>
      </c>
      <c r="Q37" s="171">
        <f t="shared" si="1"/>
        <v>21</v>
      </c>
      <c r="R37" s="164">
        <v>20</v>
      </c>
      <c r="S37" s="165">
        <v>2</v>
      </c>
      <c r="T37" s="164">
        <v>0</v>
      </c>
      <c r="U37" s="170">
        <v>0</v>
      </c>
      <c r="V37" s="171">
        <f t="shared" si="2"/>
        <v>22</v>
      </c>
      <c r="W37" s="164">
        <v>1</v>
      </c>
      <c r="X37" s="165">
        <v>1</v>
      </c>
      <c r="Y37" s="170">
        <v>0</v>
      </c>
      <c r="Z37" s="170">
        <v>0</v>
      </c>
      <c r="AA37" s="171">
        <f t="shared" si="3"/>
        <v>2</v>
      </c>
      <c r="AB37" s="171">
        <f t="shared" si="8"/>
        <v>232</v>
      </c>
      <c r="AC37" s="164">
        <v>0</v>
      </c>
      <c r="AD37" s="165">
        <v>0</v>
      </c>
      <c r="AE37" s="170">
        <v>0</v>
      </c>
      <c r="AF37" s="161">
        <v>0</v>
      </c>
      <c r="AG37" s="161">
        <f t="shared" si="4"/>
        <v>0</v>
      </c>
      <c r="AH37" s="161">
        <f t="shared" si="5"/>
        <v>56</v>
      </c>
      <c r="AI37" s="161">
        <f t="shared" si="9"/>
        <v>232</v>
      </c>
      <c r="AJ37" s="161">
        <f t="shared" si="10"/>
        <v>288</v>
      </c>
    </row>
    <row r="38" spans="1:36" s="22" customFormat="1" ht="18">
      <c r="A38" s="53" t="s">
        <v>86</v>
      </c>
      <c r="B38" s="175">
        <f>SUM(B7:B37)</f>
        <v>14746</v>
      </c>
      <c r="C38" s="175">
        <f>SUM(C7:C37)</f>
        <v>1177</v>
      </c>
      <c r="D38" s="175">
        <f>SUM(D7:D37)</f>
        <v>220</v>
      </c>
      <c r="E38" s="175">
        <f t="shared" si="12"/>
        <v>16143</v>
      </c>
      <c r="F38" s="175">
        <f>SUM(F7:F37)</f>
        <v>24151</v>
      </c>
      <c r="G38" s="176">
        <f t="shared" si="13"/>
        <v>0.66841952714173325</v>
      </c>
      <c r="H38" s="177">
        <f t="shared" ref="H38:P38" si="15">SUM(H7:H37)</f>
        <v>8361</v>
      </c>
      <c r="I38" s="177">
        <f t="shared" si="15"/>
        <v>547</v>
      </c>
      <c r="J38" s="177">
        <f t="shared" si="15"/>
        <v>7</v>
      </c>
      <c r="K38" s="177">
        <f t="shared" si="15"/>
        <v>118</v>
      </c>
      <c r="L38" s="184">
        <f t="shared" si="15"/>
        <v>9033</v>
      </c>
      <c r="M38" s="177">
        <f t="shared" si="15"/>
        <v>974</v>
      </c>
      <c r="N38" s="177">
        <f t="shared" si="15"/>
        <v>51</v>
      </c>
      <c r="O38" s="177">
        <f t="shared" si="15"/>
        <v>0</v>
      </c>
      <c r="P38" s="177">
        <f t="shared" si="15"/>
        <v>19</v>
      </c>
      <c r="Q38" s="178">
        <f t="shared" si="1"/>
        <v>1044</v>
      </c>
      <c r="R38" s="177">
        <f>SUM(R7:R37)</f>
        <v>1016</v>
      </c>
      <c r="S38" s="177">
        <f>SUM(S7:S37)</f>
        <v>86</v>
      </c>
      <c r="T38" s="177">
        <f>SUM(T7:T37)</f>
        <v>5</v>
      </c>
      <c r="U38" s="177">
        <f>SUM(U7:U37)</f>
        <v>19</v>
      </c>
      <c r="V38" s="178">
        <f t="shared" si="2"/>
        <v>1126</v>
      </c>
      <c r="W38" s="177">
        <f>SUM(W7:W37)</f>
        <v>145</v>
      </c>
      <c r="X38" s="177">
        <f>SUM(X7:X37)</f>
        <v>13</v>
      </c>
      <c r="Y38" s="177">
        <f>SUM(Y7:Y37)</f>
        <v>0</v>
      </c>
      <c r="Z38" s="177">
        <f>SUM(Z7:Z37)</f>
        <v>4</v>
      </c>
      <c r="AA38" s="178">
        <f t="shared" si="3"/>
        <v>162</v>
      </c>
      <c r="AB38" s="178">
        <f t="shared" si="8"/>
        <v>11365</v>
      </c>
      <c r="AC38" s="185">
        <f>SUM(AC7:AC37)</f>
        <v>35</v>
      </c>
      <c r="AD38" s="185">
        <f t="shared" ref="AD38:AF38" si="16">SUM(AD7:AD37)</f>
        <v>9</v>
      </c>
      <c r="AE38" s="185">
        <f t="shared" si="16"/>
        <v>0</v>
      </c>
      <c r="AF38" s="185">
        <f t="shared" si="16"/>
        <v>1</v>
      </c>
      <c r="AG38" s="175">
        <f t="shared" si="4"/>
        <v>45</v>
      </c>
      <c r="AH38" s="175">
        <f t="shared" si="5"/>
        <v>4733</v>
      </c>
      <c r="AI38" s="175">
        <f t="shared" si="9"/>
        <v>11410</v>
      </c>
      <c r="AJ38" s="175">
        <f t="shared" si="10"/>
        <v>16143</v>
      </c>
    </row>
    <row r="39" spans="1:36" ht="18">
      <c r="A39" s="57"/>
      <c r="B39" s="54"/>
      <c r="C39" s="54"/>
      <c r="D39" s="54"/>
      <c r="E39" s="54"/>
      <c r="F39" s="57"/>
      <c r="G39" s="55"/>
      <c r="H39" s="58"/>
      <c r="I39" s="58"/>
      <c r="J39" s="58"/>
      <c r="K39" s="58"/>
      <c r="L39" s="56"/>
      <c r="M39" s="58"/>
      <c r="N39" s="58"/>
      <c r="O39" s="58"/>
      <c r="P39" s="58"/>
      <c r="Q39" s="56"/>
      <c r="R39" s="58"/>
      <c r="S39" s="58"/>
      <c r="T39" s="58"/>
      <c r="U39" s="58"/>
      <c r="V39" s="56"/>
      <c r="W39" s="58"/>
      <c r="X39" s="58"/>
      <c r="Y39" s="58"/>
      <c r="Z39" s="58"/>
      <c r="AA39" s="56"/>
      <c r="AB39" s="56"/>
      <c r="AC39" s="81"/>
      <c r="AD39" s="81"/>
      <c r="AE39" s="81"/>
      <c r="AF39" s="79"/>
      <c r="AG39" s="79"/>
      <c r="AH39" s="54"/>
      <c r="AI39" s="54"/>
    </row>
    <row r="40" spans="1:36" ht="18">
      <c r="O40" s="58"/>
      <c r="T40" s="58"/>
      <c r="Y40" s="58"/>
      <c r="AC40" s="81"/>
      <c r="AD40" s="81"/>
      <c r="AE40" s="81"/>
      <c r="AF40" s="79"/>
      <c r="AG40" s="79"/>
    </row>
    <row r="41" spans="1:36">
      <c r="AC41" s="81"/>
      <c r="AD41" s="81"/>
      <c r="AE41" s="81"/>
      <c r="AF41" s="79"/>
      <c r="AG41" s="79"/>
    </row>
    <row r="42" spans="1:36">
      <c r="AC42" s="81"/>
      <c r="AD42" s="81"/>
      <c r="AE42" s="81"/>
      <c r="AF42" s="79"/>
      <c r="AG42" s="79"/>
    </row>
    <row r="43" spans="1:36">
      <c r="AC43" s="81"/>
      <c r="AD43" s="81"/>
      <c r="AE43" s="81"/>
      <c r="AF43" s="79"/>
      <c r="AG43" s="79"/>
    </row>
    <row r="44" spans="1:36">
      <c r="AC44" s="81"/>
      <c r="AD44" s="81"/>
      <c r="AE44" s="81"/>
      <c r="AF44" s="79"/>
      <c r="AG44" s="79"/>
    </row>
    <row r="45" spans="1:36">
      <c r="AC45" s="81"/>
      <c r="AD45" s="81"/>
      <c r="AE45" s="81"/>
      <c r="AF45" s="79"/>
      <c r="AG45" s="79"/>
    </row>
    <row r="46" spans="1:36">
      <c r="AC46" s="81"/>
      <c r="AD46" s="81"/>
      <c r="AE46" s="81"/>
      <c r="AF46" s="79"/>
      <c r="AG46" s="79"/>
    </row>
    <row r="47" spans="1:36">
      <c r="AC47" s="81"/>
      <c r="AD47" s="81"/>
      <c r="AE47" s="81"/>
      <c r="AF47" s="79"/>
      <c r="AG47" s="79"/>
    </row>
    <row r="48" spans="1:36">
      <c r="AC48" s="81"/>
      <c r="AD48" s="81"/>
      <c r="AE48" s="81"/>
      <c r="AF48" s="79"/>
      <c r="AG48" s="79"/>
    </row>
    <row r="49" spans="29:33">
      <c r="AC49" s="4"/>
      <c r="AD49" s="81"/>
      <c r="AE49" s="81"/>
      <c r="AF49" s="79"/>
      <c r="AG49" s="79"/>
    </row>
    <row r="50" spans="29:33">
      <c r="AC50" s="4"/>
      <c r="AD50" s="81"/>
      <c r="AE50" s="81"/>
      <c r="AF50" s="79"/>
      <c r="AG50" s="79"/>
    </row>
    <row r="51" spans="29:33">
      <c r="AC51" s="4"/>
      <c r="AD51" s="81"/>
      <c r="AE51" s="81"/>
      <c r="AF51" s="79"/>
      <c r="AG51" s="79"/>
    </row>
    <row r="52" spans="29:33">
      <c r="AC52" s="4"/>
      <c r="AD52" s="81"/>
      <c r="AE52" s="81"/>
      <c r="AF52" s="79"/>
      <c r="AG52" s="79"/>
    </row>
    <row r="53" spans="29:33">
      <c r="AC53" s="4"/>
      <c r="AD53" s="81"/>
      <c r="AE53" s="81"/>
      <c r="AF53" s="79"/>
      <c r="AG53" s="79"/>
    </row>
    <row r="54" spans="29:33">
      <c r="AC54" s="4"/>
      <c r="AD54" s="81"/>
      <c r="AE54" s="81"/>
      <c r="AF54" s="79"/>
      <c r="AG54" s="79"/>
    </row>
    <row r="55" spans="29:33">
      <c r="AC55" s="79"/>
      <c r="AD55" s="79"/>
      <c r="AE55" s="79"/>
      <c r="AF55" s="79"/>
      <c r="AG55" s="79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workbookViewId="0">
      <pane ySplit="5" topLeftCell="A33" activePane="bottomLeft" state="frozen"/>
      <selection pane="bottomLeft" activeCell="B7" sqref="B7:AJ50"/>
    </sheetView>
  </sheetViews>
  <sheetFormatPr baseColWidth="10" defaultColWidth="12.5" defaultRowHeight="17" x14ac:dyDescent="0"/>
  <cols>
    <col min="1" max="1" width="22.5" style="22" customWidth="1"/>
    <col min="2" max="2" width="11.33203125" style="36" customWidth="1"/>
    <col min="3" max="3" width="10.1640625" style="36" customWidth="1"/>
    <col min="4" max="4" width="7.5" style="36" customWidth="1"/>
    <col min="5" max="5" width="10.5" style="22" customWidth="1"/>
    <col min="6" max="6" width="11.1640625" style="22" customWidth="1"/>
    <col min="7" max="7" width="11" style="59" customWidth="1"/>
    <col min="8" max="8" width="10.33203125" style="59" hidden="1" customWidth="1"/>
    <col min="9" max="9" width="7.5" style="59" hidden="1" customWidth="1"/>
    <col min="10" max="10" width="6.6640625" style="59" hidden="1" customWidth="1"/>
    <col min="11" max="11" width="10.33203125" style="59" hidden="1" customWidth="1"/>
    <col min="12" max="12" width="10.83203125" style="60" customWidth="1"/>
    <col min="13" max="13" width="8.83203125" style="59" hidden="1" customWidth="1"/>
    <col min="14" max="14" width="8" style="59" hidden="1" customWidth="1"/>
    <col min="15" max="15" width="7.5" style="20" hidden="1" customWidth="1"/>
    <col min="16" max="16" width="6.5" style="59" hidden="1" customWidth="1"/>
    <col min="17" max="17" width="7.83203125" style="60" customWidth="1"/>
    <col min="18" max="18" width="7.5" style="59" hidden="1" customWidth="1"/>
    <col min="19" max="19" width="8" style="59" hidden="1" customWidth="1"/>
    <col min="20" max="20" width="7.5" style="20" hidden="1" customWidth="1"/>
    <col min="21" max="21" width="6.33203125" style="59" hidden="1" customWidth="1"/>
    <col min="22" max="22" width="7.83203125" style="60" customWidth="1"/>
    <col min="23" max="23" width="7.5" style="59" hidden="1" customWidth="1"/>
    <col min="24" max="24" width="8" style="59" hidden="1" customWidth="1"/>
    <col min="25" max="25" width="6.33203125" style="20" hidden="1" customWidth="1"/>
    <col min="26" max="26" width="8" style="59" hidden="1" customWidth="1"/>
    <col min="27" max="27" width="7.83203125" style="60" customWidth="1"/>
    <col min="28" max="28" width="9.5" style="60" customWidth="1"/>
    <col min="29" max="29" width="7.33203125" style="36" hidden="1" customWidth="1"/>
    <col min="30" max="32" width="7.1640625" style="36" hidden="1" customWidth="1"/>
    <col min="33" max="33" width="8.33203125" style="36" customWidth="1"/>
    <col min="34" max="34" width="11.5" style="36" customWidth="1"/>
    <col min="35" max="35" width="14.33203125" style="36" bestFit="1" customWidth="1"/>
    <col min="36" max="16384" width="12.5" style="36"/>
  </cols>
  <sheetData>
    <row r="1" spans="1:36" s="22" customFormat="1">
      <c r="A1" s="15" t="s">
        <v>87</v>
      </c>
      <c r="B1" s="16"/>
      <c r="C1" s="16"/>
      <c r="D1" s="16"/>
      <c r="E1" s="17"/>
      <c r="F1" s="16"/>
      <c r="G1" s="18"/>
      <c r="H1" s="18"/>
      <c r="I1" s="18"/>
      <c r="J1" s="18"/>
      <c r="K1" s="18"/>
      <c r="L1" s="19"/>
      <c r="M1" s="18"/>
      <c r="N1" s="18"/>
      <c r="O1" s="61" t="s">
        <v>506</v>
      </c>
      <c r="P1" s="18"/>
      <c r="Q1" s="19"/>
      <c r="R1" s="18"/>
      <c r="S1" s="18"/>
      <c r="T1" s="20"/>
      <c r="U1" s="18"/>
      <c r="V1" s="19"/>
      <c r="W1" s="18"/>
      <c r="X1" s="18"/>
      <c r="Y1" s="20"/>
      <c r="Z1" s="18"/>
      <c r="AA1" s="19"/>
      <c r="AB1" s="61"/>
      <c r="AC1" s="64"/>
      <c r="AD1" s="64"/>
      <c r="AE1" s="64"/>
      <c r="AF1" s="64"/>
      <c r="AG1" s="64"/>
      <c r="AH1" s="16"/>
      <c r="AI1" s="16"/>
      <c r="AJ1" s="21"/>
    </row>
    <row r="2" spans="1:36" s="22" customFormat="1">
      <c r="A2" s="23" t="s">
        <v>98</v>
      </c>
      <c r="B2" s="24"/>
      <c r="C2" s="24"/>
      <c r="D2" s="24"/>
      <c r="E2" s="24"/>
      <c r="F2" s="24"/>
      <c r="G2" s="25"/>
      <c r="H2" s="25"/>
      <c r="I2" s="25"/>
      <c r="J2" s="25"/>
      <c r="K2" s="25"/>
      <c r="L2" s="26"/>
      <c r="M2" s="25"/>
      <c r="N2" s="25"/>
      <c r="O2" s="20"/>
      <c r="P2" s="25"/>
      <c r="Q2" s="26"/>
      <c r="R2" s="25"/>
      <c r="S2" s="25"/>
      <c r="T2" s="20"/>
      <c r="U2" s="25"/>
      <c r="V2" s="26"/>
      <c r="W2" s="25"/>
      <c r="X2" s="25"/>
      <c r="Y2" s="20"/>
      <c r="Z2" s="25"/>
      <c r="AA2" s="26"/>
      <c r="AB2" s="26"/>
      <c r="AC2" s="24"/>
      <c r="AD2" s="24"/>
      <c r="AE2" s="24"/>
      <c r="AF2" s="24"/>
      <c r="AG2" s="24"/>
      <c r="AH2" s="24"/>
      <c r="AI2" s="24"/>
      <c r="AJ2" s="27"/>
    </row>
    <row r="3" spans="1:36" s="22" customFormat="1">
      <c r="A3" s="187">
        <v>42682</v>
      </c>
      <c r="B3" s="188"/>
      <c r="C3" s="189"/>
      <c r="D3" s="28"/>
      <c r="E3" s="24"/>
      <c r="F3" s="24"/>
      <c r="G3" s="25"/>
      <c r="H3" s="25"/>
      <c r="I3" s="25"/>
      <c r="J3" s="25"/>
      <c r="K3" s="25"/>
      <c r="L3" s="26"/>
      <c r="M3" s="25"/>
      <c r="N3" s="25"/>
      <c r="O3" s="20"/>
      <c r="P3" s="25"/>
      <c r="Q3" s="26"/>
      <c r="R3" s="25"/>
      <c r="S3" s="25"/>
      <c r="T3" s="20"/>
      <c r="U3" s="25"/>
      <c r="V3" s="26"/>
      <c r="W3" s="25"/>
      <c r="X3" s="25"/>
      <c r="Y3" s="20"/>
      <c r="Z3" s="25"/>
      <c r="AA3" s="26"/>
      <c r="AB3" s="26"/>
      <c r="AC3" s="24"/>
      <c r="AD3" s="24"/>
      <c r="AE3" s="24"/>
      <c r="AF3" s="24"/>
      <c r="AG3" s="24"/>
      <c r="AH3" s="24"/>
      <c r="AI3" s="24"/>
      <c r="AJ3" s="27"/>
    </row>
    <row r="4" spans="1:36" ht="17.25" customHeight="1" thickBot="1">
      <c r="A4" s="29"/>
      <c r="B4" s="30"/>
      <c r="C4" s="31"/>
      <c r="D4" s="31"/>
      <c r="E4" s="31"/>
      <c r="F4" s="31"/>
      <c r="G4" s="32"/>
      <c r="H4" s="32"/>
      <c r="I4" s="32"/>
      <c r="J4" s="32"/>
      <c r="K4" s="32"/>
      <c r="L4" s="33"/>
      <c r="M4" s="32"/>
      <c r="N4" s="32"/>
      <c r="O4" s="34"/>
      <c r="P4" s="32"/>
      <c r="Q4" s="33"/>
      <c r="R4" s="32"/>
      <c r="S4" s="32"/>
      <c r="T4" s="34"/>
      <c r="U4" s="32"/>
      <c r="V4" s="33"/>
      <c r="W4" s="32"/>
      <c r="X4" s="32"/>
      <c r="Y4" s="34"/>
      <c r="Z4" s="32"/>
      <c r="AA4" s="33"/>
      <c r="AB4" s="33"/>
      <c r="AC4" s="31"/>
      <c r="AD4" s="31"/>
      <c r="AE4" s="31"/>
      <c r="AF4" s="31"/>
      <c r="AG4" s="31"/>
      <c r="AH4" s="31"/>
      <c r="AI4" s="31"/>
      <c r="AJ4" s="35"/>
    </row>
    <row r="5" spans="1:36" s="44" customFormat="1" ht="158.25" customHeight="1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8" t="s">
        <v>198</v>
      </c>
      <c r="I5" s="40" t="s">
        <v>199</v>
      </c>
      <c r="J5" s="41" t="s">
        <v>200</v>
      </c>
      <c r="K5" s="42" t="s">
        <v>201</v>
      </c>
      <c r="L5" s="39" t="s">
        <v>202</v>
      </c>
      <c r="M5" s="38" t="s">
        <v>198</v>
      </c>
      <c r="N5" s="40" t="s">
        <v>199</v>
      </c>
      <c r="O5" s="41" t="s">
        <v>200</v>
      </c>
      <c r="P5" s="42" t="s">
        <v>201</v>
      </c>
      <c r="Q5" s="39" t="s">
        <v>202</v>
      </c>
      <c r="R5" s="38" t="s">
        <v>198</v>
      </c>
      <c r="S5" s="40" t="s">
        <v>199</v>
      </c>
      <c r="T5" s="41" t="s">
        <v>200</v>
      </c>
      <c r="U5" s="42" t="s">
        <v>201</v>
      </c>
      <c r="V5" s="39" t="s">
        <v>202</v>
      </c>
      <c r="W5" s="38" t="s">
        <v>198</v>
      </c>
      <c r="X5" s="40" t="s">
        <v>199</v>
      </c>
      <c r="Y5" s="41" t="s">
        <v>200</v>
      </c>
      <c r="Z5" s="42" t="s">
        <v>201</v>
      </c>
      <c r="AA5" s="39" t="s">
        <v>202</v>
      </c>
      <c r="AB5" s="39" t="s">
        <v>203</v>
      </c>
      <c r="AC5" s="37" t="s">
        <v>223</v>
      </c>
      <c r="AD5" s="37" t="s">
        <v>224</v>
      </c>
      <c r="AE5" s="37" t="s">
        <v>234</v>
      </c>
      <c r="AF5" s="37" t="s">
        <v>225</v>
      </c>
      <c r="AG5" s="37" t="s">
        <v>226</v>
      </c>
      <c r="AH5" s="43" t="s">
        <v>95</v>
      </c>
      <c r="AI5" s="43" t="s">
        <v>96</v>
      </c>
      <c r="AJ5" s="43" t="s">
        <v>520</v>
      </c>
    </row>
    <row r="6" spans="1:36" s="52" customFormat="1" ht="16.5" customHeight="1">
      <c r="A6" s="45"/>
      <c r="B6" s="46"/>
      <c r="C6" s="46"/>
      <c r="D6" s="46"/>
      <c r="E6" s="45"/>
      <c r="F6" s="45"/>
      <c r="G6" s="47"/>
      <c r="H6" s="48" t="s">
        <v>99</v>
      </c>
      <c r="I6" s="48" t="s">
        <v>99</v>
      </c>
      <c r="J6" s="48" t="s">
        <v>99</v>
      </c>
      <c r="K6" s="48" t="s">
        <v>99</v>
      </c>
      <c r="L6" s="49" t="s">
        <v>99</v>
      </c>
      <c r="M6" s="48" t="s">
        <v>111</v>
      </c>
      <c r="N6" s="50" t="s">
        <v>111</v>
      </c>
      <c r="O6" s="48" t="s">
        <v>111</v>
      </c>
      <c r="P6" s="51" t="s">
        <v>111</v>
      </c>
      <c r="Q6" s="49" t="s">
        <v>111</v>
      </c>
      <c r="R6" s="48" t="s">
        <v>113</v>
      </c>
      <c r="S6" s="50" t="s">
        <v>113</v>
      </c>
      <c r="T6" s="48" t="s">
        <v>113</v>
      </c>
      <c r="U6" s="51" t="s">
        <v>113</v>
      </c>
      <c r="V6" s="49" t="s">
        <v>113</v>
      </c>
      <c r="W6" s="48" t="s">
        <v>141</v>
      </c>
      <c r="X6" s="50" t="s">
        <v>141</v>
      </c>
      <c r="Y6" s="48" t="s">
        <v>141</v>
      </c>
      <c r="Z6" s="51" t="s">
        <v>141</v>
      </c>
      <c r="AA6" s="49" t="s">
        <v>141</v>
      </c>
      <c r="AB6" s="49"/>
      <c r="AC6" s="75"/>
      <c r="AD6" s="75"/>
      <c r="AE6" s="75"/>
      <c r="AF6" s="75"/>
      <c r="AG6" s="75"/>
      <c r="AH6" s="46"/>
      <c r="AI6" s="46"/>
    </row>
    <row r="7" spans="1:36" s="22" customFormat="1" ht="23.25" customHeight="1">
      <c r="A7" s="53" t="s">
        <v>7</v>
      </c>
      <c r="B7" s="5">
        <v>570</v>
      </c>
      <c r="C7" s="169">
        <v>70</v>
      </c>
      <c r="D7" s="169">
        <v>14</v>
      </c>
      <c r="E7" s="161">
        <f>SUM(B7:D7)</f>
        <v>654</v>
      </c>
      <c r="F7" s="5">
        <v>828</v>
      </c>
      <c r="G7" s="163">
        <f>E7/F7</f>
        <v>0.78985507246376807</v>
      </c>
      <c r="H7" s="164">
        <v>245</v>
      </c>
      <c r="I7" s="165">
        <v>24</v>
      </c>
      <c r="J7" s="166">
        <v>0</v>
      </c>
      <c r="K7" s="170">
        <v>5</v>
      </c>
      <c r="L7" s="171">
        <f t="shared" ref="L7:L8" si="0">SUM(H7:K7)</f>
        <v>274</v>
      </c>
      <c r="M7" s="164">
        <v>26</v>
      </c>
      <c r="N7" s="165">
        <v>3</v>
      </c>
      <c r="O7" s="164">
        <v>0</v>
      </c>
      <c r="P7" s="170">
        <v>0</v>
      </c>
      <c r="Q7" s="171">
        <f t="shared" ref="Q7:Q49" si="1">SUM(M7:P7)</f>
        <v>29</v>
      </c>
      <c r="R7" s="164">
        <v>71</v>
      </c>
      <c r="S7" s="165">
        <v>6</v>
      </c>
      <c r="T7" s="164">
        <v>0</v>
      </c>
      <c r="U7" s="170">
        <v>2</v>
      </c>
      <c r="V7" s="171">
        <f t="shared" ref="V7:V50" si="2">SUM(R7:U7)</f>
        <v>79</v>
      </c>
      <c r="W7" s="164">
        <v>10</v>
      </c>
      <c r="X7" s="165">
        <v>1</v>
      </c>
      <c r="Y7" s="164">
        <v>0</v>
      </c>
      <c r="Z7" s="170">
        <v>0</v>
      </c>
      <c r="AA7" s="171">
        <f t="shared" ref="AA7:AA50" si="3">SUM(W7:Z7)</f>
        <v>11</v>
      </c>
      <c r="AB7" s="171">
        <f>AA7+V7+Q7+L7</f>
        <v>393</v>
      </c>
      <c r="AC7" s="164">
        <v>4</v>
      </c>
      <c r="AD7" s="165">
        <v>0</v>
      </c>
      <c r="AE7" s="170">
        <v>0</v>
      </c>
      <c r="AF7" s="170">
        <v>0</v>
      </c>
      <c r="AG7" s="161">
        <f t="shared" ref="AG7:AG50" si="4">SUM(AC7:AF7)</f>
        <v>4</v>
      </c>
      <c r="AH7" s="161">
        <f>E7-AI7</f>
        <v>228</v>
      </c>
      <c r="AI7" s="161">
        <f>AB7+Q7+AG7</f>
        <v>426</v>
      </c>
      <c r="AJ7" s="161">
        <f>AH7+AI7</f>
        <v>654</v>
      </c>
    </row>
    <row r="8" spans="1:36" ht="21.75" customHeight="1">
      <c r="A8" s="53" t="s">
        <v>8</v>
      </c>
      <c r="B8" s="173">
        <v>549</v>
      </c>
      <c r="C8" s="169">
        <v>86</v>
      </c>
      <c r="D8" s="169">
        <v>3</v>
      </c>
      <c r="E8" s="161">
        <f t="shared" ref="E8:E30" si="5">SUM(B8:D8)</f>
        <v>638</v>
      </c>
      <c r="F8" s="5">
        <v>913</v>
      </c>
      <c r="G8" s="163">
        <f t="shared" ref="G8:G50" si="6">E8/F8</f>
        <v>0.6987951807228916</v>
      </c>
      <c r="H8" s="164">
        <v>334</v>
      </c>
      <c r="I8" s="165">
        <v>54</v>
      </c>
      <c r="J8" s="166">
        <v>1</v>
      </c>
      <c r="K8" s="170">
        <v>2</v>
      </c>
      <c r="L8" s="171">
        <f t="shared" si="0"/>
        <v>391</v>
      </c>
      <c r="M8" s="164">
        <v>37</v>
      </c>
      <c r="N8" s="165">
        <v>3</v>
      </c>
      <c r="O8" s="164">
        <v>0</v>
      </c>
      <c r="P8" s="170">
        <v>0</v>
      </c>
      <c r="Q8" s="171">
        <f t="shared" si="1"/>
        <v>40</v>
      </c>
      <c r="R8" s="164">
        <v>40</v>
      </c>
      <c r="S8" s="165">
        <v>2</v>
      </c>
      <c r="T8" s="164">
        <v>0</v>
      </c>
      <c r="U8" s="170">
        <v>0</v>
      </c>
      <c r="V8" s="171">
        <f t="shared" si="2"/>
        <v>42</v>
      </c>
      <c r="W8" s="164">
        <v>8</v>
      </c>
      <c r="X8" s="165">
        <v>1</v>
      </c>
      <c r="Y8" s="164">
        <v>0</v>
      </c>
      <c r="Z8" s="170">
        <v>0</v>
      </c>
      <c r="AA8" s="171">
        <f t="shared" si="3"/>
        <v>9</v>
      </c>
      <c r="AB8" s="171">
        <f t="shared" ref="AB8:AB50" si="7">AA8+V8+Q8+L8</f>
        <v>482</v>
      </c>
      <c r="AC8" s="164">
        <v>0</v>
      </c>
      <c r="AD8" s="165">
        <v>0</v>
      </c>
      <c r="AE8" s="170">
        <v>0</v>
      </c>
      <c r="AF8" s="170">
        <v>0</v>
      </c>
      <c r="AG8" s="161">
        <f t="shared" si="4"/>
        <v>0</v>
      </c>
      <c r="AH8" s="161">
        <f>E8-AI8</f>
        <v>116</v>
      </c>
      <c r="AI8" s="161">
        <f t="shared" ref="AI8:AI13" si="8">AB8+Q8+AG8</f>
        <v>522</v>
      </c>
      <c r="AJ8" s="161">
        <f t="shared" ref="AJ8:AJ50" si="9">AH8+AI8</f>
        <v>638</v>
      </c>
    </row>
    <row r="9" spans="1:36" ht="18">
      <c r="A9" s="53" t="s">
        <v>9</v>
      </c>
      <c r="B9" s="173">
        <v>424</v>
      </c>
      <c r="C9" s="169">
        <v>84</v>
      </c>
      <c r="D9" s="169">
        <v>8</v>
      </c>
      <c r="E9" s="161">
        <f t="shared" si="5"/>
        <v>516</v>
      </c>
      <c r="F9" s="5">
        <v>661</v>
      </c>
      <c r="G9" s="163">
        <f t="shared" si="6"/>
        <v>0.78063540090771555</v>
      </c>
      <c r="H9" s="164">
        <v>202</v>
      </c>
      <c r="I9" s="165">
        <v>38</v>
      </c>
      <c r="J9" s="166">
        <v>1</v>
      </c>
      <c r="K9" s="170">
        <v>5</v>
      </c>
      <c r="L9" s="171">
        <f t="shared" ref="L9:L30" si="10">SUM(H9:K9)</f>
        <v>246</v>
      </c>
      <c r="M9" s="164">
        <v>28</v>
      </c>
      <c r="N9" s="165">
        <v>6</v>
      </c>
      <c r="O9" s="164">
        <v>0</v>
      </c>
      <c r="P9" s="170">
        <v>0</v>
      </c>
      <c r="Q9" s="171">
        <f t="shared" si="1"/>
        <v>34</v>
      </c>
      <c r="R9" s="164">
        <v>44</v>
      </c>
      <c r="S9" s="165">
        <v>7</v>
      </c>
      <c r="T9" s="164">
        <v>1</v>
      </c>
      <c r="U9" s="170">
        <v>0</v>
      </c>
      <c r="V9" s="171">
        <f t="shared" si="2"/>
        <v>52</v>
      </c>
      <c r="W9" s="164">
        <v>5</v>
      </c>
      <c r="X9" s="165">
        <v>0</v>
      </c>
      <c r="Y9" s="164">
        <v>0</v>
      </c>
      <c r="Z9" s="170">
        <v>0</v>
      </c>
      <c r="AA9" s="171">
        <f t="shared" si="3"/>
        <v>5</v>
      </c>
      <c r="AB9" s="171">
        <f t="shared" si="7"/>
        <v>337</v>
      </c>
      <c r="AC9" s="164">
        <v>1</v>
      </c>
      <c r="AD9" s="165">
        <v>0</v>
      </c>
      <c r="AE9" s="170">
        <v>0</v>
      </c>
      <c r="AF9" s="170">
        <v>0</v>
      </c>
      <c r="AG9" s="161">
        <f t="shared" si="4"/>
        <v>1</v>
      </c>
      <c r="AH9" s="161">
        <f t="shared" ref="AH9:AH50" si="11">E9-AI9</f>
        <v>144</v>
      </c>
      <c r="AI9" s="161">
        <f t="shared" si="8"/>
        <v>372</v>
      </c>
      <c r="AJ9" s="161">
        <f t="shared" si="9"/>
        <v>516</v>
      </c>
    </row>
    <row r="10" spans="1:36" ht="18">
      <c r="A10" s="53" t="s">
        <v>10</v>
      </c>
      <c r="B10" s="173">
        <v>105</v>
      </c>
      <c r="C10" s="169">
        <v>6</v>
      </c>
      <c r="D10" s="169">
        <v>2</v>
      </c>
      <c r="E10" s="161">
        <f t="shared" si="5"/>
        <v>113</v>
      </c>
      <c r="F10" s="5">
        <v>168</v>
      </c>
      <c r="G10" s="163">
        <f t="shared" si="6"/>
        <v>0.67261904761904767</v>
      </c>
      <c r="H10" s="164">
        <v>59</v>
      </c>
      <c r="I10" s="165">
        <v>4</v>
      </c>
      <c r="J10" s="166">
        <v>0</v>
      </c>
      <c r="K10" s="170">
        <v>1</v>
      </c>
      <c r="L10" s="171">
        <f t="shared" si="10"/>
        <v>64</v>
      </c>
      <c r="M10" s="164">
        <v>15</v>
      </c>
      <c r="N10" s="165">
        <v>0</v>
      </c>
      <c r="O10" s="164">
        <v>0</v>
      </c>
      <c r="P10" s="170">
        <v>0</v>
      </c>
      <c r="Q10" s="171">
        <f t="shared" si="1"/>
        <v>15</v>
      </c>
      <c r="R10" s="164">
        <v>10</v>
      </c>
      <c r="S10" s="165">
        <v>0</v>
      </c>
      <c r="T10" s="164">
        <v>0</v>
      </c>
      <c r="U10" s="170">
        <v>1</v>
      </c>
      <c r="V10" s="171">
        <f t="shared" si="2"/>
        <v>11</v>
      </c>
      <c r="W10" s="164">
        <v>2</v>
      </c>
      <c r="X10" s="165">
        <v>0</v>
      </c>
      <c r="Y10" s="164">
        <v>0</v>
      </c>
      <c r="Z10" s="170">
        <v>0</v>
      </c>
      <c r="AA10" s="171">
        <f t="shared" si="3"/>
        <v>2</v>
      </c>
      <c r="AB10" s="171">
        <f t="shared" si="7"/>
        <v>92</v>
      </c>
      <c r="AC10" s="164">
        <v>0</v>
      </c>
      <c r="AD10" s="165">
        <v>0</v>
      </c>
      <c r="AE10" s="170">
        <v>0</v>
      </c>
      <c r="AF10" s="170">
        <v>0</v>
      </c>
      <c r="AG10" s="161">
        <f t="shared" si="4"/>
        <v>0</v>
      </c>
      <c r="AH10" s="161">
        <f t="shared" si="11"/>
        <v>6</v>
      </c>
      <c r="AI10" s="161">
        <f t="shared" si="8"/>
        <v>107</v>
      </c>
      <c r="AJ10" s="161">
        <f t="shared" si="9"/>
        <v>113</v>
      </c>
    </row>
    <row r="11" spans="1:36" ht="18">
      <c r="A11" s="53" t="s">
        <v>11</v>
      </c>
      <c r="B11" s="173">
        <v>279</v>
      </c>
      <c r="C11" s="169">
        <v>26</v>
      </c>
      <c r="D11" s="169">
        <v>3</v>
      </c>
      <c r="E11" s="161">
        <f t="shared" si="5"/>
        <v>308</v>
      </c>
      <c r="F11" s="5">
        <v>453</v>
      </c>
      <c r="G11" s="163">
        <f t="shared" si="6"/>
        <v>0.67991169977924948</v>
      </c>
      <c r="H11" s="164">
        <v>184</v>
      </c>
      <c r="I11" s="165">
        <v>13</v>
      </c>
      <c r="J11" s="166">
        <v>0</v>
      </c>
      <c r="K11" s="170">
        <v>0</v>
      </c>
      <c r="L11" s="171">
        <f t="shared" si="10"/>
        <v>197</v>
      </c>
      <c r="M11" s="164">
        <v>26</v>
      </c>
      <c r="N11" s="165">
        <v>2</v>
      </c>
      <c r="O11" s="164">
        <v>0</v>
      </c>
      <c r="P11" s="170">
        <v>0</v>
      </c>
      <c r="Q11" s="171">
        <f t="shared" si="1"/>
        <v>28</v>
      </c>
      <c r="R11" s="164">
        <v>16</v>
      </c>
      <c r="S11" s="165">
        <v>3</v>
      </c>
      <c r="T11" s="164">
        <v>0</v>
      </c>
      <c r="U11" s="170">
        <v>0</v>
      </c>
      <c r="V11" s="171">
        <f t="shared" si="2"/>
        <v>19</v>
      </c>
      <c r="W11" s="164">
        <v>2</v>
      </c>
      <c r="X11" s="165">
        <v>1</v>
      </c>
      <c r="Y11" s="164">
        <v>0</v>
      </c>
      <c r="Z11" s="170">
        <v>0</v>
      </c>
      <c r="AA11" s="171">
        <f t="shared" si="3"/>
        <v>3</v>
      </c>
      <c r="AB11" s="171">
        <f t="shared" si="7"/>
        <v>247</v>
      </c>
      <c r="AC11" s="164">
        <v>0</v>
      </c>
      <c r="AD11" s="165">
        <v>0</v>
      </c>
      <c r="AE11" s="170">
        <v>0</v>
      </c>
      <c r="AF11" s="170">
        <v>0</v>
      </c>
      <c r="AG11" s="161">
        <f t="shared" si="4"/>
        <v>0</v>
      </c>
      <c r="AH11" s="161">
        <f t="shared" si="11"/>
        <v>33</v>
      </c>
      <c r="AI11" s="161">
        <f t="shared" si="8"/>
        <v>275</v>
      </c>
      <c r="AJ11" s="161">
        <f t="shared" si="9"/>
        <v>308</v>
      </c>
    </row>
    <row r="12" spans="1:36" ht="18">
      <c r="A12" s="53" t="s">
        <v>12</v>
      </c>
      <c r="B12" s="173">
        <v>481</v>
      </c>
      <c r="C12" s="169">
        <v>33</v>
      </c>
      <c r="D12" s="169">
        <v>14</v>
      </c>
      <c r="E12" s="161">
        <f t="shared" si="5"/>
        <v>528</v>
      </c>
      <c r="F12" s="5">
        <v>721</v>
      </c>
      <c r="G12" s="163">
        <f t="shared" si="6"/>
        <v>0.73231622746185854</v>
      </c>
      <c r="H12" s="164">
        <v>248</v>
      </c>
      <c r="I12" s="165">
        <v>15</v>
      </c>
      <c r="J12" s="166">
        <v>0</v>
      </c>
      <c r="K12" s="170">
        <v>6</v>
      </c>
      <c r="L12" s="171">
        <f t="shared" si="10"/>
        <v>269</v>
      </c>
      <c r="M12" s="164">
        <v>36</v>
      </c>
      <c r="N12" s="165">
        <v>1</v>
      </c>
      <c r="O12" s="164">
        <v>0</v>
      </c>
      <c r="P12" s="170">
        <v>0</v>
      </c>
      <c r="Q12" s="171">
        <f t="shared" si="1"/>
        <v>37</v>
      </c>
      <c r="R12" s="164">
        <v>48</v>
      </c>
      <c r="S12" s="165">
        <v>2</v>
      </c>
      <c r="T12" s="164">
        <v>0</v>
      </c>
      <c r="U12" s="170">
        <v>1</v>
      </c>
      <c r="V12" s="171">
        <f t="shared" si="2"/>
        <v>51</v>
      </c>
      <c r="W12" s="164">
        <v>7</v>
      </c>
      <c r="X12" s="165">
        <v>1</v>
      </c>
      <c r="Y12" s="164">
        <v>0</v>
      </c>
      <c r="Z12" s="170">
        <v>1</v>
      </c>
      <c r="AA12" s="171">
        <f t="shared" si="3"/>
        <v>9</v>
      </c>
      <c r="AB12" s="171">
        <f t="shared" si="7"/>
        <v>366</v>
      </c>
      <c r="AC12" s="164">
        <v>2</v>
      </c>
      <c r="AD12" s="165">
        <v>0</v>
      </c>
      <c r="AE12" s="170">
        <v>0</v>
      </c>
      <c r="AF12" s="170">
        <v>0</v>
      </c>
      <c r="AG12" s="161">
        <f t="shared" si="4"/>
        <v>2</v>
      </c>
      <c r="AH12" s="161">
        <f t="shared" si="11"/>
        <v>123</v>
      </c>
      <c r="AI12" s="161">
        <f t="shared" si="8"/>
        <v>405</v>
      </c>
      <c r="AJ12" s="161">
        <f t="shared" si="9"/>
        <v>528</v>
      </c>
    </row>
    <row r="13" spans="1:36" ht="18">
      <c r="A13" s="53" t="s">
        <v>13</v>
      </c>
      <c r="B13" s="5">
        <v>191</v>
      </c>
      <c r="C13" s="169">
        <v>24</v>
      </c>
      <c r="D13" s="169">
        <v>2</v>
      </c>
      <c r="E13" s="161">
        <f t="shared" si="5"/>
        <v>217</v>
      </c>
      <c r="F13" s="5">
        <v>318</v>
      </c>
      <c r="G13" s="163">
        <f t="shared" si="6"/>
        <v>0.6823899371069182</v>
      </c>
      <c r="H13" s="164">
        <v>122</v>
      </c>
      <c r="I13" s="165">
        <v>13</v>
      </c>
      <c r="J13" s="166">
        <v>0</v>
      </c>
      <c r="K13" s="170">
        <v>2</v>
      </c>
      <c r="L13" s="171">
        <f t="shared" si="10"/>
        <v>137</v>
      </c>
      <c r="M13" s="164">
        <v>20</v>
      </c>
      <c r="N13" s="165">
        <v>2</v>
      </c>
      <c r="O13" s="164">
        <v>0</v>
      </c>
      <c r="P13" s="170">
        <v>0</v>
      </c>
      <c r="Q13" s="171">
        <f t="shared" si="1"/>
        <v>22</v>
      </c>
      <c r="R13" s="164">
        <v>15</v>
      </c>
      <c r="S13" s="165">
        <v>1</v>
      </c>
      <c r="T13" s="164">
        <v>0</v>
      </c>
      <c r="U13" s="170">
        <v>0</v>
      </c>
      <c r="V13" s="171">
        <f t="shared" si="2"/>
        <v>16</v>
      </c>
      <c r="W13" s="164">
        <v>4</v>
      </c>
      <c r="X13" s="165">
        <v>0</v>
      </c>
      <c r="Y13" s="164">
        <v>0</v>
      </c>
      <c r="Z13" s="170">
        <v>0</v>
      </c>
      <c r="AA13" s="171">
        <f t="shared" si="3"/>
        <v>4</v>
      </c>
      <c r="AB13" s="171">
        <f t="shared" si="7"/>
        <v>179</v>
      </c>
      <c r="AC13" s="164">
        <v>1</v>
      </c>
      <c r="AD13" s="165">
        <v>2</v>
      </c>
      <c r="AE13" s="170">
        <v>0</v>
      </c>
      <c r="AF13" s="170">
        <v>0</v>
      </c>
      <c r="AG13" s="161">
        <f t="shared" si="4"/>
        <v>3</v>
      </c>
      <c r="AH13" s="161">
        <f t="shared" si="11"/>
        <v>13</v>
      </c>
      <c r="AI13" s="161">
        <f t="shared" si="8"/>
        <v>204</v>
      </c>
      <c r="AJ13" s="161">
        <f t="shared" si="9"/>
        <v>217</v>
      </c>
    </row>
    <row r="14" spans="1:36" ht="18">
      <c r="A14" s="53" t="s">
        <v>14</v>
      </c>
      <c r="B14" s="5">
        <v>587</v>
      </c>
      <c r="C14" s="169">
        <v>72</v>
      </c>
      <c r="D14" s="169">
        <v>8</v>
      </c>
      <c r="E14" s="161">
        <f t="shared" si="5"/>
        <v>667</v>
      </c>
      <c r="F14" s="5">
        <v>962</v>
      </c>
      <c r="G14" s="163">
        <f t="shared" si="6"/>
        <v>0.6933471933471933</v>
      </c>
      <c r="H14" s="164">
        <v>363</v>
      </c>
      <c r="I14" s="165">
        <v>30</v>
      </c>
      <c r="J14" s="166">
        <v>0</v>
      </c>
      <c r="K14" s="170">
        <v>7</v>
      </c>
      <c r="L14" s="171">
        <f t="shared" si="10"/>
        <v>400</v>
      </c>
      <c r="M14" s="164">
        <v>35</v>
      </c>
      <c r="N14" s="165">
        <v>5</v>
      </c>
      <c r="O14" s="164">
        <v>0</v>
      </c>
      <c r="P14" s="170">
        <v>0</v>
      </c>
      <c r="Q14" s="171">
        <f t="shared" si="1"/>
        <v>40</v>
      </c>
      <c r="R14" s="164">
        <v>43</v>
      </c>
      <c r="S14" s="165">
        <v>5</v>
      </c>
      <c r="T14" s="164">
        <v>0</v>
      </c>
      <c r="U14" s="170">
        <v>0</v>
      </c>
      <c r="V14" s="171">
        <f t="shared" si="2"/>
        <v>48</v>
      </c>
      <c r="W14" s="164">
        <v>6</v>
      </c>
      <c r="X14" s="165">
        <v>0</v>
      </c>
      <c r="Y14" s="164">
        <v>0</v>
      </c>
      <c r="Z14" s="170">
        <v>0</v>
      </c>
      <c r="AA14" s="171">
        <f t="shared" si="3"/>
        <v>6</v>
      </c>
      <c r="AB14" s="171">
        <f t="shared" si="7"/>
        <v>494</v>
      </c>
      <c r="AC14" s="164">
        <v>1</v>
      </c>
      <c r="AD14" s="165">
        <v>2</v>
      </c>
      <c r="AE14" s="170">
        <v>0</v>
      </c>
      <c r="AF14" s="170">
        <v>0</v>
      </c>
      <c r="AG14" s="161">
        <f t="shared" si="4"/>
        <v>3</v>
      </c>
      <c r="AH14" s="161">
        <f t="shared" si="11"/>
        <v>170</v>
      </c>
      <c r="AI14" s="161">
        <f>AG14+AB14</f>
        <v>497</v>
      </c>
      <c r="AJ14" s="161">
        <f t="shared" si="9"/>
        <v>667</v>
      </c>
    </row>
    <row r="15" spans="1:36" ht="18">
      <c r="A15" s="53" t="s">
        <v>19</v>
      </c>
      <c r="B15" s="5">
        <v>439</v>
      </c>
      <c r="C15" s="169">
        <v>34</v>
      </c>
      <c r="D15" s="169">
        <v>6</v>
      </c>
      <c r="E15" s="161">
        <f t="shared" si="5"/>
        <v>479</v>
      </c>
      <c r="F15" s="5">
        <v>668</v>
      </c>
      <c r="G15" s="163">
        <f t="shared" si="6"/>
        <v>0.71706586826347307</v>
      </c>
      <c r="H15" s="164">
        <v>287</v>
      </c>
      <c r="I15" s="165">
        <v>22</v>
      </c>
      <c r="J15" s="166">
        <v>1</v>
      </c>
      <c r="K15" s="170">
        <v>5</v>
      </c>
      <c r="L15" s="171">
        <f t="shared" si="10"/>
        <v>315</v>
      </c>
      <c r="M15" s="164">
        <v>48</v>
      </c>
      <c r="N15" s="165">
        <v>3</v>
      </c>
      <c r="O15" s="164">
        <v>0</v>
      </c>
      <c r="P15" s="170">
        <v>0</v>
      </c>
      <c r="Q15" s="171">
        <f t="shared" si="1"/>
        <v>51</v>
      </c>
      <c r="R15" s="164">
        <v>37</v>
      </c>
      <c r="S15" s="165">
        <v>1</v>
      </c>
      <c r="T15" s="164">
        <v>0</v>
      </c>
      <c r="U15" s="170">
        <v>1</v>
      </c>
      <c r="V15" s="171">
        <f t="shared" si="2"/>
        <v>39</v>
      </c>
      <c r="W15" s="164">
        <v>3</v>
      </c>
      <c r="X15" s="165">
        <v>0</v>
      </c>
      <c r="Y15" s="164">
        <v>0</v>
      </c>
      <c r="Z15" s="170">
        <v>0</v>
      </c>
      <c r="AA15" s="171">
        <f t="shared" si="3"/>
        <v>3</v>
      </c>
      <c r="AB15" s="171">
        <f t="shared" si="7"/>
        <v>408</v>
      </c>
      <c r="AC15" s="164">
        <v>1</v>
      </c>
      <c r="AD15" s="165">
        <v>0</v>
      </c>
      <c r="AE15" s="170">
        <v>0</v>
      </c>
      <c r="AF15" s="170">
        <v>0</v>
      </c>
      <c r="AG15" s="161">
        <f t="shared" si="4"/>
        <v>1</v>
      </c>
      <c r="AH15" s="161">
        <f t="shared" si="11"/>
        <v>70</v>
      </c>
      <c r="AI15" s="161">
        <f t="shared" ref="AI15:AI50" si="12">AG15+AB15</f>
        <v>409</v>
      </c>
      <c r="AJ15" s="161">
        <f t="shared" si="9"/>
        <v>479</v>
      </c>
    </row>
    <row r="16" spans="1:36" ht="18">
      <c r="A16" s="53" t="s">
        <v>20</v>
      </c>
      <c r="B16" s="5">
        <v>319</v>
      </c>
      <c r="C16" s="169">
        <v>13</v>
      </c>
      <c r="D16" s="169">
        <v>4</v>
      </c>
      <c r="E16" s="161">
        <f t="shared" si="5"/>
        <v>336</v>
      </c>
      <c r="F16" s="5">
        <v>496</v>
      </c>
      <c r="G16" s="163">
        <f t="shared" si="6"/>
        <v>0.67741935483870963</v>
      </c>
      <c r="H16" s="164">
        <v>204</v>
      </c>
      <c r="I16" s="165">
        <v>7</v>
      </c>
      <c r="J16" s="166">
        <v>0</v>
      </c>
      <c r="K16" s="170">
        <v>2</v>
      </c>
      <c r="L16" s="171">
        <f t="shared" si="10"/>
        <v>213</v>
      </c>
      <c r="M16" s="164">
        <v>39</v>
      </c>
      <c r="N16" s="165">
        <v>3</v>
      </c>
      <c r="O16" s="164">
        <v>0</v>
      </c>
      <c r="P16" s="170">
        <v>0</v>
      </c>
      <c r="Q16" s="171">
        <f t="shared" si="1"/>
        <v>42</v>
      </c>
      <c r="R16" s="164">
        <v>21</v>
      </c>
      <c r="S16" s="165">
        <v>2</v>
      </c>
      <c r="T16" s="164">
        <v>0</v>
      </c>
      <c r="U16" s="170">
        <v>1</v>
      </c>
      <c r="V16" s="171">
        <f t="shared" si="2"/>
        <v>24</v>
      </c>
      <c r="W16" s="164">
        <v>7</v>
      </c>
      <c r="X16" s="165">
        <v>0</v>
      </c>
      <c r="Y16" s="164">
        <v>0</v>
      </c>
      <c r="Z16" s="170">
        <v>0</v>
      </c>
      <c r="AA16" s="171">
        <f t="shared" si="3"/>
        <v>7</v>
      </c>
      <c r="AB16" s="171">
        <f t="shared" si="7"/>
        <v>286</v>
      </c>
      <c r="AC16" s="164">
        <v>3</v>
      </c>
      <c r="AD16" s="165">
        <v>0</v>
      </c>
      <c r="AE16" s="170">
        <v>0</v>
      </c>
      <c r="AF16" s="170">
        <v>0</v>
      </c>
      <c r="AG16" s="161">
        <f t="shared" si="4"/>
        <v>3</v>
      </c>
      <c r="AH16" s="161">
        <f t="shared" si="11"/>
        <v>47</v>
      </c>
      <c r="AI16" s="161">
        <f t="shared" si="12"/>
        <v>289</v>
      </c>
      <c r="AJ16" s="161">
        <f t="shared" si="9"/>
        <v>336</v>
      </c>
    </row>
    <row r="17" spans="1:36" ht="18">
      <c r="A17" s="53" t="s">
        <v>21</v>
      </c>
      <c r="B17" s="173">
        <v>224</v>
      </c>
      <c r="C17" s="162">
        <v>16</v>
      </c>
      <c r="D17" s="162">
        <v>1</v>
      </c>
      <c r="E17" s="161">
        <f t="shared" si="5"/>
        <v>241</v>
      </c>
      <c r="F17" s="5">
        <v>355</v>
      </c>
      <c r="G17" s="163">
        <f t="shared" si="6"/>
        <v>0.6788732394366197</v>
      </c>
      <c r="H17" s="164">
        <v>180</v>
      </c>
      <c r="I17" s="165">
        <v>6</v>
      </c>
      <c r="J17" s="166">
        <v>2</v>
      </c>
      <c r="K17" s="170">
        <v>0</v>
      </c>
      <c r="L17" s="171">
        <f t="shared" si="10"/>
        <v>188</v>
      </c>
      <c r="M17" s="164">
        <v>11</v>
      </c>
      <c r="N17" s="165">
        <v>2</v>
      </c>
      <c r="O17" s="164">
        <v>0</v>
      </c>
      <c r="P17" s="170">
        <v>0</v>
      </c>
      <c r="Q17" s="171">
        <f t="shared" si="1"/>
        <v>13</v>
      </c>
      <c r="R17" s="164">
        <v>15</v>
      </c>
      <c r="S17" s="165">
        <v>0</v>
      </c>
      <c r="T17" s="164">
        <v>0</v>
      </c>
      <c r="U17" s="170">
        <v>1</v>
      </c>
      <c r="V17" s="171">
        <f t="shared" si="2"/>
        <v>16</v>
      </c>
      <c r="W17" s="164">
        <v>3</v>
      </c>
      <c r="X17" s="165">
        <v>0</v>
      </c>
      <c r="Y17" s="164">
        <v>0</v>
      </c>
      <c r="Z17" s="170">
        <v>0</v>
      </c>
      <c r="AA17" s="171">
        <f t="shared" si="3"/>
        <v>3</v>
      </c>
      <c r="AB17" s="171">
        <f t="shared" si="7"/>
        <v>220</v>
      </c>
      <c r="AC17" s="164">
        <v>1</v>
      </c>
      <c r="AD17" s="165">
        <v>0</v>
      </c>
      <c r="AE17" s="170">
        <v>0</v>
      </c>
      <c r="AF17" s="170">
        <v>0</v>
      </c>
      <c r="AG17" s="161">
        <f t="shared" si="4"/>
        <v>1</v>
      </c>
      <c r="AH17" s="161">
        <f t="shared" si="11"/>
        <v>20</v>
      </c>
      <c r="AI17" s="161">
        <f t="shared" si="12"/>
        <v>221</v>
      </c>
      <c r="AJ17" s="161">
        <f t="shared" si="9"/>
        <v>241</v>
      </c>
    </row>
    <row r="18" spans="1:36" ht="18">
      <c r="A18" s="53" t="s">
        <v>22</v>
      </c>
      <c r="B18" s="173">
        <v>388</v>
      </c>
      <c r="C18" s="162">
        <v>15</v>
      </c>
      <c r="D18" s="162">
        <v>1</v>
      </c>
      <c r="E18" s="161">
        <f t="shared" si="5"/>
        <v>404</v>
      </c>
      <c r="F18" s="5">
        <v>647</v>
      </c>
      <c r="G18" s="163">
        <f t="shared" si="6"/>
        <v>0.62442040185471404</v>
      </c>
      <c r="H18" s="164">
        <v>290</v>
      </c>
      <c r="I18" s="165">
        <v>11</v>
      </c>
      <c r="J18" s="166">
        <v>0</v>
      </c>
      <c r="K18" s="170">
        <v>1</v>
      </c>
      <c r="L18" s="171">
        <f t="shared" si="10"/>
        <v>302</v>
      </c>
      <c r="M18" s="164">
        <v>33</v>
      </c>
      <c r="N18" s="165">
        <v>1</v>
      </c>
      <c r="O18" s="164">
        <v>0</v>
      </c>
      <c r="P18" s="170">
        <v>0</v>
      </c>
      <c r="Q18" s="171">
        <f t="shared" si="1"/>
        <v>34</v>
      </c>
      <c r="R18" s="164">
        <v>20</v>
      </c>
      <c r="S18" s="165">
        <v>2</v>
      </c>
      <c r="T18" s="164">
        <v>0</v>
      </c>
      <c r="U18" s="170">
        <v>0</v>
      </c>
      <c r="V18" s="171">
        <f t="shared" si="2"/>
        <v>22</v>
      </c>
      <c r="W18" s="164">
        <v>2</v>
      </c>
      <c r="X18" s="165">
        <v>0</v>
      </c>
      <c r="Y18" s="164">
        <v>0</v>
      </c>
      <c r="Z18" s="170">
        <v>0</v>
      </c>
      <c r="AA18" s="171">
        <f t="shared" si="3"/>
        <v>2</v>
      </c>
      <c r="AB18" s="171">
        <f t="shared" si="7"/>
        <v>360</v>
      </c>
      <c r="AC18" s="164">
        <v>0</v>
      </c>
      <c r="AD18" s="165">
        <v>0</v>
      </c>
      <c r="AE18" s="170">
        <v>0</v>
      </c>
      <c r="AF18" s="170">
        <v>0</v>
      </c>
      <c r="AG18" s="161">
        <f t="shared" si="4"/>
        <v>0</v>
      </c>
      <c r="AH18" s="161">
        <f t="shared" si="11"/>
        <v>44</v>
      </c>
      <c r="AI18" s="161">
        <f t="shared" si="12"/>
        <v>360</v>
      </c>
      <c r="AJ18" s="161">
        <f t="shared" si="9"/>
        <v>404</v>
      </c>
    </row>
    <row r="19" spans="1:36" ht="18">
      <c r="A19" s="53" t="s">
        <v>24</v>
      </c>
      <c r="B19" s="5">
        <v>371</v>
      </c>
      <c r="C19" s="169">
        <v>23</v>
      </c>
      <c r="D19" s="169">
        <v>5</v>
      </c>
      <c r="E19" s="161">
        <f t="shared" si="5"/>
        <v>399</v>
      </c>
      <c r="F19" s="5">
        <v>575</v>
      </c>
      <c r="G19" s="163">
        <f t="shared" si="6"/>
        <v>0.69391304347826088</v>
      </c>
      <c r="H19" s="164">
        <v>257</v>
      </c>
      <c r="I19" s="165">
        <v>12</v>
      </c>
      <c r="J19" s="166">
        <v>0</v>
      </c>
      <c r="K19" s="170">
        <v>5</v>
      </c>
      <c r="L19" s="171">
        <f t="shared" si="10"/>
        <v>274</v>
      </c>
      <c r="M19" s="164">
        <v>36</v>
      </c>
      <c r="N19" s="165">
        <v>3</v>
      </c>
      <c r="O19" s="164">
        <v>0</v>
      </c>
      <c r="P19" s="170">
        <v>0</v>
      </c>
      <c r="Q19" s="171">
        <f t="shared" si="1"/>
        <v>39</v>
      </c>
      <c r="R19" s="164">
        <v>22</v>
      </c>
      <c r="S19" s="165">
        <v>0</v>
      </c>
      <c r="T19" s="164">
        <v>0</v>
      </c>
      <c r="U19" s="170">
        <v>0</v>
      </c>
      <c r="V19" s="171">
        <f t="shared" si="2"/>
        <v>22</v>
      </c>
      <c r="W19" s="164">
        <v>3</v>
      </c>
      <c r="X19" s="165">
        <v>2</v>
      </c>
      <c r="Y19" s="164">
        <v>0</v>
      </c>
      <c r="Z19" s="170">
        <v>0</v>
      </c>
      <c r="AA19" s="171">
        <f t="shared" si="3"/>
        <v>5</v>
      </c>
      <c r="AB19" s="171">
        <f t="shared" si="7"/>
        <v>340</v>
      </c>
      <c r="AC19" s="164">
        <v>0</v>
      </c>
      <c r="AD19" s="165">
        <v>0</v>
      </c>
      <c r="AE19" s="170">
        <v>0</v>
      </c>
      <c r="AF19" s="170">
        <v>0</v>
      </c>
      <c r="AG19" s="161">
        <f t="shared" si="4"/>
        <v>0</v>
      </c>
      <c r="AH19" s="161">
        <f t="shared" si="11"/>
        <v>59</v>
      </c>
      <c r="AI19" s="161">
        <f t="shared" si="12"/>
        <v>340</v>
      </c>
      <c r="AJ19" s="161">
        <f t="shared" si="9"/>
        <v>399</v>
      </c>
    </row>
    <row r="20" spans="1:36" ht="18">
      <c r="A20" s="53" t="s">
        <v>25</v>
      </c>
      <c r="B20" s="5">
        <v>455</v>
      </c>
      <c r="C20" s="169">
        <v>52</v>
      </c>
      <c r="D20" s="169">
        <v>6</v>
      </c>
      <c r="E20" s="161">
        <f t="shared" si="5"/>
        <v>513</v>
      </c>
      <c r="F20" s="5">
        <v>790</v>
      </c>
      <c r="G20" s="163">
        <f t="shared" si="6"/>
        <v>0.64936708860759496</v>
      </c>
      <c r="H20" s="164">
        <v>316</v>
      </c>
      <c r="I20" s="165">
        <v>36</v>
      </c>
      <c r="J20" s="166">
        <v>1</v>
      </c>
      <c r="K20" s="170">
        <v>3</v>
      </c>
      <c r="L20" s="171">
        <f t="shared" si="10"/>
        <v>356</v>
      </c>
      <c r="M20" s="164">
        <v>46</v>
      </c>
      <c r="N20" s="165">
        <v>2</v>
      </c>
      <c r="O20" s="164">
        <v>0</v>
      </c>
      <c r="P20" s="170">
        <v>0</v>
      </c>
      <c r="Q20" s="171">
        <f t="shared" si="1"/>
        <v>48</v>
      </c>
      <c r="R20" s="164">
        <v>29</v>
      </c>
      <c r="S20" s="165">
        <v>2</v>
      </c>
      <c r="T20" s="164">
        <v>0</v>
      </c>
      <c r="U20" s="170">
        <v>1</v>
      </c>
      <c r="V20" s="171">
        <f t="shared" si="2"/>
        <v>32</v>
      </c>
      <c r="W20" s="164">
        <v>3</v>
      </c>
      <c r="X20" s="165">
        <v>2</v>
      </c>
      <c r="Y20" s="164">
        <v>0</v>
      </c>
      <c r="Z20" s="170">
        <v>0</v>
      </c>
      <c r="AA20" s="171">
        <f t="shared" si="3"/>
        <v>5</v>
      </c>
      <c r="AB20" s="171">
        <f t="shared" si="7"/>
        <v>441</v>
      </c>
      <c r="AC20" s="164">
        <v>0</v>
      </c>
      <c r="AD20" s="165">
        <v>0</v>
      </c>
      <c r="AE20" s="170">
        <v>0</v>
      </c>
      <c r="AF20" s="170">
        <v>0</v>
      </c>
      <c r="AG20" s="161">
        <f t="shared" si="4"/>
        <v>0</v>
      </c>
      <c r="AH20" s="161">
        <f t="shared" si="11"/>
        <v>72</v>
      </c>
      <c r="AI20" s="161">
        <f t="shared" si="12"/>
        <v>441</v>
      </c>
      <c r="AJ20" s="161">
        <f t="shared" si="9"/>
        <v>513</v>
      </c>
    </row>
    <row r="21" spans="1:36" ht="18">
      <c r="A21" s="53" t="s">
        <v>26</v>
      </c>
      <c r="B21" s="5">
        <v>488</v>
      </c>
      <c r="C21" s="169">
        <v>41</v>
      </c>
      <c r="D21" s="169">
        <v>6</v>
      </c>
      <c r="E21" s="161">
        <f t="shared" si="5"/>
        <v>535</v>
      </c>
      <c r="F21" s="5">
        <v>819</v>
      </c>
      <c r="G21" s="163">
        <f t="shared" si="6"/>
        <v>0.65323565323565325</v>
      </c>
      <c r="H21" s="164">
        <v>325</v>
      </c>
      <c r="I21" s="165">
        <v>22</v>
      </c>
      <c r="J21" s="166">
        <v>1</v>
      </c>
      <c r="K21" s="170">
        <v>2</v>
      </c>
      <c r="L21" s="171">
        <f t="shared" si="10"/>
        <v>350</v>
      </c>
      <c r="M21" s="164">
        <v>32</v>
      </c>
      <c r="N21" s="165">
        <v>2</v>
      </c>
      <c r="O21" s="164">
        <v>0</v>
      </c>
      <c r="P21" s="170">
        <v>1</v>
      </c>
      <c r="Q21" s="171">
        <f t="shared" si="1"/>
        <v>35</v>
      </c>
      <c r="R21" s="164">
        <v>40</v>
      </c>
      <c r="S21" s="165">
        <v>2</v>
      </c>
      <c r="T21" s="164">
        <v>1</v>
      </c>
      <c r="U21" s="170">
        <v>1</v>
      </c>
      <c r="V21" s="171">
        <f t="shared" si="2"/>
        <v>44</v>
      </c>
      <c r="W21" s="164">
        <v>0</v>
      </c>
      <c r="X21" s="165">
        <v>0</v>
      </c>
      <c r="Y21" s="164">
        <v>0</v>
      </c>
      <c r="Z21" s="170">
        <v>0</v>
      </c>
      <c r="AA21" s="171">
        <f t="shared" si="3"/>
        <v>0</v>
      </c>
      <c r="AB21" s="171">
        <f t="shared" si="7"/>
        <v>429</v>
      </c>
      <c r="AC21" s="164">
        <v>3</v>
      </c>
      <c r="AD21" s="165">
        <v>0</v>
      </c>
      <c r="AE21" s="170">
        <v>0</v>
      </c>
      <c r="AF21" s="170">
        <v>0</v>
      </c>
      <c r="AG21" s="161">
        <f t="shared" si="4"/>
        <v>3</v>
      </c>
      <c r="AH21" s="161">
        <f t="shared" si="11"/>
        <v>103</v>
      </c>
      <c r="AI21" s="161">
        <f t="shared" si="12"/>
        <v>432</v>
      </c>
      <c r="AJ21" s="161">
        <f t="shared" si="9"/>
        <v>535</v>
      </c>
    </row>
    <row r="22" spans="1:36" ht="18">
      <c r="A22" s="53" t="s">
        <v>27</v>
      </c>
      <c r="B22" s="5">
        <v>490</v>
      </c>
      <c r="C22" s="169">
        <v>27</v>
      </c>
      <c r="D22" s="169">
        <v>9</v>
      </c>
      <c r="E22" s="161">
        <f t="shared" si="5"/>
        <v>526</v>
      </c>
      <c r="F22" s="5">
        <v>950</v>
      </c>
      <c r="G22" s="163">
        <f t="shared" si="6"/>
        <v>0.55368421052631578</v>
      </c>
      <c r="H22" s="164">
        <v>310</v>
      </c>
      <c r="I22" s="165">
        <v>12</v>
      </c>
      <c r="J22" s="166">
        <v>0</v>
      </c>
      <c r="K22" s="170">
        <v>2</v>
      </c>
      <c r="L22" s="171">
        <f t="shared" si="10"/>
        <v>324</v>
      </c>
      <c r="M22" s="164">
        <v>52</v>
      </c>
      <c r="N22" s="165">
        <v>1</v>
      </c>
      <c r="O22" s="164">
        <v>0</v>
      </c>
      <c r="P22" s="170">
        <v>4</v>
      </c>
      <c r="Q22" s="171">
        <f t="shared" si="1"/>
        <v>57</v>
      </c>
      <c r="R22" s="164">
        <v>34</v>
      </c>
      <c r="S22" s="165">
        <v>2</v>
      </c>
      <c r="T22" s="164">
        <v>0</v>
      </c>
      <c r="U22" s="170">
        <v>1</v>
      </c>
      <c r="V22" s="171">
        <f t="shared" si="2"/>
        <v>37</v>
      </c>
      <c r="W22" s="164">
        <v>7</v>
      </c>
      <c r="X22" s="165">
        <v>2</v>
      </c>
      <c r="Y22" s="164">
        <v>0</v>
      </c>
      <c r="Z22" s="170">
        <v>1</v>
      </c>
      <c r="AA22" s="171">
        <f t="shared" si="3"/>
        <v>10</v>
      </c>
      <c r="AB22" s="171">
        <f t="shared" si="7"/>
        <v>428</v>
      </c>
      <c r="AC22" s="164">
        <v>0</v>
      </c>
      <c r="AD22" s="165">
        <v>0</v>
      </c>
      <c r="AE22" s="170">
        <v>0</v>
      </c>
      <c r="AF22" s="170">
        <v>0</v>
      </c>
      <c r="AG22" s="161">
        <f t="shared" si="4"/>
        <v>0</v>
      </c>
      <c r="AH22" s="161">
        <f t="shared" si="11"/>
        <v>98</v>
      </c>
      <c r="AI22" s="161">
        <f t="shared" si="12"/>
        <v>428</v>
      </c>
      <c r="AJ22" s="161">
        <f t="shared" si="9"/>
        <v>526</v>
      </c>
    </row>
    <row r="23" spans="1:36" ht="18">
      <c r="A23" s="53" t="s">
        <v>28</v>
      </c>
      <c r="B23" s="5">
        <v>301</v>
      </c>
      <c r="C23" s="169">
        <v>12</v>
      </c>
      <c r="D23" s="169">
        <v>1</v>
      </c>
      <c r="E23" s="161">
        <f t="shared" si="5"/>
        <v>314</v>
      </c>
      <c r="F23" s="5">
        <v>523</v>
      </c>
      <c r="G23" s="163">
        <f t="shared" si="6"/>
        <v>0.60038240917782026</v>
      </c>
      <c r="H23" s="164">
        <v>205</v>
      </c>
      <c r="I23" s="165">
        <v>7</v>
      </c>
      <c r="J23" s="166">
        <v>0</v>
      </c>
      <c r="K23" s="170">
        <v>0</v>
      </c>
      <c r="L23" s="171">
        <f t="shared" si="10"/>
        <v>212</v>
      </c>
      <c r="M23" s="164">
        <v>22</v>
      </c>
      <c r="N23" s="165">
        <v>2</v>
      </c>
      <c r="O23" s="164">
        <v>0</v>
      </c>
      <c r="P23" s="170">
        <v>0</v>
      </c>
      <c r="Q23" s="171">
        <f t="shared" si="1"/>
        <v>24</v>
      </c>
      <c r="R23" s="164">
        <v>17</v>
      </c>
      <c r="S23" s="165">
        <v>1</v>
      </c>
      <c r="T23" s="164">
        <v>0</v>
      </c>
      <c r="U23" s="170">
        <v>0</v>
      </c>
      <c r="V23" s="171">
        <f t="shared" si="2"/>
        <v>18</v>
      </c>
      <c r="W23" s="164">
        <v>3</v>
      </c>
      <c r="X23" s="165">
        <v>0</v>
      </c>
      <c r="Y23" s="164">
        <v>0</v>
      </c>
      <c r="Z23" s="170">
        <v>0</v>
      </c>
      <c r="AA23" s="171">
        <f t="shared" si="3"/>
        <v>3</v>
      </c>
      <c r="AB23" s="171">
        <f t="shared" si="7"/>
        <v>257</v>
      </c>
      <c r="AC23" s="164">
        <v>3</v>
      </c>
      <c r="AD23" s="165">
        <v>0</v>
      </c>
      <c r="AE23" s="170">
        <v>0</v>
      </c>
      <c r="AF23" s="170">
        <v>0</v>
      </c>
      <c r="AG23" s="161">
        <f t="shared" si="4"/>
        <v>3</v>
      </c>
      <c r="AH23" s="161">
        <f t="shared" si="11"/>
        <v>54</v>
      </c>
      <c r="AI23" s="161">
        <f t="shared" si="12"/>
        <v>260</v>
      </c>
      <c r="AJ23" s="161">
        <f t="shared" si="9"/>
        <v>314</v>
      </c>
    </row>
    <row r="24" spans="1:36" ht="18">
      <c r="A24" s="53" t="s">
        <v>29</v>
      </c>
      <c r="B24" s="5">
        <v>398</v>
      </c>
      <c r="C24" s="169">
        <v>22</v>
      </c>
      <c r="D24" s="169">
        <v>5</v>
      </c>
      <c r="E24" s="161">
        <f t="shared" si="5"/>
        <v>425</v>
      </c>
      <c r="F24" s="5">
        <v>647</v>
      </c>
      <c r="G24" s="163">
        <f t="shared" si="6"/>
        <v>0.65687789799072638</v>
      </c>
      <c r="H24" s="164">
        <v>301</v>
      </c>
      <c r="I24" s="165">
        <v>11</v>
      </c>
      <c r="J24" s="166">
        <v>2</v>
      </c>
      <c r="K24" s="170">
        <v>2</v>
      </c>
      <c r="L24" s="171">
        <f t="shared" si="10"/>
        <v>316</v>
      </c>
      <c r="M24" s="164">
        <v>25</v>
      </c>
      <c r="N24" s="165">
        <v>2</v>
      </c>
      <c r="O24" s="164">
        <v>0</v>
      </c>
      <c r="P24" s="170">
        <v>1</v>
      </c>
      <c r="Q24" s="171">
        <f t="shared" si="1"/>
        <v>28</v>
      </c>
      <c r="R24" s="164">
        <v>12</v>
      </c>
      <c r="S24" s="165">
        <v>1</v>
      </c>
      <c r="T24" s="164">
        <v>0</v>
      </c>
      <c r="U24" s="170">
        <v>2</v>
      </c>
      <c r="V24" s="171">
        <f t="shared" si="2"/>
        <v>15</v>
      </c>
      <c r="W24" s="164">
        <v>2</v>
      </c>
      <c r="X24" s="165">
        <v>0</v>
      </c>
      <c r="Y24" s="164">
        <v>0</v>
      </c>
      <c r="Z24" s="170">
        <v>0</v>
      </c>
      <c r="AA24" s="171">
        <f t="shared" si="3"/>
        <v>2</v>
      </c>
      <c r="AB24" s="171">
        <f t="shared" si="7"/>
        <v>361</v>
      </c>
      <c r="AC24" s="164">
        <v>1</v>
      </c>
      <c r="AD24" s="165">
        <v>0</v>
      </c>
      <c r="AE24" s="170">
        <v>0</v>
      </c>
      <c r="AF24" s="170">
        <v>0</v>
      </c>
      <c r="AG24" s="161">
        <f t="shared" si="4"/>
        <v>1</v>
      </c>
      <c r="AH24" s="161">
        <f t="shared" si="11"/>
        <v>63</v>
      </c>
      <c r="AI24" s="161">
        <f t="shared" si="12"/>
        <v>362</v>
      </c>
      <c r="AJ24" s="161">
        <f t="shared" si="9"/>
        <v>425</v>
      </c>
    </row>
    <row r="25" spans="1:36" ht="18">
      <c r="A25" s="53" t="s">
        <v>30</v>
      </c>
      <c r="B25" s="5">
        <v>524</v>
      </c>
      <c r="C25" s="169">
        <v>77</v>
      </c>
      <c r="D25" s="169">
        <v>4</v>
      </c>
      <c r="E25" s="161">
        <f t="shared" si="5"/>
        <v>605</v>
      </c>
      <c r="F25" s="5">
        <v>827</v>
      </c>
      <c r="G25" s="163">
        <f t="shared" si="6"/>
        <v>0.73155985489721886</v>
      </c>
      <c r="H25" s="164">
        <v>364</v>
      </c>
      <c r="I25" s="165">
        <v>33</v>
      </c>
      <c r="J25" s="166">
        <v>1</v>
      </c>
      <c r="K25" s="170">
        <v>0</v>
      </c>
      <c r="L25" s="171">
        <f t="shared" si="10"/>
        <v>398</v>
      </c>
      <c r="M25" s="164">
        <v>24</v>
      </c>
      <c r="N25" s="165">
        <v>6</v>
      </c>
      <c r="O25" s="164">
        <v>0</v>
      </c>
      <c r="P25" s="170">
        <v>2</v>
      </c>
      <c r="Q25" s="171">
        <f t="shared" si="1"/>
        <v>32</v>
      </c>
      <c r="R25" s="164">
        <v>31</v>
      </c>
      <c r="S25" s="165">
        <v>5</v>
      </c>
      <c r="T25" s="164">
        <v>0</v>
      </c>
      <c r="U25" s="170">
        <v>1</v>
      </c>
      <c r="V25" s="171">
        <f t="shared" si="2"/>
        <v>37</v>
      </c>
      <c r="W25" s="164">
        <v>3</v>
      </c>
      <c r="X25" s="165">
        <v>1</v>
      </c>
      <c r="Y25" s="164">
        <v>0</v>
      </c>
      <c r="Z25" s="170">
        <v>0</v>
      </c>
      <c r="AA25" s="171">
        <f t="shared" si="3"/>
        <v>4</v>
      </c>
      <c r="AB25" s="171">
        <f t="shared" si="7"/>
        <v>471</v>
      </c>
      <c r="AC25" s="164">
        <v>0</v>
      </c>
      <c r="AD25" s="165">
        <v>0</v>
      </c>
      <c r="AE25" s="170">
        <v>0</v>
      </c>
      <c r="AF25" s="170">
        <v>0</v>
      </c>
      <c r="AG25" s="161">
        <f t="shared" si="4"/>
        <v>0</v>
      </c>
      <c r="AH25" s="161">
        <f t="shared" si="11"/>
        <v>134</v>
      </c>
      <c r="AI25" s="161">
        <f t="shared" si="12"/>
        <v>471</v>
      </c>
      <c r="AJ25" s="161">
        <f t="shared" si="9"/>
        <v>605</v>
      </c>
    </row>
    <row r="26" spans="1:36" ht="18">
      <c r="A26" s="53" t="s">
        <v>31</v>
      </c>
      <c r="B26" s="5">
        <v>404</v>
      </c>
      <c r="C26" s="169">
        <v>40</v>
      </c>
      <c r="D26" s="169">
        <v>2</v>
      </c>
      <c r="E26" s="161">
        <f t="shared" si="5"/>
        <v>446</v>
      </c>
      <c r="F26" s="5">
        <v>659</v>
      </c>
      <c r="G26" s="163">
        <f t="shared" si="6"/>
        <v>0.67678300455235207</v>
      </c>
      <c r="H26" s="164">
        <v>259</v>
      </c>
      <c r="I26" s="165">
        <v>17</v>
      </c>
      <c r="J26" s="166">
        <v>0</v>
      </c>
      <c r="K26" s="170">
        <v>0</v>
      </c>
      <c r="L26" s="171">
        <f t="shared" si="10"/>
        <v>276</v>
      </c>
      <c r="M26" s="164">
        <v>45</v>
      </c>
      <c r="N26" s="165">
        <v>2</v>
      </c>
      <c r="O26" s="164">
        <v>1</v>
      </c>
      <c r="P26" s="170">
        <v>1</v>
      </c>
      <c r="Q26" s="171">
        <f t="shared" si="1"/>
        <v>49</v>
      </c>
      <c r="R26" s="164">
        <v>33</v>
      </c>
      <c r="S26" s="165">
        <v>5</v>
      </c>
      <c r="T26" s="164">
        <v>0</v>
      </c>
      <c r="U26" s="170">
        <v>1</v>
      </c>
      <c r="V26" s="171">
        <f t="shared" si="2"/>
        <v>39</v>
      </c>
      <c r="W26" s="164">
        <v>5</v>
      </c>
      <c r="X26" s="165">
        <v>0</v>
      </c>
      <c r="Y26" s="164">
        <v>0</v>
      </c>
      <c r="Z26" s="170">
        <v>0</v>
      </c>
      <c r="AA26" s="171">
        <f t="shared" si="3"/>
        <v>5</v>
      </c>
      <c r="AB26" s="171">
        <f t="shared" si="7"/>
        <v>369</v>
      </c>
      <c r="AC26" s="164">
        <v>0</v>
      </c>
      <c r="AD26" s="165">
        <v>0</v>
      </c>
      <c r="AE26" s="170">
        <v>0</v>
      </c>
      <c r="AF26" s="170">
        <v>0</v>
      </c>
      <c r="AG26" s="161">
        <f t="shared" si="4"/>
        <v>0</v>
      </c>
      <c r="AH26" s="161">
        <f t="shared" si="11"/>
        <v>77</v>
      </c>
      <c r="AI26" s="161">
        <f t="shared" si="12"/>
        <v>369</v>
      </c>
      <c r="AJ26" s="161">
        <f t="shared" si="9"/>
        <v>446</v>
      </c>
    </row>
    <row r="27" spans="1:36" ht="18">
      <c r="A27" s="53" t="s">
        <v>34</v>
      </c>
      <c r="B27" s="5">
        <v>536</v>
      </c>
      <c r="C27" s="169">
        <v>43</v>
      </c>
      <c r="D27" s="169">
        <v>8</v>
      </c>
      <c r="E27" s="161">
        <f t="shared" si="5"/>
        <v>587</v>
      </c>
      <c r="F27" s="5">
        <v>838</v>
      </c>
      <c r="G27" s="163">
        <f t="shared" si="6"/>
        <v>0.7004773269689738</v>
      </c>
      <c r="H27" s="164">
        <v>405</v>
      </c>
      <c r="I27" s="165">
        <v>33</v>
      </c>
      <c r="J27" s="166">
        <v>0</v>
      </c>
      <c r="K27" s="170">
        <v>4</v>
      </c>
      <c r="L27" s="171">
        <f t="shared" si="10"/>
        <v>442</v>
      </c>
      <c r="M27" s="164">
        <v>38</v>
      </c>
      <c r="N27" s="165">
        <v>2</v>
      </c>
      <c r="O27" s="164">
        <v>0</v>
      </c>
      <c r="P27" s="170">
        <v>0</v>
      </c>
      <c r="Q27" s="171">
        <f t="shared" si="1"/>
        <v>40</v>
      </c>
      <c r="R27" s="164">
        <v>25</v>
      </c>
      <c r="S27" s="165">
        <v>0</v>
      </c>
      <c r="T27" s="164">
        <v>0</v>
      </c>
      <c r="U27" s="170">
        <v>0</v>
      </c>
      <c r="V27" s="171">
        <f t="shared" si="2"/>
        <v>25</v>
      </c>
      <c r="W27" s="164">
        <v>1</v>
      </c>
      <c r="X27" s="165">
        <v>1</v>
      </c>
      <c r="Y27" s="164">
        <v>0</v>
      </c>
      <c r="Z27" s="170">
        <v>0</v>
      </c>
      <c r="AA27" s="171">
        <f t="shared" si="3"/>
        <v>2</v>
      </c>
      <c r="AB27" s="171">
        <f t="shared" si="7"/>
        <v>509</v>
      </c>
      <c r="AC27" s="164">
        <v>1</v>
      </c>
      <c r="AD27" s="165">
        <v>0</v>
      </c>
      <c r="AE27" s="170">
        <v>0</v>
      </c>
      <c r="AF27" s="161">
        <v>1</v>
      </c>
      <c r="AG27" s="161">
        <f t="shared" si="4"/>
        <v>2</v>
      </c>
      <c r="AH27" s="161">
        <f t="shared" si="11"/>
        <v>76</v>
      </c>
      <c r="AI27" s="161">
        <f t="shared" si="12"/>
        <v>511</v>
      </c>
      <c r="AJ27" s="161">
        <f t="shared" si="9"/>
        <v>587</v>
      </c>
    </row>
    <row r="28" spans="1:36" ht="18">
      <c r="A28" s="53" t="s">
        <v>35</v>
      </c>
      <c r="B28" s="5">
        <v>441</v>
      </c>
      <c r="C28" s="169">
        <v>28</v>
      </c>
      <c r="D28" s="169">
        <v>5</v>
      </c>
      <c r="E28" s="161">
        <f t="shared" si="5"/>
        <v>474</v>
      </c>
      <c r="F28" s="5">
        <v>733</v>
      </c>
      <c r="G28" s="163">
        <f t="shared" si="6"/>
        <v>0.64665757162346527</v>
      </c>
      <c r="H28" s="164">
        <v>331</v>
      </c>
      <c r="I28" s="165">
        <v>21</v>
      </c>
      <c r="J28" s="166">
        <v>0</v>
      </c>
      <c r="K28" s="170">
        <v>2</v>
      </c>
      <c r="L28" s="171">
        <f t="shared" si="10"/>
        <v>354</v>
      </c>
      <c r="M28" s="164">
        <v>34</v>
      </c>
      <c r="N28" s="165">
        <v>3</v>
      </c>
      <c r="O28" s="164">
        <v>0</v>
      </c>
      <c r="P28" s="170">
        <v>0</v>
      </c>
      <c r="Q28" s="171">
        <f t="shared" si="1"/>
        <v>37</v>
      </c>
      <c r="R28" s="164">
        <v>20</v>
      </c>
      <c r="S28" s="165">
        <v>1</v>
      </c>
      <c r="T28" s="164">
        <v>0</v>
      </c>
      <c r="U28" s="170">
        <v>2</v>
      </c>
      <c r="V28" s="171">
        <f t="shared" si="2"/>
        <v>23</v>
      </c>
      <c r="W28" s="164">
        <v>2</v>
      </c>
      <c r="X28" s="165">
        <v>0</v>
      </c>
      <c r="Y28" s="164">
        <v>0</v>
      </c>
      <c r="Z28" s="170">
        <v>0</v>
      </c>
      <c r="AA28" s="171">
        <f t="shared" si="3"/>
        <v>2</v>
      </c>
      <c r="AB28" s="171">
        <f t="shared" si="7"/>
        <v>416</v>
      </c>
      <c r="AC28" s="164">
        <v>0</v>
      </c>
      <c r="AD28" s="165">
        <v>0</v>
      </c>
      <c r="AE28" s="170">
        <v>0</v>
      </c>
      <c r="AF28" s="170">
        <v>0</v>
      </c>
      <c r="AG28" s="161">
        <f t="shared" si="4"/>
        <v>0</v>
      </c>
      <c r="AH28" s="161">
        <f t="shared" si="11"/>
        <v>58</v>
      </c>
      <c r="AI28" s="161">
        <f t="shared" si="12"/>
        <v>416</v>
      </c>
      <c r="AJ28" s="161">
        <f t="shared" si="9"/>
        <v>474</v>
      </c>
    </row>
    <row r="29" spans="1:36" ht="18">
      <c r="A29" s="53" t="s">
        <v>36</v>
      </c>
      <c r="B29" s="174">
        <v>480</v>
      </c>
      <c r="C29" s="169">
        <v>43</v>
      </c>
      <c r="D29" s="169">
        <v>6</v>
      </c>
      <c r="E29" s="161">
        <f t="shared" si="5"/>
        <v>529</v>
      </c>
      <c r="F29" s="5">
        <v>782</v>
      </c>
      <c r="G29" s="163">
        <f t="shared" si="6"/>
        <v>0.67647058823529416</v>
      </c>
      <c r="H29" s="164">
        <v>348</v>
      </c>
      <c r="I29" s="165">
        <v>25</v>
      </c>
      <c r="J29" s="166">
        <v>1</v>
      </c>
      <c r="K29" s="170">
        <v>5</v>
      </c>
      <c r="L29" s="171">
        <f t="shared" si="10"/>
        <v>379</v>
      </c>
      <c r="M29" s="164">
        <v>35</v>
      </c>
      <c r="N29" s="165">
        <v>1</v>
      </c>
      <c r="O29" s="164">
        <v>0</v>
      </c>
      <c r="P29" s="170">
        <v>0</v>
      </c>
      <c r="Q29" s="171">
        <f t="shared" si="1"/>
        <v>36</v>
      </c>
      <c r="R29" s="164">
        <v>26</v>
      </c>
      <c r="S29" s="165">
        <v>4</v>
      </c>
      <c r="T29" s="164">
        <v>0</v>
      </c>
      <c r="U29" s="170">
        <v>0</v>
      </c>
      <c r="V29" s="171">
        <f t="shared" si="2"/>
        <v>30</v>
      </c>
      <c r="W29" s="164">
        <v>3</v>
      </c>
      <c r="X29" s="165">
        <v>0</v>
      </c>
      <c r="Y29" s="164">
        <v>0</v>
      </c>
      <c r="Z29" s="170">
        <v>1</v>
      </c>
      <c r="AA29" s="171">
        <f t="shared" si="3"/>
        <v>4</v>
      </c>
      <c r="AB29" s="171">
        <f t="shared" si="7"/>
        <v>449</v>
      </c>
      <c r="AC29" s="164">
        <v>2</v>
      </c>
      <c r="AD29" s="165">
        <v>0</v>
      </c>
      <c r="AE29" s="170">
        <v>0</v>
      </c>
      <c r="AF29" s="170">
        <v>0</v>
      </c>
      <c r="AG29" s="161">
        <f t="shared" si="4"/>
        <v>2</v>
      </c>
      <c r="AH29" s="161">
        <f t="shared" si="11"/>
        <v>78</v>
      </c>
      <c r="AI29" s="161">
        <f t="shared" si="12"/>
        <v>451</v>
      </c>
      <c r="AJ29" s="161">
        <f t="shared" si="9"/>
        <v>529</v>
      </c>
    </row>
    <row r="30" spans="1:36" ht="18">
      <c r="A30" s="53" t="s">
        <v>37</v>
      </c>
      <c r="B30" s="173">
        <v>399</v>
      </c>
      <c r="C30" s="169">
        <v>43</v>
      </c>
      <c r="D30" s="169">
        <v>8</v>
      </c>
      <c r="E30" s="161">
        <f t="shared" si="5"/>
        <v>450</v>
      </c>
      <c r="F30" s="5">
        <v>644</v>
      </c>
      <c r="G30" s="163">
        <f t="shared" si="6"/>
        <v>0.69875776397515532</v>
      </c>
      <c r="H30" s="164">
        <v>260</v>
      </c>
      <c r="I30" s="165">
        <v>25</v>
      </c>
      <c r="J30" s="166">
        <v>0</v>
      </c>
      <c r="K30" s="170">
        <v>5</v>
      </c>
      <c r="L30" s="171">
        <f t="shared" si="10"/>
        <v>290</v>
      </c>
      <c r="M30" s="164">
        <v>23</v>
      </c>
      <c r="N30" s="165">
        <v>4</v>
      </c>
      <c r="O30" s="164">
        <v>0</v>
      </c>
      <c r="P30" s="170">
        <v>0</v>
      </c>
      <c r="Q30" s="171">
        <f t="shared" si="1"/>
        <v>27</v>
      </c>
      <c r="R30" s="164">
        <v>21</v>
      </c>
      <c r="S30" s="165">
        <v>4</v>
      </c>
      <c r="T30" s="164">
        <v>0</v>
      </c>
      <c r="U30" s="170">
        <v>0</v>
      </c>
      <c r="V30" s="171">
        <f t="shared" si="2"/>
        <v>25</v>
      </c>
      <c r="W30" s="164">
        <v>3</v>
      </c>
      <c r="X30" s="165">
        <v>0</v>
      </c>
      <c r="Y30" s="164">
        <v>0</v>
      </c>
      <c r="Z30" s="170">
        <v>0</v>
      </c>
      <c r="AA30" s="171">
        <f t="shared" si="3"/>
        <v>3</v>
      </c>
      <c r="AB30" s="171">
        <f t="shared" si="7"/>
        <v>345</v>
      </c>
      <c r="AC30" s="164">
        <v>0</v>
      </c>
      <c r="AD30" s="165">
        <v>0</v>
      </c>
      <c r="AE30" s="170">
        <v>0</v>
      </c>
      <c r="AF30" s="170">
        <v>0</v>
      </c>
      <c r="AG30" s="161">
        <f t="shared" si="4"/>
        <v>0</v>
      </c>
      <c r="AH30" s="161">
        <f t="shared" si="11"/>
        <v>105</v>
      </c>
      <c r="AI30" s="161">
        <f t="shared" si="12"/>
        <v>345</v>
      </c>
      <c r="AJ30" s="161">
        <f t="shared" si="9"/>
        <v>450</v>
      </c>
    </row>
    <row r="31" spans="1:36" ht="18">
      <c r="A31" s="53" t="s">
        <v>38</v>
      </c>
      <c r="B31" s="173">
        <v>416</v>
      </c>
      <c r="C31" s="169">
        <v>37</v>
      </c>
      <c r="D31" s="169">
        <v>4</v>
      </c>
      <c r="E31" s="161">
        <f t="shared" ref="E31:E49" si="13">SUM(B31:D31)</f>
        <v>457</v>
      </c>
      <c r="F31" s="5">
        <v>668</v>
      </c>
      <c r="G31" s="163">
        <f t="shared" si="6"/>
        <v>0.68413173652694614</v>
      </c>
      <c r="H31" s="164">
        <v>264</v>
      </c>
      <c r="I31" s="165">
        <v>18</v>
      </c>
      <c r="J31" s="166">
        <v>0</v>
      </c>
      <c r="K31" s="170">
        <v>2</v>
      </c>
      <c r="L31" s="171">
        <f t="shared" ref="L31:L50" si="14">SUM(H31:K31)</f>
        <v>284</v>
      </c>
      <c r="M31" s="164">
        <v>31</v>
      </c>
      <c r="N31" s="165">
        <v>1</v>
      </c>
      <c r="O31" s="164">
        <v>0</v>
      </c>
      <c r="P31" s="170">
        <v>0</v>
      </c>
      <c r="Q31" s="171">
        <f t="shared" si="1"/>
        <v>32</v>
      </c>
      <c r="R31" s="164">
        <v>37</v>
      </c>
      <c r="S31" s="165">
        <v>2</v>
      </c>
      <c r="T31" s="164">
        <v>0</v>
      </c>
      <c r="U31" s="170">
        <v>0</v>
      </c>
      <c r="V31" s="171">
        <f t="shared" si="2"/>
        <v>39</v>
      </c>
      <c r="W31" s="164">
        <v>3</v>
      </c>
      <c r="X31" s="165">
        <v>1</v>
      </c>
      <c r="Y31" s="164">
        <v>0</v>
      </c>
      <c r="Z31" s="170">
        <v>0</v>
      </c>
      <c r="AA31" s="171">
        <f t="shared" si="3"/>
        <v>4</v>
      </c>
      <c r="AB31" s="171">
        <f t="shared" si="7"/>
        <v>359</v>
      </c>
      <c r="AC31" s="164">
        <v>0</v>
      </c>
      <c r="AD31" s="165">
        <v>0</v>
      </c>
      <c r="AE31" s="170">
        <v>0</v>
      </c>
      <c r="AF31" s="170">
        <v>0</v>
      </c>
      <c r="AG31" s="161">
        <f t="shared" si="4"/>
        <v>0</v>
      </c>
      <c r="AH31" s="161">
        <f t="shared" si="11"/>
        <v>98</v>
      </c>
      <c r="AI31" s="161">
        <f t="shared" si="12"/>
        <v>359</v>
      </c>
      <c r="AJ31" s="161">
        <f t="shared" si="9"/>
        <v>457</v>
      </c>
    </row>
    <row r="32" spans="1:36" ht="18">
      <c r="A32" s="53" t="s">
        <v>39</v>
      </c>
      <c r="B32" s="173">
        <v>312</v>
      </c>
      <c r="C32" s="169">
        <v>46</v>
      </c>
      <c r="D32" s="169">
        <v>4</v>
      </c>
      <c r="E32" s="161">
        <f t="shared" si="13"/>
        <v>362</v>
      </c>
      <c r="F32" s="5">
        <v>485</v>
      </c>
      <c r="G32" s="163">
        <f t="shared" si="6"/>
        <v>0.7463917525773196</v>
      </c>
      <c r="H32" s="164">
        <v>197</v>
      </c>
      <c r="I32" s="165">
        <v>30</v>
      </c>
      <c r="J32" s="166">
        <v>0</v>
      </c>
      <c r="K32" s="170">
        <v>3</v>
      </c>
      <c r="L32" s="171">
        <f t="shared" si="14"/>
        <v>230</v>
      </c>
      <c r="M32" s="164">
        <v>17</v>
      </c>
      <c r="N32" s="165">
        <v>3</v>
      </c>
      <c r="O32" s="164">
        <v>0</v>
      </c>
      <c r="P32" s="170">
        <v>0</v>
      </c>
      <c r="Q32" s="171">
        <f t="shared" si="1"/>
        <v>20</v>
      </c>
      <c r="R32" s="164">
        <v>19</v>
      </c>
      <c r="S32" s="165">
        <v>1</v>
      </c>
      <c r="T32" s="164">
        <v>0</v>
      </c>
      <c r="U32" s="170">
        <v>0</v>
      </c>
      <c r="V32" s="171">
        <f t="shared" si="2"/>
        <v>20</v>
      </c>
      <c r="W32" s="164">
        <v>5</v>
      </c>
      <c r="X32" s="165">
        <v>1</v>
      </c>
      <c r="Y32" s="164">
        <v>0</v>
      </c>
      <c r="Z32" s="170">
        <v>0</v>
      </c>
      <c r="AA32" s="171">
        <f t="shared" si="3"/>
        <v>6</v>
      </c>
      <c r="AB32" s="171">
        <f t="shared" si="7"/>
        <v>276</v>
      </c>
      <c r="AC32" s="164">
        <v>2</v>
      </c>
      <c r="AD32" s="165">
        <v>0</v>
      </c>
      <c r="AE32" s="170">
        <v>0</v>
      </c>
      <c r="AF32" s="170">
        <v>0</v>
      </c>
      <c r="AG32" s="161">
        <f t="shared" si="4"/>
        <v>2</v>
      </c>
      <c r="AH32" s="161">
        <f t="shared" si="11"/>
        <v>84</v>
      </c>
      <c r="AI32" s="161">
        <f t="shared" si="12"/>
        <v>278</v>
      </c>
      <c r="AJ32" s="161">
        <f t="shared" si="9"/>
        <v>362</v>
      </c>
    </row>
    <row r="33" spans="1:36" ht="18">
      <c r="A33" s="53" t="s">
        <v>40</v>
      </c>
      <c r="B33" s="173">
        <v>219</v>
      </c>
      <c r="C33" s="169">
        <v>29</v>
      </c>
      <c r="D33" s="169">
        <v>2</v>
      </c>
      <c r="E33" s="161">
        <f t="shared" si="13"/>
        <v>250</v>
      </c>
      <c r="F33" s="5">
        <v>321</v>
      </c>
      <c r="G33" s="163">
        <f t="shared" si="6"/>
        <v>0.77881619937694702</v>
      </c>
      <c r="H33" s="164">
        <v>145</v>
      </c>
      <c r="I33" s="165">
        <v>14</v>
      </c>
      <c r="J33" s="166">
        <v>0</v>
      </c>
      <c r="K33" s="170">
        <v>2</v>
      </c>
      <c r="L33" s="171">
        <f t="shared" si="14"/>
        <v>161</v>
      </c>
      <c r="M33" s="164">
        <v>12</v>
      </c>
      <c r="N33" s="165">
        <v>3</v>
      </c>
      <c r="O33" s="164">
        <v>0</v>
      </c>
      <c r="P33" s="170">
        <v>0</v>
      </c>
      <c r="Q33" s="171">
        <f t="shared" si="1"/>
        <v>15</v>
      </c>
      <c r="R33" s="164">
        <v>13</v>
      </c>
      <c r="S33" s="165">
        <v>3</v>
      </c>
      <c r="T33" s="164">
        <v>0</v>
      </c>
      <c r="U33" s="170">
        <v>0</v>
      </c>
      <c r="V33" s="171">
        <f t="shared" si="2"/>
        <v>16</v>
      </c>
      <c r="W33" s="164">
        <v>1</v>
      </c>
      <c r="X33" s="165">
        <v>0</v>
      </c>
      <c r="Y33" s="164">
        <v>0</v>
      </c>
      <c r="Z33" s="170">
        <v>0</v>
      </c>
      <c r="AA33" s="171">
        <f t="shared" si="3"/>
        <v>1</v>
      </c>
      <c r="AB33" s="171">
        <f t="shared" si="7"/>
        <v>193</v>
      </c>
      <c r="AC33" s="164">
        <v>0</v>
      </c>
      <c r="AD33" s="165">
        <v>1</v>
      </c>
      <c r="AE33" s="170">
        <v>0</v>
      </c>
      <c r="AF33" s="170">
        <v>0</v>
      </c>
      <c r="AG33" s="161">
        <f t="shared" si="4"/>
        <v>1</v>
      </c>
      <c r="AH33" s="161">
        <f t="shared" si="11"/>
        <v>56</v>
      </c>
      <c r="AI33" s="161">
        <f t="shared" si="12"/>
        <v>194</v>
      </c>
      <c r="AJ33" s="161">
        <f t="shared" si="9"/>
        <v>250</v>
      </c>
    </row>
    <row r="34" spans="1:36" ht="18">
      <c r="A34" s="53" t="s">
        <v>41</v>
      </c>
      <c r="B34" s="173">
        <v>348</v>
      </c>
      <c r="C34" s="169">
        <v>36</v>
      </c>
      <c r="D34" s="169">
        <v>2</v>
      </c>
      <c r="E34" s="161">
        <f t="shared" si="13"/>
        <v>386</v>
      </c>
      <c r="F34" s="5">
        <v>537</v>
      </c>
      <c r="G34" s="163">
        <f t="shared" si="6"/>
        <v>0.71880819366852888</v>
      </c>
      <c r="H34" s="164">
        <v>258</v>
      </c>
      <c r="I34" s="165">
        <v>17</v>
      </c>
      <c r="J34" s="166">
        <v>0</v>
      </c>
      <c r="K34" s="170">
        <v>2</v>
      </c>
      <c r="L34" s="171">
        <f t="shared" si="14"/>
        <v>277</v>
      </c>
      <c r="M34" s="164">
        <v>21</v>
      </c>
      <c r="N34" s="165">
        <v>2</v>
      </c>
      <c r="O34" s="164">
        <v>0</v>
      </c>
      <c r="P34" s="170">
        <v>0</v>
      </c>
      <c r="Q34" s="171">
        <f t="shared" si="1"/>
        <v>23</v>
      </c>
      <c r="R34" s="164">
        <v>19</v>
      </c>
      <c r="S34" s="165">
        <v>6</v>
      </c>
      <c r="T34" s="164">
        <v>0</v>
      </c>
      <c r="U34" s="170">
        <v>0</v>
      </c>
      <c r="V34" s="171">
        <f t="shared" si="2"/>
        <v>25</v>
      </c>
      <c r="W34" s="164">
        <v>3</v>
      </c>
      <c r="X34" s="165">
        <v>0</v>
      </c>
      <c r="Y34" s="164">
        <v>0</v>
      </c>
      <c r="Z34" s="170">
        <v>0</v>
      </c>
      <c r="AA34" s="171">
        <f t="shared" si="3"/>
        <v>3</v>
      </c>
      <c r="AB34" s="171">
        <f t="shared" si="7"/>
        <v>328</v>
      </c>
      <c r="AC34" s="164">
        <v>0</v>
      </c>
      <c r="AD34" s="165">
        <v>0</v>
      </c>
      <c r="AE34" s="170">
        <v>0</v>
      </c>
      <c r="AF34" s="170">
        <v>0</v>
      </c>
      <c r="AG34" s="161">
        <f t="shared" si="4"/>
        <v>0</v>
      </c>
      <c r="AH34" s="161">
        <f t="shared" si="11"/>
        <v>58</v>
      </c>
      <c r="AI34" s="161">
        <f t="shared" si="12"/>
        <v>328</v>
      </c>
      <c r="AJ34" s="161">
        <f t="shared" si="9"/>
        <v>386</v>
      </c>
    </row>
    <row r="35" spans="1:36" ht="18">
      <c r="A35" s="53" t="s">
        <v>42</v>
      </c>
      <c r="B35" s="173">
        <v>648</v>
      </c>
      <c r="C35" s="169">
        <v>38</v>
      </c>
      <c r="D35" s="169">
        <v>6</v>
      </c>
      <c r="E35" s="161">
        <f t="shared" si="13"/>
        <v>692</v>
      </c>
      <c r="F35" s="5">
        <v>999</v>
      </c>
      <c r="G35" s="163">
        <f t="shared" si="6"/>
        <v>0.69269269269269274</v>
      </c>
      <c r="H35" s="164">
        <v>429</v>
      </c>
      <c r="I35" s="165">
        <v>17</v>
      </c>
      <c r="J35" s="166">
        <v>0</v>
      </c>
      <c r="K35" s="170">
        <v>3</v>
      </c>
      <c r="L35" s="171">
        <f t="shared" si="14"/>
        <v>449</v>
      </c>
      <c r="M35" s="164">
        <v>47</v>
      </c>
      <c r="N35" s="165">
        <v>3</v>
      </c>
      <c r="O35" s="164">
        <v>0</v>
      </c>
      <c r="P35" s="170">
        <v>1</v>
      </c>
      <c r="Q35" s="171">
        <f t="shared" si="1"/>
        <v>51</v>
      </c>
      <c r="R35" s="164">
        <v>56</v>
      </c>
      <c r="S35" s="165">
        <v>3</v>
      </c>
      <c r="T35" s="164">
        <v>0</v>
      </c>
      <c r="U35" s="170">
        <v>1</v>
      </c>
      <c r="V35" s="171">
        <f t="shared" si="2"/>
        <v>60</v>
      </c>
      <c r="W35" s="164">
        <v>6</v>
      </c>
      <c r="X35" s="165">
        <v>1</v>
      </c>
      <c r="Y35" s="164">
        <v>0</v>
      </c>
      <c r="Z35" s="170">
        <v>0</v>
      </c>
      <c r="AA35" s="171">
        <f t="shared" si="3"/>
        <v>7</v>
      </c>
      <c r="AB35" s="171">
        <f t="shared" si="7"/>
        <v>567</v>
      </c>
      <c r="AC35" s="164">
        <v>2</v>
      </c>
      <c r="AD35" s="165">
        <v>0</v>
      </c>
      <c r="AE35" s="170">
        <v>0</v>
      </c>
      <c r="AF35" s="170">
        <v>0</v>
      </c>
      <c r="AG35" s="161">
        <f t="shared" si="4"/>
        <v>2</v>
      </c>
      <c r="AH35" s="161">
        <f t="shared" si="11"/>
        <v>123</v>
      </c>
      <c r="AI35" s="161">
        <f t="shared" si="12"/>
        <v>569</v>
      </c>
      <c r="AJ35" s="161">
        <f t="shared" si="9"/>
        <v>692</v>
      </c>
    </row>
    <row r="36" spans="1:36" ht="18">
      <c r="A36" s="53" t="s">
        <v>51</v>
      </c>
      <c r="B36" s="173">
        <v>267</v>
      </c>
      <c r="C36" s="162">
        <v>45</v>
      </c>
      <c r="D36" s="162">
        <v>2</v>
      </c>
      <c r="E36" s="161">
        <f t="shared" si="13"/>
        <v>314</v>
      </c>
      <c r="F36" s="5">
        <v>488</v>
      </c>
      <c r="G36" s="163">
        <f t="shared" si="6"/>
        <v>0.64344262295081966</v>
      </c>
      <c r="H36" s="164">
        <v>206</v>
      </c>
      <c r="I36" s="165">
        <v>29</v>
      </c>
      <c r="J36" s="166">
        <v>0</v>
      </c>
      <c r="K36" s="170">
        <v>2</v>
      </c>
      <c r="L36" s="171">
        <f t="shared" si="14"/>
        <v>237</v>
      </c>
      <c r="M36" s="164">
        <v>14</v>
      </c>
      <c r="N36" s="165">
        <v>5</v>
      </c>
      <c r="O36" s="164">
        <v>0</v>
      </c>
      <c r="P36" s="170">
        <v>0</v>
      </c>
      <c r="Q36" s="171">
        <f t="shared" si="1"/>
        <v>19</v>
      </c>
      <c r="R36" s="164">
        <v>15</v>
      </c>
      <c r="S36" s="165">
        <v>4</v>
      </c>
      <c r="T36" s="164">
        <v>0</v>
      </c>
      <c r="U36" s="170">
        <v>0</v>
      </c>
      <c r="V36" s="171">
        <f t="shared" si="2"/>
        <v>19</v>
      </c>
      <c r="W36" s="164">
        <v>0</v>
      </c>
      <c r="X36" s="165">
        <v>0</v>
      </c>
      <c r="Y36" s="164">
        <v>0</v>
      </c>
      <c r="Z36" s="170">
        <v>0</v>
      </c>
      <c r="AA36" s="171">
        <f t="shared" si="3"/>
        <v>0</v>
      </c>
      <c r="AB36" s="171">
        <f t="shared" si="7"/>
        <v>275</v>
      </c>
      <c r="AC36" s="164">
        <v>1</v>
      </c>
      <c r="AD36" s="165">
        <v>0</v>
      </c>
      <c r="AE36" s="170">
        <v>0</v>
      </c>
      <c r="AF36" s="170">
        <v>0</v>
      </c>
      <c r="AG36" s="161">
        <f t="shared" si="4"/>
        <v>1</v>
      </c>
      <c r="AH36" s="161">
        <f t="shared" si="11"/>
        <v>38</v>
      </c>
      <c r="AI36" s="161">
        <f t="shared" si="12"/>
        <v>276</v>
      </c>
      <c r="AJ36" s="161">
        <f t="shared" si="9"/>
        <v>314</v>
      </c>
    </row>
    <row r="37" spans="1:36" ht="18">
      <c r="A37" s="53" t="s">
        <v>52</v>
      </c>
      <c r="B37" s="173">
        <v>497</v>
      </c>
      <c r="C37" s="162">
        <v>49</v>
      </c>
      <c r="D37" s="162">
        <v>2</v>
      </c>
      <c r="E37" s="161">
        <f t="shared" si="13"/>
        <v>548</v>
      </c>
      <c r="F37" s="5">
        <v>720</v>
      </c>
      <c r="G37" s="163">
        <f t="shared" si="6"/>
        <v>0.76111111111111107</v>
      </c>
      <c r="H37" s="164">
        <v>362</v>
      </c>
      <c r="I37" s="165">
        <v>36</v>
      </c>
      <c r="J37" s="166">
        <v>0</v>
      </c>
      <c r="K37" s="170">
        <v>2</v>
      </c>
      <c r="L37" s="171">
        <f t="shared" si="14"/>
        <v>400</v>
      </c>
      <c r="M37" s="164">
        <v>31</v>
      </c>
      <c r="N37" s="165">
        <v>4</v>
      </c>
      <c r="O37" s="164">
        <v>0</v>
      </c>
      <c r="P37" s="170">
        <v>0</v>
      </c>
      <c r="Q37" s="171">
        <f t="shared" si="1"/>
        <v>35</v>
      </c>
      <c r="R37" s="164">
        <v>40</v>
      </c>
      <c r="S37" s="165">
        <v>1</v>
      </c>
      <c r="T37" s="164">
        <v>0</v>
      </c>
      <c r="U37" s="170">
        <v>0</v>
      </c>
      <c r="V37" s="171">
        <f t="shared" si="2"/>
        <v>41</v>
      </c>
      <c r="W37" s="164">
        <v>4</v>
      </c>
      <c r="X37" s="165">
        <v>0</v>
      </c>
      <c r="Y37" s="164">
        <v>0</v>
      </c>
      <c r="Z37" s="170">
        <v>0</v>
      </c>
      <c r="AA37" s="171">
        <f t="shared" si="3"/>
        <v>4</v>
      </c>
      <c r="AB37" s="171">
        <f t="shared" si="7"/>
        <v>480</v>
      </c>
      <c r="AC37" s="164">
        <v>1</v>
      </c>
      <c r="AD37" s="165">
        <v>0</v>
      </c>
      <c r="AE37" s="170">
        <v>0</v>
      </c>
      <c r="AF37" s="170">
        <v>0</v>
      </c>
      <c r="AG37" s="161">
        <f t="shared" si="4"/>
        <v>1</v>
      </c>
      <c r="AH37" s="161">
        <f t="shared" si="11"/>
        <v>67</v>
      </c>
      <c r="AI37" s="161">
        <f t="shared" si="12"/>
        <v>481</v>
      </c>
      <c r="AJ37" s="161">
        <f t="shared" si="9"/>
        <v>548</v>
      </c>
    </row>
    <row r="38" spans="1:36" ht="18">
      <c r="A38" s="53" t="s">
        <v>56</v>
      </c>
      <c r="B38" s="173">
        <v>678</v>
      </c>
      <c r="C38" s="162">
        <v>61</v>
      </c>
      <c r="D38" s="162">
        <v>9</v>
      </c>
      <c r="E38" s="161">
        <f t="shared" si="13"/>
        <v>748</v>
      </c>
      <c r="F38" s="161">
        <v>1124</v>
      </c>
      <c r="G38" s="163">
        <f t="shared" si="6"/>
        <v>0.66548042704626331</v>
      </c>
      <c r="H38" s="164">
        <v>517</v>
      </c>
      <c r="I38" s="165">
        <v>43</v>
      </c>
      <c r="J38" s="170">
        <v>0</v>
      </c>
      <c r="K38" s="170">
        <v>8</v>
      </c>
      <c r="L38" s="170">
        <f>SUM(H38:K38)</f>
        <v>568</v>
      </c>
      <c r="M38" s="164">
        <v>60</v>
      </c>
      <c r="N38" s="165">
        <v>4</v>
      </c>
      <c r="O38" s="170">
        <v>0</v>
      </c>
      <c r="P38" s="170">
        <v>0</v>
      </c>
      <c r="Q38" s="171">
        <f t="shared" si="1"/>
        <v>64</v>
      </c>
      <c r="R38" s="164">
        <v>42</v>
      </c>
      <c r="S38" s="165">
        <v>4</v>
      </c>
      <c r="T38" s="170">
        <v>0</v>
      </c>
      <c r="U38" s="170">
        <v>0</v>
      </c>
      <c r="V38" s="171">
        <f t="shared" si="2"/>
        <v>46</v>
      </c>
      <c r="W38" s="164">
        <v>5</v>
      </c>
      <c r="X38" s="165">
        <v>1</v>
      </c>
      <c r="Y38" s="164">
        <v>0</v>
      </c>
      <c r="Z38" s="170">
        <v>0</v>
      </c>
      <c r="AA38" s="171">
        <f t="shared" si="3"/>
        <v>6</v>
      </c>
      <c r="AB38" s="171">
        <f t="shared" si="7"/>
        <v>684</v>
      </c>
      <c r="AC38" s="164">
        <v>2</v>
      </c>
      <c r="AD38" s="165">
        <v>0</v>
      </c>
      <c r="AE38" s="170">
        <v>0</v>
      </c>
      <c r="AF38" s="170">
        <v>0</v>
      </c>
      <c r="AG38" s="161">
        <f t="shared" si="4"/>
        <v>2</v>
      </c>
      <c r="AH38" s="161">
        <f t="shared" si="11"/>
        <v>62</v>
      </c>
      <c r="AI38" s="161">
        <f t="shared" si="12"/>
        <v>686</v>
      </c>
      <c r="AJ38" s="161">
        <f t="shared" si="9"/>
        <v>748</v>
      </c>
    </row>
    <row r="39" spans="1:36" ht="18">
      <c r="A39" s="53" t="s">
        <v>57</v>
      </c>
      <c r="B39" s="173">
        <v>583</v>
      </c>
      <c r="C39" s="162">
        <v>61</v>
      </c>
      <c r="D39" s="162">
        <v>11</v>
      </c>
      <c r="E39" s="161">
        <f t="shared" si="13"/>
        <v>655</v>
      </c>
      <c r="F39" s="161">
        <v>964</v>
      </c>
      <c r="G39" s="163">
        <f t="shared" si="6"/>
        <v>0.6794605809128631</v>
      </c>
      <c r="H39" s="164">
        <v>423</v>
      </c>
      <c r="I39" s="165">
        <v>41</v>
      </c>
      <c r="J39" s="170">
        <v>1</v>
      </c>
      <c r="K39" s="171">
        <v>9</v>
      </c>
      <c r="L39" s="171">
        <f t="shared" si="14"/>
        <v>474</v>
      </c>
      <c r="M39" s="164">
        <v>46</v>
      </c>
      <c r="N39" s="165">
        <v>4</v>
      </c>
      <c r="O39" s="171">
        <v>0</v>
      </c>
      <c r="P39" s="171">
        <v>1</v>
      </c>
      <c r="Q39" s="171">
        <f t="shared" si="1"/>
        <v>51</v>
      </c>
      <c r="R39" s="182">
        <v>39</v>
      </c>
      <c r="S39" s="183">
        <v>2</v>
      </c>
      <c r="T39" s="171">
        <v>0</v>
      </c>
      <c r="U39" s="171">
        <v>0</v>
      </c>
      <c r="V39" s="171">
        <f t="shared" si="2"/>
        <v>41</v>
      </c>
      <c r="W39" s="182">
        <v>2</v>
      </c>
      <c r="X39" s="183">
        <v>0</v>
      </c>
      <c r="Y39" s="164">
        <v>0</v>
      </c>
      <c r="Z39" s="170">
        <v>0</v>
      </c>
      <c r="AA39" s="171">
        <f t="shared" si="3"/>
        <v>2</v>
      </c>
      <c r="AB39" s="171">
        <f t="shared" si="7"/>
        <v>568</v>
      </c>
      <c r="AC39" s="182">
        <v>3</v>
      </c>
      <c r="AD39" s="183">
        <v>0</v>
      </c>
      <c r="AE39" s="170">
        <v>0</v>
      </c>
      <c r="AF39" s="170">
        <v>0</v>
      </c>
      <c r="AG39" s="171">
        <f t="shared" si="4"/>
        <v>3</v>
      </c>
      <c r="AH39" s="171">
        <f t="shared" si="11"/>
        <v>84</v>
      </c>
      <c r="AI39" s="161">
        <f t="shared" si="12"/>
        <v>571</v>
      </c>
      <c r="AJ39" s="161">
        <f t="shared" si="9"/>
        <v>655</v>
      </c>
    </row>
    <row r="40" spans="1:36" ht="18">
      <c r="A40" s="53" t="s">
        <v>58</v>
      </c>
      <c r="B40" s="173">
        <v>292</v>
      </c>
      <c r="C40" s="162">
        <v>25</v>
      </c>
      <c r="D40" s="162">
        <v>6</v>
      </c>
      <c r="E40" s="161">
        <f t="shared" si="13"/>
        <v>323</v>
      </c>
      <c r="F40" s="161">
        <v>448</v>
      </c>
      <c r="G40" s="163">
        <f t="shared" si="6"/>
        <v>0.7209821428571429</v>
      </c>
      <c r="H40" s="164">
        <v>240</v>
      </c>
      <c r="I40" s="165">
        <v>20</v>
      </c>
      <c r="J40" s="170">
        <v>0</v>
      </c>
      <c r="K40" s="171">
        <v>5</v>
      </c>
      <c r="L40" s="171">
        <f t="shared" si="14"/>
        <v>265</v>
      </c>
      <c r="M40" s="164">
        <v>11</v>
      </c>
      <c r="N40" s="165">
        <v>1</v>
      </c>
      <c r="O40" s="171">
        <v>0</v>
      </c>
      <c r="P40" s="171">
        <v>0</v>
      </c>
      <c r="Q40" s="171">
        <f t="shared" si="1"/>
        <v>12</v>
      </c>
      <c r="R40" s="182">
        <v>13</v>
      </c>
      <c r="S40" s="183">
        <v>1</v>
      </c>
      <c r="T40" s="171">
        <v>0</v>
      </c>
      <c r="U40" s="171">
        <v>0</v>
      </c>
      <c r="V40" s="171">
        <f t="shared" si="2"/>
        <v>14</v>
      </c>
      <c r="W40" s="182">
        <v>4</v>
      </c>
      <c r="X40" s="183">
        <v>0</v>
      </c>
      <c r="Y40" s="164">
        <v>0</v>
      </c>
      <c r="Z40" s="170">
        <v>0</v>
      </c>
      <c r="AA40" s="171">
        <f t="shared" si="3"/>
        <v>4</v>
      </c>
      <c r="AB40" s="171">
        <f t="shared" si="7"/>
        <v>295</v>
      </c>
      <c r="AC40" s="182">
        <v>0</v>
      </c>
      <c r="AD40" s="183">
        <v>0</v>
      </c>
      <c r="AE40" s="170">
        <v>0</v>
      </c>
      <c r="AF40" s="170">
        <v>0</v>
      </c>
      <c r="AG40" s="171">
        <f t="shared" si="4"/>
        <v>0</v>
      </c>
      <c r="AH40" s="171">
        <f t="shared" si="11"/>
        <v>28</v>
      </c>
      <c r="AI40" s="161">
        <f t="shared" si="12"/>
        <v>295</v>
      </c>
      <c r="AJ40" s="161">
        <f t="shared" si="9"/>
        <v>323</v>
      </c>
    </row>
    <row r="41" spans="1:36" ht="18">
      <c r="A41" s="53" t="s">
        <v>73</v>
      </c>
      <c r="B41" s="161">
        <v>225</v>
      </c>
      <c r="C41" s="161">
        <v>13</v>
      </c>
      <c r="D41" s="161">
        <v>3</v>
      </c>
      <c r="E41" s="161">
        <f t="shared" si="13"/>
        <v>241</v>
      </c>
      <c r="F41" s="161">
        <v>387</v>
      </c>
      <c r="G41" s="163">
        <f t="shared" si="6"/>
        <v>0.62273901808785526</v>
      </c>
      <c r="H41" s="164">
        <v>149</v>
      </c>
      <c r="I41" s="165">
        <v>7</v>
      </c>
      <c r="J41" s="170">
        <v>0</v>
      </c>
      <c r="K41" s="171">
        <v>1</v>
      </c>
      <c r="L41" s="171">
        <f t="shared" si="14"/>
        <v>157</v>
      </c>
      <c r="M41" s="164">
        <v>15</v>
      </c>
      <c r="N41" s="165">
        <v>0</v>
      </c>
      <c r="O41" s="171">
        <v>0</v>
      </c>
      <c r="P41" s="171">
        <v>1</v>
      </c>
      <c r="Q41" s="171">
        <f t="shared" si="1"/>
        <v>16</v>
      </c>
      <c r="R41" s="182">
        <v>12</v>
      </c>
      <c r="S41" s="183">
        <v>3</v>
      </c>
      <c r="T41" s="171">
        <v>0</v>
      </c>
      <c r="U41" s="171">
        <v>0</v>
      </c>
      <c r="V41" s="171">
        <f t="shared" si="2"/>
        <v>15</v>
      </c>
      <c r="W41" s="182">
        <v>0</v>
      </c>
      <c r="X41" s="183">
        <v>0</v>
      </c>
      <c r="Y41" s="164">
        <v>0</v>
      </c>
      <c r="Z41" s="170">
        <v>0</v>
      </c>
      <c r="AA41" s="171">
        <f t="shared" si="3"/>
        <v>0</v>
      </c>
      <c r="AB41" s="171">
        <f t="shared" si="7"/>
        <v>188</v>
      </c>
      <c r="AC41" s="182">
        <v>0</v>
      </c>
      <c r="AD41" s="183">
        <v>0</v>
      </c>
      <c r="AE41" s="170">
        <v>0</v>
      </c>
      <c r="AF41" s="170">
        <v>0</v>
      </c>
      <c r="AG41" s="171">
        <f t="shared" si="4"/>
        <v>0</v>
      </c>
      <c r="AH41" s="171">
        <f t="shared" si="11"/>
        <v>53</v>
      </c>
      <c r="AI41" s="161">
        <f t="shared" si="12"/>
        <v>188</v>
      </c>
      <c r="AJ41" s="161">
        <f t="shared" si="9"/>
        <v>241</v>
      </c>
    </row>
    <row r="42" spans="1:36" ht="18">
      <c r="A42" s="53" t="s">
        <v>78</v>
      </c>
      <c r="B42" s="173">
        <v>442</v>
      </c>
      <c r="C42" s="162">
        <v>69</v>
      </c>
      <c r="D42" s="162">
        <v>12</v>
      </c>
      <c r="E42" s="161">
        <f t="shared" si="13"/>
        <v>523</v>
      </c>
      <c r="F42" s="161">
        <v>685</v>
      </c>
      <c r="G42" s="163">
        <f t="shared" si="6"/>
        <v>0.76350364963503647</v>
      </c>
      <c r="H42" s="164">
        <v>316</v>
      </c>
      <c r="I42" s="165">
        <v>49</v>
      </c>
      <c r="J42" s="170">
        <v>0</v>
      </c>
      <c r="K42" s="171">
        <v>8</v>
      </c>
      <c r="L42" s="171">
        <f t="shared" si="14"/>
        <v>373</v>
      </c>
      <c r="M42" s="164">
        <v>28</v>
      </c>
      <c r="N42" s="165">
        <v>1</v>
      </c>
      <c r="O42" s="171">
        <v>0</v>
      </c>
      <c r="P42" s="171">
        <v>0</v>
      </c>
      <c r="Q42" s="171">
        <f t="shared" si="1"/>
        <v>29</v>
      </c>
      <c r="R42" s="182">
        <v>30</v>
      </c>
      <c r="S42" s="183">
        <v>6</v>
      </c>
      <c r="T42" s="171">
        <v>0</v>
      </c>
      <c r="U42" s="171">
        <v>2</v>
      </c>
      <c r="V42" s="171">
        <f t="shared" si="2"/>
        <v>38</v>
      </c>
      <c r="W42" s="182">
        <v>3</v>
      </c>
      <c r="X42" s="183">
        <v>0</v>
      </c>
      <c r="Y42" s="164">
        <v>0</v>
      </c>
      <c r="Z42" s="170">
        <v>0</v>
      </c>
      <c r="AA42" s="171">
        <f t="shared" si="3"/>
        <v>3</v>
      </c>
      <c r="AB42" s="171">
        <f t="shared" si="7"/>
        <v>443</v>
      </c>
      <c r="AC42" s="182">
        <v>0</v>
      </c>
      <c r="AD42" s="183">
        <v>0</v>
      </c>
      <c r="AE42" s="170">
        <v>0</v>
      </c>
      <c r="AF42" s="170">
        <v>0</v>
      </c>
      <c r="AG42" s="171">
        <f t="shared" si="4"/>
        <v>0</v>
      </c>
      <c r="AH42" s="171">
        <f t="shared" si="11"/>
        <v>80</v>
      </c>
      <c r="AI42" s="161">
        <f t="shared" si="12"/>
        <v>443</v>
      </c>
      <c r="AJ42" s="161">
        <f t="shared" si="9"/>
        <v>523</v>
      </c>
    </row>
    <row r="43" spans="1:36" ht="18">
      <c r="A43" s="53" t="s">
        <v>79</v>
      </c>
      <c r="B43" s="173">
        <v>554</v>
      </c>
      <c r="C43" s="162">
        <v>43</v>
      </c>
      <c r="D43" s="162">
        <v>7</v>
      </c>
      <c r="E43" s="161">
        <f t="shared" si="13"/>
        <v>604</v>
      </c>
      <c r="F43" s="161">
        <v>875</v>
      </c>
      <c r="G43" s="163">
        <f t="shared" si="6"/>
        <v>0.69028571428571428</v>
      </c>
      <c r="H43" s="164">
        <v>406</v>
      </c>
      <c r="I43" s="165">
        <v>35</v>
      </c>
      <c r="J43" s="170">
        <v>0</v>
      </c>
      <c r="K43" s="171">
        <v>4</v>
      </c>
      <c r="L43" s="171">
        <f t="shared" si="14"/>
        <v>445</v>
      </c>
      <c r="M43" s="164">
        <v>26</v>
      </c>
      <c r="N43" s="165">
        <v>1</v>
      </c>
      <c r="O43" s="171">
        <v>0</v>
      </c>
      <c r="P43" s="171">
        <v>0</v>
      </c>
      <c r="Q43" s="171">
        <f t="shared" si="1"/>
        <v>27</v>
      </c>
      <c r="R43" s="182">
        <v>34</v>
      </c>
      <c r="S43" s="183">
        <v>0</v>
      </c>
      <c r="T43" s="171">
        <v>0</v>
      </c>
      <c r="U43" s="171">
        <v>0</v>
      </c>
      <c r="V43" s="171">
        <f t="shared" si="2"/>
        <v>34</v>
      </c>
      <c r="W43" s="182">
        <v>3</v>
      </c>
      <c r="X43" s="183">
        <v>0</v>
      </c>
      <c r="Y43" s="164">
        <v>0</v>
      </c>
      <c r="Z43" s="170">
        <v>0</v>
      </c>
      <c r="AA43" s="171">
        <f t="shared" si="3"/>
        <v>3</v>
      </c>
      <c r="AB43" s="171">
        <f t="shared" si="7"/>
        <v>509</v>
      </c>
      <c r="AC43" s="182">
        <v>0</v>
      </c>
      <c r="AD43" s="183">
        <v>1</v>
      </c>
      <c r="AE43" s="170">
        <v>0</v>
      </c>
      <c r="AF43" s="171">
        <v>1</v>
      </c>
      <c r="AG43" s="171">
        <f t="shared" si="4"/>
        <v>2</v>
      </c>
      <c r="AH43" s="171">
        <f t="shared" si="11"/>
        <v>93</v>
      </c>
      <c r="AI43" s="161">
        <f t="shared" si="12"/>
        <v>511</v>
      </c>
      <c r="AJ43" s="161">
        <f t="shared" si="9"/>
        <v>604</v>
      </c>
    </row>
    <row r="44" spans="1:36" ht="18">
      <c r="A44" s="53" t="s">
        <v>80</v>
      </c>
      <c r="B44" s="173">
        <v>466</v>
      </c>
      <c r="C44" s="162">
        <v>39</v>
      </c>
      <c r="D44" s="162">
        <v>9</v>
      </c>
      <c r="E44" s="161">
        <f t="shared" si="13"/>
        <v>514</v>
      </c>
      <c r="F44" s="161">
        <v>835</v>
      </c>
      <c r="G44" s="163">
        <f t="shared" si="6"/>
        <v>0.61556886227544905</v>
      </c>
      <c r="H44" s="164">
        <v>315</v>
      </c>
      <c r="I44" s="165">
        <v>13</v>
      </c>
      <c r="J44" s="170">
        <v>0</v>
      </c>
      <c r="K44" s="171">
        <v>5</v>
      </c>
      <c r="L44" s="171">
        <f t="shared" si="14"/>
        <v>333</v>
      </c>
      <c r="M44" s="164">
        <v>37</v>
      </c>
      <c r="N44" s="165">
        <v>4</v>
      </c>
      <c r="O44" s="171">
        <v>1</v>
      </c>
      <c r="P44" s="171">
        <v>1</v>
      </c>
      <c r="Q44" s="171">
        <f t="shared" si="1"/>
        <v>43</v>
      </c>
      <c r="R44" s="182">
        <v>40</v>
      </c>
      <c r="S44" s="183">
        <v>3</v>
      </c>
      <c r="T44" s="171">
        <v>1</v>
      </c>
      <c r="U44" s="171">
        <v>1</v>
      </c>
      <c r="V44" s="171">
        <f t="shared" si="2"/>
        <v>45</v>
      </c>
      <c r="W44" s="182">
        <v>1</v>
      </c>
      <c r="X44" s="183">
        <v>0</v>
      </c>
      <c r="Y44" s="164">
        <v>0</v>
      </c>
      <c r="Z44" s="170">
        <v>0</v>
      </c>
      <c r="AA44" s="171">
        <f t="shared" si="3"/>
        <v>1</v>
      </c>
      <c r="AB44" s="171">
        <f t="shared" si="7"/>
        <v>422</v>
      </c>
      <c r="AC44" s="182">
        <v>1</v>
      </c>
      <c r="AD44" s="183">
        <v>0</v>
      </c>
      <c r="AE44" s="170">
        <v>0</v>
      </c>
      <c r="AF44" s="171">
        <v>0</v>
      </c>
      <c r="AG44" s="171">
        <f t="shared" si="4"/>
        <v>1</v>
      </c>
      <c r="AH44" s="171">
        <f t="shared" si="11"/>
        <v>91</v>
      </c>
      <c r="AI44" s="161">
        <f t="shared" si="12"/>
        <v>423</v>
      </c>
      <c r="AJ44" s="161">
        <f t="shared" si="9"/>
        <v>514</v>
      </c>
    </row>
    <row r="45" spans="1:36" ht="18">
      <c r="A45" s="53" t="s">
        <v>81</v>
      </c>
      <c r="B45" s="173">
        <v>485</v>
      </c>
      <c r="C45" s="162">
        <v>20</v>
      </c>
      <c r="D45" s="162">
        <v>9</v>
      </c>
      <c r="E45" s="161">
        <f t="shared" si="13"/>
        <v>514</v>
      </c>
      <c r="F45" s="161">
        <v>947</v>
      </c>
      <c r="G45" s="163">
        <f t="shared" si="6"/>
        <v>0.54276663146779303</v>
      </c>
      <c r="H45" s="164">
        <v>343</v>
      </c>
      <c r="I45" s="165">
        <v>16</v>
      </c>
      <c r="J45" s="170">
        <v>0</v>
      </c>
      <c r="K45" s="171">
        <v>8</v>
      </c>
      <c r="L45" s="171">
        <f t="shared" si="14"/>
        <v>367</v>
      </c>
      <c r="M45" s="164">
        <v>37</v>
      </c>
      <c r="N45" s="165">
        <v>0</v>
      </c>
      <c r="O45" s="171">
        <v>0</v>
      </c>
      <c r="P45" s="171">
        <v>0</v>
      </c>
      <c r="Q45" s="171">
        <f t="shared" si="1"/>
        <v>37</v>
      </c>
      <c r="R45" s="182">
        <v>37</v>
      </c>
      <c r="S45" s="183">
        <v>1</v>
      </c>
      <c r="T45" s="171">
        <v>0</v>
      </c>
      <c r="U45" s="171">
        <v>0</v>
      </c>
      <c r="V45" s="171">
        <f t="shared" si="2"/>
        <v>38</v>
      </c>
      <c r="W45" s="182">
        <v>4</v>
      </c>
      <c r="X45" s="183">
        <v>0</v>
      </c>
      <c r="Y45" s="164">
        <v>0</v>
      </c>
      <c r="Z45" s="170">
        <v>0</v>
      </c>
      <c r="AA45" s="171">
        <f t="shared" si="3"/>
        <v>4</v>
      </c>
      <c r="AB45" s="171">
        <f t="shared" si="7"/>
        <v>446</v>
      </c>
      <c r="AC45" s="182">
        <v>3</v>
      </c>
      <c r="AD45" s="183">
        <v>0</v>
      </c>
      <c r="AE45" s="170">
        <v>0</v>
      </c>
      <c r="AF45" s="171">
        <v>0</v>
      </c>
      <c r="AG45" s="171">
        <f t="shared" si="4"/>
        <v>3</v>
      </c>
      <c r="AH45" s="171">
        <f t="shared" si="11"/>
        <v>65</v>
      </c>
      <c r="AI45" s="161">
        <f t="shared" si="12"/>
        <v>449</v>
      </c>
      <c r="AJ45" s="161">
        <f t="shared" si="9"/>
        <v>514</v>
      </c>
    </row>
    <row r="46" spans="1:36" ht="18">
      <c r="A46" s="53" t="s">
        <v>82</v>
      </c>
      <c r="B46" s="173">
        <v>629</v>
      </c>
      <c r="C46" s="162">
        <v>64</v>
      </c>
      <c r="D46" s="162">
        <v>11</v>
      </c>
      <c r="E46" s="161">
        <f t="shared" si="13"/>
        <v>704</v>
      </c>
      <c r="F46" s="161">
        <v>1035</v>
      </c>
      <c r="G46" s="163">
        <f t="shared" si="6"/>
        <v>0.68019323671497589</v>
      </c>
      <c r="H46" s="164">
        <v>421</v>
      </c>
      <c r="I46" s="165">
        <v>33</v>
      </c>
      <c r="J46" s="170">
        <v>0</v>
      </c>
      <c r="K46" s="171">
        <v>9</v>
      </c>
      <c r="L46" s="171">
        <f t="shared" si="14"/>
        <v>463</v>
      </c>
      <c r="M46" s="164">
        <v>48</v>
      </c>
      <c r="N46" s="165">
        <v>0</v>
      </c>
      <c r="O46" s="171">
        <v>0</v>
      </c>
      <c r="P46" s="171">
        <v>1</v>
      </c>
      <c r="Q46" s="171">
        <f t="shared" si="1"/>
        <v>49</v>
      </c>
      <c r="R46" s="182">
        <v>52</v>
      </c>
      <c r="S46" s="183">
        <v>5</v>
      </c>
      <c r="T46" s="171">
        <v>0</v>
      </c>
      <c r="U46" s="171">
        <v>1</v>
      </c>
      <c r="V46" s="171">
        <f t="shared" si="2"/>
        <v>58</v>
      </c>
      <c r="W46" s="182">
        <v>5</v>
      </c>
      <c r="X46" s="183">
        <v>1</v>
      </c>
      <c r="Y46" s="164">
        <v>0</v>
      </c>
      <c r="Z46" s="170">
        <v>0</v>
      </c>
      <c r="AA46" s="171">
        <f t="shared" si="3"/>
        <v>6</v>
      </c>
      <c r="AB46" s="171">
        <f t="shared" si="7"/>
        <v>576</v>
      </c>
      <c r="AC46" s="182">
        <v>4</v>
      </c>
      <c r="AD46" s="183">
        <v>0</v>
      </c>
      <c r="AE46" s="170">
        <v>0</v>
      </c>
      <c r="AF46" s="171">
        <v>0</v>
      </c>
      <c r="AG46" s="171">
        <f t="shared" si="4"/>
        <v>4</v>
      </c>
      <c r="AH46" s="171">
        <f t="shared" si="11"/>
        <v>124</v>
      </c>
      <c r="AI46" s="161">
        <f t="shared" si="12"/>
        <v>580</v>
      </c>
      <c r="AJ46" s="161">
        <f t="shared" si="9"/>
        <v>704</v>
      </c>
    </row>
    <row r="47" spans="1:36" ht="18">
      <c r="A47" s="53" t="s">
        <v>83</v>
      </c>
      <c r="B47" s="173">
        <v>536</v>
      </c>
      <c r="C47" s="162">
        <v>50</v>
      </c>
      <c r="D47" s="162">
        <v>3</v>
      </c>
      <c r="E47" s="161">
        <f t="shared" si="13"/>
        <v>589</v>
      </c>
      <c r="F47" s="161">
        <v>934</v>
      </c>
      <c r="G47" s="163">
        <f t="shared" si="6"/>
        <v>0.63062098501070663</v>
      </c>
      <c r="H47" s="164">
        <v>374</v>
      </c>
      <c r="I47" s="165">
        <v>36</v>
      </c>
      <c r="J47" s="170">
        <v>0</v>
      </c>
      <c r="K47" s="171">
        <v>2</v>
      </c>
      <c r="L47" s="171">
        <f t="shared" si="14"/>
        <v>412</v>
      </c>
      <c r="M47" s="164">
        <v>33</v>
      </c>
      <c r="N47" s="165">
        <v>3</v>
      </c>
      <c r="O47" s="171">
        <v>0</v>
      </c>
      <c r="P47" s="171">
        <v>0</v>
      </c>
      <c r="Q47" s="171">
        <f t="shared" si="1"/>
        <v>36</v>
      </c>
      <c r="R47" s="182">
        <v>41</v>
      </c>
      <c r="S47" s="183">
        <v>2</v>
      </c>
      <c r="T47" s="171">
        <v>0</v>
      </c>
      <c r="U47" s="171">
        <v>1</v>
      </c>
      <c r="V47" s="171">
        <f t="shared" si="2"/>
        <v>44</v>
      </c>
      <c r="W47" s="182">
        <v>6</v>
      </c>
      <c r="X47" s="183">
        <v>0</v>
      </c>
      <c r="Y47" s="164">
        <v>0</v>
      </c>
      <c r="Z47" s="170">
        <v>0</v>
      </c>
      <c r="AA47" s="171">
        <f t="shared" si="3"/>
        <v>6</v>
      </c>
      <c r="AB47" s="171">
        <f t="shared" si="7"/>
        <v>498</v>
      </c>
      <c r="AC47" s="182">
        <v>1</v>
      </c>
      <c r="AD47" s="183">
        <v>0</v>
      </c>
      <c r="AE47" s="170">
        <v>0</v>
      </c>
      <c r="AF47" s="171">
        <v>0</v>
      </c>
      <c r="AG47" s="171">
        <f t="shared" si="4"/>
        <v>1</v>
      </c>
      <c r="AH47" s="171">
        <f t="shared" si="11"/>
        <v>90</v>
      </c>
      <c r="AI47" s="161">
        <f t="shared" si="12"/>
        <v>499</v>
      </c>
      <c r="AJ47" s="161">
        <f t="shared" si="9"/>
        <v>589</v>
      </c>
    </row>
    <row r="48" spans="1:36" ht="18">
      <c r="A48" s="53" t="s">
        <v>84</v>
      </c>
      <c r="B48" s="173">
        <v>480</v>
      </c>
      <c r="C48" s="162">
        <v>43</v>
      </c>
      <c r="D48" s="162">
        <v>9</v>
      </c>
      <c r="E48" s="161">
        <f t="shared" si="13"/>
        <v>532</v>
      </c>
      <c r="F48" s="161">
        <v>902</v>
      </c>
      <c r="G48" s="163">
        <f t="shared" si="6"/>
        <v>0.58980044345898008</v>
      </c>
      <c r="H48" s="164">
        <v>331</v>
      </c>
      <c r="I48" s="165">
        <v>24</v>
      </c>
      <c r="J48" s="170">
        <v>0</v>
      </c>
      <c r="K48" s="171">
        <v>5</v>
      </c>
      <c r="L48" s="171">
        <f t="shared" si="14"/>
        <v>360</v>
      </c>
      <c r="M48" s="164">
        <v>40</v>
      </c>
      <c r="N48" s="165">
        <v>1</v>
      </c>
      <c r="O48" s="171">
        <v>0</v>
      </c>
      <c r="P48" s="171">
        <v>1</v>
      </c>
      <c r="Q48" s="171">
        <f t="shared" si="1"/>
        <v>42</v>
      </c>
      <c r="R48" s="182">
        <v>36</v>
      </c>
      <c r="S48" s="183">
        <v>3</v>
      </c>
      <c r="T48" s="171">
        <v>0</v>
      </c>
      <c r="U48" s="171">
        <v>0</v>
      </c>
      <c r="V48" s="171">
        <f t="shared" si="2"/>
        <v>39</v>
      </c>
      <c r="W48" s="182">
        <v>9</v>
      </c>
      <c r="X48" s="183">
        <v>0</v>
      </c>
      <c r="Y48" s="164">
        <v>0</v>
      </c>
      <c r="Z48" s="170">
        <v>0</v>
      </c>
      <c r="AA48" s="171">
        <f t="shared" si="3"/>
        <v>9</v>
      </c>
      <c r="AB48" s="171">
        <f t="shared" si="7"/>
        <v>450</v>
      </c>
      <c r="AC48" s="182">
        <v>3</v>
      </c>
      <c r="AD48" s="183">
        <v>3</v>
      </c>
      <c r="AE48" s="170">
        <v>0</v>
      </c>
      <c r="AF48" s="171">
        <v>0</v>
      </c>
      <c r="AG48" s="171">
        <f t="shared" si="4"/>
        <v>6</v>
      </c>
      <c r="AH48" s="171">
        <f t="shared" si="11"/>
        <v>76</v>
      </c>
      <c r="AI48" s="161">
        <f t="shared" si="12"/>
        <v>456</v>
      </c>
      <c r="AJ48" s="161">
        <f t="shared" si="9"/>
        <v>532</v>
      </c>
    </row>
    <row r="49" spans="1:36" ht="18">
      <c r="A49" s="53" t="s">
        <v>85</v>
      </c>
      <c r="B49" s="173">
        <v>505</v>
      </c>
      <c r="C49" s="162">
        <v>94</v>
      </c>
      <c r="D49" s="162">
        <v>6</v>
      </c>
      <c r="E49" s="161">
        <f t="shared" si="13"/>
        <v>605</v>
      </c>
      <c r="F49" s="161">
        <v>839</v>
      </c>
      <c r="G49" s="163">
        <f t="shared" si="6"/>
        <v>0.72109654350417163</v>
      </c>
      <c r="H49" s="164">
        <v>364</v>
      </c>
      <c r="I49" s="165">
        <v>44</v>
      </c>
      <c r="J49" s="170">
        <v>1</v>
      </c>
      <c r="K49" s="171">
        <v>4</v>
      </c>
      <c r="L49" s="171">
        <f t="shared" si="14"/>
        <v>413</v>
      </c>
      <c r="M49" s="164">
        <v>32</v>
      </c>
      <c r="N49" s="165">
        <v>9</v>
      </c>
      <c r="O49" s="171">
        <v>0</v>
      </c>
      <c r="P49" s="171">
        <v>2</v>
      </c>
      <c r="Q49" s="171">
        <f t="shared" si="1"/>
        <v>43</v>
      </c>
      <c r="R49" s="182">
        <v>37</v>
      </c>
      <c r="S49" s="183">
        <v>10</v>
      </c>
      <c r="T49" s="171">
        <v>0</v>
      </c>
      <c r="U49" s="171">
        <v>0</v>
      </c>
      <c r="V49" s="171">
        <f t="shared" si="2"/>
        <v>47</v>
      </c>
      <c r="W49" s="182">
        <v>4</v>
      </c>
      <c r="X49" s="183">
        <v>1</v>
      </c>
      <c r="Y49" s="164">
        <v>0</v>
      </c>
      <c r="Z49" s="170">
        <v>0</v>
      </c>
      <c r="AA49" s="171">
        <f t="shared" si="3"/>
        <v>5</v>
      </c>
      <c r="AB49" s="171">
        <f t="shared" si="7"/>
        <v>508</v>
      </c>
      <c r="AC49" s="182">
        <v>0</v>
      </c>
      <c r="AD49" s="183">
        <v>3</v>
      </c>
      <c r="AE49" s="170">
        <v>0</v>
      </c>
      <c r="AF49" s="171">
        <v>0</v>
      </c>
      <c r="AG49" s="171">
        <f t="shared" si="4"/>
        <v>3</v>
      </c>
      <c r="AH49" s="171">
        <f t="shared" si="11"/>
        <v>94</v>
      </c>
      <c r="AI49" s="161">
        <f t="shared" si="12"/>
        <v>511</v>
      </c>
      <c r="AJ49" s="161">
        <f t="shared" si="9"/>
        <v>605</v>
      </c>
    </row>
    <row r="50" spans="1:36" s="22" customFormat="1" ht="18">
      <c r="A50" s="53" t="s">
        <v>86</v>
      </c>
      <c r="B50" s="175">
        <f>SUM(B7:B49)</f>
        <v>18425</v>
      </c>
      <c r="C50" s="175">
        <f t="shared" ref="C50:D50" si="15">SUM(C7:C49)</f>
        <v>1792</v>
      </c>
      <c r="D50" s="175">
        <f t="shared" si="15"/>
        <v>248</v>
      </c>
      <c r="E50" s="175">
        <f>SUM(E7:E49)</f>
        <v>20465</v>
      </c>
      <c r="F50" s="175">
        <f>SUM(F7:F49)</f>
        <v>30170</v>
      </c>
      <c r="G50" s="176">
        <f t="shared" si="6"/>
        <v>0.67832283725555187</v>
      </c>
      <c r="H50" s="178">
        <f>SUM(H7:H49)</f>
        <v>12459</v>
      </c>
      <c r="I50" s="178">
        <f t="shared" ref="I50:K50" si="16">SUM(I7:I49)</f>
        <v>1013</v>
      </c>
      <c r="J50" s="178">
        <f t="shared" si="16"/>
        <v>13</v>
      </c>
      <c r="K50" s="178">
        <f t="shared" si="16"/>
        <v>150</v>
      </c>
      <c r="L50" s="178">
        <f t="shared" si="14"/>
        <v>13635</v>
      </c>
      <c r="M50" s="177">
        <f>SUM(M7:M49)</f>
        <v>1352</v>
      </c>
      <c r="N50" s="177">
        <f t="shared" ref="N50:Q50" si="17">SUM(N7:N49)</f>
        <v>110</v>
      </c>
      <c r="O50" s="178">
        <f t="shared" si="17"/>
        <v>2</v>
      </c>
      <c r="P50" s="178">
        <f t="shared" si="17"/>
        <v>17</v>
      </c>
      <c r="Q50" s="178">
        <f t="shared" si="17"/>
        <v>1481</v>
      </c>
      <c r="R50" s="178">
        <f>SUM(R7:R49)</f>
        <v>1302</v>
      </c>
      <c r="S50" s="178">
        <f t="shared" ref="S50:U50" si="18">SUM(S7:S49)</f>
        <v>118</v>
      </c>
      <c r="T50" s="178">
        <f>SUM(T7:T49)</f>
        <v>3</v>
      </c>
      <c r="U50" s="178">
        <f t="shared" si="18"/>
        <v>22</v>
      </c>
      <c r="V50" s="178">
        <f t="shared" si="2"/>
        <v>1445</v>
      </c>
      <c r="W50" s="178">
        <f>SUM(W7:W49)</f>
        <v>162</v>
      </c>
      <c r="X50" s="178">
        <f t="shared" ref="X50:Z50" si="19">SUM(X7:X49)</f>
        <v>18</v>
      </c>
      <c r="Y50" s="178">
        <f t="shared" si="19"/>
        <v>0</v>
      </c>
      <c r="Z50" s="178">
        <f t="shared" si="19"/>
        <v>3</v>
      </c>
      <c r="AA50" s="178">
        <f t="shared" si="3"/>
        <v>183</v>
      </c>
      <c r="AB50" s="178">
        <f t="shared" si="7"/>
        <v>16744</v>
      </c>
      <c r="AC50" s="178">
        <f>SUM(AC7:AC49)</f>
        <v>47</v>
      </c>
      <c r="AD50" s="178">
        <f t="shared" ref="AD50:AF50" si="20">SUM(AD7:AD49)</f>
        <v>12</v>
      </c>
      <c r="AE50" s="178">
        <f t="shared" si="20"/>
        <v>0</v>
      </c>
      <c r="AF50" s="178">
        <f t="shared" si="20"/>
        <v>2</v>
      </c>
      <c r="AG50" s="178">
        <f t="shared" si="4"/>
        <v>61</v>
      </c>
      <c r="AH50" s="178">
        <f t="shared" si="11"/>
        <v>3660</v>
      </c>
      <c r="AI50" s="175">
        <f t="shared" si="12"/>
        <v>16805</v>
      </c>
      <c r="AJ50" s="175">
        <f t="shared" si="9"/>
        <v>20465</v>
      </c>
    </row>
    <row r="51" spans="1:36" ht="18">
      <c r="A51" s="57"/>
      <c r="B51" s="79"/>
      <c r="C51" s="79"/>
      <c r="D51" s="79"/>
      <c r="E51" s="79"/>
      <c r="F51" s="79"/>
      <c r="G51" s="80"/>
      <c r="H51" s="80"/>
      <c r="I51" s="80"/>
      <c r="J51" s="80"/>
      <c r="K51" s="80"/>
      <c r="L51" s="107"/>
      <c r="M51" s="80"/>
      <c r="N51" s="80"/>
      <c r="O51" s="80"/>
      <c r="P51" s="80"/>
      <c r="Q51" s="107"/>
      <c r="R51" s="80"/>
      <c r="S51" s="80"/>
      <c r="T51" s="80"/>
      <c r="U51" s="80"/>
      <c r="V51" s="107"/>
      <c r="W51" s="80"/>
      <c r="X51" s="80"/>
      <c r="Y51" s="80"/>
      <c r="Z51" s="80"/>
      <c r="AA51" s="107"/>
      <c r="AB51" s="107"/>
      <c r="AC51" s="4"/>
      <c r="AD51" s="81"/>
      <c r="AE51" s="81"/>
      <c r="AF51" s="79"/>
      <c r="AG51" s="79"/>
    </row>
    <row r="52" spans="1:36">
      <c r="O52" s="85"/>
      <c r="T52" s="85"/>
      <c r="Y52" s="85"/>
      <c r="AC52" s="106"/>
      <c r="AD52" s="81"/>
      <c r="AE52" s="81"/>
      <c r="AF52" s="79"/>
      <c r="AG52" s="79"/>
    </row>
    <row r="53" spans="1:36">
      <c r="AC53" s="4"/>
      <c r="AD53" s="81"/>
      <c r="AE53" s="81"/>
      <c r="AF53" s="79"/>
      <c r="AG53" s="79"/>
    </row>
    <row r="54" spans="1:36">
      <c r="AC54" s="79"/>
      <c r="AD54" s="79"/>
      <c r="AE54" s="79"/>
      <c r="AF54" s="79"/>
      <c r="AG54" s="79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Certification</vt:lpstr>
      <vt:lpstr>Worksheet</vt:lpstr>
      <vt:lpstr>President</vt:lpstr>
      <vt:lpstr>US Senator</vt:lpstr>
      <vt:lpstr>Supreme Court 4th Jud</vt:lpstr>
      <vt:lpstr>Rep is Cong 21st Dist</vt:lpstr>
      <vt:lpstr>State Senate 45th</vt:lpstr>
      <vt:lpstr>State Senate 47th</vt:lpstr>
      <vt:lpstr>State Senate 48th</vt:lpstr>
      <vt:lpstr>Assembly 115th</vt:lpstr>
      <vt:lpstr>Assembly 116th</vt:lpstr>
      <vt:lpstr>Assembly 117th</vt:lpstr>
      <vt:lpstr>Assembly 118th</vt:lpstr>
      <vt:lpstr>Treasurer</vt:lpstr>
      <vt:lpstr>Co. Leg Dist 9</vt:lpstr>
      <vt:lpstr>Brasher Supervisor</vt:lpstr>
      <vt:lpstr>Brasher Councilman 3 yr</vt:lpstr>
      <vt:lpstr>Brasher Councilman 1 yr</vt:lpstr>
      <vt:lpstr>Canton Town Justice</vt:lpstr>
      <vt:lpstr>Canton Councilman 1 yr</vt:lpstr>
      <vt:lpstr>Clare Town Justice</vt:lpstr>
      <vt:lpstr>DePeyster Supt of Hwys</vt:lpstr>
      <vt:lpstr>Edwards Councilman 3yr</vt:lpstr>
      <vt:lpstr>Fine Councilman 1yr</vt:lpstr>
      <vt:lpstr>Fowler Assessor 3yr</vt:lpstr>
      <vt:lpstr>Gouverneur Town Justice</vt:lpstr>
      <vt:lpstr>Hammond Town Justice</vt:lpstr>
      <vt:lpstr>Lawrence Town Clerk 1yr</vt:lpstr>
      <vt:lpstr>Louisville Town Justice</vt:lpstr>
      <vt:lpstr>Macomb Town Justice</vt:lpstr>
      <vt:lpstr>Morristown Supervisor</vt:lpstr>
      <vt:lpstr>Morristown Councilman 3yr</vt:lpstr>
      <vt:lpstr>Morristown Councilman 1yr</vt:lpstr>
      <vt:lpstr>Parishville Town Justice</vt:lpstr>
      <vt:lpstr>Canton Vil Trustee</vt:lpstr>
      <vt:lpstr>Gouverneur Vil Trustee</vt:lpstr>
      <vt:lpstr>Heuvelton Vil Trustee</vt:lpstr>
      <vt:lpstr>Massena Vil Trustee</vt:lpstr>
      <vt:lpstr>Rensselaer Falls Vil Trustee</vt:lpstr>
      <vt:lpstr>Waddington Vil Trustee</vt:lpstr>
      <vt:lpstr>Waddington Vil Trustee 3yr</vt:lpstr>
      <vt:lpstr>Piercefield Proposal</vt:lpstr>
      <vt:lpstr>Write in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jbacon</dc:creator>
  <cp:lastModifiedBy>Jeff</cp:lastModifiedBy>
  <cp:lastPrinted>2016-11-22T18:53:25Z</cp:lastPrinted>
  <dcterms:created xsi:type="dcterms:W3CDTF">2016-10-03T14:28:19Z</dcterms:created>
  <dcterms:modified xsi:type="dcterms:W3CDTF">2017-01-25T17:01:08Z</dcterms:modified>
</cp:coreProperties>
</file>