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7"/>
  </bookViews>
  <sheets>
    <sheet name="Адресно-телефонный справочник" sheetId="1" r:id="rId1"/>
    <sheet name="Служебная информация" sheetId="2" r:id="rId2"/>
    <sheet name="Личные сведения" sheetId="3" r:id="rId3"/>
    <sheet name="Лист3" sheetId="4" r:id="rId4"/>
    <sheet name="Консолидация" sheetId="5" r:id="rId5"/>
    <sheet name="Лист5" sheetId="6" r:id="rId6"/>
    <sheet name="Лист6" sheetId="7" r:id="rId7"/>
    <sheet name="Лист7" sheetId="8" r:id="rId8"/>
  </sheets>
  <definedNames>
    <definedName name="_xlnm._FilterDatabase" localSheetId="3" hidden="1">Лист3!$A$1:$L$3</definedName>
    <definedName name="_xlnm.Extract" localSheetId="3">Лист3!$A$12:$L$12</definedName>
    <definedName name="_xlnm.Criteria" localSheetId="3">Лист3!$A$5</definedName>
  </definedNames>
  <calcPr calcId="152511"/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 s="1"/>
  <c r="C8" i="8"/>
  <c r="C9" i="8"/>
  <c r="C10" i="8"/>
  <c r="C11" i="8"/>
  <c r="C12" i="8"/>
  <c r="C13" i="8" s="1"/>
  <c r="C14" i="8"/>
  <c r="C15" i="8"/>
  <c r="C16" i="8"/>
  <c r="C17" i="8"/>
  <c r="C18" i="8"/>
  <c r="C19" i="8" s="1"/>
  <c r="C20" i="8"/>
  <c r="C21" i="8"/>
  <c r="C22" i="8"/>
  <c r="C23" i="8"/>
  <c r="C24" i="8"/>
  <c r="C25" i="8" s="1"/>
  <c r="C26" i="8"/>
  <c r="C27" i="8"/>
  <c r="C28" i="8"/>
  <c r="C29" i="8"/>
  <c r="C30" i="8"/>
  <c r="C31" i="8" s="1"/>
  <c r="C32" i="8"/>
  <c r="C33" i="8"/>
  <c r="C34" i="8"/>
  <c r="C35" i="8"/>
  <c r="C36" i="8"/>
  <c r="C37" i="8" s="1"/>
  <c r="A20" i="5"/>
  <c r="A21" i="5" s="1"/>
  <c r="A22" i="5" s="1"/>
  <c r="A23" i="5" s="1"/>
  <c r="A24" i="5" s="1"/>
  <c r="A25" i="5" s="1"/>
  <c r="A26" i="5" s="1"/>
  <c r="A27" i="5" s="1"/>
  <c r="A19" i="5"/>
  <c r="A6" i="5"/>
  <c r="A7" i="5"/>
  <c r="A8" i="5" s="1"/>
  <c r="A9" i="5" s="1"/>
  <c r="A10" i="5" s="1"/>
  <c r="A11" i="5" s="1"/>
  <c r="A12" i="5" s="1"/>
  <c r="A13" i="5" s="1"/>
  <c r="A5" i="5"/>
  <c r="H2" i="4"/>
  <c r="I2" i="4"/>
  <c r="K2" i="4"/>
  <c r="I3" i="4"/>
  <c r="H3" i="4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5" i="3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5" i="2"/>
  <c r="A30" i="1"/>
  <c r="A31" i="1"/>
  <c r="A32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5" i="1"/>
  <c r="J2" i="4" l="1"/>
  <c r="L2" i="4" s="1"/>
  <c r="K3" i="4"/>
  <c r="J3" i="4"/>
  <c r="L3" i="4" l="1"/>
</calcChain>
</file>

<file path=xl/sharedStrings.xml><?xml version="1.0" encoding="utf-8"?>
<sst xmlns="http://schemas.openxmlformats.org/spreadsheetml/2006/main" count="523" uniqueCount="157">
  <si>
    <t>Адресно-телефонный справочник</t>
  </si>
  <si>
    <t>№ п.\п.</t>
  </si>
  <si>
    <t>Фамилия</t>
  </si>
  <si>
    <t>Имя</t>
  </si>
  <si>
    <t>Отчество</t>
  </si>
  <si>
    <t>Город</t>
  </si>
  <si>
    <t>Улица</t>
  </si>
  <si>
    <t>Дом</t>
  </si>
  <si>
    <t>Корпус</t>
  </si>
  <si>
    <t>Квартира</t>
  </si>
  <si>
    <t>Домашний телефон</t>
  </si>
  <si>
    <t>Абдулов</t>
  </si>
  <si>
    <t>Ульрих</t>
  </si>
  <si>
    <t>Николаевич</t>
  </si>
  <si>
    <t>Новополоцк</t>
  </si>
  <si>
    <t>Комсомольская</t>
  </si>
  <si>
    <t>129а</t>
  </si>
  <si>
    <t>Полоцк</t>
  </si>
  <si>
    <t>Октябрьская</t>
  </si>
  <si>
    <t>Молодежная</t>
  </si>
  <si>
    <t>Дзержинского</t>
  </si>
  <si>
    <t>Я.Коласа</t>
  </si>
  <si>
    <t>Дружбы</t>
  </si>
  <si>
    <t>Кирова</t>
  </si>
  <si>
    <t>Калинина</t>
  </si>
  <si>
    <t>Парковая</t>
  </si>
  <si>
    <t>Абрамов</t>
  </si>
  <si>
    <t>Авдейко</t>
  </si>
  <si>
    <t>Алатарцева</t>
  </si>
  <si>
    <t>Алексеева</t>
  </si>
  <si>
    <t>Алексеенко</t>
  </si>
  <si>
    <t>Андреева</t>
  </si>
  <si>
    <t>Андриевский</t>
  </si>
  <si>
    <t>Анненков</t>
  </si>
  <si>
    <t>Антипин</t>
  </si>
  <si>
    <t>Артемьева</t>
  </si>
  <si>
    <t>Аршиков</t>
  </si>
  <si>
    <t>Бабенко</t>
  </si>
  <si>
    <t>Балаева</t>
  </si>
  <si>
    <t>Балашова</t>
  </si>
  <si>
    <t>Балгурин</t>
  </si>
  <si>
    <t>Баранов</t>
  </si>
  <si>
    <t>Баханькова</t>
  </si>
  <si>
    <t>Башкирцева</t>
  </si>
  <si>
    <t>Беднова</t>
  </si>
  <si>
    <t>Бейлина</t>
  </si>
  <si>
    <t>Бекасов</t>
  </si>
  <si>
    <t>Бекасова</t>
  </si>
  <si>
    <t>Бизюк</t>
  </si>
  <si>
    <t>Боброва</t>
  </si>
  <si>
    <t>Богдан</t>
  </si>
  <si>
    <t>Богданова</t>
  </si>
  <si>
    <t>Бозылева</t>
  </si>
  <si>
    <t>Болботунов</t>
  </si>
  <si>
    <t>Владимир</t>
  </si>
  <si>
    <t>Валерий</t>
  </si>
  <si>
    <t>Нина</t>
  </si>
  <si>
    <t>Светлана</t>
  </si>
  <si>
    <t>Раиса</t>
  </si>
  <si>
    <t>Александр</t>
  </si>
  <si>
    <t>Алексей</t>
  </si>
  <si>
    <t>Николай</t>
  </si>
  <si>
    <t>Тамара</t>
  </si>
  <si>
    <t>Мария</t>
  </si>
  <si>
    <t>Надежда</t>
  </si>
  <si>
    <t>Елена</t>
  </si>
  <si>
    <t>Валентина</t>
  </si>
  <si>
    <t>Юлия</t>
  </si>
  <si>
    <t>Инна</t>
  </si>
  <si>
    <t>Григорий</t>
  </si>
  <si>
    <t>Галина</t>
  </si>
  <si>
    <t>Афанасий</t>
  </si>
  <si>
    <t>Иванович</t>
  </si>
  <si>
    <t>Порфирьевич</t>
  </si>
  <si>
    <t>Константиновна</t>
  </si>
  <si>
    <t>Яковлевна</t>
  </si>
  <si>
    <t>Александрович</t>
  </si>
  <si>
    <t>Петрович</t>
  </si>
  <si>
    <t>Сергеевич</t>
  </si>
  <si>
    <t>Алексеевна</t>
  </si>
  <si>
    <t>Викторович</t>
  </si>
  <si>
    <t>Степановна</t>
  </si>
  <si>
    <t>Станиславовна</t>
  </si>
  <si>
    <t>Натановна</t>
  </si>
  <si>
    <t>Александровна</t>
  </si>
  <si>
    <t>Евгеньевич</t>
  </si>
  <si>
    <t>Валентиновна</t>
  </si>
  <si>
    <t>Степанович</t>
  </si>
  <si>
    <t>Борисовна</t>
  </si>
  <si>
    <t>Ивановна</t>
  </si>
  <si>
    <t>Астафьевич</t>
  </si>
  <si>
    <t>Служебная информация</t>
  </si>
  <si>
    <t>Должность</t>
  </si>
  <si>
    <t>Место работы</t>
  </si>
  <si>
    <t>Рабочий адрес</t>
  </si>
  <si>
    <t>Рабочий телефон</t>
  </si>
  <si>
    <t>ПГУ</t>
  </si>
  <si>
    <t>Нафтан</t>
  </si>
  <si>
    <t>Измеритель</t>
  </si>
  <si>
    <t>БВК</t>
  </si>
  <si>
    <t>БГУ</t>
  </si>
  <si>
    <t>ул. Блохина, 29</t>
  </si>
  <si>
    <t>ул. Блохина, 30</t>
  </si>
  <si>
    <t>ул. Комсомольская, 22</t>
  </si>
  <si>
    <t>Брилева</t>
  </si>
  <si>
    <t>Наталья</t>
  </si>
  <si>
    <t>Васильевна</t>
  </si>
  <si>
    <t>профессор</t>
  </si>
  <si>
    <t>доцент</t>
  </si>
  <si>
    <t>ст. преподаватель</t>
  </si>
  <si>
    <t>лаборант</t>
  </si>
  <si>
    <t>ассистент</t>
  </si>
  <si>
    <t>зав. Кафедрой</t>
  </si>
  <si>
    <t>учебный мастер</t>
  </si>
  <si>
    <t>декан</t>
  </si>
  <si>
    <t>преподаватель стажер</t>
  </si>
  <si>
    <t>преподаватель</t>
  </si>
  <si>
    <t>Личные сведения</t>
  </si>
  <si>
    <t>Год рождения</t>
  </si>
  <si>
    <t>Стаж работы</t>
  </si>
  <si>
    <t>Ученая степень</t>
  </si>
  <si>
    <t>Ученое звание</t>
  </si>
  <si>
    <t>д.т.н.</t>
  </si>
  <si>
    <t>к.т.н.</t>
  </si>
  <si>
    <t>Оклад</t>
  </si>
  <si>
    <t>Надбавка за стаж</t>
  </si>
  <si>
    <t>Премия(50%)</t>
  </si>
  <si>
    <t>Подоходный налог (11%)</t>
  </si>
  <si>
    <t>Выплаты в фонды</t>
  </si>
  <si>
    <t>Выплачено</t>
  </si>
  <si>
    <t>g</t>
  </si>
  <si>
    <t>fd</t>
  </si>
  <si>
    <t>ds</t>
  </si>
  <si>
    <t>asd</t>
  </si>
  <si>
    <t>№ предприятия</t>
  </si>
  <si>
    <t>Потребление сырья, тыс т.</t>
  </si>
  <si>
    <t>продукция, т.ш</t>
  </si>
  <si>
    <t>Объем электропотребления, КВт*ч</t>
  </si>
  <si>
    <t>таблица 1. Данные о выпуске продукции вида 1.</t>
  </si>
  <si>
    <t>таблица 2. Данные о выпуске продукции вида 2.</t>
  </si>
  <si>
    <t>Месяц</t>
  </si>
  <si>
    <t>Количество грузов, млн. т.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</si>
  <si>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</si>
  <si>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</si>
  <si>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</si>
  <si>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</si>
  <si>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</si>
  <si>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</si>
  <si>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</si>
  <si>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</si>
  <si>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</si>
  <si>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</si>
  <si>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</si>
  <si>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</si>
  <si>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Отправление грузов за 2002 г.</t>
  </si>
  <si>
    <t>Отправление грузов за 2003 г.</t>
  </si>
  <si>
    <t>Lab2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</si>
</sst>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* #,##0\ &quot;₽&quot;_-;\-* #,##0\ &quot;₽&quot;_-;_-* &quot;-&quot;\ &quot;₽&quot;_-;_-@_-"/>
    <numFmt numFmtId="164" formatCode="##\-##\-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2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6" xfId="0" applyFont="1" applyBorder="1"/>
    <xf numFmtId="0" fontId="1" fillId="0" borderId="5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" fillId="0" borderId="6" xfId="0" applyFont="1" applyFill="1" applyBorder="1"/>
    <xf numFmtId="0" fontId="1" fillId="0" borderId="6" xfId="0" applyFont="1" applyFill="1" applyBorder="1" applyAlignment="1">
      <alignment wrapText="1"/>
    </xf>
    <xf numFmtId="0" fontId="1" fillId="0" borderId="1" xfId="0" applyFont="1" applyFill="1" applyBorder="1"/>
    <xf numFmtId="0" fontId="1" fillId="0" borderId="7" xfId="0" applyFont="1" applyBorder="1" applyAlignment="1">
      <alignment wrapText="1"/>
    </xf>
    <xf numFmtId="4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 applyAlignment="1">
      <alignment wrapText="1"/>
    </xf>
    <xf numFmtId="42" fontId="0" fillId="0" borderId="0" xfId="0" applyNumberForma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ni\&#1041;&#1044;\lab2.xlsx" TargetMode="External"/><Relationship Id="rId1" Type="http://schemas.openxmlformats.org/officeDocument/2006/relationships/externalLinkPath" Target="file:///D:\Uni\&#1041;&#1044;\lab2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ni\&#1041;&#1044;\lab2.xlsx" TargetMode="External"/><Relationship Id="rId1" Type="http://schemas.openxmlformats.org/officeDocument/2006/relationships/externalLinkPath" Target="file:///D:\Uni\&#1041;&#1044;\lab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2" workbookViewId="0">
      <selection activeCell="B4" sqref="B4:D32"/>
    </sheetView>
  </sheetViews>
  <sheetFormatPr defaultRowHeight="15" x14ac:dyDescent="0.25"/>
  <cols>
    <col min="1" max="1" width="5.7109375" customWidth="1"/>
    <col min="2" max="2" width="12.5703125" customWidth="1"/>
    <col min="3" max="3" width="11.42578125" customWidth="1"/>
    <col min="4" max="4" width="15.5703125" customWidth="1"/>
    <col min="5" max="5" width="12.7109375" customWidth="1"/>
    <col min="6" max="6" width="15.28515625" customWidth="1"/>
    <col min="10" max="10" width="10.85546875" customWidth="1"/>
  </cols>
  <sheetData>
    <row r="1" spans="1:10" ht="21" x14ac:dyDescent="0.3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5.75" thickBot="1" x14ac:dyDescent="0.3"/>
    <row r="3" spans="1:10" ht="30.75" customHeight="1" thickTop="1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5" t="s">
        <v>10</v>
      </c>
    </row>
    <row r="4" spans="1:10" ht="15.75" thickTop="1" x14ac:dyDescent="0.25">
      <c r="A4">
        <v>1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>
        <v>3</v>
      </c>
      <c r="H4">
        <v>1</v>
      </c>
      <c r="I4">
        <v>111</v>
      </c>
      <c r="J4" s="2">
        <v>575886</v>
      </c>
    </row>
    <row r="5" spans="1:10" x14ac:dyDescent="0.25">
      <c r="A5">
        <f>A4+1</f>
        <v>2</v>
      </c>
      <c r="B5" t="s">
        <v>26</v>
      </c>
      <c r="C5" t="s">
        <v>54</v>
      </c>
      <c r="D5" t="s">
        <v>72</v>
      </c>
      <c r="E5" t="s">
        <v>14</v>
      </c>
      <c r="F5" t="s">
        <v>19</v>
      </c>
      <c r="G5">
        <v>135</v>
      </c>
      <c r="H5">
        <v>2</v>
      </c>
      <c r="I5">
        <v>38</v>
      </c>
      <c r="J5" s="2">
        <v>488921</v>
      </c>
    </row>
    <row r="6" spans="1:10" x14ac:dyDescent="0.25">
      <c r="A6">
        <f t="shared" ref="A6:A32" si="0">A5+1</f>
        <v>3</v>
      </c>
      <c r="B6" t="s">
        <v>27</v>
      </c>
      <c r="C6" t="s">
        <v>55</v>
      </c>
      <c r="D6" t="s">
        <v>73</v>
      </c>
      <c r="E6" t="s">
        <v>17</v>
      </c>
      <c r="F6" t="s">
        <v>18</v>
      </c>
      <c r="G6">
        <v>1</v>
      </c>
      <c r="I6">
        <v>32</v>
      </c>
      <c r="J6" s="2">
        <v>258721</v>
      </c>
    </row>
    <row r="7" spans="1:10" x14ac:dyDescent="0.25">
      <c r="A7">
        <f t="shared" si="0"/>
        <v>4</v>
      </c>
      <c r="B7" t="s">
        <v>28</v>
      </c>
      <c r="C7" t="s">
        <v>56</v>
      </c>
      <c r="D7" t="s">
        <v>74</v>
      </c>
      <c r="E7" t="s">
        <v>14</v>
      </c>
      <c r="F7" t="s">
        <v>19</v>
      </c>
      <c r="G7" t="s">
        <v>16</v>
      </c>
      <c r="I7">
        <v>14</v>
      </c>
      <c r="J7" s="2">
        <v>268788</v>
      </c>
    </row>
    <row r="8" spans="1:10" x14ac:dyDescent="0.25">
      <c r="A8">
        <f t="shared" si="0"/>
        <v>5</v>
      </c>
      <c r="B8" t="s">
        <v>29</v>
      </c>
      <c r="C8" t="s">
        <v>57</v>
      </c>
      <c r="D8" t="s">
        <v>75</v>
      </c>
      <c r="E8" t="s">
        <v>14</v>
      </c>
      <c r="F8" t="s">
        <v>19</v>
      </c>
      <c r="G8">
        <v>65</v>
      </c>
      <c r="I8">
        <v>15</v>
      </c>
      <c r="J8" s="2">
        <v>658721</v>
      </c>
    </row>
    <row r="9" spans="1:10" x14ac:dyDescent="0.25">
      <c r="A9">
        <f t="shared" si="0"/>
        <v>6</v>
      </c>
      <c r="B9" t="s">
        <v>30</v>
      </c>
      <c r="C9" t="s">
        <v>54</v>
      </c>
      <c r="D9" t="s">
        <v>76</v>
      </c>
      <c r="E9" t="s">
        <v>14</v>
      </c>
      <c r="F9" t="s">
        <v>15</v>
      </c>
      <c r="G9">
        <v>98</v>
      </c>
      <c r="I9">
        <v>65</v>
      </c>
      <c r="J9" s="2">
        <v>668987</v>
      </c>
    </row>
    <row r="10" spans="1:10" x14ac:dyDescent="0.25">
      <c r="A10">
        <f t="shared" si="0"/>
        <v>7</v>
      </c>
      <c r="B10" t="s">
        <v>31</v>
      </c>
      <c r="C10" t="s">
        <v>58</v>
      </c>
      <c r="D10" t="s">
        <v>77</v>
      </c>
      <c r="E10" t="s">
        <v>14</v>
      </c>
      <c r="F10" t="s">
        <v>15</v>
      </c>
      <c r="G10">
        <v>99</v>
      </c>
      <c r="H10">
        <v>3</v>
      </c>
      <c r="I10">
        <v>76</v>
      </c>
      <c r="J10" s="2">
        <v>888721</v>
      </c>
    </row>
    <row r="11" spans="1:10" x14ac:dyDescent="0.25">
      <c r="A11">
        <f t="shared" si="0"/>
        <v>8</v>
      </c>
      <c r="B11" t="s">
        <v>32</v>
      </c>
      <c r="C11" t="s">
        <v>59</v>
      </c>
      <c r="D11" t="s">
        <v>72</v>
      </c>
      <c r="E11" t="s">
        <v>14</v>
      </c>
      <c r="F11" t="s">
        <v>15</v>
      </c>
      <c r="G11">
        <v>3</v>
      </c>
      <c r="I11">
        <v>12</v>
      </c>
      <c r="J11" s="2">
        <v>222124</v>
      </c>
    </row>
    <row r="12" spans="1:10" x14ac:dyDescent="0.25">
      <c r="A12">
        <f t="shared" si="0"/>
        <v>9</v>
      </c>
      <c r="B12" t="s">
        <v>33</v>
      </c>
      <c r="C12" t="s">
        <v>60</v>
      </c>
      <c r="D12" t="s">
        <v>72</v>
      </c>
      <c r="E12" t="s">
        <v>14</v>
      </c>
      <c r="J12" s="2">
        <v>987898</v>
      </c>
    </row>
    <row r="13" spans="1:10" x14ac:dyDescent="0.25">
      <c r="A13">
        <f t="shared" si="0"/>
        <v>10</v>
      </c>
      <c r="B13" t="s">
        <v>34</v>
      </c>
      <c r="C13" t="s">
        <v>61</v>
      </c>
      <c r="D13" t="s">
        <v>75</v>
      </c>
      <c r="E13" t="s">
        <v>14</v>
      </c>
      <c r="F13" t="s">
        <v>19</v>
      </c>
      <c r="G13">
        <v>23</v>
      </c>
      <c r="I13">
        <v>123</v>
      </c>
      <c r="J13" s="2">
        <v>548798</v>
      </c>
    </row>
    <row r="14" spans="1:10" x14ac:dyDescent="0.25">
      <c r="A14">
        <f t="shared" si="0"/>
        <v>11</v>
      </c>
      <c r="B14" t="s">
        <v>35</v>
      </c>
      <c r="C14" t="s">
        <v>62</v>
      </c>
      <c r="D14" t="s">
        <v>78</v>
      </c>
      <c r="E14" t="s">
        <v>14</v>
      </c>
      <c r="F14" t="s">
        <v>20</v>
      </c>
      <c r="G14">
        <v>20</v>
      </c>
      <c r="I14">
        <v>21</v>
      </c>
      <c r="J14" s="2">
        <v>685144</v>
      </c>
    </row>
    <row r="15" spans="1:10" x14ac:dyDescent="0.25">
      <c r="A15">
        <f t="shared" si="0"/>
        <v>12</v>
      </c>
      <c r="B15" t="s">
        <v>36</v>
      </c>
      <c r="C15" t="s">
        <v>59</v>
      </c>
      <c r="D15" t="s">
        <v>84</v>
      </c>
      <c r="E15" t="s">
        <v>14</v>
      </c>
      <c r="F15" t="s">
        <v>21</v>
      </c>
      <c r="G15">
        <v>21</v>
      </c>
      <c r="I15">
        <v>22</v>
      </c>
      <c r="J15" s="2">
        <v>457869</v>
      </c>
    </row>
    <row r="16" spans="1:10" x14ac:dyDescent="0.25">
      <c r="A16">
        <f t="shared" si="0"/>
        <v>13</v>
      </c>
      <c r="B16" t="s">
        <v>37</v>
      </c>
      <c r="C16" t="s">
        <v>63</v>
      </c>
      <c r="D16" t="s">
        <v>79</v>
      </c>
      <c r="E16" t="s">
        <v>14</v>
      </c>
      <c r="F16" t="s">
        <v>19</v>
      </c>
      <c r="G16">
        <v>89</v>
      </c>
      <c r="I16">
        <v>23</v>
      </c>
      <c r="J16" s="2">
        <v>789456</v>
      </c>
    </row>
    <row r="17" spans="1:10" x14ac:dyDescent="0.25">
      <c r="A17">
        <f t="shared" si="0"/>
        <v>14</v>
      </c>
      <c r="B17" t="s">
        <v>38</v>
      </c>
      <c r="C17" t="s">
        <v>64</v>
      </c>
      <c r="D17" t="s">
        <v>13</v>
      </c>
      <c r="E17" t="s">
        <v>14</v>
      </c>
      <c r="F17" t="s">
        <v>22</v>
      </c>
      <c r="G17">
        <v>87</v>
      </c>
      <c r="H17">
        <v>1</v>
      </c>
      <c r="I17">
        <v>42</v>
      </c>
      <c r="J17" s="2">
        <v>121212</v>
      </c>
    </row>
    <row r="18" spans="1:10" x14ac:dyDescent="0.25">
      <c r="A18">
        <f t="shared" si="0"/>
        <v>15</v>
      </c>
      <c r="B18" t="s">
        <v>39</v>
      </c>
      <c r="C18" t="s">
        <v>65</v>
      </c>
      <c r="D18" t="s">
        <v>80</v>
      </c>
      <c r="E18" t="s">
        <v>14</v>
      </c>
      <c r="F18" t="s">
        <v>21</v>
      </c>
      <c r="G18">
        <v>45</v>
      </c>
      <c r="I18">
        <v>25</v>
      </c>
      <c r="J18" s="2">
        <v>323536</v>
      </c>
    </row>
    <row r="19" spans="1:10" x14ac:dyDescent="0.25">
      <c r="A19">
        <f t="shared" si="0"/>
        <v>16</v>
      </c>
      <c r="B19" t="s">
        <v>40</v>
      </c>
      <c r="C19" t="s">
        <v>59</v>
      </c>
      <c r="D19" t="s">
        <v>81</v>
      </c>
      <c r="E19" t="s">
        <v>14</v>
      </c>
      <c r="F19" t="s">
        <v>21</v>
      </c>
      <c r="G19">
        <v>46</v>
      </c>
      <c r="I19">
        <v>45</v>
      </c>
      <c r="J19" s="2">
        <v>565958</v>
      </c>
    </row>
    <row r="20" spans="1:10" x14ac:dyDescent="0.25">
      <c r="A20">
        <f t="shared" si="0"/>
        <v>17</v>
      </c>
      <c r="B20" t="s">
        <v>41</v>
      </c>
      <c r="C20" t="s">
        <v>55</v>
      </c>
      <c r="D20" t="s">
        <v>82</v>
      </c>
      <c r="E20" t="s">
        <v>14</v>
      </c>
      <c r="F20" t="s">
        <v>21</v>
      </c>
      <c r="G20">
        <v>45</v>
      </c>
      <c r="I20">
        <v>49</v>
      </c>
      <c r="J20" s="2">
        <v>987645</v>
      </c>
    </row>
    <row r="21" spans="1:10" x14ac:dyDescent="0.25">
      <c r="A21">
        <f t="shared" si="0"/>
        <v>18</v>
      </c>
      <c r="B21" t="s">
        <v>42</v>
      </c>
      <c r="C21" t="s">
        <v>66</v>
      </c>
      <c r="D21" t="s">
        <v>83</v>
      </c>
      <c r="E21" t="s">
        <v>14</v>
      </c>
      <c r="F21" t="s">
        <v>19</v>
      </c>
      <c r="G21">
        <v>47</v>
      </c>
      <c r="I21">
        <v>84</v>
      </c>
      <c r="J21" s="2">
        <v>154898</v>
      </c>
    </row>
    <row r="22" spans="1:10" x14ac:dyDescent="0.25">
      <c r="A22">
        <f t="shared" si="0"/>
        <v>19</v>
      </c>
      <c r="B22" t="s">
        <v>43</v>
      </c>
      <c r="C22" t="s">
        <v>67</v>
      </c>
      <c r="D22" t="s">
        <v>84</v>
      </c>
      <c r="E22" t="s">
        <v>14</v>
      </c>
      <c r="F22" t="s">
        <v>19</v>
      </c>
      <c r="G22">
        <v>89</v>
      </c>
      <c r="I22">
        <v>86</v>
      </c>
      <c r="J22" s="2">
        <v>787458</v>
      </c>
    </row>
    <row r="23" spans="1:10" x14ac:dyDescent="0.25">
      <c r="A23">
        <f t="shared" si="0"/>
        <v>20</v>
      </c>
      <c r="B23" t="s">
        <v>44</v>
      </c>
      <c r="C23" t="s">
        <v>68</v>
      </c>
      <c r="D23" t="s">
        <v>85</v>
      </c>
      <c r="E23" t="s">
        <v>14</v>
      </c>
      <c r="F23" t="s">
        <v>19</v>
      </c>
      <c r="G23">
        <v>87</v>
      </c>
      <c r="I23">
        <v>87</v>
      </c>
      <c r="J23" s="2">
        <v>655125</v>
      </c>
    </row>
    <row r="24" spans="1:10" x14ac:dyDescent="0.25">
      <c r="A24">
        <f t="shared" si="0"/>
        <v>21</v>
      </c>
      <c r="B24" t="s">
        <v>45</v>
      </c>
      <c r="C24" t="s">
        <v>58</v>
      </c>
      <c r="D24" t="s">
        <v>86</v>
      </c>
      <c r="E24" t="s">
        <v>14</v>
      </c>
      <c r="F24" t="s">
        <v>19</v>
      </c>
      <c r="G24">
        <v>78</v>
      </c>
      <c r="I24">
        <v>89</v>
      </c>
      <c r="J24" s="2">
        <v>232325</v>
      </c>
    </row>
    <row r="25" spans="1:10" x14ac:dyDescent="0.25">
      <c r="A25">
        <f t="shared" si="0"/>
        <v>22</v>
      </c>
      <c r="B25" t="s">
        <v>46</v>
      </c>
      <c r="C25" t="s">
        <v>54</v>
      </c>
      <c r="D25" t="s">
        <v>87</v>
      </c>
      <c r="E25" t="s">
        <v>14</v>
      </c>
      <c r="F25" t="s">
        <v>19</v>
      </c>
      <c r="G25">
        <v>45</v>
      </c>
      <c r="H25">
        <v>2</v>
      </c>
      <c r="I25">
        <v>65</v>
      </c>
      <c r="J25" s="2">
        <v>323235</v>
      </c>
    </row>
    <row r="26" spans="1:10" x14ac:dyDescent="0.25">
      <c r="A26">
        <f t="shared" si="0"/>
        <v>23</v>
      </c>
      <c r="B26" t="s">
        <v>47</v>
      </c>
      <c r="C26" t="s">
        <v>66</v>
      </c>
      <c r="D26" t="s">
        <v>88</v>
      </c>
      <c r="E26" t="s">
        <v>14</v>
      </c>
      <c r="F26" t="s">
        <v>19</v>
      </c>
      <c r="G26">
        <v>21</v>
      </c>
      <c r="I26">
        <v>59</v>
      </c>
      <c r="J26" s="2">
        <v>656867</v>
      </c>
    </row>
    <row r="27" spans="1:10" x14ac:dyDescent="0.25">
      <c r="A27">
        <f t="shared" si="0"/>
        <v>24</v>
      </c>
      <c r="B27" t="s">
        <v>48</v>
      </c>
      <c r="C27" t="s">
        <v>69</v>
      </c>
      <c r="D27" t="s">
        <v>89</v>
      </c>
      <c r="E27" t="s">
        <v>14</v>
      </c>
      <c r="F27" t="s">
        <v>19</v>
      </c>
      <c r="G27">
        <v>12</v>
      </c>
      <c r="I27">
        <v>84</v>
      </c>
      <c r="J27" s="2">
        <v>987456</v>
      </c>
    </row>
    <row r="28" spans="1:10" x14ac:dyDescent="0.25">
      <c r="A28">
        <f t="shared" si="0"/>
        <v>25</v>
      </c>
      <c r="B28" t="s">
        <v>49</v>
      </c>
      <c r="C28" t="s">
        <v>70</v>
      </c>
      <c r="D28" t="s">
        <v>79</v>
      </c>
      <c r="E28" t="s">
        <v>14</v>
      </c>
      <c r="F28" t="s">
        <v>23</v>
      </c>
      <c r="G28">
        <v>32</v>
      </c>
      <c r="I28">
        <v>51</v>
      </c>
      <c r="J28" s="2">
        <v>451298</v>
      </c>
    </row>
    <row r="29" spans="1:10" x14ac:dyDescent="0.25">
      <c r="A29">
        <f t="shared" si="0"/>
        <v>26</v>
      </c>
      <c r="B29" t="s">
        <v>50</v>
      </c>
      <c r="C29" t="s">
        <v>56</v>
      </c>
      <c r="D29" t="s">
        <v>89</v>
      </c>
      <c r="E29" t="s">
        <v>14</v>
      </c>
      <c r="F29" t="s">
        <v>24</v>
      </c>
      <c r="G29">
        <v>23</v>
      </c>
      <c r="I29">
        <v>53</v>
      </c>
      <c r="J29" s="2">
        <v>324598</v>
      </c>
    </row>
    <row r="30" spans="1:10" x14ac:dyDescent="0.25">
      <c r="A30">
        <f>A29+1</f>
        <v>27</v>
      </c>
      <c r="B30" t="s">
        <v>51</v>
      </c>
      <c r="C30" t="s">
        <v>65</v>
      </c>
      <c r="D30" t="s">
        <v>90</v>
      </c>
      <c r="E30" t="s">
        <v>14</v>
      </c>
      <c r="F30" t="s">
        <v>24</v>
      </c>
      <c r="G30">
        <v>53</v>
      </c>
      <c r="I30">
        <v>72</v>
      </c>
      <c r="J30" s="2">
        <v>657849</v>
      </c>
    </row>
    <row r="31" spans="1:10" x14ac:dyDescent="0.25">
      <c r="A31">
        <f t="shared" si="0"/>
        <v>28</v>
      </c>
      <c r="B31" t="s">
        <v>52</v>
      </c>
      <c r="C31" t="s">
        <v>62</v>
      </c>
      <c r="D31" t="s">
        <v>79</v>
      </c>
      <c r="E31" t="s">
        <v>14</v>
      </c>
      <c r="F31" t="s">
        <v>19</v>
      </c>
      <c r="G31">
        <v>56</v>
      </c>
      <c r="I31">
        <v>61</v>
      </c>
      <c r="J31" s="2">
        <v>467931</v>
      </c>
    </row>
    <row r="32" spans="1:10" x14ac:dyDescent="0.25">
      <c r="A32">
        <f t="shared" si="0"/>
        <v>29</v>
      </c>
      <c r="B32" t="s">
        <v>53</v>
      </c>
      <c r="C32" t="s">
        <v>71</v>
      </c>
      <c r="D32" t="s">
        <v>80</v>
      </c>
      <c r="E32" t="s">
        <v>14</v>
      </c>
      <c r="F32" t="s">
        <v>25</v>
      </c>
      <c r="G32">
        <v>58</v>
      </c>
      <c r="H32">
        <v>1</v>
      </c>
      <c r="I32">
        <v>60</v>
      </c>
      <c r="J32" s="2">
        <v>546587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4" sqref="B4:E17"/>
    </sheetView>
  </sheetViews>
  <sheetFormatPr defaultRowHeight="15" x14ac:dyDescent="0.25"/>
  <cols>
    <col min="1" max="1" width="5.42578125" customWidth="1"/>
    <col min="2" max="2" width="15" customWidth="1"/>
    <col min="3" max="3" width="12.28515625" customWidth="1"/>
    <col min="4" max="4" width="16.28515625" customWidth="1"/>
    <col min="5" max="5" width="22.5703125" customWidth="1"/>
    <col min="6" max="6" width="16.5703125" customWidth="1"/>
    <col min="7" max="7" width="21.140625" customWidth="1"/>
    <col min="8" max="8" width="19.140625" customWidth="1"/>
  </cols>
  <sheetData>
    <row r="1" spans="1:10" ht="21" x14ac:dyDescent="0.35">
      <c r="A1" s="31" t="s">
        <v>91</v>
      </c>
      <c r="B1" s="30"/>
      <c r="C1" s="30"/>
      <c r="D1" s="30"/>
      <c r="E1" s="30"/>
      <c r="F1" s="30"/>
      <c r="G1" s="30"/>
      <c r="H1" s="30"/>
    </row>
    <row r="2" spans="1:10" ht="15.75" thickBot="1" x14ac:dyDescent="0.3"/>
    <row r="3" spans="1:10" ht="47.25" customHeight="1" thickTop="1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92</v>
      </c>
      <c r="F3" s="4" t="s">
        <v>93</v>
      </c>
      <c r="G3" s="4" t="s">
        <v>94</v>
      </c>
      <c r="H3" s="6" t="s">
        <v>95</v>
      </c>
      <c r="I3" s="7"/>
      <c r="J3" s="8"/>
    </row>
    <row r="4" spans="1:10" ht="15.75" thickTop="1" x14ac:dyDescent="0.25">
      <c r="A4">
        <v>1</v>
      </c>
      <c r="B4" t="s">
        <v>11</v>
      </c>
      <c r="C4" t="s">
        <v>12</v>
      </c>
      <c r="D4" t="s">
        <v>13</v>
      </c>
      <c r="E4" t="s">
        <v>107</v>
      </c>
      <c r="F4" t="s">
        <v>96</v>
      </c>
      <c r="G4" t="s">
        <v>101</v>
      </c>
      <c r="H4" s="2">
        <v>575886</v>
      </c>
    </row>
    <row r="5" spans="1:10" x14ac:dyDescent="0.25">
      <c r="A5">
        <f>A4+1</f>
        <v>2</v>
      </c>
      <c r="B5" t="s">
        <v>26</v>
      </c>
      <c r="C5" t="s">
        <v>54</v>
      </c>
      <c r="D5" t="s">
        <v>72</v>
      </c>
      <c r="E5" t="s">
        <v>108</v>
      </c>
      <c r="F5" t="s">
        <v>96</v>
      </c>
      <c r="G5" t="s">
        <v>101</v>
      </c>
      <c r="H5" s="2">
        <v>488921</v>
      </c>
    </row>
    <row r="6" spans="1:10" x14ac:dyDescent="0.25">
      <c r="A6">
        <f t="shared" ref="A6:A33" si="0">A5+1</f>
        <v>3</v>
      </c>
      <c r="B6" t="s">
        <v>27</v>
      </c>
      <c r="C6" t="s">
        <v>55</v>
      </c>
      <c r="D6" t="s">
        <v>73</v>
      </c>
      <c r="E6" t="s">
        <v>109</v>
      </c>
      <c r="F6" t="s">
        <v>97</v>
      </c>
      <c r="G6" t="s">
        <v>102</v>
      </c>
      <c r="H6" s="2">
        <v>258721</v>
      </c>
    </row>
    <row r="7" spans="1:10" x14ac:dyDescent="0.25">
      <c r="A7">
        <f t="shared" si="0"/>
        <v>4</v>
      </c>
      <c r="B7" t="s">
        <v>28</v>
      </c>
      <c r="C7" t="s">
        <v>56</v>
      </c>
      <c r="D7" t="s">
        <v>74</v>
      </c>
      <c r="E7" t="s">
        <v>110</v>
      </c>
      <c r="F7" t="s">
        <v>96</v>
      </c>
      <c r="G7" t="s">
        <v>101</v>
      </c>
      <c r="H7" s="2">
        <v>268788</v>
      </c>
    </row>
    <row r="8" spans="1:10" x14ac:dyDescent="0.25">
      <c r="A8">
        <f t="shared" si="0"/>
        <v>5</v>
      </c>
      <c r="B8" t="s">
        <v>29</v>
      </c>
      <c r="C8" t="s">
        <v>57</v>
      </c>
      <c r="D8" t="s">
        <v>75</v>
      </c>
      <c r="E8" t="s">
        <v>110</v>
      </c>
      <c r="F8" t="s">
        <v>96</v>
      </c>
      <c r="G8" t="s">
        <v>101</v>
      </c>
      <c r="H8" s="2">
        <v>658721</v>
      </c>
    </row>
    <row r="9" spans="1:10" x14ac:dyDescent="0.25">
      <c r="A9">
        <f t="shared" si="0"/>
        <v>6</v>
      </c>
      <c r="B9" t="s">
        <v>30</v>
      </c>
      <c r="C9" t="s">
        <v>54</v>
      </c>
      <c r="D9" t="s">
        <v>76</v>
      </c>
      <c r="E9" t="s">
        <v>111</v>
      </c>
      <c r="F9" t="s">
        <v>96</v>
      </c>
      <c r="G9" t="s">
        <v>101</v>
      </c>
      <c r="H9" s="2">
        <v>668987</v>
      </c>
    </row>
    <row r="10" spans="1:10" x14ac:dyDescent="0.25">
      <c r="A10">
        <f t="shared" si="0"/>
        <v>7</v>
      </c>
      <c r="B10" t="s">
        <v>31</v>
      </c>
      <c r="C10" t="s">
        <v>58</v>
      </c>
      <c r="D10" t="s">
        <v>77</v>
      </c>
      <c r="E10" t="s">
        <v>108</v>
      </c>
      <c r="F10" t="s">
        <v>98</v>
      </c>
      <c r="G10" t="s">
        <v>103</v>
      </c>
      <c r="H10" s="2">
        <v>888721</v>
      </c>
    </row>
    <row r="11" spans="1:10" x14ac:dyDescent="0.25">
      <c r="A11">
        <f t="shared" si="0"/>
        <v>8</v>
      </c>
      <c r="B11" t="s">
        <v>32</v>
      </c>
      <c r="C11" t="s">
        <v>59</v>
      </c>
      <c r="D11" t="s">
        <v>72</v>
      </c>
      <c r="E11" t="s">
        <v>109</v>
      </c>
      <c r="F11" t="s">
        <v>96</v>
      </c>
      <c r="G11" t="s">
        <v>101</v>
      </c>
      <c r="H11" s="2">
        <v>222124</v>
      </c>
    </row>
    <row r="12" spans="1:10" x14ac:dyDescent="0.25">
      <c r="A12">
        <f t="shared" si="0"/>
        <v>9</v>
      </c>
      <c r="B12" t="s">
        <v>33</v>
      </c>
      <c r="C12" t="s">
        <v>60</v>
      </c>
      <c r="D12" t="s">
        <v>72</v>
      </c>
      <c r="E12" t="s">
        <v>110</v>
      </c>
      <c r="F12" t="s">
        <v>96</v>
      </c>
      <c r="G12" t="s">
        <v>101</v>
      </c>
      <c r="H12" s="2">
        <v>987898</v>
      </c>
    </row>
    <row r="13" spans="1:10" x14ac:dyDescent="0.25">
      <c r="A13">
        <f t="shared" si="0"/>
        <v>10</v>
      </c>
      <c r="B13" t="s">
        <v>34</v>
      </c>
      <c r="C13" t="s">
        <v>61</v>
      </c>
      <c r="D13" t="s">
        <v>75</v>
      </c>
      <c r="E13" t="s">
        <v>112</v>
      </c>
      <c r="F13" t="s">
        <v>96</v>
      </c>
      <c r="G13" t="s">
        <v>101</v>
      </c>
      <c r="H13" s="2">
        <v>548798</v>
      </c>
    </row>
    <row r="14" spans="1:10" x14ac:dyDescent="0.25">
      <c r="A14">
        <f t="shared" si="0"/>
        <v>11</v>
      </c>
      <c r="B14" t="s">
        <v>35</v>
      </c>
      <c r="C14" t="s">
        <v>62</v>
      </c>
      <c r="D14" t="s">
        <v>78</v>
      </c>
      <c r="E14" t="s">
        <v>108</v>
      </c>
      <c r="F14" t="s">
        <v>99</v>
      </c>
      <c r="G14" t="s">
        <v>102</v>
      </c>
      <c r="H14" s="2">
        <v>685144</v>
      </c>
    </row>
    <row r="15" spans="1:10" x14ac:dyDescent="0.25">
      <c r="A15">
        <f t="shared" si="0"/>
        <v>12</v>
      </c>
      <c r="B15" t="s">
        <v>36</v>
      </c>
      <c r="C15" t="s">
        <v>59</v>
      </c>
      <c r="D15" t="s">
        <v>84</v>
      </c>
      <c r="E15" t="s">
        <v>108</v>
      </c>
      <c r="F15" t="s">
        <v>96</v>
      </c>
      <c r="G15" t="s">
        <v>101</v>
      </c>
      <c r="H15" s="2">
        <v>457869</v>
      </c>
    </row>
    <row r="16" spans="1:10" x14ac:dyDescent="0.25">
      <c r="A16">
        <f t="shared" si="0"/>
        <v>13</v>
      </c>
      <c r="B16" t="s">
        <v>37</v>
      </c>
      <c r="C16" t="s">
        <v>63</v>
      </c>
      <c r="D16" t="s">
        <v>79</v>
      </c>
      <c r="E16" t="s">
        <v>109</v>
      </c>
      <c r="F16" t="s">
        <v>96</v>
      </c>
      <c r="G16" t="s">
        <v>101</v>
      </c>
      <c r="H16" s="2">
        <v>789456</v>
      </c>
    </row>
    <row r="17" spans="1:8" x14ac:dyDescent="0.25">
      <c r="A17">
        <f t="shared" si="0"/>
        <v>14</v>
      </c>
      <c r="B17" t="s">
        <v>38</v>
      </c>
      <c r="C17" t="s">
        <v>64</v>
      </c>
      <c r="D17" t="s">
        <v>13</v>
      </c>
      <c r="E17" t="s">
        <v>111</v>
      </c>
      <c r="F17" t="s">
        <v>96</v>
      </c>
      <c r="G17" t="s">
        <v>101</v>
      </c>
      <c r="H17" s="2">
        <v>121212</v>
      </c>
    </row>
    <row r="18" spans="1:8" x14ac:dyDescent="0.25">
      <c r="A18">
        <f t="shared" si="0"/>
        <v>15</v>
      </c>
      <c r="B18" t="s">
        <v>39</v>
      </c>
      <c r="C18" t="s">
        <v>65</v>
      </c>
      <c r="D18" t="s">
        <v>80</v>
      </c>
      <c r="E18" t="s">
        <v>110</v>
      </c>
      <c r="F18" t="s">
        <v>100</v>
      </c>
      <c r="G18" t="s">
        <v>102</v>
      </c>
      <c r="H18" s="2">
        <v>323536</v>
      </c>
    </row>
    <row r="19" spans="1:8" x14ac:dyDescent="0.25">
      <c r="A19">
        <f t="shared" si="0"/>
        <v>16</v>
      </c>
      <c r="B19" t="s">
        <v>40</v>
      </c>
      <c r="C19" t="s">
        <v>59</v>
      </c>
      <c r="D19" t="s">
        <v>81</v>
      </c>
      <c r="E19" t="s">
        <v>113</v>
      </c>
      <c r="F19" t="s">
        <v>96</v>
      </c>
      <c r="G19" t="s">
        <v>101</v>
      </c>
      <c r="H19" s="2">
        <v>565958</v>
      </c>
    </row>
    <row r="20" spans="1:8" x14ac:dyDescent="0.25">
      <c r="A20">
        <f t="shared" si="0"/>
        <v>17</v>
      </c>
      <c r="B20" t="s">
        <v>41</v>
      </c>
      <c r="C20" t="s">
        <v>55</v>
      </c>
      <c r="D20" t="s">
        <v>82</v>
      </c>
      <c r="E20" t="s">
        <v>114</v>
      </c>
      <c r="F20" t="s">
        <v>96</v>
      </c>
      <c r="G20" t="s">
        <v>101</v>
      </c>
      <c r="H20" s="2">
        <v>987645</v>
      </c>
    </row>
    <row r="21" spans="1:8" x14ac:dyDescent="0.25">
      <c r="A21">
        <f t="shared" si="0"/>
        <v>18</v>
      </c>
      <c r="B21" t="s">
        <v>42</v>
      </c>
      <c r="C21" t="s">
        <v>66</v>
      </c>
      <c r="D21" t="s">
        <v>83</v>
      </c>
      <c r="E21" t="s">
        <v>109</v>
      </c>
      <c r="F21" t="s">
        <v>96</v>
      </c>
      <c r="G21" t="s">
        <v>101</v>
      </c>
      <c r="H21" s="2">
        <v>154898</v>
      </c>
    </row>
    <row r="22" spans="1:8" x14ac:dyDescent="0.25">
      <c r="A22">
        <f t="shared" si="0"/>
        <v>19</v>
      </c>
      <c r="B22" t="s">
        <v>43</v>
      </c>
      <c r="C22" t="s">
        <v>67</v>
      </c>
      <c r="D22" t="s">
        <v>84</v>
      </c>
      <c r="E22" t="s">
        <v>111</v>
      </c>
      <c r="F22" t="s">
        <v>96</v>
      </c>
      <c r="G22" t="s">
        <v>101</v>
      </c>
      <c r="H22" s="2">
        <v>787458</v>
      </c>
    </row>
    <row r="23" spans="1:8" x14ac:dyDescent="0.25">
      <c r="A23">
        <f t="shared" si="0"/>
        <v>20</v>
      </c>
      <c r="B23" t="s">
        <v>44</v>
      </c>
      <c r="C23" t="s">
        <v>68</v>
      </c>
      <c r="D23" t="s">
        <v>85</v>
      </c>
      <c r="E23" t="s">
        <v>111</v>
      </c>
      <c r="F23" t="s">
        <v>98</v>
      </c>
      <c r="G23" t="s">
        <v>103</v>
      </c>
      <c r="H23" s="2">
        <v>655125</v>
      </c>
    </row>
    <row r="24" spans="1:8" x14ac:dyDescent="0.25">
      <c r="A24">
        <f t="shared" si="0"/>
        <v>21</v>
      </c>
      <c r="B24" t="s">
        <v>45</v>
      </c>
      <c r="C24" t="s">
        <v>58</v>
      </c>
      <c r="D24" t="s">
        <v>86</v>
      </c>
      <c r="E24" t="s">
        <v>115</v>
      </c>
      <c r="F24" t="s">
        <v>96</v>
      </c>
      <c r="G24" t="s">
        <v>101</v>
      </c>
      <c r="H24" s="2">
        <v>232325</v>
      </c>
    </row>
    <row r="25" spans="1:8" x14ac:dyDescent="0.25">
      <c r="A25">
        <f t="shared" si="0"/>
        <v>22</v>
      </c>
      <c r="B25" t="s">
        <v>46</v>
      </c>
      <c r="C25" t="s">
        <v>54</v>
      </c>
      <c r="D25" t="s">
        <v>87</v>
      </c>
      <c r="E25" t="s">
        <v>111</v>
      </c>
      <c r="F25" t="s">
        <v>96</v>
      </c>
      <c r="G25" t="s">
        <v>101</v>
      </c>
      <c r="H25" s="2">
        <v>323235</v>
      </c>
    </row>
    <row r="26" spans="1:8" x14ac:dyDescent="0.25">
      <c r="A26">
        <f t="shared" si="0"/>
        <v>23</v>
      </c>
      <c r="B26" t="s">
        <v>47</v>
      </c>
      <c r="C26" t="s">
        <v>66</v>
      </c>
      <c r="D26" t="s">
        <v>88</v>
      </c>
      <c r="E26" t="s">
        <v>110</v>
      </c>
      <c r="F26" t="s">
        <v>96</v>
      </c>
      <c r="G26" t="s">
        <v>101</v>
      </c>
      <c r="H26" s="2">
        <v>656867</v>
      </c>
    </row>
    <row r="27" spans="1:8" x14ac:dyDescent="0.25">
      <c r="A27">
        <f t="shared" si="0"/>
        <v>24</v>
      </c>
      <c r="B27" t="s">
        <v>48</v>
      </c>
      <c r="C27" t="s">
        <v>69</v>
      </c>
      <c r="D27" t="s">
        <v>89</v>
      </c>
      <c r="E27" t="s">
        <v>115</v>
      </c>
      <c r="F27" t="s">
        <v>96</v>
      </c>
      <c r="G27" t="s">
        <v>101</v>
      </c>
      <c r="H27" s="2">
        <v>987456</v>
      </c>
    </row>
    <row r="28" spans="1:8" x14ac:dyDescent="0.25">
      <c r="A28">
        <f t="shared" si="0"/>
        <v>25</v>
      </c>
      <c r="B28" t="s">
        <v>49</v>
      </c>
      <c r="C28" t="s">
        <v>70</v>
      </c>
      <c r="D28" t="s">
        <v>79</v>
      </c>
      <c r="E28" t="s">
        <v>111</v>
      </c>
      <c r="F28" t="s">
        <v>97</v>
      </c>
      <c r="G28" t="s">
        <v>103</v>
      </c>
      <c r="H28" s="2">
        <v>451298</v>
      </c>
    </row>
    <row r="29" spans="1:8" x14ac:dyDescent="0.25">
      <c r="A29">
        <f t="shared" si="0"/>
        <v>26</v>
      </c>
      <c r="B29" t="s">
        <v>50</v>
      </c>
      <c r="C29" t="s">
        <v>56</v>
      </c>
      <c r="D29" t="s">
        <v>89</v>
      </c>
      <c r="E29" t="s">
        <v>110</v>
      </c>
      <c r="F29" t="s">
        <v>96</v>
      </c>
      <c r="G29" t="s">
        <v>101</v>
      </c>
      <c r="H29" s="2">
        <v>324598</v>
      </c>
    </row>
    <row r="30" spans="1:8" x14ac:dyDescent="0.25">
      <c r="A30">
        <f t="shared" si="0"/>
        <v>27</v>
      </c>
      <c r="B30" t="s">
        <v>51</v>
      </c>
      <c r="C30" t="s">
        <v>65</v>
      </c>
      <c r="D30" t="s">
        <v>90</v>
      </c>
      <c r="E30" t="s">
        <v>116</v>
      </c>
      <c r="F30" t="s">
        <v>96</v>
      </c>
      <c r="G30" t="s">
        <v>101</v>
      </c>
      <c r="H30" s="2">
        <v>657849</v>
      </c>
    </row>
    <row r="31" spans="1:8" x14ac:dyDescent="0.25">
      <c r="A31">
        <f t="shared" si="0"/>
        <v>28</v>
      </c>
      <c r="B31" t="s">
        <v>52</v>
      </c>
      <c r="C31" t="s">
        <v>62</v>
      </c>
      <c r="D31" t="s">
        <v>79</v>
      </c>
      <c r="E31" t="s">
        <v>111</v>
      </c>
      <c r="F31" t="s">
        <v>96</v>
      </c>
      <c r="G31" t="s">
        <v>101</v>
      </c>
      <c r="H31" s="2">
        <v>467931</v>
      </c>
    </row>
    <row r="32" spans="1:8" x14ac:dyDescent="0.25">
      <c r="A32">
        <f t="shared" si="0"/>
        <v>29</v>
      </c>
      <c r="B32" t="s">
        <v>53</v>
      </c>
      <c r="C32" t="s">
        <v>71</v>
      </c>
      <c r="D32" t="s">
        <v>80</v>
      </c>
      <c r="E32" t="s">
        <v>107</v>
      </c>
      <c r="F32" t="s">
        <v>96</v>
      </c>
      <c r="G32" t="s">
        <v>101</v>
      </c>
      <c r="H32" s="2">
        <v>546587</v>
      </c>
    </row>
    <row r="33" spans="1:7" x14ac:dyDescent="0.25">
      <c r="A33">
        <f t="shared" si="0"/>
        <v>30</v>
      </c>
      <c r="B33" t="s">
        <v>104</v>
      </c>
      <c r="C33" t="s">
        <v>105</v>
      </c>
      <c r="D33" t="s">
        <v>106</v>
      </c>
      <c r="E33" t="s">
        <v>111</v>
      </c>
      <c r="F33" t="s">
        <v>96</v>
      </c>
      <c r="G33" t="s">
        <v>101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4" sqref="F4"/>
    </sheetView>
  </sheetViews>
  <sheetFormatPr defaultRowHeight="15" x14ac:dyDescent="0.25"/>
  <cols>
    <col min="1" max="1" width="7.5703125" customWidth="1"/>
    <col min="2" max="2" width="12.28515625" customWidth="1"/>
    <col min="3" max="3" width="12.140625" customWidth="1"/>
    <col min="4" max="4" width="18.85546875" customWidth="1"/>
    <col min="5" max="5" width="20.42578125" customWidth="1"/>
    <col min="6" max="6" width="13.28515625" customWidth="1"/>
    <col min="7" max="7" width="16" customWidth="1"/>
    <col min="8" max="8" width="18.7109375" customWidth="1"/>
  </cols>
  <sheetData>
    <row r="1" spans="1:8" x14ac:dyDescent="0.25">
      <c r="A1" s="32" t="s">
        <v>117</v>
      </c>
      <c r="B1" s="30"/>
      <c r="C1" s="30"/>
      <c r="D1" s="30"/>
      <c r="E1" s="30"/>
      <c r="F1" s="30"/>
      <c r="G1" s="30"/>
      <c r="H1" s="30"/>
    </row>
    <row r="2" spans="1:8" ht="15.75" thickBot="1" x14ac:dyDescent="0.3"/>
    <row r="3" spans="1:8" ht="33" customHeight="1" thickTop="1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118</v>
      </c>
      <c r="F3" s="4" t="s">
        <v>119</v>
      </c>
      <c r="G3" s="4" t="s">
        <v>120</v>
      </c>
      <c r="H3" s="6" t="s">
        <v>121</v>
      </c>
    </row>
    <row r="4" spans="1:8" ht="15.75" thickTop="1" x14ac:dyDescent="0.25">
      <c r="A4">
        <v>1</v>
      </c>
      <c r="B4" t="s">
        <v>11</v>
      </c>
      <c r="C4" t="s">
        <v>12</v>
      </c>
      <c r="D4" t="s">
        <v>13</v>
      </c>
      <c r="E4" t="s">
        <v>107</v>
      </c>
      <c r="F4">
        <v>23</v>
      </c>
      <c r="G4" t="s">
        <v>122</v>
      </c>
      <c r="H4" t="s">
        <v>107</v>
      </c>
    </row>
    <row r="5" spans="1:8" x14ac:dyDescent="0.25">
      <c r="A5">
        <f>A4+1</f>
        <v>2</v>
      </c>
      <c r="B5" t="s">
        <v>26</v>
      </c>
      <c r="C5" t="s">
        <v>54</v>
      </c>
      <c r="D5" t="s">
        <v>72</v>
      </c>
      <c r="E5" t="s">
        <v>108</v>
      </c>
      <c r="F5">
        <v>2</v>
      </c>
      <c r="G5" t="s">
        <v>123</v>
      </c>
      <c r="H5" t="s">
        <v>108</v>
      </c>
    </row>
    <row r="6" spans="1:8" x14ac:dyDescent="0.25">
      <c r="A6">
        <f t="shared" ref="A6:A17" si="0">A5+1</f>
        <v>3</v>
      </c>
      <c r="B6" t="s">
        <v>27</v>
      </c>
      <c r="C6" t="s">
        <v>55</v>
      </c>
      <c r="D6" t="s">
        <v>73</v>
      </c>
      <c r="E6" t="s">
        <v>109</v>
      </c>
      <c r="F6">
        <v>4</v>
      </c>
      <c r="G6" t="s">
        <v>123</v>
      </c>
    </row>
    <row r="7" spans="1:8" x14ac:dyDescent="0.25">
      <c r="A7">
        <f t="shared" si="0"/>
        <v>4</v>
      </c>
      <c r="B7" t="s">
        <v>28</v>
      </c>
      <c r="C7" t="s">
        <v>56</v>
      </c>
      <c r="D7" t="s">
        <v>74</v>
      </c>
      <c r="E7" t="s">
        <v>110</v>
      </c>
      <c r="F7">
        <v>5</v>
      </c>
    </row>
    <row r="8" spans="1:8" x14ac:dyDescent="0.25">
      <c r="A8">
        <f t="shared" si="0"/>
        <v>5</v>
      </c>
      <c r="B8" t="s">
        <v>29</v>
      </c>
      <c r="C8" t="s">
        <v>57</v>
      </c>
      <c r="D8" t="s">
        <v>75</v>
      </c>
      <c r="E8" t="s">
        <v>110</v>
      </c>
      <c r="F8">
        <v>6</v>
      </c>
    </row>
    <row r="9" spans="1:8" x14ac:dyDescent="0.25">
      <c r="A9">
        <f t="shared" si="0"/>
        <v>6</v>
      </c>
      <c r="B9" t="s">
        <v>30</v>
      </c>
      <c r="C9" t="s">
        <v>54</v>
      </c>
      <c r="D9" t="s">
        <v>76</v>
      </c>
      <c r="E9" t="s">
        <v>111</v>
      </c>
      <c r="F9">
        <v>7</v>
      </c>
    </row>
    <row r="10" spans="1:8" x14ac:dyDescent="0.25">
      <c r="A10">
        <f t="shared" si="0"/>
        <v>7</v>
      </c>
      <c r="B10" t="s">
        <v>31</v>
      </c>
      <c r="C10" t="s">
        <v>58</v>
      </c>
      <c r="D10" t="s">
        <v>77</v>
      </c>
      <c r="E10" t="s">
        <v>108</v>
      </c>
      <c r="F10">
        <v>18</v>
      </c>
      <c r="G10" t="s">
        <v>123</v>
      </c>
      <c r="H10" t="s">
        <v>108</v>
      </c>
    </row>
    <row r="11" spans="1:8" x14ac:dyDescent="0.25">
      <c r="A11">
        <f t="shared" si="0"/>
        <v>8</v>
      </c>
      <c r="B11" t="s">
        <v>32</v>
      </c>
      <c r="C11" t="s">
        <v>59</v>
      </c>
      <c r="D11" t="s">
        <v>72</v>
      </c>
      <c r="E11" t="s">
        <v>109</v>
      </c>
      <c r="F11">
        <v>21</v>
      </c>
    </row>
    <row r="12" spans="1:8" x14ac:dyDescent="0.25">
      <c r="A12">
        <f t="shared" si="0"/>
        <v>9</v>
      </c>
      <c r="B12" t="s">
        <v>33</v>
      </c>
      <c r="C12" t="s">
        <v>60</v>
      </c>
      <c r="D12" t="s">
        <v>72</v>
      </c>
      <c r="E12" t="s">
        <v>110</v>
      </c>
      <c r="F12">
        <v>22</v>
      </c>
    </row>
    <row r="13" spans="1:8" x14ac:dyDescent="0.25">
      <c r="A13">
        <f t="shared" si="0"/>
        <v>10</v>
      </c>
      <c r="B13" t="s">
        <v>34</v>
      </c>
      <c r="C13" t="s">
        <v>61</v>
      </c>
      <c r="D13" t="s">
        <v>75</v>
      </c>
      <c r="E13" t="s">
        <v>112</v>
      </c>
      <c r="F13">
        <v>35</v>
      </c>
      <c r="G13" t="s">
        <v>123</v>
      </c>
      <c r="H13" t="s">
        <v>112</v>
      </c>
    </row>
    <row r="14" spans="1:8" x14ac:dyDescent="0.25">
      <c r="A14">
        <f t="shared" si="0"/>
        <v>11</v>
      </c>
      <c r="B14" t="s">
        <v>35</v>
      </c>
      <c r="C14" t="s">
        <v>62</v>
      </c>
      <c r="D14" t="s">
        <v>78</v>
      </c>
      <c r="E14" t="s">
        <v>108</v>
      </c>
      <c r="F14">
        <v>1</v>
      </c>
      <c r="G14" t="s">
        <v>123</v>
      </c>
      <c r="H14" t="s">
        <v>108</v>
      </c>
    </row>
    <row r="15" spans="1:8" x14ac:dyDescent="0.25">
      <c r="A15">
        <f t="shared" si="0"/>
        <v>12</v>
      </c>
      <c r="B15" t="s">
        <v>36</v>
      </c>
      <c r="C15" t="s">
        <v>59</v>
      </c>
      <c r="D15" t="s">
        <v>84</v>
      </c>
      <c r="E15" t="s">
        <v>108</v>
      </c>
      <c r="F15">
        <v>50</v>
      </c>
      <c r="G15" t="s">
        <v>123</v>
      </c>
      <c r="H15" t="s">
        <v>108</v>
      </c>
    </row>
    <row r="16" spans="1:8" x14ac:dyDescent="0.25">
      <c r="A16">
        <f t="shared" si="0"/>
        <v>13</v>
      </c>
      <c r="B16" t="s">
        <v>37</v>
      </c>
      <c r="C16" t="s">
        <v>63</v>
      </c>
      <c r="D16" t="s">
        <v>79</v>
      </c>
      <c r="E16" t="s">
        <v>109</v>
      </c>
      <c r="F16">
        <v>32</v>
      </c>
    </row>
    <row r="17" spans="1:6" x14ac:dyDescent="0.25">
      <c r="A17">
        <f t="shared" si="0"/>
        <v>14</v>
      </c>
      <c r="B17" t="s">
        <v>38</v>
      </c>
      <c r="C17" t="s">
        <v>64</v>
      </c>
      <c r="D17" t="s">
        <v>13</v>
      </c>
      <c r="E17" t="s">
        <v>111</v>
      </c>
      <c r="F17">
        <v>13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H3" sqref="H3:L3"/>
    </sheetView>
  </sheetViews>
  <sheetFormatPr defaultRowHeight="15" x14ac:dyDescent="0.25"/>
  <cols>
    <col min="1" max="1" width="6.5703125" customWidth="1"/>
    <col min="2" max="3" width="13.5703125" customWidth="1"/>
    <col min="4" max="4" width="15.42578125" customWidth="1"/>
    <col min="5" max="5" width="15.140625" customWidth="1"/>
    <col min="6" max="6" width="14.42578125" customWidth="1"/>
    <col min="7" max="7" width="16.140625" customWidth="1"/>
    <col min="8" max="8" width="17.28515625" customWidth="1"/>
    <col min="9" max="9" width="13.5703125" customWidth="1"/>
    <col min="10" max="10" width="15.28515625" customWidth="1"/>
    <col min="12" max="12" width="11.140625" customWidth="1"/>
  </cols>
  <sheetData>
    <row r="1" spans="1:12" ht="36" customHeight="1" thickTop="1" thickBot="1" x14ac:dyDescent="0.3">
      <c r="A1" s="3" t="s">
        <v>1</v>
      </c>
      <c r="B1" s="4" t="s">
        <v>2</v>
      </c>
      <c r="C1" s="4" t="s">
        <v>3</v>
      </c>
      <c r="D1" s="4" t="s">
        <v>4</v>
      </c>
      <c r="E1" s="4" t="s">
        <v>92</v>
      </c>
      <c r="F1" s="4" t="s">
        <v>119</v>
      </c>
      <c r="G1" s="4" t="s">
        <v>124</v>
      </c>
      <c r="H1" s="6" t="s">
        <v>125</v>
      </c>
      <c r="I1" s="10" t="s">
        <v>126</v>
      </c>
      <c r="J1" s="11" t="s">
        <v>127</v>
      </c>
      <c r="K1" s="13" t="s">
        <v>128</v>
      </c>
      <c r="L1" s="12" t="s">
        <v>129</v>
      </c>
    </row>
    <row r="2" spans="1:12" ht="15.75" thickTop="1" x14ac:dyDescent="0.25">
      <c r="A2">
        <v>1</v>
      </c>
      <c r="B2" t="s">
        <v>130</v>
      </c>
      <c r="C2" t="s">
        <v>131</v>
      </c>
      <c r="D2" t="s">
        <v>132</v>
      </c>
      <c r="E2" t="s">
        <v>133</v>
      </c>
      <c r="F2">
        <v>12</v>
      </c>
      <c r="G2" s="14">
        <v>350500</v>
      </c>
      <c r="H2" s="14">
        <f>IF(F2&gt;15,G2*0.15,IF(F2&gt;10,G2*0.1,IF(F2&gt;5,G2*0.05,0)))</f>
        <v>35050</v>
      </c>
      <c r="I2" s="14">
        <f>G2*0.5</f>
        <v>175250</v>
      </c>
      <c r="J2" s="14">
        <f>(G2+H2+I2)*0.11</f>
        <v>61688</v>
      </c>
      <c r="K2" s="14">
        <f>(G2+H2-I2)*0.02</f>
        <v>4206</v>
      </c>
      <c r="L2" s="14">
        <f>G2+H2+I2-J2-K2</f>
        <v>494906</v>
      </c>
    </row>
    <row r="3" spans="1:12" x14ac:dyDescent="0.25">
      <c r="A3">
        <v>2</v>
      </c>
      <c r="B3" t="s">
        <v>11</v>
      </c>
      <c r="C3" t="s">
        <v>12</v>
      </c>
      <c r="D3" t="s">
        <v>13</v>
      </c>
      <c r="E3" t="s">
        <v>107</v>
      </c>
      <c r="F3">
        <v>23</v>
      </c>
      <c r="G3" s="14">
        <v>35000</v>
      </c>
      <c r="H3" s="14">
        <f>IF(F3&gt;15,G3*0.15,IF(F3&gt;10,G3*0.1,IF(F3&gt;5,G3*0.05,0)))</f>
        <v>5250</v>
      </c>
      <c r="I3" s="14">
        <f>G3*0.5</f>
        <v>17500</v>
      </c>
      <c r="J3" s="14">
        <f>(G3+H3+I3)*0.11</f>
        <v>6352.5</v>
      </c>
      <c r="K3" s="14">
        <f>(G3+H3-I3)*0.02</f>
        <v>455</v>
      </c>
      <c r="L3" s="14">
        <f>G3+H3+I3-J3-K3</f>
        <v>50942.5</v>
      </c>
    </row>
    <row r="5" spans="1:12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5">
      <c r="A7" s="8"/>
      <c r="B7" s="16"/>
      <c r="C7" s="16"/>
      <c r="D7" s="16"/>
      <c r="E7" s="16"/>
      <c r="F7" s="16"/>
      <c r="G7" s="16"/>
      <c r="H7" s="16"/>
      <c r="I7" s="9"/>
      <c r="J7" s="17"/>
      <c r="K7" s="8"/>
      <c r="L7" s="9"/>
    </row>
    <row r="8" spans="1:12" x14ac:dyDescent="0.25">
      <c r="A8" s="15"/>
      <c r="B8" s="15"/>
      <c r="C8" s="15"/>
      <c r="D8" s="15"/>
      <c r="E8" s="15"/>
      <c r="F8" s="15"/>
      <c r="G8" s="18"/>
      <c r="H8" s="18"/>
      <c r="I8" s="18"/>
      <c r="J8" s="18"/>
      <c r="K8" s="18"/>
      <c r="L8" s="18"/>
    </row>
    <row r="9" spans="1:12" x14ac:dyDescent="0.25">
      <c r="A9" s="15"/>
      <c r="B9" s="15"/>
      <c r="C9" s="15"/>
      <c r="D9" s="15"/>
      <c r="E9" s="15"/>
      <c r="F9" s="15"/>
      <c r="G9" s="18"/>
      <c r="H9" s="18"/>
      <c r="I9" s="18"/>
      <c r="J9" s="18"/>
      <c r="K9" s="18"/>
      <c r="L9" s="18"/>
    </row>
    <row r="10" spans="1:12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8"/>
      <c r="B12" s="16"/>
      <c r="C12" s="16"/>
      <c r="D12" s="16"/>
      <c r="E12" s="16"/>
      <c r="F12" s="16"/>
      <c r="G12" s="16"/>
      <c r="H12" s="16"/>
      <c r="I12" s="9"/>
      <c r="J12" s="17"/>
      <c r="K12" s="8"/>
      <c r="L12" s="9"/>
    </row>
    <row r="13" spans="1:12" x14ac:dyDescent="0.25">
      <c r="A13" s="15"/>
      <c r="B13" s="15"/>
      <c r="C13" s="15"/>
      <c r="D13" s="15"/>
      <c r="E13" s="15"/>
      <c r="F13" s="15"/>
      <c r="G13" s="18"/>
      <c r="H13" s="18"/>
      <c r="I13" s="18"/>
      <c r="J13" s="18"/>
      <c r="K13" s="18"/>
      <c r="L13" s="18"/>
    </row>
    <row r="14" spans="1:12" x14ac:dyDescent="0.25">
      <c r="A14" s="15"/>
      <c r="B14" s="15"/>
      <c r="C14" s="15"/>
      <c r="D14" s="15"/>
      <c r="E14" s="15"/>
      <c r="F14" s="15"/>
      <c r="G14" s="18"/>
      <c r="H14" s="18"/>
      <c r="I14" s="18"/>
      <c r="J14" s="18"/>
      <c r="K14" s="18"/>
      <c r="L14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5" workbookViewId="0">
      <selection activeCell="A30" sqref="A30:D40"/>
    </sheetView>
  </sheetViews>
  <sheetFormatPr defaultRowHeight="15" x14ac:dyDescent="0.25"/>
  <cols>
    <col min="1" max="1" width="18.28515625" customWidth="1"/>
    <col min="2" max="2" width="16.85546875" customWidth="1"/>
    <col min="3" max="3" width="28.7109375" customWidth="1"/>
    <col min="4" max="4" width="35" customWidth="1"/>
  </cols>
  <sheetData>
    <row r="1" spans="1:4" x14ac:dyDescent="0.25">
      <c r="A1" s="33" t="s">
        <v>138</v>
      </c>
      <c r="B1" s="33"/>
      <c r="C1" s="33"/>
    </row>
    <row r="2" spans="1:4" ht="15.75" thickBot="1" x14ac:dyDescent="0.3"/>
    <row r="3" spans="1:4" ht="15.75" thickTop="1" x14ac:dyDescent="0.25">
      <c r="A3" s="19" t="s">
        <v>134</v>
      </c>
      <c r="B3" s="20" t="s">
        <v>136</v>
      </c>
      <c r="C3" s="20" t="s">
        <v>135</v>
      </c>
      <c r="D3" s="21" t="s">
        <v>137</v>
      </c>
    </row>
    <row r="4" spans="1:4" x14ac:dyDescent="0.25">
      <c r="A4" s="22">
        <v>1</v>
      </c>
      <c r="B4" s="23">
        <v>24.5</v>
      </c>
      <c r="C4" s="23">
        <v>3.2</v>
      </c>
      <c r="D4" s="24">
        <v>2.2999999999999998</v>
      </c>
    </row>
    <row r="5" spans="1:4" x14ac:dyDescent="0.25">
      <c r="A5" s="22">
        <f>A4+1</f>
        <v>2</v>
      </c>
      <c r="B5" s="23">
        <v>37.4</v>
      </c>
      <c r="C5" s="23">
        <v>5</v>
      </c>
      <c r="D5" s="24">
        <v>2</v>
      </c>
    </row>
    <row r="6" spans="1:4" x14ac:dyDescent="0.25">
      <c r="A6" s="22">
        <f t="shared" ref="A6:A13" si="0">A5+1</f>
        <v>3</v>
      </c>
      <c r="B6" s="23">
        <v>28</v>
      </c>
      <c r="C6" s="23">
        <v>4</v>
      </c>
      <c r="D6" s="24">
        <v>5</v>
      </c>
    </row>
    <row r="7" spans="1:4" x14ac:dyDescent="0.25">
      <c r="A7" s="22">
        <f t="shared" si="0"/>
        <v>4</v>
      </c>
      <c r="B7" s="23">
        <v>65</v>
      </c>
      <c r="C7" s="23">
        <v>12</v>
      </c>
      <c r="D7" s="24">
        <v>4</v>
      </c>
    </row>
    <row r="8" spans="1:4" x14ac:dyDescent="0.25">
      <c r="A8" s="22">
        <f t="shared" si="0"/>
        <v>5</v>
      </c>
      <c r="B8" s="23">
        <v>98</v>
      </c>
      <c r="C8" s="23">
        <v>2</v>
      </c>
      <c r="D8" s="24">
        <v>6</v>
      </c>
    </row>
    <row r="9" spans="1:4" x14ac:dyDescent="0.25">
      <c r="A9" s="22">
        <f t="shared" si="0"/>
        <v>6</v>
      </c>
      <c r="B9" s="23">
        <v>14</v>
      </c>
      <c r="C9" s="23">
        <v>3</v>
      </c>
      <c r="D9" s="24">
        <v>3</v>
      </c>
    </row>
    <row r="10" spans="1:4" x14ac:dyDescent="0.25">
      <c r="A10" s="22">
        <f t="shared" si="0"/>
        <v>7</v>
      </c>
      <c r="B10" s="23">
        <v>325</v>
      </c>
      <c r="C10" s="23">
        <v>8</v>
      </c>
      <c r="D10" s="24">
        <v>5</v>
      </c>
    </row>
    <row r="11" spans="1:4" x14ac:dyDescent="0.25">
      <c r="A11" s="22">
        <f t="shared" si="0"/>
        <v>8</v>
      </c>
      <c r="B11" s="23">
        <v>65</v>
      </c>
      <c r="C11" s="23">
        <v>1</v>
      </c>
      <c r="D11" s="24">
        <v>4</v>
      </c>
    </row>
    <row r="12" spans="1:4" x14ac:dyDescent="0.25">
      <c r="A12" s="22">
        <f t="shared" si="0"/>
        <v>9</v>
      </c>
      <c r="B12" s="23">
        <v>15</v>
      </c>
      <c r="C12" s="23">
        <v>32</v>
      </c>
      <c r="D12" s="24">
        <v>8</v>
      </c>
    </row>
    <row r="13" spans="1:4" ht="15.75" thickBot="1" x14ac:dyDescent="0.3">
      <c r="A13" s="25">
        <f t="shared" si="0"/>
        <v>10</v>
      </c>
      <c r="B13" s="26">
        <v>78</v>
      </c>
      <c r="C13" s="26">
        <v>2</v>
      </c>
      <c r="D13" s="27">
        <v>4</v>
      </c>
    </row>
    <row r="14" spans="1:4" ht="15.75" thickTop="1" x14ac:dyDescent="0.25"/>
    <row r="15" spans="1:4" x14ac:dyDescent="0.25">
      <c r="A15" s="33" t="s">
        <v>139</v>
      </c>
      <c r="B15" s="33"/>
      <c r="C15" s="33"/>
    </row>
    <row r="16" spans="1:4" ht="15.75" thickBot="1" x14ac:dyDescent="0.3"/>
    <row r="17" spans="1:4" ht="15.75" thickTop="1" x14ac:dyDescent="0.25">
      <c r="A17" s="19" t="s">
        <v>134</v>
      </c>
      <c r="B17" s="20" t="s">
        <v>136</v>
      </c>
      <c r="C17" s="20" t="s">
        <v>135</v>
      </c>
      <c r="D17" s="21" t="s">
        <v>137</v>
      </c>
    </row>
    <row r="18" spans="1:4" x14ac:dyDescent="0.25">
      <c r="A18" s="22">
        <v>1</v>
      </c>
      <c r="B18" s="23">
        <v>50.5</v>
      </c>
      <c r="C18" s="23">
        <v>2</v>
      </c>
      <c r="D18" s="24">
        <v>2</v>
      </c>
    </row>
    <row r="19" spans="1:4" x14ac:dyDescent="0.25">
      <c r="A19" s="22">
        <f>A18+1</f>
        <v>2</v>
      </c>
      <c r="B19" s="23">
        <v>48</v>
      </c>
      <c r="C19" s="23">
        <v>4</v>
      </c>
      <c r="D19" s="24">
        <v>1.5</v>
      </c>
    </row>
    <row r="20" spans="1:4" x14ac:dyDescent="0.25">
      <c r="A20" s="22">
        <f t="shared" ref="A20:A27" si="1">A19+1</f>
        <v>3</v>
      </c>
      <c r="B20" s="23">
        <v>40</v>
      </c>
      <c r="C20" s="23">
        <v>5</v>
      </c>
      <c r="D20" s="24">
        <v>3</v>
      </c>
    </row>
    <row r="21" spans="1:4" x14ac:dyDescent="0.25">
      <c r="A21" s="22">
        <f t="shared" si="1"/>
        <v>4</v>
      </c>
      <c r="B21" s="23">
        <v>70</v>
      </c>
      <c r="C21" s="23">
        <v>6</v>
      </c>
      <c r="D21" s="24">
        <v>3</v>
      </c>
    </row>
    <row r="22" spans="1:4" x14ac:dyDescent="0.25">
      <c r="A22" s="22">
        <f t="shared" si="1"/>
        <v>5</v>
      </c>
      <c r="B22" s="23">
        <v>100</v>
      </c>
      <c r="C22" s="23">
        <v>9</v>
      </c>
      <c r="D22" s="24">
        <v>5</v>
      </c>
    </row>
    <row r="23" spans="1:4" x14ac:dyDescent="0.25">
      <c r="A23" s="22">
        <f t="shared" si="1"/>
        <v>6</v>
      </c>
      <c r="B23" s="23">
        <v>15</v>
      </c>
      <c r="C23" s="23">
        <v>4</v>
      </c>
      <c r="D23" s="24">
        <v>4</v>
      </c>
    </row>
    <row r="24" spans="1:4" x14ac:dyDescent="0.25">
      <c r="A24" s="22">
        <f t="shared" si="1"/>
        <v>7</v>
      </c>
      <c r="B24" s="23">
        <v>326</v>
      </c>
      <c r="C24" s="23">
        <v>9</v>
      </c>
      <c r="D24" s="24">
        <v>4</v>
      </c>
    </row>
    <row r="25" spans="1:4" x14ac:dyDescent="0.25">
      <c r="A25" s="22">
        <f t="shared" si="1"/>
        <v>8</v>
      </c>
      <c r="B25" s="23">
        <v>64</v>
      </c>
      <c r="C25" s="23">
        <v>5</v>
      </c>
      <c r="D25" s="24">
        <v>3</v>
      </c>
    </row>
    <row r="26" spans="1:4" x14ac:dyDescent="0.25">
      <c r="A26" s="22">
        <f t="shared" si="1"/>
        <v>9</v>
      </c>
      <c r="B26" s="23">
        <v>10</v>
      </c>
      <c r="C26" s="23">
        <v>30</v>
      </c>
      <c r="D26" s="24">
        <v>7</v>
      </c>
    </row>
    <row r="27" spans="1:4" ht="15.75" thickBot="1" x14ac:dyDescent="0.3">
      <c r="A27" s="25">
        <f t="shared" si="1"/>
        <v>10</v>
      </c>
      <c r="B27" s="26">
        <v>70</v>
      </c>
      <c r="C27" s="26">
        <v>3</v>
      </c>
      <c r="D27" s="27">
        <v>3</v>
      </c>
    </row>
    <row r="28" spans="1:4" ht="15.75" thickTop="1" x14ac:dyDescent="0.25"/>
    <row r="30" spans="1:4" x14ac:dyDescent="0.25">
      <c r="B30" t="s">
        <v>136</v>
      </c>
      <c r="C30" t="s">
        <v>135</v>
      </c>
      <c r="D30" t="s">
        <v>137</v>
      </c>
    </row>
    <row r="31" spans="1:4" x14ac:dyDescent="0.25">
      <c r="A31">
        <v>1</v>
      </c>
      <c r="B31">
        <v>75</v>
      </c>
      <c r="C31">
        <v>5.2</v>
      </c>
      <c r="D31">
        <v>4.3</v>
      </c>
    </row>
    <row r="32" spans="1:4" x14ac:dyDescent="0.25">
      <c r="A32">
        <v>2</v>
      </c>
      <c r="B32">
        <v>85.4</v>
      </c>
      <c r="C32">
        <v>9</v>
      </c>
      <c r="D32">
        <v>3.5</v>
      </c>
    </row>
    <row r="33" spans="1:4" x14ac:dyDescent="0.25">
      <c r="A33">
        <v>3</v>
      </c>
      <c r="B33">
        <v>68</v>
      </c>
      <c r="C33">
        <v>9</v>
      </c>
      <c r="D33">
        <v>8</v>
      </c>
    </row>
    <row r="34" spans="1:4" x14ac:dyDescent="0.25">
      <c r="A34">
        <v>4</v>
      </c>
      <c r="B34">
        <v>135</v>
      </c>
      <c r="C34">
        <v>18</v>
      </c>
      <c r="D34">
        <v>7</v>
      </c>
    </row>
    <row r="35" spans="1:4" x14ac:dyDescent="0.25">
      <c r="A35">
        <v>5</v>
      </c>
      <c r="B35">
        <v>198</v>
      </c>
      <c r="C35">
        <v>11</v>
      </c>
      <c r="D35">
        <v>11</v>
      </c>
    </row>
    <row r="36" spans="1:4" x14ac:dyDescent="0.25">
      <c r="A36">
        <v>6</v>
      </c>
      <c r="B36">
        <v>29</v>
      </c>
      <c r="C36">
        <v>7</v>
      </c>
      <c r="D36">
        <v>7</v>
      </c>
    </row>
    <row r="37" spans="1:4" x14ac:dyDescent="0.25">
      <c r="A37">
        <v>7</v>
      </c>
      <c r="B37">
        <v>651</v>
      </c>
      <c r="C37">
        <v>17</v>
      </c>
      <c r="D37">
        <v>9</v>
      </c>
    </row>
    <row r="38" spans="1:4" x14ac:dyDescent="0.25">
      <c r="A38">
        <v>8</v>
      </c>
      <c r="B38">
        <v>129</v>
      </c>
      <c r="C38">
        <v>6</v>
      </c>
      <c r="D38">
        <v>7</v>
      </c>
    </row>
    <row r="39" spans="1:4" x14ac:dyDescent="0.25">
      <c r="A39">
        <v>9</v>
      </c>
      <c r="B39">
        <v>25</v>
      </c>
      <c r="C39">
        <v>62</v>
      </c>
      <c r="D39">
        <v>15</v>
      </c>
    </row>
    <row r="40" spans="1:4" x14ac:dyDescent="0.25">
      <c r="A40">
        <v>10</v>
      </c>
      <c r="B40">
        <v>148</v>
      </c>
      <c r="C40">
        <v>5</v>
      </c>
      <c r="D40">
        <v>7</v>
      </c>
    </row>
  </sheetData>
  <dataConsolidate topLabels="1">
    <dataRefs count="2">
      <dataRef ref="A3:D13" sheet="Консолидация" r:id="rId1"/>
      <dataRef ref="A17:D27" sheet="Консолидация" r:id="rId2"/>
    </dataRefs>
  </dataConsolidate>
  <mergeCells count="2">
    <mergeCell ref="A1:C1"/>
    <mergeCell ref="A15:C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B14"/>
    </sheetView>
  </sheetViews>
  <sheetFormatPr defaultRowHeight="15" x14ac:dyDescent="0.25"/>
  <cols>
    <col min="2" max="2" width="26" customWidth="1"/>
  </cols>
  <sheetData>
    <row r="1" spans="1:3" x14ac:dyDescent="0.25">
      <c r="A1" s="34" t="s">
        <v>154</v>
      </c>
      <c r="B1" s="34"/>
      <c r="C1" s="28"/>
    </row>
    <row r="2" spans="1:3" x14ac:dyDescent="0.25">
      <c r="A2" t="s">
        <v>140</v>
      </c>
      <c r="B2" t="s">
        <v>141</v>
      </c>
    </row>
    <row r="3" spans="1:3" x14ac:dyDescent="0.25">
      <c r="A3" t="s">
        <v>142</v>
      </c>
      <c r="B3">
        <v>114</v>
      </c>
    </row>
    <row r="4" spans="1:3" x14ac:dyDescent="0.25">
      <c r="A4" t="s">
        <v>143</v>
      </c>
      <c r="B4">
        <v>107.9</v>
      </c>
    </row>
    <row r="5" spans="1:3" x14ac:dyDescent="0.25">
      <c r="A5" t="s">
        <v>144</v>
      </c>
      <c r="B5">
        <v>122.6</v>
      </c>
    </row>
    <row r="6" spans="1:3" x14ac:dyDescent="0.25">
      <c r="A6" t="s">
        <v>145</v>
      </c>
      <c r="B6">
        <v>120</v>
      </c>
    </row>
    <row r="7" spans="1:3" x14ac:dyDescent="0.25">
      <c r="A7" t="s">
        <v>146</v>
      </c>
      <c r="B7">
        <v>119</v>
      </c>
    </row>
    <row r="8" spans="1:3" x14ac:dyDescent="0.25">
      <c r="A8" t="s">
        <v>147</v>
      </c>
      <c r="B8">
        <v>115</v>
      </c>
    </row>
    <row r="9" spans="1:3" x14ac:dyDescent="0.25">
      <c r="A9" t="s">
        <v>148</v>
      </c>
      <c r="B9">
        <v>103</v>
      </c>
    </row>
    <row r="10" spans="1:3" x14ac:dyDescent="0.25">
      <c r="A10" t="s">
        <v>149</v>
      </c>
      <c r="B10">
        <v>116</v>
      </c>
    </row>
    <row r="11" spans="1:3" x14ac:dyDescent="0.25">
      <c r="A11" t="s">
        <v>150</v>
      </c>
      <c r="B11">
        <v>114</v>
      </c>
    </row>
    <row r="12" spans="1:3" x14ac:dyDescent="0.25">
      <c r="A12" t="s">
        <v>151</v>
      </c>
      <c r="B12">
        <v>123</v>
      </c>
    </row>
    <row r="13" spans="1:3" x14ac:dyDescent="0.25">
      <c r="A13" t="s">
        <v>152</v>
      </c>
      <c r="B13">
        <v>124</v>
      </c>
    </row>
    <row r="14" spans="1:3" x14ac:dyDescent="0.25">
      <c r="A14" t="s">
        <v>153</v>
      </c>
      <c r="B14">
        <v>121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B14"/>
    </sheetView>
  </sheetViews>
  <sheetFormatPr defaultRowHeight="15" x14ac:dyDescent="0.25"/>
  <cols>
    <col min="2" max="2" width="25" customWidth="1"/>
  </cols>
  <sheetData>
    <row r="1" spans="1:3" x14ac:dyDescent="0.25">
      <c r="A1" s="34" t="s">
        <v>155</v>
      </c>
      <c r="B1" s="34"/>
      <c r="C1" s="28"/>
    </row>
    <row r="2" spans="1:3" x14ac:dyDescent="0.25">
      <c r="A2" t="s">
        <v>140</v>
      </c>
      <c r="B2" s="1" t="s">
        <v>141</v>
      </c>
    </row>
    <row r="3" spans="1:3" x14ac:dyDescent="0.25">
      <c r="A3" t="s">
        <v>142</v>
      </c>
      <c r="B3">
        <v>90</v>
      </c>
    </row>
    <row r="4" spans="1:3" x14ac:dyDescent="0.25">
      <c r="A4" t="s">
        <v>143</v>
      </c>
      <c r="B4">
        <v>95</v>
      </c>
    </row>
    <row r="5" spans="1:3" x14ac:dyDescent="0.25">
      <c r="A5" t="s">
        <v>144</v>
      </c>
      <c r="B5">
        <v>96</v>
      </c>
    </row>
    <row r="6" spans="1:3" x14ac:dyDescent="0.25">
      <c r="A6" t="s">
        <v>145</v>
      </c>
      <c r="B6">
        <v>94</v>
      </c>
    </row>
    <row r="7" spans="1:3" x14ac:dyDescent="0.25">
      <c r="A7" t="s">
        <v>146</v>
      </c>
      <c r="B7">
        <v>89</v>
      </c>
    </row>
    <row r="8" spans="1:3" x14ac:dyDescent="0.25">
      <c r="A8" t="s">
        <v>147</v>
      </c>
      <c r="B8">
        <v>99</v>
      </c>
    </row>
    <row r="9" spans="1:3" x14ac:dyDescent="0.25">
      <c r="A9" t="s">
        <v>148</v>
      </c>
      <c r="B9">
        <v>103</v>
      </c>
    </row>
    <row r="10" spans="1:3" x14ac:dyDescent="0.25">
      <c r="A10" t="s">
        <v>149</v>
      </c>
      <c r="B10">
        <v>102</v>
      </c>
    </row>
    <row r="11" spans="1:3" x14ac:dyDescent="0.25">
      <c r="A11" t="s">
        <v>150</v>
      </c>
      <c r="B11">
        <v>98</v>
      </c>
    </row>
    <row r="12" spans="1:3" x14ac:dyDescent="0.25">
      <c r="A12" t="s">
        <v>151</v>
      </c>
      <c r="B12">
        <v>97</v>
      </c>
    </row>
    <row r="13" spans="1:3" x14ac:dyDescent="0.25">
      <c r="A13" t="s">
        <v>152</v>
      </c>
      <c r="B13">
        <v>96</v>
      </c>
    </row>
    <row r="14" spans="1:3" x14ac:dyDescent="0.25">
      <c r="A14" t="s">
        <v>153</v>
      </c>
      <c r="B14">
        <v>95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D22" sqref="D22"/>
    </sheetView>
  </sheetViews>
  <sheetFormatPr defaultRowHeight="15" outlineLevelRow="1" x14ac:dyDescent="0.25"/>
  <cols>
    <col min="1" max="1" width="2.85546875" customWidth="1"/>
    <col min="2" max="2" width="6.28515625" customWidth="1"/>
  </cols>
  <sheetData>
    <row r="1" spans="1:3" x14ac:dyDescent="0.25">
      <c r="C1" t="s">
        <v>141</v>
      </c>
    </row>
    <row r="2" spans="1:3" hidden="1" outlineLevel="1" x14ac:dyDescent="0.25">
      <c r="B2" t="s">
        <v>156</v>
      </c>
      <c r="C2">
        <f>Лист5!$B$3</f>
        <v>114</v>
      </c>
    </row>
    <row r="3" spans="1:3" hidden="1" outlineLevel="1" x14ac:dyDescent="0.25">
      <c r="B3" t="s">
        <v>156</v>
      </c>
      <c r="C3">
        <f>Лист6!$B$3</f>
        <v>90</v>
      </c>
    </row>
    <row r="4" spans="1:3" collapsed="1" x14ac:dyDescent="0.25">
      <c r="A4" t="s">
        <v>142</v>
      </c>
      <c r="C4">
        <f>SUM(C2:C3)</f>
        <v>204</v>
      </c>
    </row>
    <row r="5" spans="1:3" hidden="1" outlineLevel="1" x14ac:dyDescent="0.25">
      <c r="B5" t="s">
        <v>156</v>
      </c>
      <c r="C5">
        <f>Лист5!$B$4</f>
        <v>107.9</v>
      </c>
    </row>
    <row r="6" spans="1:3" hidden="1" outlineLevel="1" x14ac:dyDescent="0.25">
      <c r="B6" t="s">
        <v>156</v>
      </c>
      <c r="C6">
        <f>Лист6!$B$4</f>
        <v>95</v>
      </c>
    </row>
    <row r="7" spans="1:3" collapsed="1" x14ac:dyDescent="0.25">
      <c r="A7" t="s">
        <v>143</v>
      </c>
      <c r="C7">
        <f>SUM(C5:C6)</f>
        <v>202.9</v>
      </c>
    </row>
    <row r="8" spans="1:3" hidden="1" outlineLevel="1" x14ac:dyDescent="0.25">
      <c r="B8" t="s">
        <v>156</v>
      </c>
      <c r="C8">
        <f>Лист5!$B$5</f>
        <v>122.6</v>
      </c>
    </row>
    <row r="9" spans="1:3" hidden="1" outlineLevel="1" x14ac:dyDescent="0.25">
      <c r="B9" t="s">
        <v>156</v>
      </c>
      <c r="C9">
        <f>Лист6!$B$5</f>
        <v>96</v>
      </c>
    </row>
    <row r="10" spans="1:3" collapsed="1" x14ac:dyDescent="0.25">
      <c r="A10" t="s">
        <v>144</v>
      </c>
      <c r="C10">
        <f>SUM(C8:C9)</f>
        <v>218.6</v>
      </c>
    </row>
    <row r="11" spans="1:3" hidden="1" outlineLevel="1" x14ac:dyDescent="0.25">
      <c r="B11" t="s">
        <v>156</v>
      </c>
      <c r="C11">
        <f>Лист5!$B$6</f>
        <v>120</v>
      </c>
    </row>
    <row r="12" spans="1:3" hidden="1" outlineLevel="1" x14ac:dyDescent="0.25">
      <c r="B12" t="s">
        <v>156</v>
      </c>
      <c r="C12">
        <f>Лист6!$B$6</f>
        <v>94</v>
      </c>
    </row>
    <row r="13" spans="1:3" collapsed="1" x14ac:dyDescent="0.25">
      <c r="A13" t="s">
        <v>145</v>
      </c>
      <c r="C13">
        <f>SUM(C11:C12)</f>
        <v>214</v>
      </c>
    </row>
    <row r="14" spans="1:3" hidden="1" outlineLevel="1" x14ac:dyDescent="0.25">
      <c r="B14" t="s">
        <v>156</v>
      </c>
      <c r="C14">
        <f>Лист5!$B$7</f>
        <v>119</v>
      </c>
    </row>
    <row r="15" spans="1:3" hidden="1" outlineLevel="1" x14ac:dyDescent="0.25">
      <c r="B15" t="s">
        <v>156</v>
      </c>
      <c r="C15">
        <f>Лист6!$B$7</f>
        <v>89</v>
      </c>
    </row>
    <row r="16" spans="1:3" collapsed="1" x14ac:dyDescent="0.25">
      <c r="A16" t="s">
        <v>146</v>
      </c>
      <c r="C16">
        <f>SUM(C14:C15)</f>
        <v>208</v>
      </c>
    </row>
    <row r="17" spans="1:3" hidden="1" outlineLevel="1" x14ac:dyDescent="0.25">
      <c r="B17" t="s">
        <v>156</v>
      </c>
      <c r="C17">
        <f>Лист5!$B$8</f>
        <v>115</v>
      </c>
    </row>
    <row r="18" spans="1:3" hidden="1" outlineLevel="1" x14ac:dyDescent="0.25">
      <c r="B18" t="s">
        <v>156</v>
      </c>
      <c r="C18">
        <f>Лист6!$B$8</f>
        <v>99</v>
      </c>
    </row>
    <row r="19" spans="1:3" collapsed="1" x14ac:dyDescent="0.25">
      <c r="A19" t="s">
        <v>147</v>
      </c>
      <c r="C19">
        <f>SUM(C17:C18)</f>
        <v>214</v>
      </c>
    </row>
    <row r="20" spans="1:3" hidden="1" outlineLevel="1" x14ac:dyDescent="0.25">
      <c r="B20" t="s">
        <v>156</v>
      </c>
      <c r="C20">
        <f>Лист5!$B$9</f>
        <v>103</v>
      </c>
    </row>
    <row r="21" spans="1:3" hidden="1" outlineLevel="1" x14ac:dyDescent="0.25">
      <c r="B21" t="s">
        <v>156</v>
      </c>
      <c r="C21">
        <f>Лист6!$B$9</f>
        <v>103</v>
      </c>
    </row>
    <row r="22" spans="1:3" collapsed="1" x14ac:dyDescent="0.25">
      <c r="A22" t="s">
        <v>148</v>
      </c>
      <c r="C22">
        <f>SUM(C20:C21)</f>
        <v>206</v>
      </c>
    </row>
    <row r="23" spans="1:3" hidden="1" outlineLevel="1" x14ac:dyDescent="0.25">
      <c r="B23" t="s">
        <v>156</v>
      </c>
      <c r="C23">
        <f>Лист5!$B$10</f>
        <v>116</v>
      </c>
    </row>
    <row r="24" spans="1:3" hidden="1" outlineLevel="1" x14ac:dyDescent="0.25">
      <c r="B24" t="s">
        <v>156</v>
      </c>
      <c r="C24">
        <f>Лист6!$B$10</f>
        <v>102</v>
      </c>
    </row>
    <row r="25" spans="1:3" collapsed="1" x14ac:dyDescent="0.25">
      <c r="A25" t="s">
        <v>149</v>
      </c>
      <c r="C25">
        <f>SUM(C23:C24)</f>
        <v>218</v>
      </c>
    </row>
    <row r="26" spans="1:3" hidden="1" outlineLevel="1" x14ac:dyDescent="0.25">
      <c r="B26" t="s">
        <v>156</v>
      </c>
      <c r="C26">
        <f>Лист5!$B$11</f>
        <v>114</v>
      </c>
    </row>
    <row r="27" spans="1:3" hidden="1" outlineLevel="1" x14ac:dyDescent="0.25">
      <c r="B27" t="s">
        <v>156</v>
      </c>
      <c r="C27">
        <f>Лист6!$B$11</f>
        <v>98</v>
      </c>
    </row>
    <row r="28" spans="1:3" collapsed="1" x14ac:dyDescent="0.25">
      <c r="A28" t="s">
        <v>150</v>
      </c>
      <c r="C28">
        <f>SUM(C26:C27)</f>
        <v>212</v>
      </c>
    </row>
    <row r="29" spans="1:3" hidden="1" outlineLevel="1" x14ac:dyDescent="0.25">
      <c r="B29" t="s">
        <v>156</v>
      </c>
      <c r="C29">
        <f>Лист5!$B$12</f>
        <v>123</v>
      </c>
    </row>
    <row r="30" spans="1:3" hidden="1" outlineLevel="1" x14ac:dyDescent="0.25">
      <c r="B30" t="s">
        <v>156</v>
      </c>
      <c r="C30">
        <f>Лист6!$B$12</f>
        <v>97</v>
      </c>
    </row>
    <row r="31" spans="1:3" collapsed="1" x14ac:dyDescent="0.25">
      <c r="A31" t="s">
        <v>151</v>
      </c>
      <c r="C31">
        <f>SUM(C29:C30)</f>
        <v>220</v>
      </c>
    </row>
    <row r="32" spans="1:3" hidden="1" outlineLevel="1" x14ac:dyDescent="0.25">
      <c r="B32" t="s">
        <v>156</v>
      </c>
      <c r="C32">
        <f>Лист5!$B$13</f>
        <v>124</v>
      </c>
    </row>
    <row r="33" spans="1:3" hidden="1" outlineLevel="1" x14ac:dyDescent="0.25">
      <c r="B33" t="s">
        <v>156</v>
      </c>
      <c r="C33">
        <f>Лист6!$B$13</f>
        <v>96</v>
      </c>
    </row>
    <row r="34" spans="1:3" collapsed="1" x14ac:dyDescent="0.25">
      <c r="A34" t="s">
        <v>152</v>
      </c>
      <c r="C34">
        <f>SUM(C32:C33)</f>
        <v>220</v>
      </c>
    </row>
    <row r="35" spans="1:3" hidden="1" outlineLevel="1" x14ac:dyDescent="0.25">
      <c r="B35" t="s">
        <v>156</v>
      </c>
      <c r="C35">
        <f>Лист5!$B$14</f>
        <v>121</v>
      </c>
    </row>
    <row r="36" spans="1:3" hidden="1" outlineLevel="1" x14ac:dyDescent="0.25">
      <c r="B36" t="s">
        <v>156</v>
      </c>
      <c r="C36">
        <f>Лист6!$B$14</f>
        <v>95</v>
      </c>
    </row>
    <row r="37" spans="1:3" collapsed="1" x14ac:dyDescent="0.25">
      <c r="A37" t="s">
        <v>153</v>
      </c>
      <c r="C37">
        <f>SUM(C35:C36)</f>
        <v>216</v>
      </c>
    </row>
  </sheetData>
  <dataConsolidate topLabels="1" link="1">
    <dataRefs count="2">
      <dataRef ref="A2:B14" sheet="Лист5" r:id="rId1"/>
      <dataRef ref="A2:B14" sheet="Лист6" r:id="rId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Адресно-телефонный справочник</vt:lpstr>
      <vt:lpstr>Служебная информация</vt:lpstr>
      <vt:lpstr>Личные сведения</vt:lpstr>
      <vt:lpstr>Лист3</vt:lpstr>
      <vt:lpstr>Консолидация</vt:lpstr>
      <vt:lpstr>Лист5</vt:lpstr>
      <vt:lpstr>Лист6</vt:lpstr>
      <vt:lpstr>Лист7</vt:lpstr>
      <vt:lpstr>Лист3!Извлечь</vt:lpstr>
      <vt:lpstr>Лист3!Критерии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2016-01-28T13:22:43Z</dcterms:modified>
</cp:coreProperties>
</file>