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uveg\source\repos\SAE_DEV_TEST\DOC\"/>
    </mc:Choice>
  </mc:AlternateContent>
  <xr:revisionPtr revIDLastSave="0" documentId="13_ncr:1_{FB95BA56-4E58-4DDB-AE07-263ACD7C2BFC}" xr6:coauthVersionLast="36" xr6:coauthVersionMax="36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0" yWindow="0" windowWidth="10050" windowHeight="6915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15" i="3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<sst xmlns="http://schemas.openxmlformats.org/spreadsheetml/2006/main" count="90" uniqueCount="63">
  <si>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</si>
  <si>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</si>
  <si>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</si>
  <si>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</si>
  <si>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</si>
  <si>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</si>
  <si>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</si>
  <si>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</si>
  <si>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</si>
  <si>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</si>
  <si>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</si>
  <si>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</si>
  <si>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</si>
  <si>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</si>
  <si>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</si>
  <si>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</si>
  <si>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</si>
  <si>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</si>
  <si>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</si>
  <si>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</si>
  <si>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</si>
  <si>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</si>
  <si>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</si>
  <si>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</si>
  <si>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</si>
  <si>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</si>
  <si>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</si>
  <si>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</si>
  <si>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</si>
  <si>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</si>
  <si>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</si>
  <si>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</si>
  <si>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</si>
  <si>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</si>
  <si>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</si>
  <si>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</si>
  <si>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</si>
  <si>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</si>
  <si>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</si>
  <si>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</si>
  <si>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</si>
  <si>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</si>
  <si>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</si>
  <si>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</si>
  <si>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</si>
  <si>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</si>
  <si>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</si>
  <si>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</si>
  <si>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</si>
  <si>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</si>
  <si>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</si>
  <si>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</si>
  <si>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</si>
  <si>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</si>
  <si>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</si>
  <si>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</si>
  <si>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nom etudiant 3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</si>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</sst>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Protection="1"/>
    <xf numFmtId="0" fontId="0" fillId="0" borderId="1" xfId="0" applyBorder="1" applyProtection="1"/>
    <xf numFmtId="0" fontId="5" fillId="0" borderId="1" xfId="0" applyFont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5" fillId="7" borderId="1" xfId="0" applyFont="1" applyFill="1" applyBorder="1" applyAlignment="1" applyProtection="1">
      <alignment horizontal="center"/>
    </xf>
    <xf numFmtId="0" fontId="0" fillId="0" borderId="1" xfId="0" applyFill="1" applyBorder="1" applyProtection="1"/>
    <xf numFmtId="0" fontId="5" fillId="9" borderId="1" xfId="0" applyFont="1" applyFill="1" applyBorder="1" applyAlignment="1" applyProtection="1">
      <alignment horizontal="center"/>
    </xf>
    <xf numFmtId="0" fontId="5" fillId="9" borderId="0" xfId="0" applyFont="1" applyFill="1" applyProtection="1"/>
    <xf numFmtId="0" fontId="0" fillId="9" borderId="0" xfId="0" applyFill="1" applyProtection="1"/>
    <xf numFmtId="0" fontId="5" fillId="6" borderId="1" xfId="0" applyFont="1" applyFill="1" applyBorder="1" applyAlignment="1" applyProtection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5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5" fillId="6" borderId="8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abSelected="1" topLeftCell="A13" zoomScale="73" workbookViewId="0">
      <selection activeCell="D10" sqref="D10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59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24" t="s">
        <v>29</v>
      </c>
      <c r="G5" s="24" t="s">
        <v>30</v>
      </c>
      <c r="H5" s="6" t="s">
        <v>18</v>
      </c>
    </row>
    <row r="6" spans="1:8" ht="39.950000000000003" customHeight="1" x14ac:dyDescent="0.25">
      <c r="A6" s="52" t="s">
        <v>13</v>
      </c>
      <c r="B6" s="3" t="s">
        <v>6</v>
      </c>
      <c r="C6" s="28">
        <v>3</v>
      </c>
      <c r="D6" s="27"/>
      <c r="E6" s="45"/>
      <c r="F6" s="18">
        <f t="shared" ref="F6:F12" si="0">D6*C6/100</f>
        <v>0</v>
      </c>
      <c r="G6" s="18">
        <f>E6*C6/100</f>
        <v>0</v>
      </c>
      <c r="H6" s="53" t="s">
        <v>43</v>
      </c>
    </row>
    <row r="7" spans="1:8" ht="39.950000000000003" customHeight="1" x14ac:dyDescent="0.25">
      <c r="A7" s="52"/>
      <c r="B7" s="3" t="s">
        <v>0</v>
      </c>
      <c r="C7" s="28">
        <v>2</v>
      </c>
      <c r="D7" s="27"/>
      <c r="E7" s="45"/>
      <c r="F7" s="18">
        <f t="shared" si="0"/>
        <v>0</v>
      </c>
      <c r="G7" s="18">
        <f t="shared" ref="G7:G12" si="1">E7*C7/100</f>
        <v>0</v>
      </c>
      <c r="H7" s="54"/>
    </row>
    <row r="8" spans="1:8" ht="39.950000000000003" customHeight="1" x14ac:dyDescent="0.25">
      <c r="A8" s="52"/>
      <c r="B8" s="3" t="s">
        <v>12</v>
      </c>
      <c r="C8" s="9">
        <v>1</v>
      </c>
      <c r="D8" s="27"/>
      <c r="E8" s="45"/>
      <c r="F8" s="18">
        <f t="shared" si="0"/>
        <v>0</v>
      </c>
      <c r="G8" s="18">
        <f t="shared" si="1"/>
        <v>0</v>
      </c>
      <c r="H8" s="55"/>
    </row>
    <row r="9" spans="1:8" ht="39.950000000000003" customHeight="1" x14ac:dyDescent="0.25">
      <c r="A9" s="52" t="s">
        <v>14</v>
      </c>
      <c r="B9" s="3" t="s">
        <v>7</v>
      </c>
      <c r="C9" s="9">
        <v>1</v>
      </c>
      <c r="D9" s="27">
        <v>100</v>
      </c>
      <c r="E9" s="45"/>
      <c r="F9" s="18">
        <f t="shared" si="0"/>
        <v>1</v>
      </c>
      <c r="G9" s="18">
        <f t="shared" si="1"/>
        <v>0</v>
      </c>
      <c r="H9" s="51" t="s">
        <v>21</v>
      </c>
    </row>
    <row r="10" spans="1:8" ht="39.950000000000003" customHeight="1" x14ac:dyDescent="0.25">
      <c r="A10" s="52"/>
      <c r="B10" s="3" t="s">
        <v>8</v>
      </c>
      <c r="C10" s="9">
        <v>1</v>
      </c>
      <c r="D10" s="27">
        <v>75</v>
      </c>
      <c r="E10" s="45"/>
      <c r="F10" s="18">
        <f t="shared" si="0"/>
        <v>0.75</v>
      </c>
      <c r="G10" s="18">
        <f t="shared" si="1"/>
        <v>0</v>
      </c>
      <c r="H10" s="51"/>
    </row>
    <row r="11" spans="1:8" ht="39.950000000000003" customHeight="1" x14ac:dyDescent="0.25">
      <c r="A11" s="52"/>
      <c r="B11" s="3" t="s">
        <v>9</v>
      </c>
      <c r="C11" s="9">
        <v>1</v>
      </c>
      <c r="D11" s="27">
        <v>100</v>
      </c>
      <c r="E11" s="45"/>
      <c r="F11" s="18">
        <f t="shared" si="0"/>
        <v>1</v>
      </c>
      <c r="G11" s="18">
        <f t="shared" si="1"/>
        <v>0</v>
      </c>
      <c r="H11" s="51"/>
    </row>
    <row r="12" spans="1:8" ht="39.950000000000003" customHeight="1" x14ac:dyDescent="0.25">
      <c r="A12" s="52"/>
      <c r="B12" s="3" t="s">
        <v>10</v>
      </c>
      <c r="C12" s="9">
        <v>1</v>
      </c>
      <c r="D12" s="27">
        <v>100</v>
      </c>
      <c r="E12" s="45"/>
      <c r="F12" s="18">
        <f t="shared" si="0"/>
        <v>1</v>
      </c>
      <c r="G12" s="18">
        <f t="shared" si="1"/>
        <v>0</v>
      </c>
      <c r="H12" s="51"/>
    </row>
    <row r="13" spans="1:8" ht="39.950000000000003" customHeight="1" x14ac:dyDescent="0.25">
      <c r="A13" s="52"/>
      <c r="B13" s="3" t="s">
        <v>11</v>
      </c>
      <c r="C13" s="9">
        <v>5</v>
      </c>
      <c r="D13" s="27">
        <v>100</v>
      </c>
      <c r="E13" s="45"/>
      <c r="F13" s="18">
        <f t="shared" ref="F13:F16" si="2">D13*C13/100</f>
        <v>5</v>
      </c>
      <c r="G13" s="18">
        <f t="shared" ref="G13:G16" si="3">E13*C13/100</f>
        <v>0</v>
      </c>
      <c r="H13" s="51"/>
    </row>
    <row r="14" spans="1:8" ht="39.950000000000003" customHeight="1" x14ac:dyDescent="0.25">
      <c r="A14" s="52"/>
      <c r="B14" s="3" t="s">
        <v>44</v>
      </c>
      <c r="C14" s="9">
        <v>5</v>
      </c>
      <c r="D14" s="27">
        <v>50</v>
      </c>
      <c r="E14" s="45"/>
      <c r="F14" s="18">
        <f t="shared" si="2"/>
        <v>2.5</v>
      </c>
      <c r="G14" s="18">
        <f t="shared" si="3"/>
        <v>0</v>
      </c>
      <c r="H14" s="51"/>
    </row>
    <row r="15" spans="1:8" ht="39.950000000000003" customHeight="1" x14ac:dyDescent="0.25">
      <c r="A15" s="52"/>
      <c r="B15" s="3" t="s">
        <v>1</v>
      </c>
      <c r="C15" s="18">
        <f>SUM(C6:C14)</f>
        <v>20</v>
      </c>
      <c r="D15" s="9"/>
      <c r="E15" s="45"/>
      <c r="F15" s="18">
        <f>SUM(F6:F14)</f>
        <v>11.25</v>
      </c>
      <c r="G15" s="18">
        <f>SUM(G6:G14)</f>
        <v>0</v>
      </c>
      <c r="H15" s="51"/>
    </row>
    <row r="16" spans="1:8" ht="57" customHeight="1" x14ac:dyDescent="0.25">
      <c r="A16" s="52"/>
      <c r="B16" s="5" t="s">
        <v>42</v>
      </c>
      <c r="C16" s="9">
        <v>2</v>
      </c>
      <c r="D16" s="27">
        <v>100</v>
      </c>
      <c r="E16" s="45"/>
      <c r="F16" s="49">
        <f t="shared" si="2"/>
        <v>2</v>
      </c>
      <c r="G16" s="49">
        <f t="shared" si="3"/>
        <v>0</v>
      </c>
      <c r="H16" s="51"/>
    </row>
    <row r="17" spans="1:8" ht="57" customHeight="1" x14ac:dyDescent="0.25">
      <c r="A17" s="52"/>
      <c r="B17" s="5" t="s">
        <v>48</v>
      </c>
      <c r="C17" s="10"/>
      <c r="D17" s="10"/>
      <c r="E17" s="45"/>
      <c r="F17" s="45"/>
      <c r="G17" s="50">
        <v>0</v>
      </c>
      <c r="H17" s="51"/>
    </row>
    <row r="18" spans="1:8" ht="39.950000000000003" customHeight="1" x14ac:dyDescent="0.25">
      <c r="A18" s="52"/>
      <c r="B18" s="3" t="s">
        <v>41</v>
      </c>
      <c r="C18" s="18">
        <f>C15+C16-C17</f>
        <v>22</v>
      </c>
      <c r="D18" s="9"/>
      <c r="E18" s="45"/>
      <c r="F18" s="25">
        <f>F15+F16-F17</f>
        <v>13.25</v>
      </c>
      <c r="G18" s="25">
        <f>G15+G16-G17</f>
        <v>0</v>
      </c>
      <c r="H18" s="51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XFD15"/>
  <sheetViews>
    <sheetView topLeftCell="A4" zoomScale="61" workbookViewId="0">
      <selection activeCell="D5" sqref="D5"/>
    </sheetView>
  </sheetViews>
  <sheetFormatPr baseColWidth="10" defaultColWidth="10.85546875" defaultRowHeight="15" x14ac:dyDescent="0.25"/>
  <cols>
    <col min="1" max="1" width="10.85546875" style="13"/>
    <col min="2" max="2" width="47" style="13" customWidth="1"/>
    <col min="3" max="7" width="10.85546875" style="13"/>
    <col min="8" max="8" width="37.28515625" style="13" customWidth="1"/>
    <col min="9" max="12" width="10.85546875" style="13"/>
    <col min="13" max="13" width="11.85546875" style="13" bestFit="1" customWidth="1"/>
    <col min="14" max="14" width="14.140625" style="13" bestFit="1" customWidth="1"/>
    <col min="15" max="16384" width="10.85546875" style="13"/>
  </cols>
  <sheetData>
    <row r="1" spans="1:16384" ht="21" x14ac:dyDescent="0.35">
      <c r="A1" s="11"/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ht="15.75" x14ac:dyDescent="0.25">
      <c r="B2" s="12" t="s">
        <v>31</v>
      </c>
    </row>
    <row r="4" spans="1:16384" ht="31.5" x14ac:dyDescent="0.25">
      <c r="A4" s="14"/>
      <c r="B4" s="15" t="s">
        <v>4</v>
      </c>
      <c r="C4" s="16" t="s">
        <v>5</v>
      </c>
      <c r="D4" s="23" t="s">
        <v>26</v>
      </c>
      <c r="E4" s="24" t="s">
        <v>27</v>
      </c>
      <c r="F4" s="24" t="s">
        <v>29</v>
      </c>
      <c r="G4" s="24" t="s">
        <v>30</v>
      </c>
      <c r="H4" s="16" t="s">
        <v>18</v>
      </c>
    </row>
    <row r="5" spans="1:16384" ht="60" customHeight="1" x14ac:dyDescent="0.25">
      <c r="A5" s="14"/>
      <c r="B5" s="17" t="s">
        <v>2</v>
      </c>
      <c r="C5" s="18">
        <v>1</v>
      </c>
      <c r="D5" s="27">
        <v>75</v>
      </c>
      <c r="E5" s="45"/>
      <c r="F5" s="18">
        <f t="shared" ref="F5:F11" si="0">D5*C5/100</f>
        <v>0.75</v>
      </c>
      <c r="G5" s="18">
        <f>E5*C5/100</f>
        <v>0</v>
      </c>
      <c r="H5" s="58" t="s">
        <v>20</v>
      </c>
    </row>
    <row r="6" spans="1:16384" ht="60" customHeight="1" x14ac:dyDescent="0.25">
      <c r="A6" s="56" t="s">
        <v>39</v>
      </c>
      <c r="B6" s="19" t="s">
        <v>23</v>
      </c>
      <c r="C6" s="18">
        <v>3</v>
      </c>
      <c r="D6" s="27"/>
      <c r="E6" s="45"/>
      <c r="F6" s="18">
        <f t="shared" si="0"/>
        <v>0</v>
      </c>
      <c r="G6" s="18">
        <f t="shared" ref="G6:G11" si="1">E6*C6/100</f>
        <v>0</v>
      </c>
      <c r="H6" s="59"/>
    </row>
    <row r="7" spans="1:16384" ht="60" customHeight="1" x14ac:dyDescent="0.25">
      <c r="A7" s="57"/>
      <c r="B7" s="19" t="s">
        <v>22</v>
      </c>
      <c r="C7" s="18">
        <v>5</v>
      </c>
      <c r="D7" s="27">
        <v>100</v>
      </c>
      <c r="E7" s="45"/>
      <c r="F7" s="18">
        <f t="shared" si="0"/>
        <v>5</v>
      </c>
      <c r="G7" s="18">
        <f t="shared" si="1"/>
        <v>0</v>
      </c>
      <c r="H7" s="59"/>
    </row>
    <row r="8" spans="1:16384" ht="60" customHeight="1" x14ac:dyDescent="0.25">
      <c r="A8" s="14"/>
      <c r="B8" s="17" t="s">
        <v>32</v>
      </c>
      <c r="C8" s="18">
        <v>4</v>
      </c>
      <c r="D8" s="27">
        <v>100</v>
      </c>
      <c r="E8" s="45"/>
      <c r="F8" s="18">
        <f t="shared" si="0"/>
        <v>4</v>
      </c>
      <c r="G8" s="18">
        <f t="shared" si="1"/>
        <v>0</v>
      </c>
      <c r="H8" s="59" t="s">
        <v>19</v>
      </c>
    </row>
    <row r="9" spans="1:16384" ht="60" customHeight="1" x14ac:dyDescent="0.25">
      <c r="A9" s="14"/>
      <c r="B9" s="17" t="s">
        <v>24</v>
      </c>
      <c r="C9" s="18">
        <v>3</v>
      </c>
      <c r="D9" s="27">
        <v>100</v>
      </c>
      <c r="E9" s="45"/>
      <c r="F9" s="18">
        <f t="shared" si="0"/>
        <v>3</v>
      </c>
      <c r="G9" s="18">
        <f t="shared" si="1"/>
        <v>0</v>
      </c>
      <c r="H9" s="59"/>
    </row>
    <row r="10" spans="1:16384" ht="60" customHeight="1" x14ac:dyDescent="0.25">
      <c r="A10" s="14"/>
      <c r="B10" s="17" t="s">
        <v>25</v>
      </c>
      <c r="C10" s="18">
        <v>3</v>
      </c>
      <c r="D10" s="27">
        <v>50</v>
      </c>
      <c r="E10" s="45"/>
      <c r="F10" s="18">
        <f t="shared" si="0"/>
        <v>1.5</v>
      </c>
      <c r="G10" s="18">
        <f t="shared" si="1"/>
        <v>0</v>
      </c>
      <c r="H10" s="59"/>
    </row>
    <row r="11" spans="1:16384" ht="60" customHeight="1" x14ac:dyDescent="0.25">
      <c r="A11" s="14"/>
      <c r="B11" s="17" t="s">
        <v>3</v>
      </c>
      <c r="C11" s="18">
        <v>4</v>
      </c>
      <c r="D11" s="27">
        <v>75</v>
      </c>
      <c r="E11" s="45"/>
      <c r="F11" s="18">
        <f t="shared" si="0"/>
        <v>3</v>
      </c>
      <c r="G11" s="18">
        <f t="shared" si="1"/>
        <v>0</v>
      </c>
      <c r="H11" s="59"/>
    </row>
    <row r="12" spans="1:16384" ht="60" customHeight="1" x14ac:dyDescent="0.25">
      <c r="A12" s="14"/>
      <c r="B12" s="20" t="s">
        <v>1</v>
      </c>
      <c r="C12" s="16">
        <f>SUM(C5,C7,C8,C9,C10,C11)</f>
        <v>20</v>
      </c>
      <c r="D12" s="16"/>
      <c r="E12" s="46"/>
      <c r="F12" s="16">
        <f>SUM(F5:F11)</f>
        <v>17.25</v>
      </c>
      <c r="G12" s="16">
        <f>SUM(G5:G11)</f>
        <v>0</v>
      </c>
      <c r="H12" s="26"/>
    </row>
    <row r="13" spans="1:16384" ht="60" customHeight="1" x14ac:dyDescent="0.25">
      <c r="A13" s="14"/>
      <c r="B13" s="21" t="s">
        <v>40</v>
      </c>
      <c r="C13" s="22">
        <v>2</v>
      </c>
      <c r="D13" s="27"/>
      <c r="E13" s="47"/>
      <c r="F13" s="22">
        <f>D13*C13/100</f>
        <v>0</v>
      </c>
      <c r="G13" s="22">
        <f>E13*C13/100</f>
        <v>0</v>
      </c>
      <c r="H13" s="26"/>
    </row>
    <row r="14" spans="1:16384" ht="60" customHeight="1" x14ac:dyDescent="0.25">
      <c r="A14" s="14"/>
      <c r="B14" s="5" t="s">
        <v>48</v>
      </c>
      <c r="C14" s="10"/>
      <c r="D14" s="10"/>
      <c r="E14" s="45"/>
      <c r="F14" s="45"/>
      <c r="G14" s="47"/>
      <c r="H14" s="26"/>
    </row>
    <row r="15" spans="1:16384" ht="60" customHeight="1" x14ac:dyDescent="0.25">
      <c r="A15" s="14"/>
      <c r="B15" s="20" t="s">
        <v>41</v>
      </c>
      <c r="C15" s="18">
        <f>C13+C12</f>
        <v>22</v>
      </c>
      <c r="D15" s="16"/>
      <c r="E15" s="45"/>
      <c r="F15" s="25">
        <f>F12+F13-F14</f>
        <v>17.25</v>
      </c>
      <c r="G15" s="18">
        <f>G12+G13-G14</f>
        <v>0</v>
      </c>
      <c r="H15" s="26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topLeftCell="A16" workbookViewId="0">
      <selection activeCell="C13" sqref="C13"/>
    </sheetView>
  </sheetViews>
  <sheetFormatPr baseColWidth="10" defaultColWidth="10.85546875" defaultRowHeight="15" x14ac:dyDescent="0.25"/>
  <cols>
    <col min="1" max="1" width="13.7109375" style="13" bestFit="1" customWidth="1"/>
    <col min="2" max="2" width="25" style="13" bestFit="1" customWidth="1"/>
    <col min="3" max="3" width="17.140625" style="13" customWidth="1"/>
    <col min="4" max="4" width="12.28515625" style="13" customWidth="1"/>
    <col min="5" max="5" width="10.85546875" style="13"/>
    <col min="6" max="6" width="12.85546875" style="13" bestFit="1" customWidth="1"/>
    <col min="7" max="7" width="15.5703125" style="13" bestFit="1" customWidth="1"/>
    <col min="8" max="16384" width="10.85546875" style="13"/>
  </cols>
  <sheetData>
    <row r="1" spans="1:8" x14ac:dyDescent="0.25">
      <c r="A1" s="29" t="s">
        <v>61</v>
      </c>
    </row>
    <row r="2" spans="1:8" x14ac:dyDescent="0.25">
      <c r="F2" s="60" t="s">
        <v>51</v>
      </c>
      <c r="G2" s="61"/>
    </row>
    <row r="3" spans="1:8" x14ac:dyDescent="0.25">
      <c r="A3" s="30"/>
      <c r="B3" s="31" t="s">
        <v>45</v>
      </c>
      <c r="C3" s="31" t="s">
        <v>46</v>
      </c>
      <c r="E3" s="30"/>
      <c r="F3" s="31" t="s">
        <v>45</v>
      </c>
      <c r="G3" s="31" t="s">
        <v>46</v>
      </c>
    </row>
    <row r="4" spans="1:8" x14ac:dyDescent="0.25">
      <c r="A4" s="32" t="s">
        <v>47</v>
      </c>
      <c r="B4" s="33">
        <f>'Jeu et livrables'!G18</f>
        <v>0</v>
      </c>
      <c r="C4" s="33">
        <f>Qualité!G15</f>
        <v>0</v>
      </c>
      <c r="E4" s="30" t="s">
        <v>49</v>
      </c>
      <c r="F4" s="34">
        <v>60</v>
      </c>
      <c r="G4" s="34">
        <v>40</v>
      </c>
      <c r="H4" s="13" t="s">
        <v>58</v>
      </c>
    </row>
    <row r="5" spans="1:8" x14ac:dyDescent="0.25">
      <c r="A5" s="30"/>
      <c r="B5" s="31" t="s">
        <v>49</v>
      </c>
      <c r="C5" s="31" t="s">
        <v>50</v>
      </c>
      <c r="E5" s="30" t="s">
        <v>50</v>
      </c>
      <c r="F5" s="34">
        <v>40</v>
      </c>
      <c r="G5" s="34">
        <v>60</v>
      </c>
    </row>
    <row r="6" spans="1:8" x14ac:dyDescent="0.25">
      <c r="A6" s="32" t="s">
        <v>47</v>
      </c>
      <c r="B6" s="33">
        <f>ROUND(B4*F4/100 + C4*G4/100,1)</f>
        <v>0</v>
      </c>
      <c r="C6" s="33">
        <f>ROUND(B4*F5/100 +C4*G5/100,1)</f>
        <v>0</v>
      </c>
    </row>
    <row r="8" spans="1:8" ht="15.75" x14ac:dyDescent="0.25">
      <c r="B8" s="35"/>
    </row>
    <row r="9" spans="1:8" ht="15.75" x14ac:dyDescent="0.25">
      <c r="A9" s="36" t="s">
        <v>52</v>
      </c>
      <c r="B9" s="64" t="s">
        <v>60</v>
      </c>
      <c r="C9" s="65"/>
      <c r="D9" s="62" t="s">
        <v>16</v>
      </c>
      <c r="E9" s="63"/>
    </row>
    <row r="10" spans="1:8" ht="15.75" x14ac:dyDescent="0.25">
      <c r="A10" s="14"/>
      <c r="B10" s="31" t="s">
        <v>17</v>
      </c>
      <c r="C10" s="31" t="s">
        <v>15</v>
      </c>
      <c r="D10" s="37" t="s">
        <v>49</v>
      </c>
      <c r="E10" s="37" t="s">
        <v>50</v>
      </c>
    </row>
    <row r="11" spans="1:8" x14ac:dyDescent="0.25">
      <c r="A11" s="43" t="s">
        <v>54</v>
      </c>
      <c r="B11" s="34">
        <v>0.33300000000000002</v>
      </c>
      <c r="C11" s="44"/>
      <c r="D11" s="37">
        <f>MIN(ROUND((C11-B11 + 1)*$B$6,1),20)</f>
        <v>0</v>
      </c>
      <c r="E11" s="37">
        <f>MIN(ROUND((C11-B11+1)*$C$6,1),20)</f>
        <v>0</v>
      </c>
    </row>
    <row r="12" spans="1:8" x14ac:dyDescent="0.25">
      <c r="A12" s="43" t="s">
        <v>55</v>
      </c>
      <c r="B12" s="34">
        <v>0.33300000000000002</v>
      </c>
      <c r="C12" s="44"/>
      <c r="D12" s="37">
        <f>MIN(ROUND((C12-B12 + 1)*$B$6,1),20)</f>
        <v>0</v>
      </c>
      <c r="E12" s="37">
        <f>MIN(ROUND((C12-B12+1)*$C$6,1),20)</f>
        <v>0</v>
      </c>
    </row>
    <row r="13" spans="1:8" x14ac:dyDescent="0.25">
      <c r="A13" s="43" t="s">
        <v>56</v>
      </c>
      <c r="B13" s="34">
        <v>0.33300000000000002</v>
      </c>
      <c r="C13" s="44"/>
      <c r="D13" s="37">
        <f>MIN(ROUND((C13-B13 + 1)*$B$6,1),20)</f>
        <v>0</v>
      </c>
      <c r="E13" s="37">
        <f>MIN(ROUND((C13-B13+1)*$C$6,1),20)</f>
        <v>0</v>
      </c>
    </row>
    <row r="14" spans="1:8" x14ac:dyDescent="0.25">
      <c r="A14" s="38" t="s">
        <v>57</v>
      </c>
      <c r="B14" s="34">
        <f>ROUNDUP(SUM(B11:B13),2)</f>
        <v>1</v>
      </c>
      <c r="C14" s="39">
        <f>ROUNDUP(SUM(C11:C13),2)</f>
        <v>0</v>
      </c>
      <c r="D14" s="40" t="s">
        <v>62</v>
      </c>
      <c r="E14" s="41"/>
      <c r="F14" s="41"/>
      <c r="G14" s="41"/>
    </row>
    <row r="16" spans="1:8" ht="15.75" x14ac:dyDescent="0.25">
      <c r="A16" s="36" t="s">
        <v>53</v>
      </c>
      <c r="B16" s="64" t="s">
        <v>60</v>
      </c>
      <c r="C16" s="65"/>
      <c r="D16" s="66" t="s">
        <v>16</v>
      </c>
      <c r="E16" s="67"/>
    </row>
    <row r="17" spans="1:7" ht="15.75" x14ac:dyDescent="0.25">
      <c r="A17" s="14"/>
      <c r="B17" s="31" t="s">
        <v>17</v>
      </c>
      <c r="C17" s="31" t="s">
        <v>15</v>
      </c>
      <c r="D17" s="42" t="s">
        <v>49</v>
      </c>
      <c r="E17" s="42" t="s">
        <v>50</v>
      </c>
    </row>
    <row r="18" spans="1:7" x14ac:dyDescent="0.25">
      <c r="A18" s="43" t="s">
        <v>54</v>
      </c>
      <c r="B18" s="34">
        <v>0.5</v>
      </c>
      <c r="C18" s="44"/>
      <c r="D18" s="42">
        <f>MIN(ROUND((C18-B18 + 1)*$B$6,1),20)</f>
        <v>0</v>
      </c>
      <c r="E18" s="42">
        <f>MIN(ROUND((C18-B18+1)*$C$6,1),20)</f>
        <v>0</v>
      </c>
    </row>
    <row r="19" spans="1:7" x14ac:dyDescent="0.25">
      <c r="A19" s="43" t="s">
        <v>55</v>
      </c>
      <c r="B19" s="34">
        <v>0.5</v>
      </c>
      <c r="C19" s="44"/>
      <c r="D19" s="42">
        <f>MIN(ROUND((C19-B19 + 1)*$B$6,1),20)</f>
        <v>0</v>
      </c>
      <c r="E19" s="42">
        <f>MIN(ROUND((C19-B19+1)*$C$6,1),20)</f>
        <v>0</v>
      </c>
    </row>
    <row r="20" spans="1:7" x14ac:dyDescent="0.25">
      <c r="A20" s="38" t="s">
        <v>57</v>
      </c>
      <c r="B20" s="34">
        <f>ROUNDUP(SUM(B18:B19),2)</f>
        <v>1</v>
      </c>
      <c r="C20" s="39">
        <f>ROUNDUP(SUM(C18:C19),2)</f>
        <v>0</v>
      </c>
      <c r="D20" s="40" t="s">
        <v>62</v>
      </c>
      <c r="E20" s="41"/>
      <c r="F20" s="41"/>
      <c r="G20" s="41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s="13" t="s">
        <v>35</v>
      </c>
      <c r="B1" s="13" t="s">
        <v>34</v>
      </c>
      <c r="C1" s="13" t="s">
        <v>36</v>
      </c>
      <c r="D1" s="13" t="s">
        <v>38</v>
      </c>
      <c r="E1" s="13" t="s">
        <v>37</v>
      </c>
    </row>
    <row r="2" spans="1:5" x14ac:dyDescent="0.25">
      <c r="A2" s="13">
        <v>0</v>
      </c>
      <c r="B2" s="13">
        <v>25</v>
      </c>
      <c r="C2" s="13">
        <v>50</v>
      </c>
      <c r="D2" s="13">
        <v>75</v>
      </c>
      <c r="E2" s="13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48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Gaelle LABAUVE</cp:lastModifiedBy>
  <cp:lastPrinted>2023-01-09T11:23:21Z</cp:lastPrinted>
  <dcterms:created xsi:type="dcterms:W3CDTF">2021-12-16T12:29:53Z</dcterms:created>
  <dcterms:modified xsi:type="dcterms:W3CDTF">2023-01-11T17:04:07Z</dcterms:modified>
</cp:coreProperties>
</file>