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 activeTab="6"/>
  </bookViews>
  <sheets>
    <sheet name="256KB 200 Request" sheetId="1" r:id="rId1"/>
    <sheet name="Latency" sheetId="2" r:id="rId2"/>
    <sheet name="512" sheetId="3" r:id="rId3"/>
    <sheet name="512L" sheetId="4" r:id="rId4"/>
    <sheet name="工作表5" sheetId="5" r:id="rId5"/>
    <sheet name="工作表7" sheetId="7" r:id="rId6"/>
    <sheet name="工作表6" sheetId="6" r:id="rId7"/>
    <sheet name="工作表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D4" i="3"/>
  <c r="C4" i="3"/>
  <c r="B4" i="3"/>
  <c r="E3" i="6"/>
  <c r="E3" i="5"/>
  <c r="E5" i="3"/>
  <c r="D3" i="6"/>
  <c r="D5" i="3"/>
  <c r="C5" i="3"/>
  <c r="C3" i="6"/>
  <c r="B5" i="3"/>
  <c r="D3" i="5"/>
  <c r="B3" i="6"/>
  <c r="E3" i="3"/>
  <c r="E5" i="6"/>
  <c r="D5" i="6"/>
  <c r="D3" i="3"/>
  <c r="C5" i="6"/>
  <c r="C3" i="5"/>
  <c r="B5" i="6"/>
  <c r="C3" i="3"/>
  <c r="E4" i="6"/>
  <c r="D4" i="6"/>
  <c r="B3" i="3"/>
  <c r="B3" i="5"/>
  <c r="C4" i="6"/>
  <c r="E2" i="3"/>
  <c r="B4" i="6"/>
  <c r="D2" i="3"/>
  <c r="E2" i="6"/>
  <c r="E2" i="5"/>
  <c r="C2" i="5"/>
  <c r="D2" i="6"/>
  <c r="C2" i="3"/>
  <c r="C2" i="6"/>
  <c r="B2" i="6"/>
  <c r="B2" i="3"/>
  <c r="E5" i="1"/>
  <c r="D5" i="1"/>
  <c r="C5" i="1"/>
  <c r="B5" i="1"/>
  <c r="E4" i="1"/>
  <c r="C4" i="1"/>
  <c r="E3" i="1"/>
</calcChain>
</file>

<file path=xl/sharedStrings.xml><?xml version="1.0" encoding="utf-8"?>
<sst xmlns="http://schemas.openxmlformats.org/spreadsheetml/2006/main" count="52" uniqueCount="15">
  <si>
    <t>Random</t>
  </si>
  <si>
    <t>Random</t>
    <phoneticPr fontId="1" type="noConversion"/>
  </si>
  <si>
    <t>LRU</t>
  </si>
  <si>
    <t>LRU</t>
    <phoneticPr fontId="1" type="noConversion"/>
  </si>
  <si>
    <t>MAXS</t>
  </si>
  <si>
    <t>MAXS</t>
    <phoneticPr fontId="1" type="noConversion"/>
  </si>
  <si>
    <t>FIFO</t>
  </si>
  <si>
    <t>FIFO</t>
    <phoneticPr fontId="1" type="noConversion"/>
  </si>
  <si>
    <t>NO CACHE</t>
    <phoneticPr fontId="1" type="noConversion"/>
  </si>
  <si>
    <t>256KB</t>
    <phoneticPr fontId="1" type="noConversion"/>
  </si>
  <si>
    <t>512KB</t>
    <phoneticPr fontId="1" type="noConversion"/>
  </si>
  <si>
    <t>1MB</t>
    <phoneticPr fontId="1" type="noConversion"/>
  </si>
  <si>
    <t>2MB</t>
    <phoneticPr fontId="1" type="noConversion"/>
  </si>
  <si>
    <t>1MB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</si>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</sst>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0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'256KB 200 Request'!$B$1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Request'!$B$2:$B$5</c:f>
              <c:numCache>
                <c:formatCode>General</c:formatCode>
                <c:ptCount val="4"/>
                <c:pt idx="0">
                  <c:v>0.094</c:v>
                </c:pt>
                <c:pt idx="1">
                  <c:v>0.118</c:v>
                </c:pt>
                <c:pt idx="2">
                  <c:v>0.22</c:v>
                </c:pt>
                <c:pt idx="3">
                  <c:v>0.416</c:v>
                </c:pt>
              </c:numCache>
            </c:numRef>
          </c:val>
        </c:ser>
        <c:ser>
          <c:idx val="1"/>
          <c:order val="1"/>
          <c:tx>
            <c:strRef>
              <c:f>'256KB 200 Request'!$C$1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Request'!$C$2:$C$5</c:f>
              <c:numCache>
                <c:formatCode>General</c:formatCode>
                <c:ptCount val="4"/>
                <c:pt idx="0">
                  <c:v>0.1</c:v>
                </c:pt>
                <c:pt idx="1">
                  <c:v>0.13</c:v>
                </c:pt>
                <c:pt idx="2">
                  <c:v>0.232</c:v>
                </c:pt>
                <c:pt idx="3">
                  <c:v>0.442</c:v>
                </c:pt>
              </c:numCache>
            </c:numRef>
          </c:val>
        </c:ser>
        <c:ser>
          <c:idx val="2"/>
          <c:order val="2"/>
          <c:tx>
            <c:strRef>
              <c:f>'256KB 200 Request'!$D$1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Request'!$D$2:$D$5</c:f>
              <c:numCache>
                <c:formatCode>General</c:formatCode>
                <c:ptCount val="4"/>
                <c:pt idx="0">
                  <c:v>0.234</c:v>
                </c:pt>
                <c:pt idx="1">
                  <c:v>0.348</c:v>
                </c:pt>
                <c:pt idx="2">
                  <c:v>0.576</c:v>
                </c:pt>
                <c:pt idx="3">
                  <c:v>0.722</c:v>
                </c:pt>
              </c:numCache>
            </c:numRef>
          </c:val>
        </c:ser>
        <c:ser>
          <c:idx val="3"/>
          <c:order val="3"/>
          <c:tx>
            <c:strRef>
              <c:f>'256KB 200 Request'!$E$1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Request'!$E$2:$E$5</c:f>
              <c:numCache>
                <c:formatCode>General</c:formatCode>
                <c:ptCount val="4"/>
                <c:pt idx="0">
                  <c:v>0.098</c:v>
                </c:pt>
                <c:pt idx="1">
                  <c:v>0.126</c:v>
                </c:pt>
                <c:pt idx="2">
                  <c:v>0.24</c:v>
                </c:pt>
                <c:pt idx="3">
                  <c:v>0.452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00314712"/>
        <c:axId val="-2100642408"/>
      </c:barChart>
      <c:catAx>
        <c:axId val="-21003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100642408"/>
        <c:crosses val="autoZero"/>
        <c:auto val="1"/>
        <c:lblAlgn val="ctr"/>
        <c:lblOffset val="100"/>
        <c:noMultiLvlLbl val="0"/>
      </c:catAx>
      <c:valAx>
        <c:axId val="-2100642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314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Latency!$B$2:$B$5</c:f>
              <c:numCache>
                <c:formatCode>General</c:formatCode>
                <c:ptCount val="4"/>
                <c:pt idx="0">
                  <c:v>643765.0</c:v>
                </c:pt>
                <c:pt idx="1">
                  <c:v>506034.0</c:v>
                </c:pt>
                <c:pt idx="2">
                  <c:v>449160.0</c:v>
                </c:pt>
                <c:pt idx="3">
                  <c:v>361238.0</c:v>
                </c:pt>
              </c:numCache>
            </c:numRef>
          </c:val>
        </c:ser>
        <c:ser>
          <c:idx val="1"/>
          <c:order val="1"/>
          <c:tx>
            <c:strRef>
              <c:f>Latency!$C$1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Latency!$C$2:$C$5</c:f>
              <c:numCache>
                <c:formatCode>General</c:formatCode>
                <c:ptCount val="4"/>
                <c:pt idx="0">
                  <c:v>620657.0</c:v>
                </c:pt>
                <c:pt idx="1">
                  <c:v>495588.0</c:v>
                </c:pt>
                <c:pt idx="2">
                  <c:v>435717.0</c:v>
                </c:pt>
                <c:pt idx="3">
                  <c:v>339655.0</c:v>
                </c:pt>
              </c:numCache>
            </c:numRef>
          </c:val>
        </c:ser>
        <c:ser>
          <c:idx val="2"/>
          <c:order val="2"/>
          <c:tx>
            <c:strRef>
              <c:f>Latency!$D$1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Latency!$D$2:$D$5</c:f>
              <c:numCache>
                <c:formatCode>General</c:formatCode>
                <c:ptCount val="4"/>
                <c:pt idx="0">
                  <c:v>485641.0</c:v>
                </c:pt>
                <c:pt idx="1">
                  <c:v>409269.0</c:v>
                </c:pt>
                <c:pt idx="2">
                  <c:v>362776.0</c:v>
                </c:pt>
                <c:pt idx="3">
                  <c:v>229110.0</c:v>
                </c:pt>
              </c:numCache>
            </c:numRef>
          </c:val>
        </c:ser>
        <c:ser>
          <c:idx val="3"/>
          <c:order val="3"/>
          <c:tx>
            <c:strRef>
              <c:f>Latency!$E$1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Latency!$E$2:$E$5</c:f>
              <c:numCache>
                <c:formatCode>General</c:formatCode>
                <c:ptCount val="4"/>
                <c:pt idx="0">
                  <c:v>626011.0</c:v>
                </c:pt>
                <c:pt idx="1">
                  <c:v>499130.0</c:v>
                </c:pt>
                <c:pt idx="2">
                  <c:v>436381.0</c:v>
                </c:pt>
                <c:pt idx="3">
                  <c:v>342125.0</c:v>
                </c:pt>
              </c:numCache>
            </c:numRef>
          </c:val>
        </c:ser>
        <c:ser>
          <c:idx val="4"/>
          <c:order val="4"/>
          <c:tx>
            <c:strRef>
              <c:f>Latency!$F$1</c:f>
              <c:strCache>
                <c:ptCount val="1"/>
                <c:pt idx="0">
                  <c:v>NO CACHE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Latency!$F$2:$F$5</c:f>
              <c:numCache>
                <c:formatCode>General</c:formatCode>
                <c:ptCount val="4"/>
                <c:pt idx="0">
                  <c:v>752167.0</c:v>
                </c:pt>
                <c:pt idx="1">
                  <c:v>752167.0</c:v>
                </c:pt>
                <c:pt idx="2">
                  <c:v>752167.0</c:v>
                </c:pt>
                <c:pt idx="3">
                  <c:v>752167.0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01264856"/>
        <c:axId val="-2097437880"/>
      </c:barChart>
      <c:catAx>
        <c:axId val="-210126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97437880"/>
        <c:crosses val="autoZero"/>
        <c:auto val="1"/>
        <c:lblAlgn val="ctr"/>
        <c:lblOffset val="100"/>
        <c:noMultiLvlLbl val="0"/>
      </c:catAx>
      <c:valAx>
        <c:axId val="-2097437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Time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Latency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64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Experinational</a:t>
            </a:r>
            <a:r>
              <a:rPr lang="zh-CN" altLang="en-US"/>
              <a:t> </a:t>
            </a:r>
            <a:r>
              <a:rPr lang="en-US" altLang="zh-CN"/>
              <a:t>Lamad</a:t>
            </a:r>
            <a:r>
              <a:rPr lang="zh-CN" altLang="en-US"/>
              <a:t> </a:t>
            </a:r>
            <a:r>
              <a:rPr lang="zh-CN" altLang="zh-CN"/>
              <a:t>=</a:t>
            </a:r>
            <a:r>
              <a:rPr lang="zh-CN" altLang="en-US"/>
              <a:t> </a:t>
            </a:r>
            <a:r>
              <a:rPr lang="en-US" altLang="zh-CN"/>
              <a:t>0.1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'512'!$B$1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'512'!$B$2:$B$5</c:f>
              <c:numCache>
                <c:formatCode>General</c:formatCode>
                <c:ptCount val="4"/>
                <c:pt idx="0">
                  <c:v>0.158</c:v>
                </c:pt>
                <c:pt idx="1">
                  <c:v>0.216</c:v>
                </c:pt>
                <c:pt idx="2">
                  <c:v>0.372</c:v>
                </c:pt>
                <c:pt idx="3">
                  <c:v>0.698</c:v>
                </c:pt>
              </c:numCache>
            </c:numRef>
          </c:val>
        </c:ser>
        <c:ser>
          <c:idx val="1"/>
          <c:order val="1"/>
          <c:tx>
            <c:strRef>
              <c:f>'512'!$C$1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'512'!$C$2:$C$5</c:f>
              <c:numCache>
                <c:formatCode>General</c:formatCode>
                <c:ptCount val="4"/>
                <c:pt idx="0">
                  <c:v>0.174</c:v>
                </c:pt>
                <c:pt idx="1">
                  <c:v>0.222</c:v>
                </c:pt>
                <c:pt idx="2">
                  <c:v>0.422</c:v>
                </c:pt>
                <c:pt idx="3">
                  <c:v>0.734</c:v>
                </c:pt>
              </c:numCache>
            </c:numRef>
          </c:val>
        </c:ser>
        <c:ser>
          <c:idx val="2"/>
          <c:order val="2"/>
          <c:tx>
            <c:strRef>
              <c:f>'512'!$D$1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'512'!$D$2:$D$5</c:f>
              <c:numCache>
                <c:formatCode>General</c:formatCode>
                <c:ptCount val="4"/>
                <c:pt idx="0">
                  <c:v>0.182</c:v>
                </c:pt>
                <c:pt idx="1">
                  <c:v>0.36</c:v>
                </c:pt>
                <c:pt idx="2">
                  <c:v>0.662</c:v>
                </c:pt>
                <c:pt idx="3">
                  <c:v>0.816</c:v>
                </c:pt>
              </c:numCache>
            </c:numRef>
          </c:val>
        </c:ser>
        <c:ser>
          <c:idx val="3"/>
          <c:order val="3"/>
          <c:tx>
            <c:strRef>
              <c:f>'512'!$E$1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'512'!$E$2:$E$5</c:f>
              <c:numCache>
                <c:formatCode>General</c:formatCode>
                <c:ptCount val="4"/>
                <c:pt idx="0">
                  <c:v>0.15</c:v>
                </c:pt>
                <c:pt idx="1">
                  <c:v>0.214</c:v>
                </c:pt>
                <c:pt idx="2">
                  <c:v>0.39</c:v>
                </c:pt>
                <c:pt idx="3">
                  <c:v>0.688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81588552"/>
        <c:axId val="-2081466360"/>
      </c:barChart>
      <c:catAx>
        <c:axId val="-20815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81466360"/>
        <c:crosses val="autoZero"/>
        <c:auto val="1"/>
        <c:lblAlgn val="ctr"/>
        <c:lblOffset val="100"/>
        <c:noMultiLvlLbl val="0"/>
      </c:catAx>
      <c:valAx>
        <c:axId val="-2081466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588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Cache 500 Request Experinational Lamad = 0.1</a:t>
            </a:r>
            <a:endParaRPr lang="en-US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'512L'!$B$1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'512L'!$B$2:$B$5</c:f>
              <c:numCache>
                <c:formatCode>General</c:formatCode>
                <c:ptCount val="4"/>
                <c:pt idx="0">
                  <c:v>399021.0</c:v>
                </c:pt>
                <c:pt idx="1">
                  <c:v>371116.0</c:v>
                </c:pt>
                <c:pt idx="2">
                  <c:v>316218.0</c:v>
                </c:pt>
                <c:pt idx="3">
                  <c:v>232483.0</c:v>
                </c:pt>
              </c:numCache>
            </c:numRef>
          </c:val>
        </c:ser>
        <c:ser>
          <c:idx val="1"/>
          <c:order val="1"/>
          <c:tx>
            <c:strRef>
              <c:f>'512L'!$C$1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'512L'!$C$2:$C$5</c:f>
              <c:numCache>
                <c:formatCode>General</c:formatCode>
                <c:ptCount val="4"/>
                <c:pt idx="0">
                  <c:v>454220.0</c:v>
                </c:pt>
                <c:pt idx="1">
                  <c:v>349169.0</c:v>
                </c:pt>
                <c:pt idx="2">
                  <c:v>297268.0</c:v>
                </c:pt>
                <c:pt idx="3">
                  <c:v>171495.0</c:v>
                </c:pt>
              </c:numCache>
            </c:numRef>
          </c:val>
        </c:ser>
        <c:ser>
          <c:idx val="2"/>
          <c:order val="2"/>
          <c:tx>
            <c:strRef>
              <c:f>'512L'!$D$1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'512L'!$D$2:$D$5</c:f>
              <c:numCache>
                <c:formatCode>General</c:formatCode>
                <c:ptCount val="4"/>
                <c:pt idx="0">
                  <c:v>410466.0</c:v>
                </c:pt>
                <c:pt idx="1">
                  <c:v>410241.0</c:v>
                </c:pt>
                <c:pt idx="2">
                  <c:v>281643.0</c:v>
                </c:pt>
                <c:pt idx="3">
                  <c:v>149772.0</c:v>
                </c:pt>
              </c:numCache>
            </c:numRef>
          </c:val>
        </c:ser>
        <c:ser>
          <c:idx val="3"/>
          <c:order val="3"/>
          <c:tx>
            <c:strRef>
              <c:f>'512L'!$E$1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'512L'!$E$2:$E$5</c:f>
              <c:numCache>
                <c:formatCode>General</c:formatCode>
                <c:ptCount val="4"/>
                <c:pt idx="0">
                  <c:v>424098.0</c:v>
                </c:pt>
                <c:pt idx="1">
                  <c:v>394962.0</c:v>
                </c:pt>
                <c:pt idx="2">
                  <c:v>315084.0</c:v>
                </c:pt>
                <c:pt idx="3">
                  <c:v>179887.0</c:v>
                </c:pt>
              </c:numCache>
            </c:numRef>
          </c:val>
        </c:ser>
        <c:ser>
          <c:idx val="4"/>
          <c:order val="4"/>
          <c:tx>
            <c:strRef>
              <c:f>'512L'!$F$1</c:f>
              <c:strCache>
                <c:ptCount val="1"/>
                <c:pt idx="0">
                  <c:v>NO CACHE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'512L'!$F$2:$F$5</c:f>
              <c:numCache>
                <c:formatCode>General</c:formatCode>
                <c:ptCount val="4"/>
                <c:pt idx="0">
                  <c:v>474519.0</c:v>
                </c:pt>
                <c:pt idx="1">
                  <c:v>474519.0</c:v>
                </c:pt>
                <c:pt idx="2">
                  <c:v>474519.0</c:v>
                </c:pt>
                <c:pt idx="3">
                  <c:v>474519.0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9295112"/>
        <c:axId val="-2082268600"/>
      </c:barChart>
      <c:catAx>
        <c:axId val="208929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82268600"/>
        <c:crosses val="autoZero"/>
        <c:auto val="1"/>
        <c:lblAlgn val="ctr"/>
        <c:lblOffset val="100"/>
        <c:noMultiLvlLbl val="0"/>
      </c:catAx>
      <c:valAx>
        <c:axId val="-2082268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Time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Latency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295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1000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工作表5!$B$2:$B$3</c:f>
              <c:numCache>
                <c:formatCode>General</c:formatCode>
                <c:ptCount val="2"/>
                <c:pt idx="0">
                  <c:v>0.22</c:v>
                </c:pt>
                <c:pt idx="1">
                  <c:v>0.212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工作表5!$C$2:$C$3</c:f>
              <c:numCache>
                <c:formatCode>General</c:formatCode>
                <c:ptCount val="2"/>
                <c:pt idx="0">
                  <c:v>0.232</c:v>
                </c:pt>
                <c:pt idx="1">
                  <c:v>0.214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工作表5!$D$1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工作表5!$D$2:$D$3</c:f>
              <c:numCache>
                <c:formatCode>General</c:formatCode>
                <c:ptCount val="2"/>
                <c:pt idx="0">
                  <c:v>0.576</c:v>
                </c:pt>
                <c:pt idx="1">
                  <c:v>0.567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工作表5!$E$1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工作表5!$E$2:$E$3</c:f>
              <c:numCache>
                <c:formatCode>General</c:formatCode>
                <c:ptCount val="2"/>
                <c:pt idx="0">
                  <c:v>0.24</c:v>
                </c:pt>
                <c:pt idx="1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69608"/>
        <c:axId val="-2097719048"/>
      </c:lineChart>
      <c:catAx>
        <c:axId val="20903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Requests 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97719048"/>
        <c:crosses val="autoZero"/>
        <c:auto val="1"/>
        <c:lblAlgn val="ctr"/>
        <c:lblOffset val="100"/>
        <c:noMultiLvlLbl val="0"/>
      </c:catAx>
      <c:valAx>
        <c:axId val="-209771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69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1000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工作表7!$B$1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工作表7!$B$2:$B$3</c:f>
              <c:numCache>
                <c:formatCode>General</c:formatCode>
                <c:ptCount val="2"/>
                <c:pt idx="0">
                  <c:v>449160.0</c:v>
                </c:pt>
                <c:pt idx="1">
                  <c:v>448939.0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工作表7!$C$1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工作表7!$C$2:$C$3</c:f>
              <c:numCache>
                <c:formatCode>General</c:formatCode>
                <c:ptCount val="2"/>
                <c:pt idx="0">
                  <c:v>435717.0</c:v>
                </c:pt>
                <c:pt idx="1">
                  <c:v>451288.0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工作表7!$D$1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工作表7!$D$2:$D$3</c:f>
              <c:numCache>
                <c:formatCode>General</c:formatCode>
                <c:ptCount val="2"/>
                <c:pt idx="0">
                  <c:v>362776.0</c:v>
                </c:pt>
                <c:pt idx="1">
                  <c:v>362570.0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工作表7!$E$1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工作表7!$E$2:$E$3</c:f>
              <c:numCache>
                <c:formatCode>General</c:formatCode>
                <c:ptCount val="2"/>
                <c:pt idx="0">
                  <c:v>436381.0</c:v>
                </c:pt>
                <c:pt idx="1">
                  <c:v>462349.0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工作表7!$F$1</c:f>
              <c:strCache>
                <c:ptCount val="1"/>
                <c:pt idx="0">
                  <c:v>NO CACHE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工作表7!$F$2:$F$3</c:f>
              <c:numCache>
                <c:formatCode>General</c:formatCode>
                <c:ptCount val="2"/>
                <c:pt idx="0">
                  <c:v>752167.0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71576"/>
        <c:axId val="2058531816"/>
      </c:lineChart>
      <c:catAx>
        <c:axId val="205917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Requests 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58531816"/>
        <c:crosses val="autoZero"/>
        <c:auto val="1"/>
        <c:lblAlgn val="ctr"/>
        <c:lblOffset val="100"/>
        <c:noMultiLvlLbl val="0"/>
      </c:catAx>
      <c:valAx>
        <c:axId val="2058531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800" b="1" i="0" baseline="0">
                    <a:effectLst/>
                  </a:rPr>
                  <a:t>Time Latency</a:t>
                </a:r>
                <a:endParaRPr lang="en-US" altLang="zh-CN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171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Expennational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工作表6!$B$1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工作表6!$B$2:$B$5</c:f>
              <c:numCache>
                <c:formatCode>General</c:formatCode>
                <c:ptCount val="4"/>
                <c:pt idx="0">
                  <c:v>0.246</c:v>
                </c:pt>
                <c:pt idx="1">
                  <c:v>0.372</c:v>
                </c:pt>
                <c:pt idx="2">
                  <c:v>0.566</c:v>
                </c:pt>
                <c:pt idx="3">
                  <c:v>0.962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工作表6!$C$1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工作表6!$C$2:$C$5</c:f>
              <c:numCache>
                <c:formatCode>General</c:formatCode>
                <c:ptCount val="4"/>
                <c:pt idx="0">
                  <c:v>0.266</c:v>
                </c:pt>
                <c:pt idx="1">
                  <c:v>0.422</c:v>
                </c:pt>
                <c:pt idx="2">
                  <c:v>0.62</c:v>
                </c:pt>
                <c:pt idx="3">
                  <c:v>0.964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工作表6!$D$1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工作表6!$D$2:$D$5</c:f>
              <c:numCache>
                <c:formatCode>General</c:formatCode>
                <c:ptCount val="4"/>
                <c:pt idx="0">
                  <c:v>0.556</c:v>
                </c:pt>
                <c:pt idx="1">
                  <c:v>0.662</c:v>
                </c:pt>
                <c:pt idx="2">
                  <c:v>0.788</c:v>
                </c:pt>
                <c:pt idx="3">
                  <c:v>0.964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工作表6!$E$1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工作表6!$E$2:$E$5</c:f>
              <c:numCache>
                <c:formatCode>General</c:formatCode>
                <c:ptCount val="4"/>
                <c:pt idx="0">
                  <c:v>0.244</c:v>
                </c:pt>
                <c:pt idx="1">
                  <c:v>0.39</c:v>
                </c:pt>
                <c:pt idx="2">
                  <c:v>0.604</c:v>
                </c:pt>
                <c:pt idx="3">
                  <c:v>0.952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26008"/>
        <c:axId val="-2079560376"/>
      </c:lineChart>
      <c:catAx>
        <c:axId val="-20797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Lamad</a:t>
                </a:r>
                <a:r>
                  <a:rPr lang="en-US" altLang="zh-CN" sz="1600" baseline="0"/>
                  <a:t> </a:t>
                </a:r>
                <a:r>
                  <a:rPr lang="en-US" altLang="zh-CN" sz="1600"/>
                  <a:t>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79560376"/>
        <c:crosses val="autoZero"/>
        <c:auto val="1"/>
        <c:lblAlgn val="ctr"/>
        <c:lblOffset val="100"/>
        <c:noMultiLvlLbl val="0"/>
      </c:catAx>
      <c:valAx>
        <c:axId val="-207956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26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1000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工作表8!$B$1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工作表8!$B$2:$B$5</c:f>
              <c:numCache>
                <c:formatCode>General</c:formatCode>
                <c:ptCount val="4"/>
                <c:pt idx="0">
                  <c:v>423856.0</c:v>
                </c:pt>
                <c:pt idx="1">
                  <c:v>316218.0</c:v>
                </c:pt>
                <c:pt idx="2">
                  <c:v>265558.0</c:v>
                </c:pt>
                <c:pt idx="3">
                  <c:v>48955.7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工作表8!$C$1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工作表8!$C$2:$C$5</c:f>
              <c:numCache>
                <c:formatCode>General</c:formatCode>
                <c:ptCount val="4"/>
                <c:pt idx="0">
                  <c:v>362904.0</c:v>
                </c:pt>
                <c:pt idx="1">
                  <c:v>297268.0</c:v>
                </c:pt>
                <c:pt idx="2">
                  <c:v>237025.0</c:v>
                </c:pt>
                <c:pt idx="3">
                  <c:v>33784.0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工作表8!$D$1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工作表8!$D$2:$D$5</c:f>
              <c:numCache>
                <c:formatCode>General</c:formatCode>
                <c:ptCount val="4"/>
                <c:pt idx="0">
                  <c:v>296396.0</c:v>
                </c:pt>
                <c:pt idx="1">
                  <c:v>281643.0</c:v>
                </c:pt>
                <c:pt idx="2">
                  <c:v>156266.0</c:v>
                </c:pt>
                <c:pt idx="3">
                  <c:v>35274.1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工作表8!$E$1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工作表8!$E$2:$E$5</c:f>
              <c:numCache>
                <c:formatCode>General</c:formatCode>
                <c:ptCount val="4"/>
                <c:pt idx="0">
                  <c:v>432273.0</c:v>
                </c:pt>
                <c:pt idx="1">
                  <c:v>315084.0</c:v>
                </c:pt>
                <c:pt idx="2">
                  <c:v>205799.0</c:v>
                </c:pt>
                <c:pt idx="3">
                  <c:v>44741.8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工作表8!$F$1</c:f>
              <c:strCache>
                <c:ptCount val="1"/>
                <c:pt idx="0">
                  <c:v>NO CACHE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工作表8!$F$2:$F$5</c:f>
              <c:numCache>
                <c:formatCode>General</c:formatCode>
                <c:ptCount val="4"/>
                <c:pt idx="0">
                  <c:v>513143.0</c:v>
                </c:pt>
                <c:pt idx="1">
                  <c:v>513143.0</c:v>
                </c:pt>
                <c:pt idx="2">
                  <c:v>513143.0</c:v>
                </c:pt>
                <c:pt idx="3">
                  <c:v>513143.0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41192"/>
        <c:axId val="2058804600"/>
      </c:lineChart>
      <c:catAx>
        <c:axId val="20591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Requests 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58804600"/>
        <c:crosses val="autoZero"/>
        <c:auto val="1"/>
        <c:lblAlgn val="ctr"/>
        <c:lblOffset val="100"/>
        <c:noMultiLvlLbl val="0"/>
      </c:catAx>
      <c:valAx>
        <c:axId val="2058804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800" b="1" i="0" baseline="0">
                    <a:effectLst/>
                  </a:rPr>
                  <a:t>Time Latency</a:t>
                </a:r>
                <a:endParaRPr lang="en-US" altLang="zh-CN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141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11</xdr:row>
      <xdr:rowOff>127000</xdr:rowOff>
    </xdr:from>
    <xdr:to>
      <xdr:col>13</xdr:col>
      <xdr:colOff>546100</xdr:colOff>
      <xdr:row>31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114300</xdr:rowOff>
    </xdr:from>
    <xdr:to>
      <xdr:col>13</xdr:col>
      <xdr:colOff>304800</xdr:colOff>
      <xdr:row>30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12</xdr:row>
      <xdr:rowOff>127000</xdr:rowOff>
    </xdr:from>
    <xdr:to>
      <xdr:col>14</xdr:col>
      <xdr:colOff>622300</xdr:colOff>
      <xdr:row>32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12</xdr:row>
      <xdr:rowOff>0</xdr:rowOff>
    </xdr:from>
    <xdr:to>
      <xdr:col>13</xdr:col>
      <xdr:colOff>127000</xdr:colOff>
      <xdr:row>32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12</xdr:row>
      <xdr:rowOff>114300</xdr:rowOff>
    </xdr:from>
    <xdr:to>
      <xdr:col>13</xdr:col>
      <xdr:colOff>482600</xdr:colOff>
      <xdr:row>32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25400</xdr:rowOff>
    </xdr:from>
    <xdr:to>
      <xdr:col>14</xdr:col>
      <xdr:colOff>266700</xdr:colOff>
      <xdr:row>30</xdr:row>
      <xdr:rowOff>25400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9</xdr:row>
      <xdr:rowOff>38100</xdr:rowOff>
    </xdr:from>
    <xdr:to>
      <xdr:col>13</xdr:col>
      <xdr:colOff>419100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13</xdr:row>
      <xdr:rowOff>50800</xdr:rowOff>
    </xdr:from>
    <xdr:to>
      <xdr:col>14</xdr:col>
      <xdr:colOff>165100</xdr:colOff>
      <xdr:row>33</xdr:row>
      <xdr:rowOff>50800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:E4"/>
    </sheetView>
  </sheetViews>
  <sheetFormatPr baseColWidth="10" defaultRowHeight="15" x14ac:dyDescent="0"/>
  <sheetData>
    <row r="1" spans="1:5">
      <c r="B1" t="s">
        <v>1</v>
      </c>
      <c r="C1" t="s">
        <v>3</v>
      </c>
      <c r="D1" t="s">
        <v>5</v>
      </c>
      <c r="E1" t="s">
        <v>7</v>
      </c>
    </row>
    <row r="2" spans="1:5">
      <c r="A2" t="s">
        <v>9</v>
      </c>
      <c r="B2">
        <v>9.4E-2</v>
      </c>
      <c r="C2">
        <v>0.1</v>
      </c>
      <c r="D2">
        <v>0.23400000000000001</v>
      </c>
      <c r="E2">
        <v>9.8000000000000004E-2</v>
      </c>
    </row>
    <row r="3" spans="1:5">
      <c r="A3" t="s">
        <v>10</v>
      </c>
      <c r="B3">
        <v>0.11799999999999999</v>
      </c>
      <c r="C3">
        <v>0.13</v>
      </c>
      <c r="D3">
        <v>0.34799999999999998</v>
      </c>
      <c r="E3">
        <f>0.126</f>
        <v>0.126</v>
      </c>
    </row>
    <row r="4" spans="1:5">
      <c r="A4" t="s">
        <v>11</v>
      </c>
      <c r="B4">
        <v>0.22</v>
      </c>
      <c r="C4">
        <f>0.232</f>
        <v>0.23200000000000001</v>
      </c>
      <c r="D4">
        <v>0.57599999999999996</v>
      </c>
      <c r="E4">
        <f>0.24</f>
        <v>0.24</v>
      </c>
    </row>
    <row r="5" spans="1:5">
      <c r="A5" t="s">
        <v>12</v>
      </c>
      <c r="B5">
        <f>0.416</f>
        <v>0.41599999999999998</v>
      </c>
      <c r="C5">
        <f>0.442</f>
        <v>0.442</v>
      </c>
      <c r="D5">
        <f>0.722</f>
        <v>0.72199999999999998</v>
      </c>
      <c r="E5">
        <f>0.452</f>
        <v>0.45200000000000001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baseColWidth="10" defaultRowHeight="15" x14ac:dyDescent="0"/>
  <sheetData>
    <row r="1" spans="1:6">
      <c r="B1" t="s">
        <v>1</v>
      </c>
      <c r="C1" t="s">
        <v>3</v>
      </c>
      <c r="D1" t="s">
        <v>5</v>
      </c>
      <c r="E1" t="s">
        <v>7</v>
      </c>
      <c r="F1" t="s">
        <v>8</v>
      </c>
    </row>
    <row r="2" spans="1:6">
      <c r="A2" t="s">
        <v>9</v>
      </c>
      <c r="B2">
        <v>643765</v>
      </c>
      <c r="C2">
        <v>620657</v>
      </c>
      <c r="D2">
        <v>485641</v>
      </c>
      <c r="E2">
        <v>626011</v>
      </c>
      <c r="F2">
        <v>752167</v>
      </c>
    </row>
    <row r="3" spans="1:6">
      <c r="A3" t="s">
        <v>10</v>
      </c>
      <c r="B3">
        <v>506034</v>
      </c>
      <c r="C3">
        <v>495588</v>
      </c>
      <c r="D3">
        <v>409269</v>
      </c>
      <c r="E3">
        <v>499130</v>
      </c>
      <c r="F3">
        <v>752167</v>
      </c>
    </row>
    <row r="4" spans="1:6">
      <c r="A4" t="s">
        <v>11</v>
      </c>
      <c r="B4">
        <v>449160</v>
      </c>
      <c r="C4">
        <v>435717</v>
      </c>
      <c r="D4">
        <v>362776</v>
      </c>
      <c r="E4">
        <v>436381</v>
      </c>
      <c r="F4">
        <v>752167</v>
      </c>
    </row>
    <row r="5" spans="1:6">
      <c r="A5" t="s">
        <v>12</v>
      </c>
      <c r="B5">
        <v>361238</v>
      </c>
      <c r="C5">
        <v>339655</v>
      </c>
      <c r="D5">
        <v>229110</v>
      </c>
      <c r="E5">
        <v>342125</v>
      </c>
      <c r="F5">
        <v>752167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:E4"/>
    </sheetView>
  </sheetViews>
  <sheetFormatPr baseColWidth="10" defaultRowHeight="15" x14ac:dyDescent="0"/>
  <sheetData>
    <row r="1" spans="1:5">
      <c r="B1" t="s">
        <v>1</v>
      </c>
      <c r="C1" t="s">
        <v>3</v>
      </c>
      <c r="D1" t="s">
        <v>5</v>
      </c>
      <c r="E1" t="s">
        <v>7</v>
      </c>
    </row>
    <row r="2" spans="1:5">
      <c r="A2" t="s">
        <v>9</v>
      </c>
      <c r="B2">
        <f>0.158</f>
        <v>0.158</v>
      </c>
      <c r="C2">
        <f>0.174</f>
        <v>0.17399999999999999</v>
      </c>
      <c r="D2">
        <f>0.182</f>
        <v>0.182</v>
      </c>
      <c r="E2">
        <f>0.15</f>
        <v>0.15</v>
      </c>
    </row>
    <row r="3" spans="1:5">
      <c r="A3" t="s">
        <v>10</v>
      </c>
      <c r="B3">
        <f>0.216</f>
        <v>0.216</v>
      </c>
      <c r="C3">
        <f>0.222</f>
        <v>0.222</v>
      </c>
      <c r="D3">
        <f>0.36</f>
        <v>0.36</v>
      </c>
      <c r="E3">
        <f>0.214</f>
        <v>0.214</v>
      </c>
    </row>
    <row r="4" spans="1:5">
      <c r="A4" t="s">
        <v>13</v>
      </c>
      <c r="B4">
        <f>0.372</f>
        <v>0.372</v>
      </c>
      <c r="C4">
        <f>0.422</f>
        <v>0.42199999999999999</v>
      </c>
      <c r="D4">
        <f>0.662</f>
        <v>0.66200000000000003</v>
      </c>
      <c r="E4">
        <f>0.39</f>
        <v>0.39</v>
      </c>
    </row>
    <row r="5" spans="1:5">
      <c r="A5" t="s">
        <v>12</v>
      </c>
      <c r="B5">
        <f>0.698</f>
        <v>0.69799999999999995</v>
      </c>
      <c r="C5">
        <f>0.734</f>
        <v>0.73399999999999999</v>
      </c>
      <c r="D5">
        <f>0.816</f>
        <v>0.81599999999999995</v>
      </c>
      <c r="E5">
        <f>0.688</f>
        <v>0.68799999999999994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4" sqref="B4:E4"/>
    </sheetView>
  </sheetViews>
  <sheetFormatPr baseColWidth="10" defaultRowHeight="15" x14ac:dyDescent="0"/>
  <sheetData>
    <row r="1" spans="1:6">
      <c r="B1" t="s">
        <v>1</v>
      </c>
      <c r="C1" t="s">
        <v>3</v>
      </c>
      <c r="D1" t="s">
        <v>5</v>
      </c>
      <c r="E1" t="s">
        <v>7</v>
      </c>
      <c r="F1" t="s">
        <v>8</v>
      </c>
    </row>
    <row r="2" spans="1:6">
      <c r="A2" t="s">
        <v>9</v>
      </c>
      <c r="B2">
        <v>399021</v>
      </c>
      <c r="C2">
        <v>454220</v>
      </c>
      <c r="D2">
        <v>410466</v>
      </c>
      <c r="E2">
        <v>424098</v>
      </c>
      <c r="F2">
        <v>474519</v>
      </c>
    </row>
    <row r="3" spans="1:6">
      <c r="A3" t="s">
        <v>10</v>
      </c>
      <c r="B3">
        <v>371116</v>
      </c>
      <c r="C3">
        <v>349169</v>
      </c>
      <c r="D3">
        <v>410241</v>
      </c>
      <c r="E3">
        <v>394962</v>
      </c>
      <c r="F3">
        <v>474519</v>
      </c>
    </row>
    <row r="4" spans="1:6">
      <c r="A4" t="s">
        <v>11</v>
      </c>
      <c r="B4">
        <v>316218</v>
      </c>
      <c r="C4">
        <v>297268</v>
      </c>
      <c r="D4" s="1">
        <v>281643</v>
      </c>
      <c r="E4" s="1">
        <v>315084</v>
      </c>
      <c r="F4">
        <v>474519</v>
      </c>
    </row>
    <row r="5" spans="1:6">
      <c r="A5" t="s">
        <v>12</v>
      </c>
      <c r="B5">
        <v>232483</v>
      </c>
      <c r="C5">
        <v>171495</v>
      </c>
      <c r="D5">
        <v>149772</v>
      </c>
      <c r="E5">
        <v>179887</v>
      </c>
      <c r="F5">
        <v>474519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"/>
  <sheetData>
    <row r="1" spans="1:5">
      <c r="B1" t="s">
        <v>14</v>
      </c>
      <c r="C1" t="s">
        <v>3</v>
      </c>
      <c r="D1" t="s">
        <v>5</v>
      </c>
      <c r="E1" t="s">
        <v>7</v>
      </c>
    </row>
    <row r="2" spans="1:5">
      <c r="A2">
        <v>500</v>
      </c>
      <c r="B2">
        <v>0.22</v>
      </c>
      <c r="C2">
        <f>0.232</f>
        <v>0.23200000000000001</v>
      </c>
      <c r="D2">
        <v>0.57599999999999996</v>
      </c>
      <c r="E2">
        <f>0.24</f>
        <v>0.24</v>
      </c>
    </row>
    <row r="3" spans="1:5">
      <c r="A3">
        <v>1000</v>
      </c>
      <c r="B3">
        <f>0.212</f>
        <v>0.21199999999999999</v>
      </c>
      <c r="C3">
        <f>0.214</f>
        <v>0.214</v>
      </c>
      <c r="D3">
        <f>0.567</f>
        <v>0.56699999999999995</v>
      </c>
      <c r="E3">
        <f>0.22</f>
        <v>0.22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baseColWidth="10" defaultRowHeight="15" x14ac:dyDescent="0"/>
  <sheetData>
    <row r="1" spans="1:6">
      <c r="A1" s="1"/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>
      <c r="A2" s="1">
        <v>500</v>
      </c>
      <c r="B2">
        <v>449160</v>
      </c>
      <c r="C2">
        <v>435717</v>
      </c>
      <c r="D2">
        <v>362776</v>
      </c>
      <c r="E2">
        <v>436381</v>
      </c>
      <c r="F2">
        <v>752167</v>
      </c>
    </row>
    <row r="3" spans="1:6">
      <c r="A3" s="1">
        <v>1000</v>
      </c>
      <c r="B3" s="1">
        <v>448939</v>
      </c>
      <c r="C3" s="1">
        <v>451288</v>
      </c>
      <c r="D3" s="1">
        <v>362570</v>
      </c>
      <c r="E3" s="1">
        <v>462349</v>
      </c>
    </row>
    <row r="4" spans="1:6">
      <c r="B4" s="1"/>
      <c r="C4" s="1"/>
      <c r="D4" s="1"/>
      <c r="E4" s="1"/>
    </row>
    <row r="5" spans="1:6">
      <c r="B5" s="1"/>
      <c r="C5" s="1"/>
      <c r="D5" s="1"/>
      <c r="E5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3" sqref="B3:E3"/>
    </sheetView>
  </sheetViews>
  <sheetFormatPr baseColWidth="10" defaultRowHeight="15" x14ac:dyDescent="0"/>
  <sheetData>
    <row r="1" spans="1:5">
      <c r="B1" t="s">
        <v>1</v>
      </c>
      <c r="C1" t="s">
        <v>3</v>
      </c>
      <c r="D1" t="s">
        <v>5</v>
      </c>
      <c r="E1" t="s">
        <v>7</v>
      </c>
    </row>
    <row r="2" spans="1:5">
      <c r="A2">
        <v>0.05</v>
      </c>
      <c r="B2">
        <f>0.246</f>
        <v>0.246</v>
      </c>
      <c r="C2">
        <f>0.266</f>
        <v>0.26600000000000001</v>
      </c>
      <c r="D2">
        <f>0.556</f>
        <v>0.55600000000000005</v>
      </c>
      <c r="E2">
        <f>0.244</f>
        <v>0.24399999999999999</v>
      </c>
    </row>
    <row r="3" spans="1:5">
      <c r="A3">
        <v>0.1</v>
      </c>
      <c r="B3">
        <f>0.372</f>
        <v>0.372</v>
      </c>
      <c r="C3">
        <f>0.422</f>
        <v>0.42199999999999999</v>
      </c>
      <c r="D3">
        <f>0.662</f>
        <v>0.66200000000000003</v>
      </c>
      <c r="E3">
        <f>0.39</f>
        <v>0.39</v>
      </c>
    </row>
    <row r="4" spans="1:5">
      <c r="A4">
        <v>0.2</v>
      </c>
      <c r="B4">
        <f>0.566</f>
        <v>0.56599999999999995</v>
      </c>
      <c r="C4">
        <f>0.62</f>
        <v>0.62</v>
      </c>
      <c r="D4">
        <f>0.788</f>
        <v>0.78800000000000003</v>
      </c>
      <c r="E4">
        <f>0.604</f>
        <v>0.60399999999999998</v>
      </c>
    </row>
    <row r="5" spans="1:5">
      <c r="A5">
        <v>0.5</v>
      </c>
      <c r="B5">
        <f>0.962</f>
        <v>0.96199999999999997</v>
      </c>
      <c r="C5">
        <f>0.964</f>
        <v>0.96399999999999997</v>
      </c>
      <c r="D5">
        <f>0.964</f>
        <v>0.96399999999999997</v>
      </c>
      <c r="E5">
        <f>0.952</f>
        <v>0.95199999999999996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4" sqref="G4"/>
    </sheetView>
  </sheetViews>
  <sheetFormatPr baseColWidth="10" defaultRowHeight="15" x14ac:dyDescent="0"/>
  <sheetData>
    <row r="1" spans="1:6">
      <c r="A1" s="1"/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>
      <c r="A2" s="1">
        <v>0.05</v>
      </c>
      <c r="B2" s="1">
        <v>423856</v>
      </c>
      <c r="C2" s="1">
        <v>362904</v>
      </c>
      <c r="D2" s="1">
        <v>296396</v>
      </c>
      <c r="E2" s="1">
        <v>432273</v>
      </c>
      <c r="F2">
        <v>513143</v>
      </c>
    </row>
    <row r="3" spans="1:6">
      <c r="A3" s="1">
        <v>0.1</v>
      </c>
      <c r="B3">
        <v>316218</v>
      </c>
      <c r="C3">
        <v>297268</v>
      </c>
      <c r="D3" s="1">
        <v>281643</v>
      </c>
      <c r="E3" s="1">
        <v>315084</v>
      </c>
      <c r="F3">
        <v>513143</v>
      </c>
    </row>
    <row r="4" spans="1:6">
      <c r="A4" s="1">
        <v>0.2</v>
      </c>
      <c r="B4" s="1">
        <v>265558</v>
      </c>
      <c r="C4" s="1">
        <v>237025</v>
      </c>
      <c r="D4" s="1">
        <v>156266</v>
      </c>
      <c r="E4" s="1">
        <v>205799</v>
      </c>
      <c r="F4">
        <v>513143</v>
      </c>
    </row>
    <row r="5" spans="1:6">
      <c r="A5" s="1">
        <v>0.5</v>
      </c>
      <c r="B5" s="1">
        <v>48955.7</v>
      </c>
      <c r="C5" s="1">
        <v>33784</v>
      </c>
      <c r="D5" s="1">
        <v>35274.1</v>
      </c>
      <c r="E5" s="1">
        <v>44741.8</v>
      </c>
      <c r="F5">
        <v>513143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256KB 200 Request</vt:lpstr>
      <vt:lpstr>Latency</vt:lpstr>
      <vt:lpstr>512</vt:lpstr>
      <vt:lpstr>512L</vt:lpstr>
      <vt:lpstr>工作表5</vt:lpstr>
      <vt:lpstr>工作表7</vt:lpstr>
      <vt:lpstr>工作表6</vt:lpstr>
      <vt:lpstr>工作表8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Shujun Bian</dc:creator>
  <cp:lastModifiedBy>Shujun Bian</cp:lastModifiedBy>
  <dcterms:created xsi:type="dcterms:W3CDTF">2015-11-07T18:18:09Z</dcterms:created>
  <dcterms:modified xsi:type="dcterms:W3CDTF">2015-11-07T21:46:30Z</dcterms:modified>
</cp:coreProperties>
</file>