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 firstSheet="1" activeTab="8"/>
  </bookViews>
  <sheets>
    <sheet name="256KB 200 Request" sheetId="1" r:id="rId1"/>
    <sheet name="Latency" sheetId="2" r:id="rId2"/>
    <sheet name="512" sheetId="3" r:id="rId3"/>
    <sheet name="512L" sheetId="4" r:id="rId4"/>
    <sheet name="工作表5" sheetId="5" r:id="rId5"/>
    <sheet name="工作表7" sheetId="7" r:id="rId6"/>
    <sheet name="工作表6" sheetId="6" r:id="rId7"/>
    <sheet name="工作表8" sheetId="8" r:id="rId8"/>
    <sheet name="工作表11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D4" i="3"/>
  <c r="C4" i="3"/>
  <c r="B4" i="3"/>
  <c r="E3" i="6"/>
  <c r="E3" i="5"/>
  <c r="E5" i="3"/>
  <c r="D3" i="6"/>
  <c r="D5" i="3"/>
  <c r="C5" i="3"/>
  <c r="C3" i="6"/>
  <c r="B5" i="3"/>
  <c r="D3" i="5"/>
  <c r="B3" i="6"/>
  <c r="E3" i="3"/>
  <c r="E5" i="6"/>
  <c r="D5" i="6"/>
  <c r="D3" i="3"/>
  <c r="C5" i="6"/>
  <c r="C3" i="5"/>
  <c r="B5" i="6"/>
  <c r="C3" i="3"/>
  <c r="E4" i="6"/>
  <c r="D4" i="6"/>
  <c r="B3" i="3"/>
  <c r="B3" i="5"/>
  <c r="C4" i="6"/>
  <c r="E2" i="3"/>
  <c r="B4" i="6"/>
  <c r="D2" i="3"/>
  <c r="E2" i="6"/>
  <c r="E2" i="5"/>
  <c r="C2" i="5"/>
  <c r="D2" i="6"/>
  <c r="C2" i="3"/>
  <c r="C2" i="6"/>
  <c r="B2" i="6"/>
  <c r="B2" i="3"/>
  <c r="E5" i="1"/>
  <c r="D5" i="1"/>
  <c r="C5" i="1"/>
  <c r="B5" i="1"/>
  <c r="E4" i="1"/>
  <c r="C4" i="1"/>
  <c r="E3" i="1"/>
</calcChain>
</file>

<file path=xl/sharedStrings.xml><?xml version="1.0" encoding="utf-8"?>
<sst xmlns="http://schemas.openxmlformats.org/spreadsheetml/2006/main" count="102" uniqueCount="65">
  <si>
    <t>Random</t>
  </si>
  <si>
    <t>Random</t>
    <phoneticPr fontId="1" type="noConversion"/>
  </si>
  <si>
    <t>LRU</t>
  </si>
  <si>
    <t>LRU</t>
    <phoneticPr fontId="1" type="noConversion"/>
  </si>
  <si>
    <t>MAXS</t>
  </si>
  <si>
    <t>MAXS</t>
    <phoneticPr fontId="1" type="noConversion"/>
  </si>
  <si>
    <t>FIFO</t>
  </si>
  <si>
    <t>FIFO</t>
    <phoneticPr fontId="1" type="noConversion"/>
  </si>
  <si>
    <t>NO CACHE</t>
    <phoneticPr fontId="1" type="noConversion"/>
  </si>
  <si>
    <t>256KB</t>
    <phoneticPr fontId="1" type="noConversion"/>
  </si>
  <si>
    <t>512KB</t>
    <phoneticPr fontId="1" type="noConversion"/>
  </si>
  <si>
    <t>1MB</t>
    <phoneticPr fontId="1" type="noConversion"/>
  </si>
  <si>
    <t>2MB</t>
    <phoneticPr fontId="1" type="noConversion"/>
  </si>
  <si>
    <t>1MB</t>
    <phoneticPr fontId="1" type="noConversion"/>
  </si>
  <si>
    <t>Random</t>
    <phoneticPr fontId="1" type="noConversion"/>
  </si>
  <si>
    <t>www.twitter.com</t>
  </si>
  <si>
    <t>www.google.com</t>
  </si>
  <si>
    <t>www.youtube.com</t>
  </si>
  <si>
    <t>www.wordpress.org</t>
  </si>
  <si>
    <t>www.adobe.com</t>
  </si>
  <si>
    <t>www.blogspot.com</t>
  </si>
  <si>
    <t>www.wikipedia.org</t>
  </si>
  <si>
    <t>www.linkedin.com</t>
  </si>
  <si>
    <t>www.wordpress.com</t>
  </si>
  <si>
    <t>www.yahoo.com</t>
  </si>
  <si>
    <t>www.amazon.com</t>
  </si>
  <si>
    <t>www.flickr.com</t>
  </si>
  <si>
    <t>www.pinterest.com</t>
  </si>
  <si>
    <t>www.tumblr.com</t>
  </si>
  <si>
    <t>www.w3.org</t>
  </si>
  <si>
    <t>www.apple.com</t>
  </si>
  <si>
    <t>www.myspace.com</t>
  </si>
  <si>
    <t>www.vimeo.com</t>
  </si>
  <si>
    <t>www.microsoft.com</t>
  </si>
  <si>
    <t>www.163.com</t>
  </si>
  <si>
    <t>www.digg.com</t>
  </si>
  <si>
    <t>www.baidu.com</t>
  </si>
  <si>
    <t>www.stumbleupon.com</t>
  </si>
  <si>
    <t>www.addthis.com</t>
  </si>
  <si>
    <t>www.statcounter.com</t>
  </si>
  <si>
    <t>www.feedburner.com</t>
  </si>
  <si>
    <t>www.miibeian.gov.cn</t>
  </si>
  <si>
    <t>www.delicious.com</t>
  </si>
  <si>
    <t>www.nytimes.com</t>
  </si>
  <si>
    <t>www.reddit.com</t>
  </si>
  <si>
    <t>www.weebly.com</t>
  </si>
  <si>
    <t>www.bbc.co.uk</t>
  </si>
  <si>
    <t>www.blogger.com</t>
  </si>
  <si>
    <t>www.msn.com</t>
  </si>
  <si>
    <t>www.macromedia.com</t>
  </si>
  <si>
    <t>www.goo.gl</t>
  </si>
  <si>
    <t>www.instagram.com</t>
  </si>
  <si>
    <t>www.gov.uk</t>
  </si>
  <si>
    <t>www.icio.us</t>
  </si>
  <si>
    <t>www.yandex.ru</t>
  </si>
  <si>
    <t>www.cnn.com</t>
  </si>
  <si>
    <t>www.webs.com</t>
  </si>
  <si>
    <t>www.google.de</t>
  </si>
  <si>
    <t>www.livejournal.com</t>
  </si>
  <si>
    <t>www.imdb.com</t>
  </si>
  <si>
    <t>www.mail.ru</t>
  </si>
  <si>
    <t>www.jimdo.com</t>
  </si>
  <si>
    <t>www.facebook.com</t>
    <phoneticPr fontId="1" type="noConversion"/>
  </si>
  <si>
    <t>www.newegg.com</t>
    <phoneticPr fontId="1" type="noConversion"/>
  </si>
  <si>
    <t>www.t.co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</si>
</sst>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0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'256KB 200 Request'!$B$1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Request'!$B$2:$B$5</c:f>
              <c:numCache>
                <c:formatCode>General</c:formatCode>
                <c:ptCount val="4"/>
                <c:pt idx="0">
                  <c:v>0.094</c:v>
                </c:pt>
                <c:pt idx="1">
                  <c:v>0.118</c:v>
                </c:pt>
                <c:pt idx="2">
                  <c:v>0.22</c:v>
                </c:pt>
                <c:pt idx="3">
                  <c:v>0.416</c:v>
                </c:pt>
              </c:numCache>
            </c:numRef>
          </c:val>
        </c:ser>
        <c:ser>
          <c:idx val="1"/>
          <c:order val="1"/>
          <c:tx>
            <c:strRef>
              <c:f>'256KB 200 Request'!$C$1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Request'!$C$2:$C$5</c:f>
              <c:numCache>
                <c:formatCode>General</c:formatCode>
                <c:ptCount val="4"/>
                <c:pt idx="0">
                  <c:v>0.1</c:v>
                </c:pt>
                <c:pt idx="1">
                  <c:v>0.13</c:v>
                </c:pt>
                <c:pt idx="2">
                  <c:v>0.232</c:v>
                </c:pt>
                <c:pt idx="3">
                  <c:v>0.442</c:v>
                </c:pt>
              </c:numCache>
            </c:numRef>
          </c:val>
        </c:ser>
        <c:ser>
          <c:idx val="2"/>
          <c:order val="2"/>
          <c:tx>
            <c:strRef>
              <c:f>'256KB 200 Request'!$D$1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Request'!$D$2:$D$5</c:f>
              <c:numCache>
                <c:formatCode>General</c:formatCode>
                <c:ptCount val="4"/>
                <c:pt idx="0">
                  <c:v>0.234</c:v>
                </c:pt>
                <c:pt idx="1">
                  <c:v>0.348</c:v>
                </c:pt>
                <c:pt idx="2">
                  <c:v>0.576</c:v>
                </c:pt>
                <c:pt idx="3">
                  <c:v>0.722</c:v>
                </c:pt>
              </c:numCache>
            </c:numRef>
          </c:val>
        </c:ser>
        <c:ser>
          <c:idx val="3"/>
          <c:order val="3"/>
          <c:tx>
            <c:strRef>
              <c:f>'256KB 200 Request'!$E$1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'256KB 200 Request'!$A$2:$A$5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'256KB 200 Request'!$E$2:$E$5</c:f>
              <c:numCache>
                <c:formatCode>General</c:formatCode>
                <c:ptCount val="4"/>
                <c:pt idx="0">
                  <c:v>0.098</c:v>
                </c:pt>
                <c:pt idx="1">
                  <c:v>0.126</c:v>
                </c:pt>
                <c:pt idx="2">
                  <c:v>0.24</c:v>
                </c:pt>
                <c:pt idx="3">
                  <c:v>0.452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00314712"/>
        <c:axId val="-2100642408"/>
      </c:barChart>
      <c:catAx>
        <c:axId val="-21003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100642408"/>
        <c:crosses val="autoZero"/>
        <c:auto val="1"/>
        <c:lblAlgn val="ctr"/>
        <c:lblOffset val="100"/>
        <c:noMultiLvlLbl val="0"/>
      </c:catAx>
      <c:valAx>
        <c:axId val="-2100642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314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Latency!$B$2:$B$5</c:f>
              <c:numCache>
                <c:formatCode>General</c:formatCode>
                <c:ptCount val="4"/>
                <c:pt idx="0">
                  <c:v>643765.0</c:v>
                </c:pt>
                <c:pt idx="1">
                  <c:v>506034.0</c:v>
                </c:pt>
                <c:pt idx="2">
                  <c:v>449160.0</c:v>
                </c:pt>
                <c:pt idx="3">
                  <c:v>361238.0</c:v>
                </c:pt>
              </c:numCache>
            </c:numRef>
          </c:val>
        </c:ser>
        <c:ser>
          <c:idx val="1"/>
          <c:order val="1"/>
          <c:tx>
            <c:strRef>
              <c:f>Latency!$C$1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Latency!$C$2:$C$5</c:f>
              <c:numCache>
                <c:formatCode>General</c:formatCode>
                <c:ptCount val="4"/>
                <c:pt idx="0">
                  <c:v>620657.0</c:v>
                </c:pt>
                <c:pt idx="1">
                  <c:v>495588.0</c:v>
                </c:pt>
                <c:pt idx="2">
                  <c:v>435717.0</c:v>
                </c:pt>
                <c:pt idx="3">
                  <c:v>339655.0</c:v>
                </c:pt>
              </c:numCache>
            </c:numRef>
          </c:val>
        </c:ser>
        <c:ser>
          <c:idx val="2"/>
          <c:order val="2"/>
          <c:tx>
            <c:strRef>
              <c:f>Latency!$D$1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Latency!$D$2:$D$5</c:f>
              <c:numCache>
                <c:formatCode>General</c:formatCode>
                <c:ptCount val="4"/>
                <c:pt idx="0">
                  <c:v>485641.0</c:v>
                </c:pt>
                <c:pt idx="1">
                  <c:v>409269.0</c:v>
                </c:pt>
                <c:pt idx="2">
                  <c:v>362776.0</c:v>
                </c:pt>
                <c:pt idx="3">
                  <c:v>229110.0</c:v>
                </c:pt>
              </c:numCache>
            </c:numRef>
          </c:val>
        </c:ser>
        <c:ser>
          <c:idx val="3"/>
          <c:order val="3"/>
          <c:tx>
            <c:strRef>
              <c:f>Latency!$E$1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Latency!$E$2:$E$5</c:f>
              <c:numCache>
                <c:formatCode>General</c:formatCode>
                <c:ptCount val="4"/>
                <c:pt idx="0">
                  <c:v>626011.0</c:v>
                </c:pt>
                <c:pt idx="1">
                  <c:v>499130.0</c:v>
                </c:pt>
                <c:pt idx="2">
                  <c:v>436381.0</c:v>
                </c:pt>
                <c:pt idx="3">
                  <c:v>342125.0</c:v>
                </c:pt>
              </c:numCache>
            </c:numRef>
          </c:val>
        </c:ser>
        <c:ser>
          <c:idx val="4"/>
          <c:order val="4"/>
          <c:tx>
            <c:strRef>
              <c:f>Latency!$F$1</c:f>
              <c:strCache>
                <c:ptCount val="1"/>
                <c:pt idx="0">
                  <c:v>NO CACHE</c:v>
                </c:pt>
              </c:strCache>
            </c:strRef>
          </c:tx>
          <c:invertIfNegative val="0"/>
          <c:cat>
            <c:strRef>
              <c:f>Latency!$A$2:$A$5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Latency!$F$2:$F$5</c:f>
              <c:numCache>
                <c:formatCode>General</c:formatCode>
                <c:ptCount val="4"/>
                <c:pt idx="0">
                  <c:v>752167.0</c:v>
                </c:pt>
                <c:pt idx="1">
                  <c:v>752167.0</c:v>
                </c:pt>
                <c:pt idx="2">
                  <c:v>752167.0</c:v>
                </c:pt>
                <c:pt idx="3">
                  <c:v>752167.0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01264856"/>
        <c:axId val="-2097437880"/>
      </c:barChart>
      <c:catAx>
        <c:axId val="-210126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97437880"/>
        <c:crosses val="autoZero"/>
        <c:auto val="1"/>
        <c:lblAlgn val="ctr"/>
        <c:lblOffset val="100"/>
        <c:noMultiLvlLbl val="0"/>
      </c:catAx>
      <c:valAx>
        <c:axId val="-2097437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Time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Latency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64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Experinational</a:t>
            </a:r>
            <a:r>
              <a:rPr lang="zh-CN" altLang="en-US"/>
              <a:t> </a:t>
            </a:r>
            <a:r>
              <a:rPr lang="en-US" altLang="zh-CN"/>
              <a:t>Lamad</a:t>
            </a:r>
            <a:r>
              <a:rPr lang="zh-CN" altLang="en-US"/>
              <a:t> </a:t>
            </a:r>
            <a:r>
              <a:rPr lang="zh-CN" altLang="zh-CN"/>
              <a:t>=</a:t>
            </a:r>
            <a:r>
              <a:rPr lang="zh-CN" altLang="en-US"/>
              <a:t> </a:t>
            </a:r>
            <a:r>
              <a:rPr lang="en-US" altLang="zh-CN"/>
              <a:t>0.1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'512'!$B$1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'512'!$B$2:$B$5</c:f>
              <c:numCache>
                <c:formatCode>General</c:formatCode>
                <c:ptCount val="4"/>
                <c:pt idx="0">
                  <c:v>0.158</c:v>
                </c:pt>
                <c:pt idx="1">
                  <c:v>0.216</c:v>
                </c:pt>
                <c:pt idx="2">
                  <c:v>0.372</c:v>
                </c:pt>
                <c:pt idx="3">
                  <c:v>0.698</c:v>
                </c:pt>
              </c:numCache>
            </c:numRef>
          </c:val>
        </c:ser>
        <c:ser>
          <c:idx val="1"/>
          <c:order val="1"/>
          <c:tx>
            <c:strRef>
              <c:f>'512'!$C$1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'512'!$C$2:$C$5</c:f>
              <c:numCache>
                <c:formatCode>General</c:formatCode>
                <c:ptCount val="4"/>
                <c:pt idx="0">
                  <c:v>0.174</c:v>
                </c:pt>
                <c:pt idx="1">
                  <c:v>0.222</c:v>
                </c:pt>
                <c:pt idx="2">
                  <c:v>0.422</c:v>
                </c:pt>
                <c:pt idx="3">
                  <c:v>0.734</c:v>
                </c:pt>
              </c:numCache>
            </c:numRef>
          </c:val>
        </c:ser>
        <c:ser>
          <c:idx val="2"/>
          <c:order val="2"/>
          <c:tx>
            <c:strRef>
              <c:f>'512'!$D$1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'512'!$D$2:$D$5</c:f>
              <c:numCache>
                <c:formatCode>General</c:formatCode>
                <c:ptCount val="4"/>
                <c:pt idx="0">
                  <c:v>0.182</c:v>
                </c:pt>
                <c:pt idx="1">
                  <c:v>0.36</c:v>
                </c:pt>
                <c:pt idx="2">
                  <c:v>0.662</c:v>
                </c:pt>
                <c:pt idx="3">
                  <c:v>0.816</c:v>
                </c:pt>
              </c:numCache>
            </c:numRef>
          </c:val>
        </c:ser>
        <c:ser>
          <c:idx val="3"/>
          <c:order val="3"/>
          <c:tx>
            <c:strRef>
              <c:f>'512'!$E$1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'512'!$A$2:$A$5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'512'!$E$2:$E$5</c:f>
              <c:numCache>
                <c:formatCode>General</c:formatCode>
                <c:ptCount val="4"/>
                <c:pt idx="0">
                  <c:v>0.15</c:v>
                </c:pt>
                <c:pt idx="1">
                  <c:v>0.214</c:v>
                </c:pt>
                <c:pt idx="2">
                  <c:v>0.39</c:v>
                </c:pt>
                <c:pt idx="3">
                  <c:v>0.688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81588552"/>
        <c:axId val="-2081466360"/>
      </c:barChart>
      <c:catAx>
        <c:axId val="-20815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81466360"/>
        <c:crosses val="autoZero"/>
        <c:auto val="1"/>
        <c:lblAlgn val="ctr"/>
        <c:lblOffset val="100"/>
        <c:noMultiLvlLbl val="0"/>
      </c:catAx>
      <c:valAx>
        <c:axId val="-2081466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588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Cache 500 Request Experinational Lamad = 0.1</a:t>
            </a:r>
            <a:endParaRPr lang="en-US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'512L'!$B$1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'512L'!$B$2:$B$5</c:f>
              <c:numCache>
                <c:formatCode>General</c:formatCode>
                <c:ptCount val="4"/>
                <c:pt idx="0">
                  <c:v>399021.0</c:v>
                </c:pt>
                <c:pt idx="1">
                  <c:v>371116.0</c:v>
                </c:pt>
                <c:pt idx="2">
                  <c:v>316218.0</c:v>
                </c:pt>
                <c:pt idx="3">
                  <c:v>232483.0</c:v>
                </c:pt>
              </c:numCache>
            </c:numRef>
          </c:val>
        </c:ser>
        <c:ser>
          <c:idx val="1"/>
          <c:order val="1"/>
          <c:tx>
            <c:strRef>
              <c:f>'512L'!$C$1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'512L'!$C$2:$C$5</c:f>
              <c:numCache>
                <c:formatCode>General</c:formatCode>
                <c:ptCount val="4"/>
                <c:pt idx="0">
                  <c:v>454220.0</c:v>
                </c:pt>
                <c:pt idx="1">
                  <c:v>349169.0</c:v>
                </c:pt>
                <c:pt idx="2">
                  <c:v>297268.0</c:v>
                </c:pt>
                <c:pt idx="3">
                  <c:v>171495.0</c:v>
                </c:pt>
              </c:numCache>
            </c:numRef>
          </c:val>
        </c:ser>
        <c:ser>
          <c:idx val="2"/>
          <c:order val="2"/>
          <c:tx>
            <c:strRef>
              <c:f>'512L'!$D$1</c:f>
              <c:strCache>
                <c:ptCount val="1"/>
                <c:pt idx="0">
                  <c:v>MAXS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'512L'!$D$2:$D$5</c:f>
              <c:numCache>
                <c:formatCode>General</c:formatCode>
                <c:ptCount val="4"/>
                <c:pt idx="0">
                  <c:v>410466.0</c:v>
                </c:pt>
                <c:pt idx="1">
                  <c:v>410241.0</c:v>
                </c:pt>
                <c:pt idx="2">
                  <c:v>281643.0</c:v>
                </c:pt>
                <c:pt idx="3">
                  <c:v>149772.0</c:v>
                </c:pt>
              </c:numCache>
            </c:numRef>
          </c:val>
        </c:ser>
        <c:ser>
          <c:idx val="3"/>
          <c:order val="3"/>
          <c:tx>
            <c:strRef>
              <c:f>'512L'!$E$1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'512L'!$E$2:$E$5</c:f>
              <c:numCache>
                <c:formatCode>General</c:formatCode>
                <c:ptCount val="4"/>
                <c:pt idx="0">
                  <c:v>424098.0</c:v>
                </c:pt>
                <c:pt idx="1">
                  <c:v>394962.0</c:v>
                </c:pt>
                <c:pt idx="2">
                  <c:v>315084.0</c:v>
                </c:pt>
                <c:pt idx="3">
                  <c:v>179887.0</c:v>
                </c:pt>
              </c:numCache>
            </c:numRef>
          </c:val>
        </c:ser>
        <c:ser>
          <c:idx val="4"/>
          <c:order val="4"/>
          <c:tx>
            <c:strRef>
              <c:f>'512L'!$F$1</c:f>
              <c:strCache>
                <c:ptCount val="1"/>
                <c:pt idx="0">
                  <c:v>NO CACHE</c:v>
                </c:pt>
              </c:strCache>
            </c:strRef>
          </c:tx>
          <c:invertIfNegative val="0"/>
          <c:cat>
            <c:strRef>
              <c:f>'512L'!$A$2:$A$5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'512L'!$F$2:$F$5</c:f>
              <c:numCache>
                <c:formatCode>General</c:formatCode>
                <c:ptCount val="4"/>
                <c:pt idx="0">
                  <c:v>474519.0</c:v>
                </c:pt>
                <c:pt idx="1">
                  <c:v>474519.0</c:v>
                </c:pt>
                <c:pt idx="2">
                  <c:v>474519.0</c:v>
                </c:pt>
                <c:pt idx="3">
                  <c:v>474519.0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9295112"/>
        <c:axId val="-2082268600"/>
      </c:barChart>
      <c:catAx>
        <c:axId val="208929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Cache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Size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82268600"/>
        <c:crosses val="autoZero"/>
        <c:auto val="1"/>
        <c:lblAlgn val="ctr"/>
        <c:lblOffset val="100"/>
        <c:noMultiLvlLbl val="0"/>
      </c:catAx>
      <c:valAx>
        <c:axId val="-2082268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Time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Latency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295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1000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工作表5!$B$2:$B$3</c:f>
              <c:numCache>
                <c:formatCode>General</c:formatCode>
                <c:ptCount val="2"/>
                <c:pt idx="0">
                  <c:v>0.22</c:v>
                </c:pt>
                <c:pt idx="1">
                  <c:v>0.212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工作表5!$C$2:$C$3</c:f>
              <c:numCache>
                <c:formatCode>General</c:formatCode>
                <c:ptCount val="2"/>
                <c:pt idx="0">
                  <c:v>0.232</c:v>
                </c:pt>
                <c:pt idx="1">
                  <c:v>0.214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工作表5!$D$1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工作表5!$D$2:$D$3</c:f>
              <c:numCache>
                <c:formatCode>General</c:formatCode>
                <c:ptCount val="2"/>
                <c:pt idx="0">
                  <c:v>0.576</c:v>
                </c:pt>
                <c:pt idx="1">
                  <c:v>0.567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工作表5!$E$1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工作表5!$A$2:$A$3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工作表5!$E$2:$E$3</c:f>
              <c:numCache>
                <c:formatCode>General</c:formatCode>
                <c:ptCount val="2"/>
                <c:pt idx="0">
                  <c:v>0.24</c:v>
                </c:pt>
                <c:pt idx="1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69608"/>
        <c:axId val="-2097719048"/>
      </c:lineChart>
      <c:catAx>
        <c:axId val="20903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Requests 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97719048"/>
        <c:crosses val="autoZero"/>
        <c:auto val="1"/>
        <c:lblAlgn val="ctr"/>
        <c:lblOffset val="100"/>
        <c:noMultiLvlLbl val="0"/>
      </c:catAx>
      <c:valAx>
        <c:axId val="-209771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69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1000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工作表7!$B$1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工作表7!$B$2:$B$3</c:f>
              <c:numCache>
                <c:formatCode>General</c:formatCode>
                <c:ptCount val="2"/>
                <c:pt idx="0">
                  <c:v>449160.0</c:v>
                </c:pt>
                <c:pt idx="1">
                  <c:v>448939.0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工作表7!$C$1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工作表7!$C$2:$C$3</c:f>
              <c:numCache>
                <c:formatCode>General</c:formatCode>
                <c:ptCount val="2"/>
                <c:pt idx="0">
                  <c:v>435717.0</c:v>
                </c:pt>
                <c:pt idx="1">
                  <c:v>451288.0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工作表7!$D$1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工作表7!$D$2:$D$3</c:f>
              <c:numCache>
                <c:formatCode>General</c:formatCode>
                <c:ptCount val="2"/>
                <c:pt idx="0">
                  <c:v>362776.0</c:v>
                </c:pt>
                <c:pt idx="1">
                  <c:v>362570.0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工作表7!$E$1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工作表7!$E$2:$E$3</c:f>
              <c:numCache>
                <c:formatCode>General</c:formatCode>
                <c:ptCount val="2"/>
                <c:pt idx="0">
                  <c:v>436381.0</c:v>
                </c:pt>
                <c:pt idx="1">
                  <c:v>462349.0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工作表7!$F$1</c:f>
              <c:strCache>
                <c:ptCount val="1"/>
                <c:pt idx="0">
                  <c:v>NO CACHE</c:v>
                </c:pt>
              </c:strCache>
            </c:strRef>
          </c:tx>
          <c:marker>
            <c:symbol val="none"/>
          </c:marker>
          <c:cat>
            <c:numRef>
              <c:f>工作表7!$A$2:$A$3</c:f>
              <c:numCache>
                <c:formatCode>General</c:formatCode>
                <c:ptCount val="2"/>
                <c:pt idx="0">
                  <c:v>500.0</c:v>
                </c:pt>
                <c:pt idx="1">
                  <c:v>1000.0</c:v>
                </c:pt>
              </c:numCache>
            </c:numRef>
          </c:cat>
          <c:val>
            <c:numRef>
              <c:f>工作表7!$F$2:$F$3</c:f>
              <c:numCache>
                <c:formatCode>General</c:formatCode>
                <c:ptCount val="2"/>
                <c:pt idx="0">
                  <c:v>752167.0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71576"/>
        <c:axId val="2058531816"/>
      </c:lineChart>
      <c:catAx>
        <c:axId val="205917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Requests 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58531816"/>
        <c:crosses val="autoZero"/>
        <c:auto val="1"/>
        <c:lblAlgn val="ctr"/>
        <c:lblOffset val="100"/>
        <c:noMultiLvlLbl val="0"/>
      </c:catAx>
      <c:valAx>
        <c:axId val="2058531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800" b="1" i="0" baseline="0">
                    <a:effectLst/>
                  </a:rPr>
                  <a:t>Time Latency</a:t>
                </a:r>
                <a:endParaRPr lang="en-US" altLang="zh-CN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171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Expennational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工作表6!$B$1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工作表6!$B$2:$B$5</c:f>
              <c:numCache>
                <c:formatCode>General</c:formatCode>
                <c:ptCount val="4"/>
                <c:pt idx="0">
                  <c:v>0.246</c:v>
                </c:pt>
                <c:pt idx="1">
                  <c:v>0.372</c:v>
                </c:pt>
                <c:pt idx="2">
                  <c:v>0.566</c:v>
                </c:pt>
                <c:pt idx="3">
                  <c:v>0.962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工作表6!$C$1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工作表6!$C$2:$C$5</c:f>
              <c:numCache>
                <c:formatCode>General</c:formatCode>
                <c:ptCount val="4"/>
                <c:pt idx="0">
                  <c:v>0.266</c:v>
                </c:pt>
                <c:pt idx="1">
                  <c:v>0.422</c:v>
                </c:pt>
                <c:pt idx="2">
                  <c:v>0.62</c:v>
                </c:pt>
                <c:pt idx="3">
                  <c:v>0.964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工作表6!$D$1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工作表6!$D$2:$D$5</c:f>
              <c:numCache>
                <c:formatCode>General</c:formatCode>
                <c:ptCount val="4"/>
                <c:pt idx="0">
                  <c:v>0.556</c:v>
                </c:pt>
                <c:pt idx="1">
                  <c:v>0.662</c:v>
                </c:pt>
                <c:pt idx="2">
                  <c:v>0.788</c:v>
                </c:pt>
                <c:pt idx="3">
                  <c:v>0.964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工作表6!$E$1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工作表6!$A$2:$A$5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工作表6!$E$2:$E$5</c:f>
              <c:numCache>
                <c:formatCode>General</c:formatCode>
                <c:ptCount val="4"/>
                <c:pt idx="0">
                  <c:v>0.244</c:v>
                </c:pt>
                <c:pt idx="1">
                  <c:v>0.39</c:v>
                </c:pt>
                <c:pt idx="2">
                  <c:v>0.604</c:v>
                </c:pt>
                <c:pt idx="3">
                  <c:v>0.952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26008"/>
        <c:axId val="-2079560376"/>
      </c:lineChart>
      <c:catAx>
        <c:axId val="-20797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Lamad</a:t>
                </a:r>
                <a:r>
                  <a:rPr lang="en-US" altLang="zh-CN" sz="1600" baseline="0"/>
                  <a:t> </a:t>
                </a:r>
                <a:r>
                  <a:rPr lang="en-US" altLang="zh-CN" sz="1600"/>
                  <a:t>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79560376"/>
        <c:crosses val="autoZero"/>
        <c:auto val="1"/>
        <c:lblAlgn val="ctr"/>
        <c:lblOffset val="100"/>
        <c:noMultiLvlLbl val="0"/>
      </c:catAx>
      <c:valAx>
        <c:axId val="-207956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Hit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Ratio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26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1MB</a:t>
            </a:r>
            <a:r>
              <a:rPr lang="zh-CN" altLang="en-US"/>
              <a:t> </a:t>
            </a: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500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r>
              <a:rPr lang="zh-CN" altLang="en-US"/>
              <a:t> </a:t>
            </a:r>
            <a:r>
              <a:rPr lang="en-US" altLang="zh-CN"/>
              <a:t>Uniform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1000</a:t>
            </a:r>
            <a:r>
              <a:rPr lang="zh-CN" altLang="en-US"/>
              <a:t> </a:t>
            </a:r>
            <a:r>
              <a:rPr lang="en-US" altLang="zh-CN"/>
              <a:t>Request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工作表8!$B$1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工作表8!$B$2:$B$5</c:f>
              <c:numCache>
                <c:formatCode>General</c:formatCode>
                <c:ptCount val="4"/>
                <c:pt idx="0">
                  <c:v>423856.0</c:v>
                </c:pt>
                <c:pt idx="1">
                  <c:v>316218.0</c:v>
                </c:pt>
                <c:pt idx="2">
                  <c:v>265558.0</c:v>
                </c:pt>
                <c:pt idx="3">
                  <c:v>48955.7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工作表8!$C$1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工作表8!$C$2:$C$5</c:f>
              <c:numCache>
                <c:formatCode>General</c:formatCode>
                <c:ptCount val="4"/>
                <c:pt idx="0">
                  <c:v>362904.0</c:v>
                </c:pt>
                <c:pt idx="1">
                  <c:v>297268.0</c:v>
                </c:pt>
                <c:pt idx="2">
                  <c:v>237025.0</c:v>
                </c:pt>
                <c:pt idx="3">
                  <c:v>33784.0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工作表8!$D$1</c:f>
              <c:strCache>
                <c:ptCount val="1"/>
                <c:pt idx="0">
                  <c:v>MAXS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工作表8!$D$2:$D$5</c:f>
              <c:numCache>
                <c:formatCode>General</c:formatCode>
                <c:ptCount val="4"/>
                <c:pt idx="0">
                  <c:v>296396.0</c:v>
                </c:pt>
                <c:pt idx="1">
                  <c:v>281643.0</c:v>
                </c:pt>
                <c:pt idx="2">
                  <c:v>156266.0</c:v>
                </c:pt>
                <c:pt idx="3">
                  <c:v>35274.1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工作表8!$E$1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工作表8!$E$2:$E$5</c:f>
              <c:numCache>
                <c:formatCode>General</c:formatCode>
                <c:ptCount val="4"/>
                <c:pt idx="0">
                  <c:v>432273.0</c:v>
                </c:pt>
                <c:pt idx="1">
                  <c:v>315084.0</c:v>
                </c:pt>
                <c:pt idx="2">
                  <c:v>205799.0</c:v>
                </c:pt>
                <c:pt idx="3">
                  <c:v>44741.8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工作表8!$F$1</c:f>
              <c:strCache>
                <c:ptCount val="1"/>
                <c:pt idx="0">
                  <c:v>NO CACHE</c:v>
                </c:pt>
              </c:strCache>
            </c:strRef>
          </c:tx>
          <c:marker>
            <c:symbol val="none"/>
          </c:marker>
          <c:cat>
            <c:numRef>
              <c:f>工作表8!$A$2:$A$5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工作表8!$F$2:$F$5</c:f>
              <c:numCache>
                <c:formatCode>General</c:formatCode>
                <c:ptCount val="4"/>
                <c:pt idx="0">
                  <c:v>513143.0</c:v>
                </c:pt>
                <c:pt idx="1">
                  <c:v>513143.0</c:v>
                </c:pt>
                <c:pt idx="2">
                  <c:v>513143.0</c:v>
                </c:pt>
                <c:pt idx="3">
                  <c:v>513143.0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41192"/>
        <c:axId val="2058804600"/>
      </c:lineChart>
      <c:catAx>
        <c:axId val="20591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Requests Number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58804600"/>
        <c:crosses val="autoZero"/>
        <c:auto val="1"/>
        <c:lblAlgn val="ctr"/>
        <c:lblOffset val="100"/>
        <c:noMultiLvlLbl val="0"/>
      </c:catAx>
      <c:valAx>
        <c:axId val="2058804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800" b="1" i="0" baseline="0">
                    <a:effectLst/>
                  </a:rPr>
                  <a:t>Time Latency</a:t>
                </a:r>
                <a:endParaRPr lang="en-US" altLang="zh-CN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141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The Webpage</a:t>
            </a:r>
            <a:r>
              <a:rPr lang="en-US" altLang="zh-CN" baseline="0"/>
              <a:t> Size in URL List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工作表11!$A$1:$A$50</c:f>
              <c:strCache>
                <c:ptCount val="50"/>
                <c:pt idx="0">
                  <c:v>www.facebook.com</c:v>
                </c:pt>
                <c:pt idx="1">
                  <c:v>www.twitter.com</c:v>
                </c:pt>
                <c:pt idx="2">
                  <c:v>www.google.com</c:v>
                </c:pt>
                <c:pt idx="3">
                  <c:v>www.youtube.com</c:v>
                </c:pt>
                <c:pt idx="4">
                  <c:v>www.wordpress.org</c:v>
                </c:pt>
                <c:pt idx="5">
                  <c:v>www.adobe.com</c:v>
                </c:pt>
                <c:pt idx="6">
                  <c:v>www.blogspot.com</c:v>
                </c:pt>
                <c:pt idx="7">
                  <c:v>www.wikipedia.org</c:v>
                </c:pt>
                <c:pt idx="8">
                  <c:v>www.linkedin.com</c:v>
                </c:pt>
                <c:pt idx="9">
                  <c:v>www.wordpress.com</c:v>
                </c:pt>
                <c:pt idx="10">
                  <c:v>www.yahoo.com</c:v>
                </c:pt>
                <c:pt idx="11">
                  <c:v>www.amazon.com</c:v>
                </c:pt>
                <c:pt idx="12">
                  <c:v>www.flickr.com</c:v>
                </c:pt>
                <c:pt idx="13">
                  <c:v>www.pinterest.com</c:v>
                </c:pt>
                <c:pt idx="14">
                  <c:v>www.tumblr.com</c:v>
                </c:pt>
                <c:pt idx="15">
                  <c:v>www.w3.org</c:v>
                </c:pt>
                <c:pt idx="16">
                  <c:v>www.apple.com</c:v>
                </c:pt>
                <c:pt idx="17">
                  <c:v>www.myspace.com</c:v>
                </c:pt>
                <c:pt idx="18">
                  <c:v>www.vimeo.com</c:v>
                </c:pt>
                <c:pt idx="19">
                  <c:v>www.microsoft.com</c:v>
                </c:pt>
                <c:pt idx="20">
                  <c:v>www.163.com</c:v>
                </c:pt>
                <c:pt idx="21">
                  <c:v>www.digg.com</c:v>
                </c:pt>
                <c:pt idx="22">
                  <c:v>www.newegg.com</c:v>
                </c:pt>
                <c:pt idx="23">
                  <c:v>www.baidu.com</c:v>
                </c:pt>
                <c:pt idx="24">
                  <c:v>www.stumbleupon.com</c:v>
                </c:pt>
                <c:pt idx="25">
                  <c:v>www.addthis.com</c:v>
                </c:pt>
                <c:pt idx="26">
                  <c:v>www.statcounter.com</c:v>
                </c:pt>
                <c:pt idx="27">
                  <c:v>www.feedburner.com</c:v>
                </c:pt>
                <c:pt idx="28">
                  <c:v>www.miibeian.gov.cn</c:v>
                </c:pt>
                <c:pt idx="29">
                  <c:v>www.delicious.com</c:v>
                </c:pt>
                <c:pt idx="30">
                  <c:v>www.nytimes.com</c:v>
                </c:pt>
                <c:pt idx="31">
                  <c:v>www.reddit.com</c:v>
                </c:pt>
                <c:pt idx="32">
                  <c:v>www.weebly.com</c:v>
                </c:pt>
                <c:pt idx="33">
                  <c:v>www.bbc.co.uk</c:v>
                </c:pt>
                <c:pt idx="34">
                  <c:v>www.blogger.com</c:v>
                </c:pt>
                <c:pt idx="35">
                  <c:v>www.msn.com</c:v>
                </c:pt>
                <c:pt idx="36">
                  <c:v>www.macromedia.com</c:v>
                </c:pt>
                <c:pt idx="37">
                  <c:v>www.goo.gl</c:v>
                </c:pt>
                <c:pt idx="38">
                  <c:v>www.instagram.com</c:v>
                </c:pt>
                <c:pt idx="39">
                  <c:v>www.gov.uk</c:v>
                </c:pt>
                <c:pt idx="40">
                  <c:v>www.icio.us</c:v>
                </c:pt>
                <c:pt idx="41">
                  <c:v>www.yandex.ru</c:v>
                </c:pt>
                <c:pt idx="42">
                  <c:v>www.cnn.com</c:v>
                </c:pt>
                <c:pt idx="43">
                  <c:v>www.webs.com</c:v>
                </c:pt>
                <c:pt idx="44">
                  <c:v>www.google.de</c:v>
                </c:pt>
                <c:pt idx="45">
                  <c:v>www.t.co</c:v>
                </c:pt>
                <c:pt idx="46">
                  <c:v>www.livejournal.com</c:v>
                </c:pt>
                <c:pt idx="47">
                  <c:v>www.imdb.com</c:v>
                </c:pt>
                <c:pt idx="48">
                  <c:v>www.mail.ru</c:v>
                </c:pt>
                <c:pt idx="49">
                  <c:v>www.jimdo.com</c:v>
                </c:pt>
              </c:strCache>
            </c:strRef>
          </c:cat>
          <c:val>
            <c:numRef>
              <c:f>工作表11!$B$1:$B$50</c:f>
              <c:numCache>
                <c:formatCode>General</c:formatCode>
                <c:ptCount val="50"/>
                <c:pt idx="0">
                  <c:v>27911.0</c:v>
                </c:pt>
                <c:pt idx="1">
                  <c:v>253648.0</c:v>
                </c:pt>
                <c:pt idx="2">
                  <c:v>53315.0</c:v>
                </c:pt>
                <c:pt idx="3">
                  <c:v>375388.0</c:v>
                </c:pt>
                <c:pt idx="4">
                  <c:v>13729.0</c:v>
                </c:pt>
                <c:pt idx="5">
                  <c:v>33978.0</c:v>
                </c:pt>
                <c:pt idx="6">
                  <c:v>55322.0</c:v>
                </c:pt>
                <c:pt idx="7">
                  <c:v>43605.0</c:v>
                </c:pt>
                <c:pt idx="8">
                  <c:v>41369.0</c:v>
                </c:pt>
                <c:pt idx="9">
                  <c:v>11458.0</c:v>
                </c:pt>
                <c:pt idx="10">
                  <c:v>284770.0</c:v>
                </c:pt>
                <c:pt idx="11">
                  <c:v>448825.0</c:v>
                </c:pt>
                <c:pt idx="12">
                  <c:v>134207.0</c:v>
                </c:pt>
                <c:pt idx="13">
                  <c:v>211851.0</c:v>
                </c:pt>
                <c:pt idx="14">
                  <c:v>71686.0</c:v>
                </c:pt>
                <c:pt idx="15">
                  <c:v>37188.0</c:v>
                </c:pt>
                <c:pt idx="16">
                  <c:v>30746.0</c:v>
                </c:pt>
                <c:pt idx="17">
                  <c:v>219803.0</c:v>
                </c:pt>
                <c:pt idx="18">
                  <c:v>49323.0</c:v>
                </c:pt>
                <c:pt idx="19">
                  <c:v>1020.0</c:v>
                </c:pt>
                <c:pt idx="20">
                  <c:v>16677.0</c:v>
                </c:pt>
                <c:pt idx="21">
                  <c:v>249542.0</c:v>
                </c:pt>
                <c:pt idx="22">
                  <c:v>386228.0</c:v>
                </c:pt>
                <c:pt idx="23">
                  <c:v>14613.0</c:v>
                </c:pt>
                <c:pt idx="24">
                  <c:v>13031.0</c:v>
                </c:pt>
                <c:pt idx="25">
                  <c:v>15837.0</c:v>
                </c:pt>
                <c:pt idx="26">
                  <c:v>31240.0</c:v>
                </c:pt>
                <c:pt idx="27">
                  <c:v>52857.0</c:v>
                </c:pt>
                <c:pt idx="28">
                  <c:v>1086.0</c:v>
                </c:pt>
                <c:pt idx="29">
                  <c:v>16299.0</c:v>
                </c:pt>
                <c:pt idx="30">
                  <c:v>173538.0</c:v>
                </c:pt>
                <c:pt idx="31">
                  <c:v>105849.0</c:v>
                </c:pt>
                <c:pt idx="32">
                  <c:v>29311.0</c:v>
                </c:pt>
                <c:pt idx="33">
                  <c:v>147050.0</c:v>
                </c:pt>
                <c:pt idx="34">
                  <c:v>54553.0</c:v>
                </c:pt>
                <c:pt idx="35">
                  <c:v>35234.0</c:v>
                </c:pt>
                <c:pt idx="36">
                  <c:v>33973.0</c:v>
                </c:pt>
                <c:pt idx="37">
                  <c:v>1491.0</c:v>
                </c:pt>
                <c:pt idx="38">
                  <c:v>13728.0</c:v>
                </c:pt>
                <c:pt idx="39">
                  <c:v>25408.0</c:v>
                </c:pt>
                <c:pt idx="40">
                  <c:v>16299.0</c:v>
                </c:pt>
                <c:pt idx="41">
                  <c:v>50555.0</c:v>
                </c:pt>
                <c:pt idx="42">
                  <c:v>75171.0</c:v>
                </c:pt>
                <c:pt idx="43">
                  <c:v>24995.0</c:v>
                </c:pt>
                <c:pt idx="44">
                  <c:v>187916.0</c:v>
                </c:pt>
                <c:pt idx="45">
                  <c:v>0.0</c:v>
                </c:pt>
                <c:pt idx="46">
                  <c:v>175876.0</c:v>
                </c:pt>
                <c:pt idx="47">
                  <c:v>163130.0</c:v>
                </c:pt>
                <c:pt idx="48">
                  <c:v>242154.0</c:v>
                </c:pt>
                <c:pt idx="49">
                  <c:v>41056.0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476424"/>
        <c:axId val="-2077742392"/>
      </c:barChart>
      <c:catAx>
        <c:axId val="-207747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WebPage</a:t>
                </a:r>
                <a:r>
                  <a:rPr lang="en-US" altLang="zh-CN" sz="1400" baseline="0"/>
                  <a:t> Name</a:t>
                </a:r>
                <a:endParaRPr lang="zh-CN" altLang="en-US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-2077742392"/>
        <c:crosses val="autoZero"/>
        <c:auto val="1"/>
        <c:lblAlgn val="ctr"/>
        <c:lblOffset val="100"/>
        <c:noMultiLvlLbl val="0"/>
      </c:catAx>
      <c:valAx>
        <c:axId val="-2077742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WebPage</a:t>
                </a:r>
                <a:r>
                  <a:rPr lang="en-US" altLang="zh-CN" sz="1400" baseline="0"/>
                  <a:t> Size(Byte)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47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11</xdr:row>
      <xdr:rowOff>127000</xdr:rowOff>
    </xdr:from>
    <xdr:to>
      <xdr:col>13</xdr:col>
      <xdr:colOff>546100</xdr:colOff>
      <xdr:row>31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114300</xdr:rowOff>
    </xdr:from>
    <xdr:to>
      <xdr:col>13</xdr:col>
      <xdr:colOff>304800</xdr:colOff>
      <xdr:row>30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12</xdr:row>
      <xdr:rowOff>127000</xdr:rowOff>
    </xdr:from>
    <xdr:to>
      <xdr:col>14</xdr:col>
      <xdr:colOff>622300</xdr:colOff>
      <xdr:row>32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12</xdr:row>
      <xdr:rowOff>0</xdr:rowOff>
    </xdr:from>
    <xdr:to>
      <xdr:col>13</xdr:col>
      <xdr:colOff>127000</xdr:colOff>
      <xdr:row>32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12</xdr:row>
      <xdr:rowOff>114300</xdr:rowOff>
    </xdr:from>
    <xdr:to>
      <xdr:col>13</xdr:col>
      <xdr:colOff>482600</xdr:colOff>
      <xdr:row>32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25400</xdr:rowOff>
    </xdr:from>
    <xdr:to>
      <xdr:col>14</xdr:col>
      <xdr:colOff>266700</xdr:colOff>
      <xdr:row>30</xdr:row>
      <xdr:rowOff>25400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9</xdr:row>
      <xdr:rowOff>38100</xdr:rowOff>
    </xdr:from>
    <xdr:to>
      <xdr:col>13</xdr:col>
      <xdr:colOff>419100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13</xdr:row>
      <xdr:rowOff>50800</xdr:rowOff>
    </xdr:from>
    <xdr:to>
      <xdr:col>14</xdr:col>
      <xdr:colOff>165100</xdr:colOff>
      <xdr:row>33</xdr:row>
      <xdr:rowOff>50800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101600</xdr:rowOff>
    </xdr:from>
    <xdr:to>
      <xdr:col>14</xdr:col>
      <xdr:colOff>114300</xdr:colOff>
      <xdr:row>39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:E4"/>
    </sheetView>
  </sheetViews>
  <sheetFormatPr baseColWidth="10" defaultRowHeight="15" x14ac:dyDescent="0"/>
  <sheetData>
    <row r="1" spans="1:5">
      <c r="B1" t="s">
        <v>1</v>
      </c>
      <c r="C1" t="s">
        <v>3</v>
      </c>
      <c r="D1" t="s">
        <v>5</v>
      </c>
      <c r="E1" t="s">
        <v>7</v>
      </c>
    </row>
    <row r="2" spans="1:5">
      <c r="A2" t="s">
        <v>9</v>
      </c>
      <c r="B2">
        <v>9.4E-2</v>
      </c>
      <c r="C2">
        <v>0.1</v>
      </c>
      <c r="D2">
        <v>0.23400000000000001</v>
      </c>
      <c r="E2">
        <v>9.8000000000000004E-2</v>
      </c>
    </row>
    <row r="3" spans="1:5">
      <c r="A3" t="s">
        <v>10</v>
      </c>
      <c r="B3">
        <v>0.11799999999999999</v>
      </c>
      <c r="C3">
        <v>0.13</v>
      </c>
      <c r="D3">
        <v>0.34799999999999998</v>
      </c>
      <c r="E3">
        <f>0.126</f>
        <v>0.126</v>
      </c>
    </row>
    <row r="4" spans="1:5">
      <c r="A4" t="s">
        <v>11</v>
      </c>
      <c r="B4">
        <v>0.22</v>
      </c>
      <c r="C4">
        <f>0.232</f>
        <v>0.23200000000000001</v>
      </c>
      <c r="D4">
        <v>0.57599999999999996</v>
      </c>
      <c r="E4">
        <f>0.24</f>
        <v>0.24</v>
      </c>
    </row>
    <row r="5" spans="1:5">
      <c r="A5" t="s">
        <v>12</v>
      </c>
      <c r="B5">
        <f>0.416</f>
        <v>0.41599999999999998</v>
      </c>
      <c r="C5">
        <f>0.442</f>
        <v>0.442</v>
      </c>
      <c r="D5">
        <f>0.722</f>
        <v>0.72199999999999998</v>
      </c>
      <c r="E5">
        <f>0.452</f>
        <v>0.45200000000000001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baseColWidth="10" defaultRowHeight="15" x14ac:dyDescent="0"/>
  <sheetData>
    <row r="1" spans="1:6">
      <c r="B1" t="s">
        <v>1</v>
      </c>
      <c r="C1" t="s">
        <v>3</v>
      </c>
      <c r="D1" t="s">
        <v>5</v>
      </c>
      <c r="E1" t="s">
        <v>7</v>
      </c>
      <c r="F1" t="s">
        <v>8</v>
      </c>
    </row>
    <row r="2" spans="1:6">
      <c r="A2" t="s">
        <v>9</v>
      </c>
      <c r="B2">
        <v>643765</v>
      </c>
      <c r="C2">
        <v>620657</v>
      </c>
      <c r="D2">
        <v>485641</v>
      </c>
      <c r="E2">
        <v>626011</v>
      </c>
      <c r="F2">
        <v>752167</v>
      </c>
    </row>
    <row r="3" spans="1:6">
      <c r="A3" t="s">
        <v>10</v>
      </c>
      <c r="B3">
        <v>506034</v>
      </c>
      <c r="C3">
        <v>495588</v>
      </c>
      <c r="D3">
        <v>409269</v>
      </c>
      <c r="E3">
        <v>499130</v>
      </c>
      <c r="F3">
        <v>752167</v>
      </c>
    </row>
    <row r="4" spans="1:6">
      <c r="A4" t="s">
        <v>11</v>
      </c>
      <c r="B4">
        <v>449160</v>
      </c>
      <c r="C4">
        <v>435717</v>
      </c>
      <c r="D4">
        <v>362776</v>
      </c>
      <c r="E4">
        <v>436381</v>
      </c>
      <c r="F4">
        <v>752167</v>
      </c>
    </row>
    <row r="5" spans="1:6">
      <c r="A5" t="s">
        <v>12</v>
      </c>
      <c r="B5">
        <v>361238</v>
      </c>
      <c r="C5">
        <v>339655</v>
      </c>
      <c r="D5">
        <v>229110</v>
      </c>
      <c r="E5">
        <v>342125</v>
      </c>
      <c r="F5">
        <v>752167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:E4"/>
    </sheetView>
  </sheetViews>
  <sheetFormatPr baseColWidth="10" defaultRowHeight="15" x14ac:dyDescent="0"/>
  <sheetData>
    <row r="1" spans="1:5">
      <c r="B1" t="s">
        <v>1</v>
      </c>
      <c r="C1" t="s">
        <v>3</v>
      </c>
      <c r="D1" t="s">
        <v>5</v>
      </c>
      <c r="E1" t="s">
        <v>7</v>
      </c>
    </row>
    <row r="2" spans="1:5">
      <c r="A2" t="s">
        <v>9</v>
      </c>
      <c r="B2">
        <f>0.158</f>
        <v>0.158</v>
      </c>
      <c r="C2">
        <f>0.174</f>
        <v>0.17399999999999999</v>
      </c>
      <c r="D2">
        <f>0.182</f>
        <v>0.182</v>
      </c>
      <c r="E2">
        <f>0.15</f>
        <v>0.15</v>
      </c>
    </row>
    <row r="3" spans="1:5">
      <c r="A3" t="s">
        <v>10</v>
      </c>
      <c r="B3">
        <f>0.216</f>
        <v>0.216</v>
      </c>
      <c r="C3">
        <f>0.222</f>
        <v>0.222</v>
      </c>
      <c r="D3">
        <f>0.36</f>
        <v>0.36</v>
      </c>
      <c r="E3">
        <f>0.214</f>
        <v>0.214</v>
      </c>
    </row>
    <row r="4" spans="1:5">
      <c r="A4" t="s">
        <v>13</v>
      </c>
      <c r="B4">
        <f>0.372</f>
        <v>0.372</v>
      </c>
      <c r="C4">
        <f>0.422</f>
        <v>0.42199999999999999</v>
      </c>
      <c r="D4">
        <f>0.662</f>
        <v>0.66200000000000003</v>
      </c>
      <c r="E4">
        <f>0.39</f>
        <v>0.39</v>
      </c>
    </row>
    <row r="5" spans="1:5">
      <c r="A5" t="s">
        <v>12</v>
      </c>
      <c r="B5">
        <f>0.698</f>
        <v>0.69799999999999995</v>
      </c>
      <c r="C5">
        <f>0.734</f>
        <v>0.73399999999999999</v>
      </c>
      <c r="D5">
        <f>0.816</f>
        <v>0.81599999999999995</v>
      </c>
      <c r="E5">
        <f>0.688</f>
        <v>0.68799999999999994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4" sqref="B4:E4"/>
    </sheetView>
  </sheetViews>
  <sheetFormatPr baseColWidth="10" defaultRowHeight="15" x14ac:dyDescent="0"/>
  <sheetData>
    <row r="1" spans="1:6">
      <c r="B1" t="s">
        <v>1</v>
      </c>
      <c r="C1" t="s">
        <v>3</v>
      </c>
      <c r="D1" t="s">
        <v>5</v>
      </c>
      <c r="E1" t="s">
        <v>7</v>
      </c>
      <c r="F1" t="s">
        <v>8</v>
      </c>
    </row>
    <row r="2" spans="1:6">
      <c r="A2" t="s">
        <v>9</v>
      </c>
      <c r="B2">
        <v>399021</v>
      </c>
      <c r="C2">
        <v>454220</v>
      </c>
      <c r="D2">
        <v>410466</v>
      </c>
      <c r="E2">
        <v>424098</v>
      </c>
      <c r="F2">
        <v>474519</v>
      </c>
    </row>
    <row r="3" spans="1:6">
      <c r="A3" t="s">
        <v>10</v>
      </c>
      <c r="B3">
        <v>371116</v>
      </c>
      <c r="C3">
        <v>349169</v>
      </c>
      <c r="D3">
        <v>410241</v>
      </c>
      <c r="E3">
        <v>394962</v>
      </c>
      <c r="F3">
        <v>474519</v>
      </c>
    </row>
    <row r="4" spans="1:6">
      <c r="A4" t="s">
        <v>11</v>
      </c>
      <c r="B4">
        <v>316218</v>
      </c>
      <c r="C4">
        <v>297268</v>
      </c>
      <c r="D4" s="1">
        <v>281643</v>
      </c>
      <c r="E4" s="1">
        <v>315084</v>
      </c>
      <c r="F4">
        <v>474519</v>
      </c>
    </row>
    <row r="5" spans="1:6">
      <c r="A5" t="s">
        <v>12</v>
      </c>
      <c r="B5">
        <v>232483</v>
      </c>
      <c r="C5">
        <v>171495</v>
      </c>
      <c r="D5">
        <v>149772</v>
      </c>
      <c r="E5">
        <v>179887</v>
      </c>
      <c r="F5">
        <v>474519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"/>
  <sheetData>
    <row r="1" spans="1:5">
      <c r="B1" t="s">
        <v>14</v>
      </c>
      <c r="C1" t="s">
        <v>3</v>
      </c>
      <c r="D1" t="s">
        <v>5</v>
      </c>
      <c r="E1" t="s">
        <v>7</v>
      </c>
    </row>
    <row r="2" spans="1:5">
      <c r="A2">
        <v>500</v>
      </c>
      <c r="B2">
        <v>0.22</v>
      </c>
      <c r="C2">
        <f>0.232</f>
        <v>0.23200000000000001</v>
      </c>
      <c r="D2">
        <v>0.57599999999999996</v>
      </c>
      <c r="E2">
        <f>0.24</f>
        <v>0.24</v>
      </c>
    </row>
    <row r="3" spans="1:5">
      <c r="A3">
        <v>1000</v>
      </c>
      <c r="B3">
        <f>0.212</f>
        <v>0.21199999999999999</v>
      </c>
      <c r="C3">
        <f>0.214</f>
        <v>0.214</v>
      </c>
      <c r="D3">
        <f>0.567</f>
        <v>0.56699999999999995</v>
      </c>
      <c r="E3">
        <f>0.22</f>
        <v>0.22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baseColWidth="10" defaultRowHeight="15" x14ac:dyDescent="0"/>
  <sheetData>
    <row r="1" spans="1:6">
      <c r="A1" s="1"/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>
      <c r="A2" s="1">
        <v>500</v>
      </c>
      <c r="B2">
        <v>449160</v>
      </c>
      <c r="C2">
        <v>435717</v>
      </c>
      <c r="D2">
        <v>362776</v>
      </c>
      <c r="E2">
        <v>436381</v>
      </c>
      <c r="F2">
        <v>752167</v>
      </c>
    </row>
    <row r="3" spans="1:6">
      <c r="A3" s="1">
        <v>1000</v>
      </c>
      <c r="B3" s="1">
        <v>448939</v>
      </c>
      <c r="C3" s="1">
        <v>451288</v>
      </c>
      <c r="D3" s="1">
        <v>362570</v>
      </c>
      <c r="E3" s="1">
        <v>462349</v>
      </c>
    </row>
    <row r="4" spans="1:6">
      <c r="B4" s="1"/>
      <c r="C4" s="1"/>
      <c r="D4" s="1"/>
      <c r="E4" s="1"/>
    </row>
    <row r="5" spans="1:6">
      <c r="B5" s="1"/>
      <c r="C5" s="1"/>
      <c r="D5" s="1"/>
      <c r="E5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:E3"/>
    </sheetView>
  </sheetViews>
  <sheetFormatPr baseColWidth="10" defaultRowHeight="15" x14ac:dyDescent="0"/>
  <sheetData>
    <row r="1" spans="1:5">
      <c r="B1" t="s">
        <v>1</v>
      </c>
      <c r="C1" t="s">
        <v>3</v>
      </c>
      <c r="D1" t="s">
        <v>5</v>
      </c>
      <c r="E1" t="s">
        <v>7</v>
      </c>
    </row>
    <row r="2" spans="1:5">
      <c r="A2">
        <v>0.05</v>
      </c>
      <c r="B2">
        <f>0.246</f>
        <v>0.246</v>
      </c>
      <c r="C2">
        <f>0.266</f>
        <v>0.26600000000000001</v>
      </c>
      <c r="D2">
        <f>0.556</f>
        <v>0.55600000000000005</v>
      </c>
      <c r="E2">
        <f>0.244</f>
        <v>0.24399999999999999</v>
      </c>
    </row>
    <row r="3" spans="1:5">
      <c r="A3">
        <v>0.1</v>
      </c>
      <c r="B3">
        <f>0.372</f>
        <v>0.372</v>
      </c>
      <c r="C3">
        <f>0.422</f>
        <v>0.42199999999999999</v>
      </c>
      <c r="D3">
        <f>0.662</f>
        <v>0.66200000000000003</v>
      </c>
      <c r="E3">
        <f>0.39</f>
        <v>0.39</v>
      </c>
    </row>
    <row r="4" spans="1:5">
      <c r="A4">
        <v>0.2</v>
      </c>
      <c r="B4">
        <f>0.566</f>
        <v>0.56599999999999995</v>
      </c>
      <c r="C4">
        <f>0.62</f>
        <v>0.62</v>
      </c>
      <c r="D4">
        <f>0.788</f>
        <v>0.78800000000000003</v>
      </c>
      <c r="E4">
        <f>0.604</f>
        <v>0.60399999999999998</v>
      </c>
    </row>
    <row r="5" spans="1:5">
      <c r="A5">
        <v>0.5</v>
      </c>
      <c r="B5">
        <f>0.962</f>
        <v>0.96199999999999997</v>
      </c>
      <c r="C5">
        <f>0.964</f>
        <v>0.96399999999999997</v>
      </c>
      <c r="D5">
        <f>0.964</f>
        <v>0.96399999999999997</v>
      </c>
      <c r="E5">
        <f>0.952</f>
        <v>0.95199999999999996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4" sqref="G4"/>
    </sheetView>
  </sheetViews>
  <sheetFormatPr baseColWidth="10" defaultRowHeight="15" x14ac:dyDescent="0"/>
  <sheetData>
    <row r="1" spans="1:6">
      <c r="A1" s="1"/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>
      <c r="A2" s="1">
        <v>0.05</v>
      </c>
      <c r="B2" s="1">
        <v>423856</v>
      </c>
      <c r="C2" s="1">
        <v>362904</v>
      </c>
      <c r="D2" s="1">
        <v>296396</v>
      </c>
      <c r="E2" s="1">
        <v>432273</v>
      </c>
      <c r="F2">
        <v>513143</v>
      </c>
    </row>
    <row r="3" spans="1:6">
      <c r="A3" s="1">
        <v>0.1</v>
      </c>
      <c r="B3">
        <v>316218</v>
      </c>
      <c r="C3">
        <v>297268</v>
      </c>
      <c r="D3" s="1">
        <v>281643</v>
      </c>
      <c r="E3" s="1">
        <v>315084</v>
      </c>
      <c r="F3">
        <v>513143</v>
      </c>
    </row>
    <row r="4" spans="1:6">
      <c r="A4" s="1">
        <v>0.2</v>
      </c>
      <c r="B4" s="1">
        <v>265558</v>
      </c>
      <c r="C4" s="1">
        <v>237025</v>
      </c>
      <c r="D4" s="1">
        <v>156266</v>
      </c>
      <c r="E4" s="1">
        <v>205799</v>
      </c>
      <c r="F4">
        <v>513143</v>
      </c>
    </row>
    <row r="5" spans="1:6">
      <c r="A5" s="1">
        <v>0.5</v>
      </c>
      <c r="B5" s="1">
        <v>48955.7</v>
      </c>
      <c r="C5" s="1">
        <v>33784</v>
      </c>
      <c r="D5" s="1">
        <v>35274.1</v>
      </c>
      <c r="E5" s="1">
        <v>44741.8</v>
      </c>
      <c r="F5">
        <v>513143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4" workbookViewId="0">
      <selection activeCell="F6" sqref="F6"/>
    </sheetView>
  </sheetViews>
  <sheetFormatPr baseColWidth="10" defaultRowHeight="15" x14ac:dyDescent="0"/>
  <cols>
    <col min="1" max="1" width="28.1640625" customWidth="1"/>
  </cols>
  <sheetData>
    <row r="1" spans="1:2">
      <c r="A1" t="s">
        <v>62</v>
      </c>
      <c r="B1">
        <v>27911</v>
      </c>
    </row>
    <row r="2" spans="1:2">
      <c r="A2" t="s">
        <v>15</v>
      </c>
      <c r="B2">
        <v>253648</v>
      </c>
    </row>
    <row r="3" spans="1:2">
      <c r="A3" t="s">
        <v>16</v>
      </c>
      <c r="B3">
        <v>53315</v>
      </c>
    </row>
    <row r="4" spans="1:2">
      <c r="A4" t="s">
        <v>17</v>
      </c>
      <c r="B4">
        <v>375388</v>
      </c>
    </row>
    <row r="5" spans="1:2">
      <c r="A5" t="s">
        <v>18</v>
      </c>
      <c r="B5">
        <v>13729</v>
      </c>
    </row>
    <row r="6" spans="1:2">
      <c r="A6" t="s">
        <v>19</v>
      </c>
      <c r="B6">
        <v>33978</v>
      </c>
    </row>
    <row r="7" spans="1:2">
      <c r="A7" t="s">
        <v>20</v>
      </c>
      <c r="B7">
        <v>55322</v>
      </c>
    </row>
    <row r="8" spans="1:2">
      <c r="A8" t="s">
        <v>21</v>
      </c>
      <c r="B8">
        <v>43605</v>
      </c>
    </row>
    <row r="9" spans="1:2">
      <c r="A9" t="s">
        <v>22</v>
      </c>
      <c r="B9">
        <v>41369</v>
      </c>
    </row>
    <row r="10" spans="1:2">
      <c r="A10" t="s">
        <v>23</v>
      </c>
      <c r="B10">
        <v>11458</v>
      </c>
    </row>
    <row r="11" spans="1:2">
      <c r="A11" t="s">
        <v>24</v>
      </c>
      <c r="B11">
        <v>284770</v>
      </c>
    </row>
    <row r="12" spans="1:2">
      <c r="A12" t="s">
        <v>25</v>
      </c>
      <c r="B12">
        <v>448825</v>
      </c>
    </row>
    <row r="13" spans="1:2">
      <c r="A13" t="s">
        <v>26</v>
      </c>
      <c r="B13">
        <v>134207</v>
      </c>
    </row>
    <row r="14" spans="1:2">
      <c r="A14" t="s">
        <v>27</v>
      </c>
      <c r="B14">
        <v>211851</v>
      </c>
    </row>
    <row r="15" spans="1:2">
      <c r="A15" t="s">
        <v>28</v>
      </c>
      <c r="B15">
        <v>71686</v>
      </c>
    </row>
    <row r="16" spans="1:2">
      <c r="A16" t="s">
        <v>29</v>
      </c>
      <c r="B16">
        <v>37188</v>
      </c>
    </row>
    <row r="17" spans="1:2">
      <c r="A17" t="s">
        <v>30</v>
      </c>
      <c r="B17">
        <v>30746</v>
      </c>
    </row>
    <row r="18" spans="1:2">
      <c r="A18" t="s">
        <v>31</v>
      </c>
      <c r="B18">
        <v>219803</v>
      </c>
    </row>
    <row r="19" spans="1:2">
      <c r="A19" t="s">
        <v>32</v>
      </c>
      <c r="B19">
        <v>49323</v>
      </c>
    </row>
    <row r="20" spans="1:2">
      <c r="A20" t="s">
        <v>33</v>
      </c>
      <c r="B20">
        <v>1020</v>
      </c>
    </row>
    <row r="21" spans="1:2">
      <c r="A21" t="s">
        <v>34</v>
      </c>
      <c r="B21">
        <v>16677</v>
      </c>
    </row>
    <row r="22" spans="1:2">
      <c r="A22" t="s">
        <v>35</v>
      </c>
      <c r="B22">
        <v>249542</v>
      </c>
    </row>
    <row r="23" spans="1:2">
      <c r="A23" t="s">
        <v>63</v>
      </c>
      <c r="B23">
        <v>386228</v>
      </c>
    </row>
    <row r="24" spans="1:2">
      <c r="A24" t="s">
        <v>36</v>
      </c>
      <c r="B24">
        <v>14613</v>
      </c>
    </row>
    <row r="25" spans="1:2">
      <c r="A25" t="s">
        <v>37</v>
      </c>
      <c r="B25">
        <v>13031</v>
      </c>
    </row>
    <row r="26" spans="1:2">
      <c r="A26" t="s">
        <v>38</v>
      </c>
      <c r="B26">
        <v>15837</v>
      </c>
    </row>
    <row r="27" spans="1:2">
      <c r="A27" t="s">
        <v>39</v>
      </c>
      <c r="B27">
        <v>31240</v>
      </c>
    </row>
    <row r="28" spans="1:2">
      <c r="A28" t="s">
        <v>40</v>
      </c>
      <c r="B28">
        <v>52857</v>
      </c>
    </row>
    <row r="29" spans="1:2">
      <c r="A29" t="s">
        <v>41</v>
      </c>
      <c r="B29">
        <v>1086</v>
      </c>
    </row>
    <row r="30" spans="1:2">
      <c r="A30" t="s">
        <v>42</v>
      </c>
      <c r="B30">
        <v>16299</v>
      </c>
    </row>
    <row r="31" spans="1:2">
      <c r="A31" t="s">
        <v>43</v>
      </c>
      <c r="B31">
        <v>173538</v>
      </c>
    </row>
    <row r="32" spans="1:2">
      <c r="A32" t="s">
        <v>44</v>
      </c>
      <c r="B32">
        <v>105849</v>
      </c>
    </row>
    <row r="33" spans="1:2">
      <c r="A33" t="s">
        <v>45</v>
      </c>
      <c r="B33">
        <v>29311</v>
      </c>
    </row>
    <row r="34" spans="1:2">
      <c r="A34" t="s">
        <v>46</v>
      </c>
      <c r="B34">
        <v>147050</v>
      </c>
    </row>
    <row r="35" spans="1:2">
      <c r="A35" t="s">
        <v>47</v>
      </c>
      <c r="B35">
        <v>54553</v>
      </c>
    </row>
    <row r="36" spans="1:2">
      <c r="A36" t="s">
        <v>48</v>
      </c>
      <c r="B36">
        <v>35234</v>
      </c>
    </row>
    <row r="37" spans="1:2">
      <c r="A37" t="s">
        <v>49</v>
      </c>
      <c r="B37">
        <v>33973</v>
      </c>
    </row>
    <row r="38" spans="1:2">
      <c r="A38" t="s">
        <v>50</v>
      </c>
      <c r="B38">
        <v>1491</v>
      </c>
    </row>
    <row r="39" spans="1:2">
      <c r="A39" t="s">
        <v>51</v>
      </c>
      <c r="B39">
        <v>13728</v>
      </c>
    </row>
    <row r="40" spans="1:2">
      <c r="A40" t="s">
        <v>52</v>
      </c>
      <c r="B40">
        <v>25408</v>
      </c>
    </row>
    <row r="41" spans="1:2">
      <c r="A41" t="s">
        <v>53</v>
      </c>
      <c r="B41">
        <v>16299</v>
      </c>
    </row>
    <row r="42" spans="1:2">
      <c r="A42" t="s">
        <v>54</v>
      </c>
      <c r="B42">
        <v>50555</v>
      </c>
    </row>
    <row r="43" spans="1:2">
      <c r="A43" t="s">
        <v>55</v>
      </c>
      <c r="B43">
        <v>75171</v>
      </c>
    </row>
    <row r="44" spans="1:2">
      <c r="A44" t="s">
        <v>56</v>
      </c>
      <c r="B44">
        <v>24995</v>
      </c>
    </row>
    <row r="45" spans="1:2">
      <c r="A45" t="s">
        <v>57</v>
      </c>
      <c r="B45">
        <v>187916</v>
      </c>
    </row>
    <row r="46" spans="1:2">
      <c r="A46" t="s">
        <v>64</v>
      </c>
      <c r="B46">
        <v>0</v>
      </c>
    </row>
    <row r="47" spans="1:2">
      <c r="A47" t="s">
        <v>58</v>
      </c>
      <c r="B47">
        <v>175876</v>
      </c>
    </row>
    <row r="48" spans="1:2">
      <c r="A48" t="s">
        <v>59</v>
      </c>
      <c r="B48">
        <v>163130</v>
      </c>
    </row>
    <row r="49" spans="1:2">
      <c r="A49" t="s">
        <v>60</v>
      </c>
      <c r="B49">
        <v>242154</v>
      </c>
    </row>
    <row r="50" spans="1:2">
      <c r="A50" t="s">
        <v>61</v>
      </c>
      <c r="B50">
        <v>41056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256KB 200 Request</vt:lpstr>
      <vt:lpstr>Latency</vt:lpstr>
      <vt:lpstr>512</vt:lpstr>
      <vt:lpstr>512L</vt:lpstr>
      <vt:lpstr>工作表5</vt:lpstr>
      <vt:lpstr>工作表7</vt:lpstr>
      <vt:lpstr>工作表6</vt:lpstr>
      <vt:lpstr>工作表8</vt:lpstr>
      <vt:lpstr>工作表11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Shujun Bian</dc:creator>
  <cp:lastModifiedBy>Shujun Bian</cp:lastModifiedBy>
  <dcterms:created xsi:type="dcterms:W3CDTF">2015-11-07T18:18:09Z</dcterms:created>
  <dcterms:modified xsi:type="dcterms:W3CDTF">2015-11-07T22:04:45Z</dcterms:modified>
</cp:coreProperties>
</file>