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DeTrabalho"/>
  <bookViews>
    <workbookView visibility="visible" minimized="0" showHorizontalScroll="1" showVerticalScroll="1" showSheetTabs="1" xWindow="75" yWindow="150" windowWidth="15570" windowHeight="14910" tabRatio="600" firstSheet="0" activeTab="0" autoFilterDateGrouping="1"/>
  </bookViews>
  <sheets>
    <sheet name="Fornecedores" sheetId="1" state="visible" r:id="rId1"/>
    <sheet name="CPF" sheetId="2" state="visible" r:id="rId2"/>
    <sheet name="Fornecedores (2)" sheetId="3" state="visible" r:id="rId3"/>
    <sheet name="Base_de_Dados" sheetId="4" state="visible" r:id="rId4"/>
    <sheet name="Diversos" sheetId="5" state="visible" r:id="rId5"/>
  </sheets>
  <definedNames>
    <definedName name="Z_1F464119_5B8A_40C0_B182_993F69588B9D_.wvu.FilterData" localSheetId="0" hidden="1">Fornecedores!$A$1:$N$1</definedName>
    <definedName name="Z_4D7D1941_B5FD_47B6_8D54_2E45180B8868_.wvu.FilterData" localSheetId="0" hidden="1">Fornecedores!$A$1:$N$1</definedName>
    <definedName name="_xlnm._FilterDatabase" localSheetId="0" hidden="1">'Fornecedores'!$A$1:$O$666</definedName>
    <definedName name="Z_1F464119_5B8A_40C0_B182_993F69588B9D_.wvu.FilterData" localSheetId="2" hidden="1">'Fornecedores (2)'!$A$1:$N$77</definedName>
    <definedName name="Z_4D7D1941_B5FD_47B6_8D54_2E45180B8868_.wvu.FilterData" localSheetId="2" hidden="1">'Fornecedores (2)'!$A$1:$N$77</definedName>
    <definedName name="_xlnm._FilterDatabase" localSheetId="2" hidden="1">'Fornecedores (2)'!$A$1:$Q$647</definedName>
    <definedName name="Z_1F464119_5B8A_40C0_B182_993F69588B9D_.wvu.FilterData" localSheetId="3" hidden="1">Base_de_Dados!$A$1:$Z$77</definedName>
    <definedName name="Z_4D7D1941_B5FD_47B6_8D54_2E45180B8868_.wvu.FilterData" localSheetId="3" hidden="1">Base_de_Dados!$A$1:$Z$77</definedName>
    <definedName name="_xlnm._FilterDatabase" localSheetId="3" hidden="1">'Base_de_Dados'!$A$1:$AC$647</definedName>
    <definedName name="Z_1F464119_5B8A_40C0_B182_993F69588B9D_.wvu.FilterData" localSheetId="4" hidden="1">Diversos!$A$1:$D$238</definedName>
    <definedName name="Z_4D7D1941_B5FD_47B6_8D54_2E45180B8868_.wvu.FilterData" localSheetId="4" hidden="1">Diversos!$A$1:$D$238</definedName>
    <definedName name="_xlnm._FilterDatabase" localSheetId="4" hidden="1">'Diversos'!$A$1:$D$238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000"/>
    <numFmt numFmtId="165" formatCode="[&lt;=9999999]###\-####;\(###\)\ ###\-####"/>
    <numFmt numFmtId="166" formatCode="[&lt;=99999999999]\ 000\.000\.000\-00;\ 00\.000\.000\/0000\-00"/>
    <numFmt numFmtId="167" formatCode="00000\-000"/>
    <numFmt numFmtId="168" formatCode="[&lt;=99999999]####\-####;\(##\)\ #####\-####"/>
    <numFmt numFmtId="169" formatCode="0000"/>
    <numFmt numFmtId="170" formatCode="_-* #,##0_-;\-* #,##0_-;_-* &quot;-&quot;??_-;_-@_-"/>
  </numFmts>
  <fonts count="20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rgb="FF272626"/>
      <sz val="9.9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8"/>
      <scheme val="minor"/>
    </font>
    <font>
      <name val="Arial"/>
      <family val="2"/>
      <color rgb="FF333333"/>
      <sz val="11"/>
    </font>
    <font>
      <name val="Segoe UI Light"/>
      <family val="2"/>
      <color theme="1"/>
      <sz val="11"/>
    </font>
    <font>
      <name val="Segoe UI Light"/>
      <family val="2"/>
      <color rgb="FF3F3F76"/>
      <sz val="11"/>
    </font>
    <font>
      <name val="Calibri Light"/>
      <family val="2"/>
      <color rgb="FF227447"/>
      <sz val="18"/>
      <scheme val="major"/>
    </font>
    <font>
      <name val="Segoe UI Light"/>
      <family val="2"/>
      <b val="1"/>
      <color rgb="FF227447"/>
      <sz val="11"/>
    </font>
    <font>
      <name val="Segoe UI Light"/>
      <family val="2"/>
      <color theme="10"/>
      <sz val="11"/>
      <u val="single"/>
    </font>
    <font>
      <name val="Calibri"/>
      <family val="2"/>
      <b val="1"/>
      <sz val="11"/>
    </font>
  </fonts>
  <fills count="10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FFCC99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/>
      <right/>
      <top style="medium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6" fillId="0" borderId="0"/>
    <xf numFmtId="0" fontId="4" fillId="0" borderId="0"/>
    <xf numFmtId="0" fontId="5" fillId="0" borderId="0"/>
    <xf numFmtId="0" fontId="4" fillId="0" borderId="0"/>
    <xf numFmtId="0" fontId="8" fillId="0" borderId="0"/>
    <xf numFmtId="0" fontId="4" fillId="0" borderId="0"/>
    <xf numFmtId="43" fontId="6" fillId="0" borderId="0"/>
    <xf numFmtId="0" fontId="14" fillId="0" borderId="0"/>
    <xf numFmtId="0" fontId="16" fillId="0" borderId="0"/>
    <xf numFmtId="0" fontId="17" fillId="0" borderId="0"/>
    <xf numFmtId="0" fontId="15" fillId="9" borderId="7"/>
    <xf numFmtId="0" fontId="18" fillId="0" borderId="0"/>
    <xf numFmtId="0" fontId="4" fillId="0" borderId="0"/>
  </cellStyleXfs>
  <cellXfs count="100">
    <xf numFmtId="0" fontId="0" fillId="0" borderId="0" pivotButton="0" quotePrefix="0" xfId="0"/>
    <xf numFmtId="164" fontId="3" fillId="0" borderId="0" pivotButton="0" quotePrefix="0" xfId="3"/>
    <xf numFmtId="0" fontId="3" fillId="0" borderId="0" pivotButton="0" quotePrefix="0" xfId="3"/>
    <xf numFmtId="0" fontId="9" fillId="0" borderId="0" pivotButton="0" quotePrefix="0" xfId="3"/>
    <xf numFmtId="164" fontId="10" fillId="0" borderId="0" pivotButton="0" quotePrefix="0" xfId="3"/>
    <xf numFmtId="0" fontId="10" fillId="0" borderId="0" pivotButton="0" quotePrefix="0" xfId="3"/>
    <xf numFmtId="0" fontId="5" fillId="0" borderId="0" pivotButton="0" quotePrefix="0" xfId="2"/>
    <xf numFmtId="165" fontId="3" fillId="0" borderId="0" pivotButton="0" quotePrefix="0" xfId="3"/>
    <xf numFmtId="0" fontId="3" fillId="0" borderId="0" applyAlignment="1" pivotButton="0" quotePrefix="0" xfId="3">
      <alignment horizontal="left"/>
    </xf>
    <xf numFmtId="0" fontId="11" fillId="0" borderId="1" applyAlignment="1" pivotButton="0" quotePrefix="0" xfId="1">
      <alignment vertical="center"/>
    </xf>
    <xf numFmtId="166" fontId="11" fillId="0" borderId="1" applyAlignment="1" pivotButton="0" quotePrefix="0" xfId="1">
      <alignment vertical="center"/>
    </xf>
    <xf numFmtId="167" fontId="11" fillId="0" borderId="1" applyAlignment="1" pivotButton="0" quotePrefix="0" xfId="1">
      <alignment vertical="center"/>
    </xf>
    <xf numFmtId="0" fontId="6" fillId="0" borderId="0" applyAlignment="1" pivotButton="0" quotePrefix="0" xfId="1">
      <alignment vertical="center"/>
    </xf>
    <xf numFmtId="166" fontId="6" fillId="4" borderId="2" applyAlignment="1" pivotButton="0" quotePrefix="0" xfId="1">
      <alignment vertical="center"/>
    </xf>
    <xf numFmtId="0" fontId="6" fillId="4" borderId="3" applyAlignment="1" pivotButton="0" quotePrefix="0" xfId="0">
      <alignment horizontal="left" vertical="center"/>
    </xf>
    <xf numFmtId="168" fontId="6" fillId="4" borderId="3" applyAlignment="1" pivotButton="0" quotePrefix="0" xfId="0">
      <alignment vertical="center"/>
    </xf>
    <xf numFmtId="0" fontId="6" fillId="4" borderId="3" applyAlignment="1" pivotButton="0" quotePrefix="0" xfId="0">
      <alignment vertical="center"/>
    </xf>
    <xf numFmtId="164" fontId="6" fillId="4" borderId="3" applyAlignment="1" pivotButton="0" quotePrefix="0" xfId="0">
      <alignment vertical="center"/>
    </xf>
    <xf numFmtId="169" fontId="6" fillId="4" borderId="3" applyAlignment="1" pivotButton="0" quotePrefix="0" xfId="0">
      <alignment vertical="center"/>
    </xf>
    <xf numFmtId="1" fontId="6" fillId="4" borderId="3" applyAlignment="1" pivotButton="0" quotePrefix="0" xfId="0">
      <alignment horizontal="left" vertical="center"/>
    </xf>
    <xf numFmtId="167" fontId="6" fillId="4" borderId="3" applyAlignment="1" pivotButton="0" quotePrefix="0" xfId="0">
      <alignment vertical="center"/>
    </xf>
    <xf numFmtId="166" fontId="6" fillId="4" borderId="4" applyAlignment="1" pivotButton="0" quotePrefix="0" xfId="1">
      <alignment vertical="center"/>
    </xf>
    <xf numFmtId="0" fontId="6" fillId="4" borderId="0" applyAlignment="1" pivotButton="0" quotePrefix="0" xfId="0">
      <alignment horizontal="left" vertical="center"/>
    </xf>
    <xf numFmtId="168" fontId="6" fillId="4" borderId="0" applyAlignment="1" pivotButton="0" quotePrefix="0" xfId="0">
      <alignment vertical="center"/>
    </xf>
    <xf numFmtId="0" fontId="6" fillId="4" borderId="0" applyAlignment="1" pivotButton="0" quotePrefix="0" xfId="0">
      <alignment vertical="center"/>
    </xf>
    <xf numFmtId="164" fontId="6" fillId="4" borderId="0" applyAlignment="1" pivotButton="0" quotePrefix="0" xfId="0">
      <alignment vertical="center"/>
    </xf>
    <xf numFmtId="169" fontId="6" fillId="4" borderId="0" applyAlignment="1" pivotButton="0" quotePrefix="0" xfId="0">
      <alignment vertical="center"/>
    </xf>
    <xf numFmtId="1" fontId="6" fillId="4" borderId="0" applyAlignment="1" pivotButton="0" quotePrefix="0" xfId="0">
      <alignment horizontal="left" vertical="center"/>
    </xf>
    <xf numFmtId="167" fontId="6" fillId="4" borderId="0" applyAlignment="1" pivotButton="0" quotePrefix="0" xfId="0">
      <alignment vertical="center"/>
    </xf>
    <xf numFmtId="0" fontId="6" fillId="4" borderId="0" applyAlignment="1" pivotButton="0" quotePrefix="0" xfId="1">
      <alignment horizontal="left" vertical="center"/>
    </xf>
    <xf numFmtId="0" fontId="6" fillId="4" borderId="0" applyAlignment="1" pivotButton="0" quotePrefix="0" xfId="1">
      <alignment vertical="center"/>
    </xf>
    <xf numFmtId="164" fontId="6" fillId="4" borderId="0" applyAlignment="1" pivotButton="0" quotePrefix="0" xfId="1">
      <alignment vertical="center"/>
    </xf>
    <xf numFmtId="169" fontId="6" fillId="4" borderId="0" applyAlignment="1" pivotButton="0" quotePrefix="0" xfId="1">
      <alignment vertical="center"/>
    </xf>
    <xf numFmtId="167" fontId="6" fillId="4" borderId="0" applyAlignment="1" pivotButton="0" quotePrefix="0" xfId="1">
      <alignment vertical="center"/>
    </xf>
    <xf numFmtId="166" fontId="6" fillId="0" borderId="0" applyAlignment="1" pivotButton="0" quotePrefix="0" xfId="1">
      <alignment vertical="center"/>
    </xf>
    <xf numFmtId="0" fontId="6" fillId="0" borderId="0" applyAlignment="1" pivotButton="0" quotePrefix="0" xfId="1">
      <alignment horizontal="left" vertical="center"/>
    </xf>
    <xf numFmtId="0" fontId="6" fillId="0" borderId="0" applyAlignment="1" pivotButton="0" quotePrefix="0" xfId="0">
      <alignment horizontal="left" vertical="center"/>
    </xf>
    <xf numFmtId="166" fontId="6" fillId="0" borderId="0" applyAlignment="1" pivotButton="0" quotePrefix="0" xfId="0">
      <alignment vertical="center"/>
    </xf>
    <xf numFmtId="168" fontId="6" fillId="0" borderId="0" applyAlignment="1" pivotButton="0" quotePrefix="0" xfId="1">
      <alignment vertical="center"/>
    </xf>
    <xf numFmtId="164" fontId="6" fillId="0" borderId="0" applyAlignment="1" pivotButton="0" quotePrefix="0" xfId="1">
      <alignment vertical="center"/>
    </xf>
    <xf numFmtId="169" fontId="6" fillId="0" borderId="0" applyAlignment="1" pivotButton="0" quotePrefix="0" xfId="1">
      <alignment vertical="center"/>
    </xf>
    <xf numFmtId="1" fontId="6" fillId="0" borderId="0" applyAlignment="1" pivotButton="0" quotePrefix="0" xfId="0">
      <alignment horizontal="left" vertical="center"/>
    </xf>
    <xf numFmtId="167" fontId="6" fillId="0" borderId="0" applyAlignment="1" pivotButton="0" quotePrefix="0" xfId="1">
      <alignment vertical="center"/>
    </xf>
    <xf numFmtId="168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4" fontId="6" fillId="0" borderId="0" applyAlignment="1" pivotButton="0" quotePrefix="0" xfId="0">
      <alignment vertical="center"/>
    </xf>
    <xf numFmtId="169" fontId="6" fillId="0" borderId="0" applyAlignment="1" pivotButton="0" quotePrefix="0" xfId="0">
      <alignment vertical="center"/>
    </xf>
    <xf numFmtId="167" fontId="6" fillId="0" borderId="0" applyAlignment="1" pivotButton="0" quotePrefix="0" xfId="0">
      <alignment vertical="center"/>
    </xf>
    <xf numFmtId="0" fontId="8" fillId="0" borderId="0" applyAlignment="1" pivotButton="0" quotePrefix="0" xfId="4">
      <alignment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166" fontId="6" fillId="2" borderId="0" applyAlignment="1" pivotButton="0" quotePrefix="0" xfId="1">
      <alignment vertical="center"/>
    </xf>
    <xf numFmtId="166" fontId="6" fillId="2" borderId="0" applyAlignment="1" pivotButton="0" quotePrefix="0" xfId="0">
      <alignment vertical="center"/>
    </xf>
    <xf numFmtId="0" fontId="8" fillId="0" borderId="0" applyAlignment="1" pivotButton="0" quotePrefix="0" xfId="2">
      <alignment vertical="center"/>
    </xf>
    <xf numFmtId="0" fontId="7" fillId="3" borderId="0" applyAlignment="1" pivotButton="0" quotePrefix="0" xfId="0">
      <alignment horizontal="left" vertical="center"/>
    </xf>
    <xf numFmtId="0" fontId="7" fillId="3" borderId="0" applyAlignment="1" pivotButton="0" quotePrefix="0" xfId="0">
      <alignment vertical="center"/>
    </xf>
    <xf numFmtId="0" fontId="7" fillId="3" borderId="0" applyAlignment="1" pivotButton="0" quotePrefix="0" xfId="0">
      <alignment horizontal="right" vertical="center"/>
    </xf>
    <xf numFmtId="0" fontId="0" fillId="0" borderId="0" applyAlignment="1" pivotButton="0" quotePrefix="0" xfId="1">
      <alignment horizontal="left" vertical="center"/>
    </xf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169" fontId="0" fillId="0" borderId="0" applyAlignment="1" pivotButton="0" quotePrefix="0" xfId="0">
      <alignment vertical="center"/>
    </xf>
    <xf numFmtId="166" fontId="6" fillId="0" borderId="3" applyAlignment="1" pivotButton="0" quotePrefix="0" xfId="0">
      <alignment vertical="center"/>
    </xf>
    <xf numFmtId="168" fontId="11" fillId="0" borderId="1" pivotButton="0" quotePrefix="0" xfId="1"/>
    <xf numFmtId="0" fontId="11" fillId="0" borderId="1" pivotButton="0" quotePrefix="0" xfId="1"/>
    <xf numFmtId="164" fontId="11" fillId="0" borderId="1" pivotButton="0" quotePrefix="0" xfId="1"/>
    <xf numFmtId="169" fontId="11" fillId="0" borderId="1" pivotButton="0" quotePrefix="0" xfId="1"/>
    <xf numFmtId="0" fontId="2" fillId="0" borderId="0" pivotButton="0" quotePrefix="0" xfId="3"/>
    <xf numFmtId="0" fontId="12" fillId="0" borderId="0" pivotButton="0" quotePrefix="0" xfId="3"/>
    <xf numFmtId="0" fontId="9" fillId="5" borderId="0" pivotButton="0" quotePrefix="0" xfId="3"/>
    <xf numFmtId="0" fontId="3" fillId="5" borderId="0" pivotButton="0" quotePrefix="0" xfId="3"/>
    <xf numFmtId="0" fontId="9" fillId="6" borderId="0" pivotButton="0" quotePrefix="0" xfId="3"/>
    <xf numFmtId="0" fontId="13" fillId="0" borderId="0" applyAlignment="1" pivotButton="0" quotePrefix="0" xfId="0">
      <alignment vertical="center" wrapText="1"/>
    </xf>
    <xf numFmtId="166" fontId="0" fillId="0" borderId="0" pivotButton="0" quotePrefix="0" xfId="0"/>
    <xf numFmtId="166" fontId="6" fillId="0" borderId="0" applyAlignment="1" pivotButton="0" quotePrefix="0" xfId="5">
      <alignment vertical="center"/>
    </xf>
    <xf numFmtId="0" fontId="6" fillId="0" borderId="0" applyAlignment="1" pivotButton="0" quotePrefix="0" xfId="5">
      <alignment horizontal="left" vertical="center"/>
    </xf>
    <xf numFmtId="168" fontId="6" fillId="0" borderId="0" applyAlignment="1" pivotButton="0" quotePrefix="0" xfId="5">
      <alignment vertical="center"/>
    </xf>
    <xf numFmtId="166" fontId="0" fillId="0" borderId="0" applyAlignment="1" pivotButton="0" quotePrefix="0" xfId="0">
      <alignment vertical="center"/>
    </xf>
    <xf numFmtId="0" fontId="6" fillId="4" borderId="6" applyAlignment="1" pivotButton="0" quotePrefix="0" xfId="0">
      <alignment vertical="center"/>
    </xf>
    <xf numFmtId="0" fontId="6" fillId="4" borderId="6" applyAlignment="1" pivotButton="0" quotePrefix="0" xfId="1">
      <alignment vertical="center"/>
    </xf>
    <xf numFmtId="166" fontId="6" fillId="7" borderId="0" applyAlignment="1" pivotButton="0" quotePrefix="0" xfId="1">
      <alignment vertical="center"/>
    </xf>
    <xf numFmtId="166" fontId="0" fillId="8" borderId="0" pivotButton="0" quotePrefix="0" xfId="0"/>
    <xf numFmtId="3" fontId="6" fillId="0" borderId="0" applyAlignment="1" pivotButton="0" quotePrefix="0" xfId="1">
      <alignment vertical="center"/>
    </xf>
    <xf numFmtId="0" fontId="0" fillId="0" borderId="0" applyAlignment="1" pivotButton="0" quotePrefix="0" xfId="1">
      <alignment vertical="center"/>
    </xf>
    <xf numFmtId="166" fontId="6" fillId="0" borderId="5" applyAlignment="1" pivotButton="0" quotePrefix="0" xfId="1">
      <alignment vertical="center"/>
    </xf>
    <xf numFmtId="166" fontId="6" fillId="0" borderId="4" applyAlignment="1" pivotButton="0" quotePrefix="0" xfId="1">
      <alignment vertical="center"/>
    </xf>
    <xf numFmtId="170" fontId="6" fillId="0" borderId="0" applyAlignment="1" pivotButton="0" quotePrefix="0" xfId="6">
      <alignment vertical="center"/>
    </xf>
    <xf numFmtId="166" fontId="6" fillId="4" borderId="0" applyAlignment="1" pivotButton="0" quotePrefix="0" xfId="1">
      <alignment vertical="center"/>
    </xf>
    <xf numFmtId="0" fontId="6" fillId="0" borderId="4" applyAlignment="1" pivotButton="0" quotePrefix="0" xfId="1">
      <alignment vertical="center"/>
    </xf>
    <xf numFmtId="0" fontId="0" fillId="0" borderId="5" pivotButton="0" quotePrefix="0" xfId="0"/>
    <xf numFmtId="166" fontId="6" fillId="0" borderId="0" applyAlignment="1" pivotButton="0" quotePrefix="1" xfId="1">
      <alignment vertical="center"/>
    </xf>
    <xf numFmtId="0" fontId="8" fillId="0" borderId="0" pivotButton="0" quotePrefix="0" xfId="4"/>
    <xf numFmtId="0" fontId="0" fillId="0" borderId="0" pivotButton="0" quotePrefix="1" xfId="0"/>
    <xf numFmtId="0" fontId="11" fillId="0" borderId="1" applyAlignment="1" pivotButton="0" quotePrefix="0" xfId="1">
      <alignment vertical="center" wrapText="1"/>
    </xf>
    <xf numFmtId="0" fontId="2" fillId="0" borderId="0" pivotButton="0" quotePrefix="0" xfId="12"/>
    <xf numFmtId="0" fontId="19" fillId="0" borderId="8" applyAlignment="1" pivotButton="0" quotePrefix="0" xfId="12">
      <alignment horizontal="center" vertical="top"/>
    </xf>
    <xf numFmtId="166" fontId="11" fillId="2" borderId="0" applyAlignment="1" pivotButton="0" quotePrefix="0" xfId="1">
      <alignment vertical="center"/>
    </xf>
    <xf numFmtId="0" fontId="1" fillId="0" borderId="0" pivotButton="0" quotePrefix="0" xfId="12"/>
    <xf numFmtId="166" fontId="6" fillId="0" borderId="0" applyAlignment="1" pivotButton="0" quotePrefix="0" xfId="1">
      <alignment vertical="center"/>
    </xf>
    <xf numFmtId="166" fontId="6" fillId="2" borderId="5" applyAlignment="1" pivotButton="0" quotePrefix="0" xfId="1">
      <alignment vertical="center"/>
    </xf>
  </cellXfs>
  <cellStyles count="13">
    <cellStyle name="Normal" xfId="0" builtinId="0"/>
    <cellStyle name="Normal 2 2" xfId="1"/>
    <cellStyle name="Hiperlink 2" xfId="2"/>
    <cellStyle name="Normal 2" xfId="3"/>
    <cellStyle name="Hiperlink" xfId="4" builtinId="8"/>
    <cellStyle name="Normal 2 2 3" xfId="5"/>
    <cellStyle name="Vírgula" xfId="6" builtinId="3"/>
    <cellStyle name="Normal 3" xfId="7"/>
    <cellStyle name="Título 5" xfId="8"/>
    <cellStyle name="Título 4 2" xfId="9"/>
    <cellStyle name="Entrada 2" xfId="10"/>
    <cellStyle name="Hiperlink 3" xfId="11"/>
    <cellStyle name="Normal 4" xfId="12"/>
  </cellStyles>
  <dxfs count="5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[&lt;=99999999999]\ 000\.000\.000\-00;\ 00\.000\.000\/0000\-00"/>
    </dxf>
    <dxf>
      <numFmt numFmtId="166" formatCode="[&lt;=99999999999]\ 000\.000\.000\-00;\ 00\.000\.000\/0000\-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[&lt;=99999999999]\ 000\.000\.000\-00;\ 00\.000\.000\/0000\-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[&lt;=99999999999]\ 000\.000\.000\-00;\ 00\.000\.000\/0000\-00"/>
    </dxf>
    <dxf>
      <numFmt numFmtId="166" formatCode="[&lt;=99999999999]\ 000\.000\.000\-00;\ 00\.000\.000\/0000\-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[&lt;=99999999999]\ 000\.000\.000\-00;\ 00\.000\.000\/0000\-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[&lt;=99999999999]\ 000\.000\.000\-00;\ 00\.000\.000\/0000\-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[&lt;=99999999999]\ 000\.000\.000\-00;\ 00\.000\.000\/0000\-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[&lt;=99999999999]\ 000\.000\.000\-00;\ 00\.000\.000\/0000\-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0" tint="-0.1499984740745262"/>
          <bgColor theme="0" tint="-0.1499984740745262"/>
        </patternFill>
      </fill>
    </dxf>
    <dxf>
      <fill>
        <patternFill patternType="solid">
          <fgColor theme="0" tint="-0.1499984740745262"/>
          <bgColor theme="0" tint="-0.1499984740745262"/>
        </patternFill>
      </fill>
    </dxf>
    <dxf>
      <font>
        <b val="1"/>
        <color theme="0"/>
      </font>
      <fill>
        <patternFill patternType="solid">
          <fgColor theme="9"/>
          <bgColor theme="9"/>
        </patternFill>
      </fill>
    </dxf>
    <dxf>
      <font>
        <b val="1"/>
        <color theme="0"/>
      </font>
      <fill>
        <patternFill patternType="solid">
          <fgColor theme="9"/>
          <bgColor theme="9"/>
        </patternFill>
      </fill>
    </dxf>
    <dxf>
      <border>
        <top style="double">
          <color theme="1"/>
        </top>
      </border>
    </dxf>
    <dxf>
      <font>
        <b val="1"/>
        <color theme="0"/>
      </font>
      <fill>
        <patternFill patternType="solid">
          <fgColor theme="9"/>
          <bgColor rgb="FF227447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</dxfs>
  <tableStyles count="1" defaultTableStyle="TableStyleMedium2" defaultPivotStyle="PivotStyleLight16">
    <tableStyle name="Excel UI" pivot="0" count="7">
      <tableStyleElement type="wholeTable" dxfId="575"/>
      <tableStyleElement type="headerRow" dxfId="574"/>
      <tableStyleElement type="totalRow" dxfId="573"/>
      <tableStyleElement type="firstColumn" dxfId="572"/>
      <tableStyleElement type="lastColumn" dxfId="571"/>
      <tableStyleElement type="firstRowStripe" dxfId="570"/>
      <tableStyleElement type="firstColumnStripe" dxfId="56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emilia.mga@gmail.com</author>
    <author>Obras</author>
  </authors>
  <commentList>
    <comment ref="A133" authorId="0" shapeId="0">
      <text>
        <t>emilia.mga@gmail.com:
BAIXADA</t>
      </text>
    </comment>
    <comment ref="E367" authorId="1" shapeId="0">
      <text>
        <t xml:space="preserve">Obras:
PIX PARA ELEN KARINE FIRMINO
</t>
      </text>
    </comment>
    <comment ref="A377" authorId="1" shapeId="0">
      <text>
        <t>Obras:
CPF 086.059.406-89: MAICON DE SOUZA PRATES PESSOA - ALTERADO PARA INDIVIDUALIZAR</t>
      </text>
    </comment>
    <comment ref="A559" authorId="0" shapeId="0">
      <text>
        <t xml:space="preserve">emilia.mga@gmail.com:
BAIXADA
</t>
      </text>
    </comment>
    <comment ref="A593" authorId="0" shapeId="0">
      <text>
        <t>emilia.mga@gmail.com:
INATIVA</t>
      </text>
    </comment>
  </commentList>
</comments>
</file>

<file path=xl/comments/comment2.xml><?xml version="1.0" encoding="utf-8"?>
<comments xmlns="http://schemas.openxmlformats.org/spreadsheetml/2006/main">
  <authors>
    <author>emilia.mga@gmail.com</author>
    <author>Obras</author>
  </authors>
  <commentList>
    <comment ref="A136" authorId="0" shapeId="0">
      <text>
        <t>emilia.mga@gmail.com:
BAIXADA</t>
      </text>
    </comment>
    <comment ref="D346" authorId="1" shapeId="0">
      <text>
        <t xml:space="preserve">Obras:
PIX PARA ELEN KARINE FIRMINO
</t>
      </text>
    </comment>
    <comment ref="A355" authorId="1" shapeId="0">
      <text>
        <t>Obras:
CPF 086.059.406-89: MAICON DE SOUZA PRATES PESSOA - ALTERADO PARA INDIVIDUALIZAR</t>
      </text>
    </comment>
    <comment ref="A505" authorId="0" shapeId="0">
      <text>
        <t xml:space="preserve">emilia.mga@gmail.com:
BAIXADA
</t>
      </text>
    </comment>
    <comment ref="A534" authorId="0" shapeId="0">
      <text>
        <t>emilia.mga@gmail.com:
INATIVA</t>
      </text>
    </comment>
  </commentList>
</comments>
</file>

<file path=xl/comments/comment3.xml><?xml version="1.0" encoding="utf-8"?>
<comments xmlns="http://schemas.openxmlformats.org/spreadsheetml/2006/main">
  <authors>
    <author>emilia.mga@gmail.com</author>
    <author>Obras</author>
  </authors>
  <commentList>
    <comment ref="B136" authorId="0" shapeId="0">
      <text>
        <t>emilia.mga@gmail.com:
BAIXADA</t>
      </text>
    </comment>
    <comment ref="F346" authorId="1" shapeId="0">
      <text>
        <t xml:space="preserve">Obras:
PIX PARA ELEN KARINE FIRMINO
</t>
      </text>
    </comment>
    <comment ref="B355" authorId="1" shapeId="0">
      <text>
        <t>Obras:
CPF 086.059.406-89: MAICON DE SOUZA PRATES PESSOA - ALTERADO PARA INDIVIDUALIZAR</t>
      </text>
    </comment>
    <comment ref="B505" authorId="0" shapeId="0">
      <text>
        <t xml:space="preserve">emilia.mga@gmail.com:
BAIXADA
</t>
      </text>
    </comment>
    <comment ref="B534" authorId="0" shapeId="0">
      <text>
        <t>emilia.mga@gmail.com:
INATIVA</t>
      </text>
    </comment>
  </commentList>
</comment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ousarenato0908@gmail.com" TargetMode="External" Id="rId1" /><Relationship Type="http://schemas.openxmlformats.org/officeDocument/2006/relationships/hyperlink" Target="mailto:renzelage@gmail.com" TargetMode="External" Id="rId2" /><Relationship Type="http://schemas.openxmlformats.org/officeDocument/2006/relationships/hyperlink" Target="mailto:ws831656@gmail.com" TargetMode="External" Id="rId3" /><Relationship Type="http://schemas.openxmlformats.org/officeDocument/2006/relationships/hyperlink" Target="mailto:wesleyfirminodossantos09@gmail.com" TargetMode="External" Id="rId4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3.xml.rels><Relationships xmlns="http://schemas.openxmlformats.org/package/2006/relationships"><Relationship Type="http://schemas.openxmlformats.org/officeDocument/2006/relationships/hyperlink" Target="mailto:renzelage@gmail.com" TargetMode="External" Id="rId1" /><Relationship Type="http://schemas.openxmlformats.org/officeDocument/2006/relationships/hyperlink" Target="mailto:ws831656@gmail.com" TargetMode="External" Id="rId2" /><Relationship Type="http://schemas.openxmlformats.org/officeDocument/2006/relationships/hyperlink" Target="mailto:sousarenato0908@gmail.com" TargetMode="External" Id="rId3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4.xml.rels><Relationships xmlns="http://schemas.openxmlformats.org/package/2006/relationships"><Relationship Type="http://schemas.openxmlformats.org/officeDocument/2006/relationships/hyperlink" Target="mailto:renzelage@gmail.com" TargetMode="External" Id="rId1" /><Relationship Type="http://schemas.openxmlformats.org/officeDocument/2006/relationships/hyperlink" Target="mailto:ws831656@gmail.com" TargetMode="External" Id="rId2" /><Relationship Type="http://schemas.openxmlformats.org/officeDocument/2006/relationships/hyperlink" Target="mailto:sousarenato0908@gmail.com" TargetMode="External" Id="rId3" /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5.xml.rels><Relationships xmlns="http://schemas.openxmlformats.org/package/2006/relationships"><Relationship Type="http://schemas.openxmlformats.org/officeDocument/2006/relationships/hyperlink" Target="https://www.bancoalfa.com.br/" TargetMode="External" Id="rId1" /><Relationship Type="http://schemas.openxmlformats.org/officeDocument/2006/relationships/hyperlink" Target="https://www.bb.com.br/" TargetMode="External" Id="rId2" /><Relationship Type="http://schemas.openxmlformats.org/officeDocument/2006/relationships/hyperlink" Target="https://www.bancobmg.com.br/" TargetMode="External" Id="rId3" /><Relationship Type="http://schemas.openxmlformats.org/officeDocument/2006/relationships/hyperlink" Target="https://www.bradesco.com.br/" TargetMode="External" Id="rId4" /><Relationship Type="http://schemas.openxmlformats.org/officeDocument/2006/relationships/hyperlink" Target="https://www.c6bank.com.br/" TargetMode="External" Id="rId5" /><Relationship Type="http://schemas.openxmlformats.org/officeDocument/2006/relationships/hyperlink" Target="https://www.caixa.gov.br/" TargetMode="External" Id="rId6" /><Relationship Type="http://schemas.openxmlformats.org/officeDocument/2006/relationships/hyperlink" Target="https://www.bancointer.com.br/" TargetMode="External" Id="rId7" /><Relationship Type="http://schemas.openxmlformats.org/officeDocument/2006/relationships/hyperlink" Target="https://www.itau.com.br/" TargetMode="External" Id="rId8" /><Relationship Type="http://schemas.openxmlformats.org/officeDocument/2006/relationships/hyperlink" Target="https://www.mercadopago.com.br/" TargetMode="External" Id="rId9" /><Relationship Type="http://schemas.openxmlformats.org/officeDocument/2006/relationships/hyperlink" Target="https://www.mercantil.com.br/" TargetMode="External" Id="rId10" /><Relationship Type="http://schemas.openxmlformats.org/officeDocument/2006/relationships/hyperlink" Target="https://www.next.me/" TargetMode="External" Id="rId11" /><Relationship Type="http://schemas.openxmlformats.org/officeDocument/2006/relationships/hyperlink" Target="https://nubank.com.br/" TargetMode="External" Id="rId12" /><Relationship Type="http://schemas.openxmlformats.org/officeDocument/2006/relationships/hyperlink" Target="https://pagseguro.uol.com.br/" TargetMode="External" Id="rId13" /><Relationship Type="http://schemas.openxmlformats.org/officeDocument/2006/relationships/hyperlink" Target="https://www.bancopan.com.br/" TargetMode="External" Id="rId14" /><Relationship Type="http://schemas.openxmlformats.org/officeDocument/2006/relationships/hyperlink" Target="https://www.bancocapital.com.br/" TargetMode="External" Id="rId15" /><Relationship Type="http://schemas.openxmlformats.org/officeDocument/2006/relationships/hyperlink" Target="https://www.safra.com.br/" TargetMode="External" Id="rId16" /><Relationship Type="http://schemas.openxmlformats.org/officeDocument/2006/relationships/hyperlink" Target="https://www.santander.com.br/" TargetMode="External" Id="rId17" /><Relationship Type="http://schemas.openxmlformats.org/officeDocument/2006/relationships/hyperlink" Target="https://www.bancoob.com.br/" TargetMode="External" Id="rId18" /><Relationship Type="http://schemas.openxmlformats.org/officeDocument/2006/relationships/hyperlink" Target="https://www.sofisa.com.br/" TargetMode="External" Id="rId19" /><Relationship Type="http://schemas.openxmlformats.org/officeDocument/2006/relationships/hyperlink" Target="https://www.stone.com.br/" TargetMode="External" Id="rId20" /><Relationship Type="http://schemas.openxmlformats.org/officeDocument/2006/relationships/hyperlink" Target="https://www.carrefoursolucoes.com.br/" TargetMode="External" Id="rId21" /><Relationship Type="http://schemas.openxmlformats.org/officeDocument/2006/relationships/hyperlink" Target="https://www.br.ccb.com/" TargetMode="External" Id="rId22" /><Relationship Type="http://schemas.openxmlformats.org/officeDocument/2006/relationships/hyperlink" Target="https://www.digio.com.br/" TargetMode="External" Id="rId23" /><Relationship Type="http://schemas.openxmlformats.org/officeDocument/2006/relationships/hyperlink" Target="https://www.fator.com.br/" TargetMode="External" Id="rId24" /><Relationship Type="http://schemas.openxmlformats.org/officeDocument/2006/relationships/hyperlink" Target="https://www.bancofibra.com.br/" TargetMode="External" Id="rId25" /><Relationship Type="http://schemas.openxmlformats.org/officeDocument/2006/relationships/hyperlink" Target="https://www.pine.com/" TargetMode="External" Id="rId26" /><Relationship Type="http://schemas.openxmlformats.org/officeDocument/2006/relationships/hyperlink" Target="https://www.bancoamazonia.com.br/" TargetMode="External" Id="rId27" /><Relationship Type="http://schemas.openxmlformats.org/officeDocument/2006/relationships/hyperlink" Target="https://www.banconordeste.gov.br/" TargetMode="External" Id="rId28" /><Relationship Type="http://schemas.openxmlformats.org/officeDocument/2006/relationships/hyperlink" Target="https://www.bndes.gov.br/" TargetMode="External" Id="rId29" /><Relationship Type="http://schemas.openxmlformats.org/officeDocument/2006/relationships/hyperlink" Target="https://www.bancoinbursa.com/" TargetMode="External" Id="rId30" /><Relationship Type="http://schemas.openxmlformats.org/officeDocument/2006/relationships/hyperlink" Target="https://www.br.natixis.com/" TargetMode="External" Id="rId31" /><Relationship Type="http://schemas.openxmlformats.org/officeDocument/2006/relationships/hyperlink" Target="https://www.bnymellon.com.br/" TargetMode="External" Id="rId32" /><Relationship Type="http://schemas.openxmlformats.org/officeDocument/2006/relationships/hyperlink" Target="https://www.bancotricury.com.br/" TargetMode="External" Id="rId33" /><Relationship Type="http://schemas.openxmlformats.org/officeDocument/2006/relationships/hyperlink" Target="https://www.banestes.com.br/" TargetMode="External" Id="rId34" /><Relationship Type="http://schemas.openxmlformats.org/officeDocument/2006/relationships/hyperlink" Target="https://www.santander.com.br/" TargetMode="External" Id="rId35" /><Relationship Type="http://schemas.openxmlformats.org/officeDocument/2006/relationships/hyperlink" Target="https://www.banpara.b.br/" TargetMode="External" Id="rId36" /><Relationship Type="http://schemas.openxmlformats.org/officeDocument/2006/relationships/hyperlink" Target="https://www.bancocargill.com.br/" TargetMode="External" Id="rId37" /><Relationship Type="http://schemas.openxmlformats.org/officeDocument/2006/relationships/hyperlink" Target="http://www.banrisul.com.br/" TargetMode="External" Id="rId38" /><Relationship Type="http://schemas.openxmlformats.org/officeDocument/2006/relationships/hyperlink" Target="https://www.banese.com.br/" TargetMode="External" Id="rId39" /><Relationship Type="http://schemas.openxmlformats.org/officeDocument/2006/relationships/hyperlink" Target="https://www.hipercard.com.br/" TargetMode="External" Id="rId40" /><Relationship Type="http://schemas.openxmlformats.org/officeDocument/2006/relationships/hyperlink" Target="https://www.ibi.com.br/" TargetMode="External" Id="rId41" /><Relationship Type="http://schemas.openxmlformats.org/officeDocument/2006/relationships/hyperlink" Target="https://www.goldmansachs.com/" TargetMode="External" Id="rId42" /><Relationship Type="http://schemas.openxmlformats.org/officeDocument/2006/relationships/hyperlink" Target="https://www.andbank-lla.com.br/" TargetMode="External" Id="rId43" /><Relationship Type="http://schemas.openxmlformats.org/officeDocument/2006/relationships/hyperlink" Target="https://www.morganstanley.com.br/" TargetMode="External" Id="rId44" /><Relationship Type="http://schemas.openxmlformats.org/officeDocument/2006/relationships/hyperlink" Target="https://www.crefisa.com.br/" TargetMode="External" Id="rId45" /><Relationship Type="http://schemas.openxmlformats.org/officeDocument/2006/relationships/hyperlink" Target="https://www.brb.com.br/" TargetMode="External" Id="rId46" /><Relationship Type="http://schemas.openxmlformats.org/officeDocument/2006/relationships/hyperlink" Target="https://www.safra.com.br/" TargetMode="External" Id="rId47" /><Relationship Type="http://schemas.openxmlformats.org/officeDocument/2006/relationships/hyperlink" Target="https://www.abnamro.com/" TargetMode="External" Id="rId48" /><Relationship Type="http://schemas.openxmlformats.org/officeDocument/2006/relationships/hyperlink" Target="https://www.bancokdb.com.br/" TargetMode="External" Id="rId49" /><Relationship Type="http://schemas.openxmlformats.org/officeDocument/2006/relationships/hyperlink" Target="https://www.haitongib.com.br/" TargetMode="External" Id="rId50" /><Relationship Type="http://schemas.openxmlformats.org/officeDocument/2006/relationships/hyperlink" Target="https://www.original.com.br/" TargetMode="External" Id="rId51" /><Relationship Type="http://schemas.openxmlformats.org/officeDocument/2006/relationships/hyperlink" Target="https://www.rendimento.com.br/" TargetMode="External" Id="rId52" /><Relationship Type="http://schemas.openxmlformats.org/officeDocument/2006/relationships/hyperlink" Target="https://www.bancotopazio.com.br/" TargetMode="External" Id="rId53" /><Relationship Type="http://schemas.openxmlformats.org/officeDocument/2006/relationships/hyperlink" Target="https://www.boc-brazil.com/" TargetMode="External" Id="rId54" /><Relationship Type="http://schemas.openxmlformats.org/officeDocument/2006/relationships/hyperlink" Target="https://www.ailos.coop.br/" TargetMode="External" Id="rId55" /><Relationship Type="http://schemas.openxmlformats.org/officeDocument/2006/relationships/hyperlink" Target="https://www.bancofinaxis.com.br/" TargetMode="External" Id="rId56" /><Relationship Type="http://schemas.openxmlformats.org/officeDocument/2006/relationships/hyperlink" Target="https://www.bancoconfidence.com.br/" TargetMode="External" Id="rId57" /><Relationship Type="http://schemas.openxmlformats.org/officeDocument/2006/relationships/hyperlink" Target="https://www2.bmfbovespa.com.br/bancob3/pt-br/index.html" TargetMode="External" Id="rId58" /><Relationship Type="http://schemas.openxmlformats.org/officeDocument/2006/relationships/hyperlink" Target="https://www.credisis.com.br/" TargetMode="External" Id="rId59" /><Relationship Type="http://schemas.openxmlformats.org/officeDocument/2006/relationships/hyperlink" Target="https://www.bancobbm.com.br/" TargetMode="External" Id="rId60" /><Relationship Type="http://schemas.openxmlformats.org/officeDocument/2006/relationships/hyperlink" Target="https://www.bancowesternunion.com.br/" TargetMode="External" Id="rId61" /><Relationship Type="http://schemas.openxmlformats.org/officeDocument/2006/relationships/hyperlink" Target="https://www.rodobens.com.br/" TargetMode="External" Id="rId62" /><Relationship Type="http://schemas.openxmlformats.org/officeDocument/2006/relationships/hyperlink" Target="https://www.agibank.com.br/" TargetMode="External" Id="rId63" /><Relationship Type="http://schemas.openxmlformats.org/officeDocument/2006/relationships/hyperlink" Target="https://www.wooribank.com.br/" TargetMode="External" Id="rId64" /><Relationship Type="http://schemas.openxmlformats.org/officeDocument/2006/relationships/hyperlink" Target="https://www.brasilplural.com/" TargetMode="External" Id="rId65" /><Relationship Type="http://schemas.openxmlformats.org/officeDocument/2006/relationships/hyperlink" Target="https://www.brap.com.br/" TargetMode="External" Id="rId66" /><Relationship Type="http://schemas.openxmlformats.org/officeDocument/2006/relationships/hyperlink" Target="https://www.msbank.com.br/" TargetMode="External" Id="rId67" /><Relationship Type="http://schemas.openxmlformats.org/officeDocument/2006/relationships/hyperlink" Target="https://www.ubs.com/" TargetMode="External" Id="rId68" /><Relationship Type="http://schemas.openxmlformats.org/officeDocument/2006/relationships/hyperlink" Target="https://www.icbcbr.com.br/" TargetMode="External" Id="rId69" /><Relationship Type="http://schemas.openxmlformats.org/officeDocument/2006/relationships/hyperlink" Target="https://www.intesasanpaolobrasil.com.br/" TargetMode="External" Id="rId70" /><Relationship Type="http://schemas.openxmlformats.org/officeDocument/2006/relationships/hyperlink" Target="https://www.bexs.com.br/" TargetMode="External" Id="rId71" /><Relationship Type="http://schemas.openxmlformats.org/officeDocument/2006/relationships/hyperlink" Target="https://www.commerzbank.com.br/" TargetMode="External" Id="rId72" /><Relationship Type="http://schemas.openxmlformats.org/officeDocument/2006/relationships/hyperlink" Target="https://www.oleconsignado.com.br/" TargetMode="External" Id="rId73" /><Relationship Type="http://schemas.openxmlformats.org/officeDocument/2006/relationships/hyperlink" Target="https://www.itaubba.com.br/" TargetMode="External" Id="rId74" /><Relationship Type="http://schemas.openxmlformats.org/officeDocument/2006/relationships/hyperlink" Target="https://www.btgpactual.com/" TargetMode="External" Id="rId75" /><Relationship Type="http://schemas.openxmlformats.org/officeDocument/2006/relationships/hyperlink" Target="https://www.original.com.br/" TargetMode="External" Id="rId76" /><Relationship Type="http://schemas.openxmlformats.org/officeDocument/2006/relationships/hyperlink" Target="https://www.arbi.com.br/" TargetMode="External" Id="rId77" /><Relationship Type="http://schemas.openxmlformats.org/officeDocument/2006/relationships/hyperlink" Target="https://www.johndeere.com.br/" TargetMode="External" Id="rId78" /><Relationship Type="http://schemas.openxmlformats.org/officeDocument/2006/relationships/hyperlink" Target="https://www.bs2.com/banco/" TargetMode="External" Id="rId79" /><Relationship Type="http://schemas.openxmlformats.org/officeDocument/2006/relationships/hyperlink" Target="https://www.calyon.com.br/" TargetMode="External" Id="rId80" /><Relationship Type="http://schemas.openxmlformats.org/officeDocument/2006/relationships/hyperlink" Target="https://www.bancocifra.com.br/" TargetMode="External" Id="rId81" /><Relationship Type="http://schemas.openxmlformats.org/officeDocument/2006/relationships/hyperlink" Target="https://www.bancoclassico.com.br/" TargetMode="External" Id="rId82" /><Relationship Type="http://schemas.openxmlformats.org/officeDocument/2006/relationships/hyperlink" Target="https://www.bancomaxima.com.br/" TargetMode="External" Id="rId83" /><Relationship Type="http://schemas.openxmlformats.org/officeDocument/2006/relationships/hyperlink" Target="https://www.abcbrasil.com.br/" TargetMode="External" Id="rId84" /><Relationship Type="http://schemas.openxmlformats.org/officeDocument/2006/relationships/hyperlink" Target="https://www.bancobcv.com.br/" TargetMode="External" Id="rId85" /><Relationship Type="http://schemas.openxmlformats.org/officeDocument/2006/relationships/hyperlink" Target="https://www.paranabanco.com.br/" TargetMode="External" Id="rId86" /><Relationship Type="http://schemas.openxmlformats.org/officeDocument/2006/relationships/hyperlink" Target="https://www.bancocedula.com.br/" TargetMode="External" Id="rId87" /><Relationship Type="http://schemas.openxmlformats.org/officeDocument/2006/relationships/hyperlink" Target="https://www.bna.com.ar/" TargetMode="External" Id="rId88" /><Relationship Type="http://schemas.openxmlformats.org/officeDocument/2006/relationships/hyperlink" Target="https://www.bancobari.com.br/" TargetMode="External" Id="rId89" /><Relationship Type="http://schemas.openxmlformats.org/officeDocument/2006/relationships/hyperlink" Target="https://www.sgbrasil.com.br/" TargetMode="External" Id="rId90" /><Relationship Type="http://schemas.openxmlformats.org/officeDocument/2006/relationships/hyperlink" Target="https://www.mizuhobank.com/brazil/pt/" TargetMode="External" Id="rId91" /><Relationship Type="http://schemas.openxmlformats.org/officeDocument/2006/relationships/hyperlink" Target="https://www.jpmorgan.com/" TargetMode="External" Id="rId92" /><Relationship Type="http://schemas.openxmlformats.org/officeDocument/2006/relationships/hyperlink" Target="https://www.bancocapital.com.br/" TargetMode="External" Id="rId93" /><Relationship Type="http://schemas.openxmlformats.org/officeDocument/2006/relationships/hyperlink" Target="https://www.br.bk.mufg.jp/" TargetMode="External" Id="rId94" /><Relationship Type="http://schemas.openxmlformats.org/officeDocument/2006/relationships/hyperlink" Target="https://www.smbcgroup.com.br/" TargetMode="External" Id="rId95" /><Relationship Type="http://schemas.openxmlformats.org/officeDocument/2006/relationships/hyperlink" Target="https://www.bcgbrasil.com.br/" TargetMode="External" Id="rId96" /><Relationship Type="http://schemas.openxmlformats.org/officeDocument/2006/relationships/hyperlink" Target="https://www.citibank.com/" TargetMode="External" Id="rId97" /><Relationship Type="http://schemas.openxmlformats.org/officeDocument/2006/relationships/hyperlink" Target="https://www.itaubank.com.br/" TargetMode="External" Id="rId98" /><Relationship Type="http://schemas.openxmlformats.org/officeDocument/2006/relationships/hyperlink" Target="https://www.deutsche-bank.com.br/" TargetMode="External" Id="rId99" /><Relationship Type="http://schemas.openxmlformats.org/officeDocument/2006/relationships/hyperlink" Target="https://www.ing.com/" TargetMode="External" Id="rId100" /><Relationship Type="http://schemas.openxmlformats.org/officeDocument/2006/relationships/hyperlink" Target="https://www.bapro.com.ar/" TargetMode="External" Id="rId101" /><Relationship Type="http://schemas.openxmlformats.org/officeDocument/2006/relationships/hyperlink" Target="https://www.csfb.com/" TargetMode="External" Id="rId102" /><Relationship Type="http://schemas.openxmlformats.org/officeDocument/2006/relationships/hyperlink" Target="https://www.lusobrasileiro.com.br/" TargetMode="External" Id="rId103" /><Relationship Type="http://schemas.openxmlformats.org/officeDocument/2006/relationships/hyperlink" Target="https://www.bancoindustrial.com.br/" TargetMode="External" Id="rId104" /><Relationship Type="http://schemas.openxmlformats.org/officeDocument/2006/relationships/hyperlink" Target="https://www.vrinvestimentos.com.br/" TargetMode="External" Id="rId105" /><Relationship Type="http://schemas.openxmlformats.org/officeDocument/2006/relationships/hyperlink" Target="https://www.bancopaulista.com.br/" TargetMode="External" Id="rId106" /><Relationship Type="http://schemas.openxmlformats.org/officeDocument/2006/relationships/hyperlink" Target="https://www.bancoguanabara.com.br/" TargetMode="External" Id="rId107" /><Relationship Type="http://schemas.openxmlformats.org/officeDocument/2006/relationships/hyperlink" Target="https://www.bancopecunia.com.br/" TargetMode="External" Id="rId108" /><Relationship Type="http://schemas.openxmlformats.org/officeDocument/2006/relationships/hyperlink" Target="https://www.ficsa.com.br/" TargetMode="External" Id="rId109" /><Relationship Type="http://schemas.openxmlformats.org/officeDocument/2006/relationships/hyperlink" Target="https://www.rendimento.com.br/" TargetMode="External" Id="rId110" /><Relationship Type="http://schemas.openxmlformats.org/officeDocument/2006/relationships/hyperlink" Target="https://www.tribanco.com.br/" TargetMode="External" Id="rId111" /><Relationship Type="http://schemas.openxmlformats.org/officeDocument/2006/relationships/hyperlink" Target="https://www.itau.com.br/" TargetMode="External" Id="rId112" /><Relationship Type="http://schemas.openxmlformats.org/officeDocument/2006/relationships/hyperlink" Target="https://www.bip.b.br/" TargetMode="External" Id="rId113" /><Relationship Type="http://schemas.openxmlformats.org/officeDocument/2006/relationships/hyperlink" Target="https://www.bancorenner.com.br/" TargetMode="External" Id="rId114" /><Relationship Type="http://schemas.openxmlformats.org/officeDocument/2006/relationships/hyperlink" Target="https://www.bancovotorantim.com.br/" TargetMode="External" Id="rId115" /><Relationship Type="http://schemas.openxmlformats.org/officeDocument/2006/relationships/hyperlink" Target="https://www.daycoval.com.br/" TargetMode="External" Id="rId116" /><Relationship Type="http://schemas.openxmlformats.org/officeDocument/2006/relationships/hyperlink" Target="https://www.ourinvest.com.br/" TargetMode="External" Id="rId117" /><Relationship Type="http://schemas.openxmlformats.org/officeDocument/2006/relationships/hyperlink" Target="https://www.cetelem.com.br/" TargetMode="External" Id="rId118" /><Relationship Type="http://schemas.openxmlformats.org/officeDocument/2006/relationships/hyperlink" Target="https://www.brp.com.br/" TargetMode="External" Id="rId119" /><Relationship Type="http://schemas.openxmlformats.org/officeDocument/2006/relationships/hyperlink" Target="https://www.bancosemear.com.br/" TargetMode="External" Id="rId120" /><Relationship Type="http://schemas.openxmlformats.org/officeDocument/2006/relationships/hyperlink" Target="https://www.citibank.com.br/" TargetMode="External" Id="rId121" /><Relationship Type="http://schemas.openxmlformats.org/officeDocument/2006/relationships/hyperlink" Target="https://www.bancomodal.com.br/" TargetMode="External" Id="rId122" /><Relationship Type="http://schemas.openxmlformats.org/officeDocument/2006/relationships/hyperlink" Target="https://www.rabobank.com.br/" TargetMode="External" Id="rId123" /><Relationship Type="http://schemas.openxmlformats.org/officeDocument/2006/relationships/hyperlink" Target="https://www.sicredi.com.br/" TargetMode="External" Id="rId124" /><Relationship Type="http://schemas.openxmlformats.org/officeDocument/2006/relationships/hyperlink" Target="https://www.br.scotiabank.com/" TargetMode="External" Id="rId125" /><Relationship Type="http://schemas.openxmlformats.org/officeDocument/2006/relationships/hyperlink" Target="https://www.bnpparibas.com.br/" TargetMode="External" Id="rId126" /><Relationship Type="http://schemas.openxmlformats.org/officeDocument/2006/relationships/hyperlink" Target="https://www.nbcbank.com.br/" TargetMode="External" Id="rId127" /><Relationship Type="http://schemas.openxmlformats.org/officeDocument/2006/relationships/hyperlink" Target="https://www.btgpactual.com/" TargetMode="External" Id="rId128" /><Relationship Type="http://schemas.openxmlformats.org/officeDocument/2006/relationships/hyperlink" Target="https://www.ml.com/" TargetMode="External" Id="rId129" /><Relationship Type="http://schemas.openxmlformats.org/officeDocument/2006/relationships/hyperlink" Target="https://www.bancokeb.com.br/" TargetMode="External" Id="rId13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693"/>
  <sheetViews>
    <sheetView tabSelected="1" zoomScale="80" zoomScaleNormal="80" workbookViewId="0">
      <pane ySplit="1" topLeftCell="A2" activePane="bottomLeft" state="frozen"/>
      <selection pane="bottomLeft" activeCell="A1" sqref="A1"/>
    </sheetView>
  </sheetViews>
  <sheetFormatPr baseColWidth="8" defaultColWidth="8.875" defaultRowHeight="15.75"/>
  <cols>
    <col width="19.5" bestFit="1" customWidth="1" style="98" min="1" max="1"/>
    <col width="6.375" customWidth="1" style="98" min="2" max="2"/>
    <col width="31.125" bestFit="1" customWidth="1" style="35" min="3" max="3"/>
    <col width="38" bestFit="1" customWidth="1" style="35" min="4" max="4"/>
    <col width="15.625" bestFit="1" customWidth="1" style="38" min="5" max="5"/>
    <col width="23" customWidth="1" style="12" min="6" max="6"/>
    <col width="11.5" bestFit="1" customWidth="1" style="12" min="7" max="7"/>
    <col width="6.125" customWidth="1" style="39" min="8" max="8"/>
    <col width="8.875" customWidth="1" style="40" min="9" max="9"/>
    <col width="10.625" customWidth="1" style="12" min="10" max="10"/>
    <col width="15.125" bestFit="1" customWidth="1" style="12" min="11" max="11"/>
    <col width="14.375" customWidth="1" style="12" min="12" max="12"/>
    <col width="25.5" customWidth="1" style="12" min="13" max="14"/>
    <col width="23.625" customWidth="1" style="59" min="15" max="15"/>
    <col width="8.875" customWidth="1" style="12" min="16" max="34"/>
    <col width="8.875" customWidth="1" style="12" min="35" max="16384"/>
  </cols>
  <sheetData>
    <row r="1" ht="48" customHeight="1">
      <c r="A1" s="10" t="inlineStr">
        <is>
          <t>CNPJ/CPF</t>
        </is>
      </c>
      <c r="B1" s="93" t="inlineStr">
        <is>
          <t>tipo_pessoa</t>
        </is>
      </c>
      <c r="C1" s="9" t="inlineStr">
        <is>
          <t>RAZÃO SOCIAL</t>
        </is>
      </c>
      <c r="D1" s="9" t="inlineStr">
        <is>
          <t>NOME</t>
        </is>
      </c>
      <c r="E1" s="63" t="inlineStr">
        <is>
          <t>TELEFONE:</t>
        </is>
      </c>
      <c r="F1" s="64" t="inlineStr">
        <is>
          <t>EMAIL:</t>
        </is>
      </c>
      <c r="G1" s="64" t="inlineStr">
        <is>
          <t>BANCO:</t>
        </is>
      </c>
      <c r="H1" s="65" t="inlineStr">
        <is>
          <t>OP</t>
        </is>
      </c>
      <c r="I1" s="66" t="inlineStr">
        <is>
          <t>AGENCIA:</t>
        </is>
      </c>
      <c r="J1" s="64" t="inlineStr">
        <is>
          <t>CONTA:</t>
        </is>
      </c>
      <c r="K1" s="64" t="inlineStr">
        <is>
          <t>Chave_PIX</t>
        </is>
      </c>
      <c r="L1" s="9" t="inlineStr">
        <is>
          <t xml:space="preserve">CATEGORIA: </t>
        </is>
      </c>
      <c r="M1" s="9" t="inlineStr">
        <is>
          <t>ESPECIFICACAO</t>
        </is>
      </c>
      <c r="N1" s="9" t="inlineStr">
        <is>
          <t>VÍNCULO</t>
        </is>
      </c>
      <c r="O1" s="12" t="inlineStr">
        <is>
          <t>DADOS BANCÁRIOS</t>
        </is>
      </c>
    </row>
    <row r="2">
      <c r="A2" s="98" t="inlineStr">
        <is>
          <t>38542718005060</t>
        </is>
      </c>
      <c r="B2" s="98" t="inlineStr">
        <is>
          <t>PJ</t>
        </is>
      </c>
      <c r="C2" s="35" t="inlineStr">
        <is>
          <t>ABC ATACADO BRASILEIRO DA CONSTRUCAO S/A</t>
        </is>
      </c>
      <c r="D2" s="35" t="inlineStr">
        <is>
          <t>ABC DA CONSTRUCAO</t>
        </is>
      </c>
      <c r="L2" s="12" t="inlineStr">
        <is>
          <t>MAT</t>
        </is>
      </c>
      <c r="N2" s="12" t="inlineStr">
        <is>
          <t>FORNECEDOR</t>
        </is>
      </c>
      <c r="O2" s="12" t="n"/>
      <c r="P2" s="12" t="n"/>
    </row>
    <row r="3">
      <c r="A3" s="98" t="inlineStr">
        <is>
          <t>14285160000139</t>
        </is>
      </c>
      <c r="B3" s="98" t="inlineStr">
        <is>
          <t>PJ</t>
        </is>
      </c>
      <c r="C3" s="35" t="inlineStr">
        <is>
          <t>ABRIL UNIFORMES LTDA</t>
        </is>
      </c>
      <c r="D3" s="36" t="inlineStr">
        <is>
          <t xml:space="preserve">ABRIL UNIFORMES </t>
        </is>
      </c>
      <c r="L3" s="12" t="inlineStr">
        <is>
          <t>MO</t>
        </is>
      </c>
      <c r="M3" s="12" t="inlineStr">
        <is>
          <t>UNIFORMES</t>
        </is>
      </c>
      <c r="N3" s="44" t="inlineStr">
        <is>
          <t>FORNECEDOR</t>
        </is>
      </c>
      <c r="O3" s="12" t="n"/>
      <c r="P3" s="12" t="n"/>
    </row>
    <row r="4">
      <c r="A4" s="98" t="inlineStr">
        <is>
          <t>37008145000149</t>
        </is>
      </c>
      <c r="B4" s="98" t="inlineStr">
        <is>
          <t>PJ</t>
        </is>
      </c>
      <c r="C4" s="35" t="inlineStr">
        <is>
          <t>ACQUALIMP INDUSTRIA C M P LTDA</t>
        </is>
      </c>
      <c r="D4" s="36" t="inlineStr">
        <is>
          <t>ACQUALIMP INDUSTRIA C M P LTDA</t>
        </is>
      </c>
      <c r="E4" s="43" t="n"/>
      <c r="L4" s="12" t="inlineStr">
        <is>
          <t>MAT</t>
        </is>
      </c>
      <c r="O4" s="12" t="n"/>
      <c r="P4" s="12" t="n"/>
    </row>
    <row r="5">
      <c r="A5" s="90" t="inlineStr">
        <is>
          <t>03473509680</t>
        </is>
      </c>
      <c r="B5" s="98" t="inlineStr">
        <is>
          <t>PF</t>
        </is>
      </c>
      <c r="C5" s="35" t="inlineStr">
        <is>
          <t>ADAILSON SILVA</t>
        </is>
      </c>
      <c r="D5" s="35" t="inlineStr">
        <is>
          <t>ADAILSON SILVA</t>
        </is>
      </c>
      <c r="G5" t="inlineStr">
        <is>
          <t>CEF</t>
        </is>
      </c>
      <c r="I5" t="n">
        <v>1926</v>
      </c>
      <c r="J5" t="inlineStr">
        <is>
          <t>50939-5</t>
        </is>
      </c>
      <c r="L5" s="12" t="inlineStr">
        <is>
          <t>MO</t>
        </is>
      </c>
      <c r="N5" s="12" t="n"/>
      <c r="O5" s="12" t="inlineStr">
        <is>
          <t>CEF    1926  50939-5 - CPF: 03.473.509.6-80</t>
        </is>
      </c>
      <c r="P5" s="12" t="n"/>
    </row>
    <row r="6">
      <c r="A6" s="98" t="inlineStr">
        <is>
          <t>13540399801</t>
        </is>
      </c>
      <c r="B6" s="98" t="inlineStr">
        <is>
          <t>PF</t>
        </is>
      </c>
      <c r="C6" s="35" t="inlineStr">
        <is>
          <t>ADALMO ANTONIO DA SILVA</t>
        </is>
      </c>
      <c r="D6" s="35" t="inlineStr">
        <is>
          <t>ADALMO ANTONIO DA SILVA</t>
        </is>
      </c>
      <c r="K6" t="inlineStr">
        <is>
          <t>13540399801</t>
        </is>
      </c>
      <c r="L6" s="12" t="inlineStr">
        <is>
          <t>MO</t>
        </is>
      </c>
      <c r="N6" t="inlineStr">
        <is>
          <t>COLABORADOR</t>
        </is>
      </c>
      <c r="O6" s="12" t="inlineStr">
        <is>
          <t>PIX: 13540399801</t>
        </is>
      </c>
      <c r="P6" s="12" t="n"/>
    </row>
    <row r="7">
      <c r="A7" s="98" t="inlineStr">
        <is>
          <t>03120153567</t>
        </is>
      </c>
      <c r="B7" s="98" t="inlineStr">
        <is>
          <t>PF</t>
        </is>
      </c>
      <c r="C7" s="35" t="inlineStr">
        <is>
          <t>ADEILTON ALVES</t>
        </is>
      </c>
      <c r="D7" s="35" t="inlineStr">
        <is>
          <t>ADEILTON ALVES</t>
        </is>
      </c>
      <c r="K7" t="inlineStr">
        <is>
          <t>03120153567</t>
        </is>
      </c>
      <c r="L7" s="12" t="inlineStr">
        <is>
          <t>MO</t>
        </is>
      </c>
      <c r="O7" s="12" t="inlineStr">
        <is>
          <t>PIX: 03120153567</t>
        </is>
      </c>
      <c r="P7" s="12" t="n"/>
    </row>
    <row r="8">
      <c r="A8" s="98" t="inlineStr">
        <is>
          <t>03181241652</t>
        </is>
      </c>
      <c r="B8" s="98" t="inlineStr">
        <is>
          <t>PF</t>
        </is>
      </c>
      <c r="C8" s="35" t="inlineStr">
        <is>
          <t>ADEMIR FERREIRA SILVA</t>
        </is>
      </c>
      <c r="D8" s="35" t="inlineStr">
        <is>
          <t>ADEMIR FERREIRA SILVA</t>
        </is>
      </c>
      <c r="G8" s="12" t="n"/>
      <c r="I8" s="40" t="n"/>
      <c r="J8" s="12" t="n"/>
      <c r="K8" t="inlineStr">
        <is>
          <t>03181241652</t>
        </is>
      </c>
      <c r="L8" s="12" t="inlineStr">
        <is>
          <t>MO</t>
        </is>
      </c>
      <c r="N8" t="inlineStr">
        <is>
          <t>COLABORADOR</t>
        </is>
      </c>
      <c r="O8" s="12" t="inlineStr">
        <is>
          <t>PIX: 03181241652</t>
        </is>
      </c>
      <c r="P8" s="12" t="n"/>
    </row>
    <row r="9">
      <c r="A9" s="98" t="inlineStr">
        <is>
          <t>50636383687</t>
        </is>
      </c>
      <c r="B9" s="98" t="inlineStr">
        <is>
          <t>PF</t>
        </is>
      </c>
      <c r="C9" s="35" t="inlineStr">
        <is>
          <t>ADILSON CARLOS DE MOURA MARTINS</t>
        </is>
      </c>
      <c r="D9" s="36" t="inlineStr">
        <is>
          <t>ADILSON CARLOS DE MOURA MARTINS</t>
        </is>
      </c>
      <c r="K9" s="12" t="n"/>
      <c r="L9" s="12" t="inlineStr">
        <is>
          <t>SERV</t>
        </is>
      </c>
      <c r="N9" s="12" t="n"/>
      <c r="O9" s="12" t="n"/>
      <c r="P9" s="12" t="n"/>
    </row>
    <row r="10">
      <c r="A10" s="98" t="inlineStr">
        <is>
          <t>93649070600</t>
        </is>
      </c>
      <c r="B10" s="98" t="inlineStr">
        <is>
          <t>PF</t>
        </is>
      </c>
      <c r="C10" s="58" t="inlineStr">
        <is>
          <t>ADILSON LEITE DA COSTA</t>
        </is>
      </c>
      <c r="D10" s="35" t="inlineStr">
        <is>
          <t>ADILSON LEITE DA COSTA</t>
        </is>
      </c>
      <c r="G10" t="inlineStr">
        <is>
          <t>CAIXA</t>
        </is>
      </c>
      <c r="H10" t="inlineStr">
        <is>
          <t>13</t>
        </is>
      </c>
      <c r="I10" t="inlineStr">
        <is>
          <t>893</t>
        </is>
      </c>
      <c r="J10" t="inlineStr">
        <is>
          <t>2224192</t>
        </is>
      </c>
      <c r="K10" s="83" t="n"/>
      <c r="L10" s="12" t="inlineStr">
        <is>
          <t>MO</t>
        </is>
      </c>
      <c r="N10" t="inlineStr">
        <is>
          <t>COLABORADOR</t>
        </is>
      </c>
      <c r="O10" s="12" t="inlineStr">
        <is>
          <t>CAIXA 13 - 893 2224192</t>
        </is>
      </c>
      <c r="P10" s="12" t="n"/>
    </row>
    <row r="11">
      <c r="A11" t="inlineStr">
        <is>
          <t>16700955688</t>
        </is>
      </c>
      <c r="B11" t="inlineStr">
        <is>
          <t>PF</t>
        </is>
      </c>
      <c r="C11" t="inlineStr">
        <is>
          <t>ADRIEN FELIPE NERES RODRIGUES</t>
        </is>
      </c>
      <c r="D11" t="inlineStr">
        <is>
          <t>ADRIEN FELIPE NERES RODRIGUES</t>
        </is>
      </c>
      <c r="K11" t="inlineStr">
        <is>
          <t>16700955688</t>
        </is>
      </c>
      <c r="L11" t="inlineStr">
        <is>
          <t>MO</t>
        </is>
      </c>
      <c r="N11" t="inlineStr">
        <is>
          <t>COLABORADOR</t>
        </is>
      </c>
      <c r="O11" t="inlineStr">
        <is>
          <t>PIX: 16700955688</t>
        </is>
      </c>
    </row>
    <row r="12">
      <c r="A12" s="98" t="inlineStr">
        <is>
          <t>39117707668</t>
        </is>
      </c>
      <c r="B12" s="98" t="inlineStr">
        <is>
          <t>PF</t>
        </is>
      </c>
      <c r="C12" s="35" t="inlineStr">
        <is>
          <t>AGUIMAR DOS SANTOS FERREIRA</t>
        </is>
      </c>
      <c r="D12" s="35" t="inlineStr">
        <is>
          <t>AGUIMAR DOS SANTOS FERREIRA</t>
        </is>
      </c>
      <c r="K12" t="inlineStr">
        <is>
          <t>39117707668</t>
        </is>
      </c>
      <c r="L12" s="12" t="inlineStr">
        <is>
          <t>SERV</t>
        </is>
      </c>
      <c r="O12" s="12" t="inlineStr">
        <is>
          <t>PIX: 39117707668</t>
        </is>
      </c>
      <c r="P12" s="12" t="n"/>
    </row>
    <row r="13">
      <c r="A13" s="98" t="inlineStr">
        <is>
          <t>38025653000106</t>
        </is>
      </c>
      <c r="B13" s="98" t="inlineStr">
        <is>
          <t>PJ</t>
        </is>
      </c>
      <c r="C13" s="35" t="inlineStr">
        <is>
          <t>AILTON RIBEIRO DE OLIVEIRA</t>
        </is>
      </c>
      <c r="D13" s="36" t="inlineStr">
        <is>
          <t>AILTON RIBEIRO DE OLIVEIRA</t>
        </is>
      </c>
      <c r="G13" s="12" t="n"/>
      <c r="H13" s="39" t="n"/>
      <c r="I13" s="40" t="n"/>
      <c r="J13" s="12" t="n"/>
      <c r="L13" s="12" t="inlineStr">
        <is>
          <t>MAT</t>
        </is>
      </c>
      <c r="N13" s="12" t="n"/>
      <c r="O13" s="12" t="n"/>
      <c r="P13" s="12" t="n"/>
    </row>
    <row r="14">
      <c r="A14" s="98" t="inlineStr">
        <is>
          <t>31984424887</t>
        </is>
      </c>
      <c r="B14" s="98" t="inlineStr">
        <is>
          <t>PF</t>
        </is>
      </c>
      <c r="C14" s="35" t="inlineStr">
        <is>
          <t>AL ESQUADRIAS E VIDROS</t>
        </is>
      </c>
      <c r="D14" s="35" t="inlineStr">
        <is>
          <t>AL ESQUADRIAS E VIDROS</t>
        </is>
      </c>
      <c r="K14" s="12" t="n"/>
      <c r="L14" s="12" t="inlineStr">
        <is>
          <t>MAT</t>
        </is>
      </c>
      <c r="N14" s="12" t="n"/>
      <c r="O14" s="12" t="n"/>
      <c r="P14" s="12" t="n"/>
    </row>
    <row r="15">
      <c r="A15" s="90" t="inlineStr">
        <is>
          <t>08337242663</t>
        </is>
      </c>
      <c r="B15" s="98" t="inlineStr">
        <is>
          <t>PF</t>
        </is>
      </c>
      <c r="C15" s="35" t="inlineStr">
        <is>
          <t>ALAN DEMERVAL ALVES SIQUEIRA</t>
        </is>
      </c>
      <c r="D15" s="35" t="inlineStr">
        <is>
          <t>ALAN DEMERVAL ALVES SIQUEIRA</t>
        </is>
      </c>
      <c r="E15" t="n">
        <v>31971518831</v>
      </c>
      <c r="K15" s="35" t="n">
        <v>31971518831</v>
      </c>
      <c r="L15" s="12" t="inlineStr">
        <is>
          <t>MO</t>
        </is>
      </c>
      <c r="N15" t="inlineStr">
        <is>
          <t>COLABORADOR</t>
        </is>
      </c>
      <c r="O15" s="12" t="inlineStr">
        <is>
          <t>PIX: 31971518831</t>
        </is>
      </c>
      <c r="P15" s="12" t="n"/>
    </row>
    <row r="16">
      <c r="A16" s="98" t="inlineStr">
        <is>
          <t>15037411688</t>
        </is>
      </c>
      <c r="B16" s="98" t="inlineStr">
        <is>
          <t>PF</t>
        </is>
      </c>
      <c r="C16" s="35" t="inlineStr">
        <is>
          <t>ALAN SANTOS PEREIRA SILVA</t>
        </is>
      </c>
      <c r="D16" s="35" t="inlineStr">
        <is>
          <t>ALAN SANTOS PEREIRA SILVA</t>
        </is>
      </c>
      <c r="G16" t="inlineStr">
        <is>
          <t>PICPAY</t>
        </is>
      </c>
      <c r="I16" t="n">
        <v>1</v>
      </c>
      <c r="J16" t="n">
        <v>422580113</v>
      </c>
      <c r="K16" s="12" t="n"/>
      <c r="L16" s="12" t="inlineStr">
        <is>
          <t>MO</t>
        </is>
      </c>
      <c r="N16" t="inlineStr">
        <is>
          <t>COLABORADOR</t>
        </is>
      </c>
      <c r="O16" s="12" t="inlineStr">
        <is>
          <t>PICPAY    0001  422580113 - CPF: 15.037.411.6-88</t>
        </is>
      </c>
      <c r="P16" s="12" t="n"/>
    </row>
    <row r="17">
      <c r="A17" s="98" t="inlineStr">
        <is>
          <t>11336324678</t>
        </is>
      </c>
      <c r="B17" s="98" t="inlineStr">
        <is>
          <t>PF</t>
        </is>
      </c>
      <c r="C17" s="35" t="inlineStr">
        <is>
          <t>ALAN SILVA MARQUES</t>
        </is>
      </c>
      <c r="D17" s="35" t="inlineStr">
        <is>
          <t>ALAN SILVA MARQUES</t>
        </is>
      </c>
      <c r="E17" t="inlineStr">
        <is>
          <t>33984676455</t>
        </is>
      </c>
      <c r="K17" t="inlineStr">
        <is>
          <t>33984676455</t>
        </is>
      </c>
      <c r="L17" s="12" t="inlineStr">
        <is>
          <t>MO</t>
        </is>
      </c>
      <c r="N17" t="inlineStr">
        <is>
          <t>COLABORADOR</t>
        </is>
      </c>
      <c r="O17" s="12" t="inlineStr">
        <is>
          <t>PIX: 33984676455</t>
        </is>
      </c>
      <c r="P17" s="12" t="n"/>
    </row>
    <row r="18">
      <c r="A18" s="98" t="inlineStr">
        <is>
          <t>12539399690</t>
        </is>
      </c>
      <c r="B18" s="98" t="inlineStr">
        <is>
          <t>PF</t>
        </is>
      </c>
      <c r="C18" s="58" t="inlineStr">
        <is>
          <t>ALBERTH ALAM LOPES</t>
        </is>
      </c>
      <c r="D18" s="35" t="inlineStr">
        <is>
          <t>ALBERTH ALAM LOPES</t>
        </is>
      </c>
      <c r="L18" s="83" t="inlineStr">
        <is>
          <t>MO</t>
        </is>
      </c>
      <c r="O18" s="12" t="n"/>
      <c r="P18" s="12" t="n"/>
    </row>
    <row r="19">
      <c r="A19" s="98" t="inlineStr">
        <is>
          <t>12101331640</t>
        </is>
      </c>
      <c r="B19" s="98" t="inlineStr">
        <is>
          <t>PF</t>
        </is>
      </c>
      <c r="C19" s="35" t="inlineStr">
        <is>
          <t>ALEF RAMON DA CUNHA</t>
        </is>
      </c>
      <c r="D19" s="35" t="inlineStr">
        <is>
          <t>ALEF RAMON DA CUNHA</t>
        </is>
      </c>
      <c r="E19" s="38" t="n">
        <v>31973280267</v>
      </c>
      <c r="K19" s="12" t="n">
        <v>31973280267</v>
      </c>
      <c r="L19" s="12" t="inlineStr">
        <is>
          <t>MO</t>
        </is>
      </c>
      <c r="N19" s="12" t="inlineStr">
        <is>
          <t>COLABORADOR</t>
        </is>
      </c>
      <c r="O19" s="12" t="inlineStr">
        <is>
          <t>PIX: 31973280267</t>
        </is>
      </c>
      <c r="P19" s="12" t="n"/>
    </row>
    <row r="20">
      <c r="A20" s="98" t="inlineStr">
        <is>
          <t>13265085635</t>
        </is>
      </c>
      <c r="B20" s="98" t="inlineStr">
        <is>
          <t>PF</t>
        </is>
      </c>
      <c r="C20" s="35" t="inlineStr">
        <is>
          <t>ALEILSON CRYSTIAN DE ARAUJO</t>
        </is>
      </c>
      <c r="D20" s="35" t="inlineStr">
        <is>
          <t>ALEILSON CRYSTIAN DE ARAUJO</t>
        </is>
      </c>
      <c r="E20" s="43" t="n"/>
      <c r="G20" s="12" t="n"/>
      <c r="I20" s="40" t="n"/>
      <c r="J20" s="12" t="n"/>
      <c r="K20" t="inlineStr">
        <is>
          <t>13265085635</t>
        </is>
      </c>
      <c r="L20" s="12" t="inlineStr">
        <is>
          <t>MO</t>
        </is>
      </c>
      <c r="N20" s="44" t="inlineStr">
        <is>
          <t>COLABORADOR</t>
        </is>
      </c>
      <c r="O20" s="12" t="inlineStr">
        <is>
          <t>PIX: 13265085635</t>
        </is>
      </c>
      <c r="P20" s="12" t="n"/>
    </row>
    <row r="21">
      <c r="A21" t="inlineStr">
        <is>
          <t>37134949672</t>
        </is>
      </c>
      <c r="B21" t="inlineStr">
        <is>
          <t>PF</t>
        </is>
      </c>
      <c r="C21" t="inlineStr">
        <is>
          <t>ALEIR FERREIRA DE AZEVEDO</t>
        </is>
      </c>
      <c r="D21" t="inlineStr">
        <is>
          <t>ALEIR FERREIRA DE AZEVEDO</t>
        </is>
      </c>
      <c r="E21" t="n">
        <v>31971121961</v>
      </c>
      <c r="K21" t="n">
        <v>31971121961</v>
      </c>
      <c r="L21" t="inlineStr">
        <is>
          <t>MO</t>
        </is>
      </c>
      <c r="O21" t="inlineStr">
        <is>
          <t>PIX: 31971121961</t>
        </is>
      </c>
    </row>
    <row r="22">
      <c r="A22" s="98" t="inlineStr">
        <is>
          <t>03672693685</t>
        </is>
      </c>
      <c r="B22" s="98" t="inlineStr">
        <is>
          <t>PF</t>
        </is>
      </c>
      <c r="C22" s="35" t="inlineStr">
        <is>
          <t>ALESSANDRO ALVES FREIRE</t>
        </is>
      </c>
      <c r="D22" s="35" t="inlineStr">
        <is>
          <t>ALESSANDRO ALVES FREIRE</t>
        </is>
      </c>
      <c r="K22" t="inlineStr">
        <is>
          <t>03672693685</t>
        </is>
      </c>
      <c r="L22" s="12" t="inlineStr">
        <is>
          <t>DIV</t>
        </is>
      </c>
      <c r="M22" t="inlineStr">
        <is>
          <t>FRETE</t>
        </is>
      </c>
      <c r="O22" s="12" t="inlineStr">
        <is>
          <t>PIX: 03672693685</t>
        </is>
      </c>
      <c r="P22" s="12" t="n"/>
    </row>
    <row r="23">
      <c r="A23" s="98" t="inlineStr">
        <is>
          <t>03435297697</t>
        </is>
      </c>
      <c r="B23" s="98" t="inlineStr">
        <is>
          <t>PF</t>
        </is>
      </c>
      <c r="C23" s="35" t="inlineStr">
        <is>
          <t>ALEXSANDRO VENANCIO DA SILVA</t>
        </is>
      </c>
      <c r="D23" s="36" t="inlineStr">
        <is>
          <t>ALEXSANDRO VENANCIO DA SILVA</t>
        </is>
      </c>
      <c r="E23" s="38" t="n"/>
      <c r="K23" s="12" t="inlineStr">
        <is>
          <t>03435297697</t>
        </is>
      </c>
      <c r="L23" s="12" t="inlineStr">
        <is>
          <t>MO</t>
        </is>
      </c>
      <c r="N23" s="44" t="inlineStr">
        <is>
          <t>COLABORADOR</t>
        </is>
      </c>
      <c r="O23" s="12" t="inlineStr">
        <is>
          <t>PIX: 03435297697</t>
        </is>
      </c>
      <c r="P23" s="12" t="n"/>
    </row>
    <row r="24">
      <c r="A24" s="98" t="inlineStr">
        <is>
          <t>14051624000142</t>
        </is>
      </c>
      <c r="B24" s="98" t="inlineStr">
        <is>
          <t>PJ</t>
        </is>
      </c>
      <c r="C24" s="35" t="inlineStr">
        <is>
          <t>ALFATEC INSTALACOES</t>
        </is>
      </c>
      <c r="D24" s="36" t="inlineStr">
        <is>
          <t>ALFATEC INSTALACOES</t>
        </is>
      </c>
      <c r="K24" s="12" t="inlineStr">
        <is>
          <t>14051624000142</t>
        </is>
      </c>
      <c r="L24" s="12" t="inlineStr">
        <is>
          <t>SERV</t>
        </is>
      </c>
      <c r="M24" t="inlineStr">
        <is>
          <t>ELETRICISTA</t>
        </is>
      </c>
      <c r="N24" s="12" t="inlineStr">
        <is>
          <t>FORNECEDOR</t>
        </is>
      </c>
      <c r="O24" s="12" t="inlineStr">
        <is>
          <t>PIX: 14051624000142</t>
        </is>
      </c>
      <c r="P24" s="12" t="n"/>
    </row>
    <row r="25">
      <c r="A25" s="98" t="inlineStr">
        <is>
          <t>07338518602</t>
        </is>
      </c>
      <c r="B25" s="98" t="inlineStr">
        <is>
          <t>PF</t>
        </is>
      </c>
      <c r="C25" s="35" t="inlineStr">
        <is>
          <t>ALISON FRANCISCO LEITE</t>
        </is>
      </c>
      <c r="D25" s="35" t="inlineStr">
        <is>
          <t>ALISON FRANCISCO LEITE</t>
        </is>
      </c>
      <c r="E25" s="38" t="n">
        <v>31991038437</v>
      </c>
      <c r="G25" t="inlineStr">
        <is>
          <t>BRADESCO</t>
        </is>
      </c>
      <c r="I25" t="n">
        <v>513</v>
      </c>
      <c r="J25" t="n">
        <v>952508</v>
      </c>
      <c r="K25" s="12" t="inlineStr">
        <is>
          <t>07338518602</t>
        </is>
      </c>
      <c r="L25" s="12" t="inlineStr">
        <is>
          <t>SERV</t>
        </is>
      </c>
      <c r="M25" t="inlineStr">
        <is>
          <t>ELETRICISTA</t>
        </is>
      </c>
      <c r="O25" s="12" t="inlineStr">
        <is>
          <t>PIX: 07338518602</t>
        </is>
      </c>
      <c r="P25" s="12" t="n"/>
    </row>
    <row r="26">
      <c r="A26" s="98" t="inlineStr">
        <is>
          <t>05035187608</t>
        </is>
      </c>
      <c r="B26" s="98" t="inlineStr">
        <is>
          <t>PF</t>
        </is>
      </c>
      <c r="C26" s="35" t="inlineStr">
        <is>
          <t>ALISSON ALEX VIEIRA</t>
        </is>
      </c>
      <c r="D26" s="36" t="inlineStr">
        <is>
          <t>ALISSON ALEX VIEIRA</t>
        </is>
      </c>
      <c r="K26" s="12" t="inlineStr">
        <is>
          <t>05035187608</t>
        </is>
      </c>
      <c r="L26" s="12" t="inlineStr">
        <is>
          <t>MO</t>
        </is>
      </c>
      <c r="M26" s="12" t="n"/>
      <c r="O26" s="12" t="inlineStr">
        <is>
          <t>PIX: 05035187608</t>
        </is>
      </c>
      <c r="P26" s="12" t="n"/>
    </row>
    <row r="27">
      <c r="A27" s="98" t="inlineStr">
        <is>
          <t>31312608000185</t>
        </is>
      </c>
      <c r="B27" s="98" t="inlineStr">
        <is>
          <t>PJ</t>
        </is>
      </c>
      <c r="C27" s="35" t="inlineStr">
        <is>
          <t>JN MIRANDA LTDA</t>
        </is>
      </c>
      <c r="D27" s="35" t="inlineStr">
        <is>
          <t>ALLMAD</t>
        </is>
      </c>
      <c r="K27" s="12" t="n"/>
      <c r="L27" s="12" t="inlineStr">
        <is>
          <t>MAT</t>
        </is>
      </c>
      <c r="N27" s="12" t="n"/>
      <c r="O27" s="12" t="n"/>
      <c r="P27" s="12" t="n"/>
    </row>
    <row r="28">
      <c r="A28" s="98" t="inlineStr">
        <is>
          <t>00030381600</t>
        </is>
      </c>
      <c r="B28" s="98" t="inlineStr">
        <is>
          <t>PF</t>
        </is>
      </c>
      <c r="C28" s="35" t="inlineStr">
        <is>
          <t>Alonso Martins Gomes</t>
        </is>
      </c>
      <c r="D28" s="36" t="inlineStr">
        <is>
          <t>ALONSO MARTINS GOMES</t>
        </is>
      </c>
      <c r="K28" s="12" t="n"/>
      <c r="L28" s="12" t="inlineStr">
        <is>
          <t>SERV</t>
        </is>
      </c>
      <c r="M28" s="12" t="n"/>
      <c r="N28" s="12" t="n"/>
      <c r="O28" s="12" t="n"/>
      <c r="P28" s="12" t="n"/>
    </row>
    <row r="29">
      <c r="A29" s="98" t="inlineStr">
        <is>
          <t>28570985000100</t>
        </is>
      </c>
      <c r="B29" s="98" t="inlineStr">
        <is>
          <t>PJ</t>
        </is>
      </c>
      <c r="C29" s="36" t="inlineStr">
        <is>
          <t>ALOX ALUMINIUM COMERCIO E IND LTDA</t>
        </is>
      </c>
      <c r="D29" s="36" t="inlineStr">
        <is>
          <t>ALOX ALUMINIUM</t>
        </is>
      </c>
      <c r="E29" s="43" t="n"/>
      <c r="F29" s="44" t="n"/>
      <c r="G29" s="44" t="n"/>
      <c r="H29" s="45" t="n"/>
      <c r="I29" s="46" t="n"/>
      <c r="J29" s="44" t="n"/>
      <c r="K29" s="44" t="n"/>
      <c r="L29" s="44" t="inlineStr">
        <is>
          <t>MAT</t>
        </is>
      </c>
      <c r="M29" s="44" t="n"/>
      <c r="N29" s="44" t="n"/>
      <c r="O29" s="12" t="n"/>
      <c r="P29" s="12" t="n"/>
    </row>
    <row r="30">
      <c r="A30" t="inlineStr">
        <is>
          <t>20772709000112</t>
        </is>
      </c>
      <c r="B30" t="inlineStr">
        <is>
          <t>PJ</t>
        </is>
      </c>
      <c r="C30" t="inlineStr">
        <is>
          <t>ALPHAVILLE COM DE MAT CONSTR LTDA</t>
        </is>
      </c>
      <c r="D30" t="inlineStr">
        <is>
          <t>ALPHAVILLE COM DE MAT CONSTR LTDA</t>
        </is>
      </c>
      <c r="L30" t="inlineStr">
        <is>
          <t>MAT</t>
        </is>
      </c>
    </row>
    <row r="31">
      <c r="A31" s="98" t="inlineStr">
        <is>
          <t>05507566000128</t>
        </is>
      </c>
      <c r="B31" s="98" t="inlineStr">
        <is>
          <t>PJ</t>
        </is>
      </c>
      <c r="C31" s="35" t="inlineStr">
        <is>
          <t>SERRALHERIA E VIDROS TEMPERADOS SANTA CLARA LTDA</t>
        </is>
      </c>
      <c r="D31" s="35" t="inlineStr">
        <is>
          <t>ALUMIG MINAS</t>
        </is>
      </c>
      <c r="E31" s="43" t="n"/>
      <c r="L31" s="12" t="inlineStr">
        <is>
          <t>MAT</t>
        </is>
      </c>
      <c r="O31" s="12" t="n"/>
      <c r="P31" s="12" t="n"/>
    </row>
    <row r="32">
      <c r="A32" s="52" t="inlineStr">
        <is>
          <t>24651750000191</t>
        </is>
      </c>
      <c r="B32" s="98" t="inlineStr">
        <is>
          <t>PJ</t>
        </is>
      </c>
      <c r="C32" s="35" t="inlineStr">
        <is>
          <t>ALVIM COMERCIO DE MADEIRAS LTDA</t>
        </is>
      </c>
      <c r="D32" s="35" t="inlineStr">
        <is>
          <t>ALVIM COMERCIO DE MADEIRAS</t>
        </is>
      </c>
      <c r="L32" s="12" t="inlineStr">
        <is>
          <t>MAT</t>
        </is>
      </c>
      <c r="O32" s="12" t="n"/>
      <c r="P32" s="12" t="n"/>
    </row>
    <row r="33">
      <c r="A33" s="98" t="inlineStr">
        <is>
          <t>42224853653</t>
        </is>
      </c>
      <c r="B33" s="98" t="inlineStr">
        <is>
          <t>PF</t>
        </is>
      </c>
      <c r="C33" s="35" t="inlineStr">
        <is>
          <t>ALVIMAR ELAIR COSTA</t>
        </is>
      </c>
      <c r="D33" s="35" t="inlineStr">
        <is>
          <t>ALVIMAR ELAIR COSTA</t>
        </is>
      </c>
      <c r="G33" t="inlineStr">
        <is>
          <t>CEF</t>
        </is>
      </c>
      <c r="H33" t="n">
        <v>13</v>
      </c>
      <c r="I33" t="n">
        <v>87</v>
      </c>
      <c r="J33" t="n">
        <v>1430498</v>
      </c>
      <c r="L33" s="12" t="inlineStr">
        <is>
          <t>SERV</t>
        </is>
      </c>
      <c r="O33" s="12" t="inlineStr">
        <is>
          <t>CEF  013  0087  1430498 - CPF: 42.224.853.6-53</t>
        </is>
      </c>
      <c r="P33" s="12" t="n"/>
    </row>
    <row r="34">
      <c r="A34" s="98" t="inlineStr">
        <is>
          <t>07429259600</t>
        </is>
      </c>
      <c r="B34" s="98" t="inlineStr">
        <is>
          <t>PF</t>
        </is>
      </c>
      <c r="C34" s="35" t="inlineStr">
        <is>
          <t>AMARO CESARIO DA SILVA</t>
        </is>
      </c>
      <c r="D34" s="35" t="inlineStr">
        <is>
          <t>AMARO CESARIO DA SILVA</t>
        </is>
      </c>
      <c r="E34" s="43" t="n"/>
      <c r="K34" t="inlineStr">
        <is>
          <t>07429259600</t>
        </is>
      </c>
      <c r="L34" s="12" t="inlineStr">
        <is>
          <t>SERV</t>
        </is>
      </c>
      <c r="O34" s="12" t="inlineStr">
        <is>
          <t>PIX: 07429259600</t>
        </is>
      </c>
      <c r="P34" s="12" t="n"/>
    </row>
    <row r="35">
      <c r="A35" s="98" t="inlineStr">
        <is>
          <t>51708324000110</t>
        </is>
      </c>
      <c r="B35" s="98" t="inlineStr">
        <is>
          <t>PJ</t>
        </is>
      </c>
      <c r="C35" s="35" t="inlineStr">
        <is>
          <t>AMAZONIA UNIFORMES LTDA</t>
        </is>
      </c>
      <c r="D35" s="35" t="inlineStr">
        <is>
          <t>AMAZONIA UNIFORMES LTDA</t>
        </is>
      </c>
      <c r="E35" s="43" t="n"/>
      <c r="L35" s="12" t="inlineStr">
        <is>
          <t>MO</t>
        </is>
      </c>
      <c r="M35" t="inlineStr">
        <is>
          <t>UNIFORMES</t>
        </is>
      </c>
      <c r="N35" t="inlineStr">
        <is>
          <t>FORNECEDOR</t>
        </is>
      </c>
      <c r="O35" s="12" t="n"/>
      <c r="P35" s="12" t="n"/>
    </row>
    <row r="36">
      <c r="A36" s="98" t="inlineStr">
        <is>
          <t>00000012360</t>
        </is>
      </c>
      <c r="B36" s="98" t="inlineStr">
        <is>
          <t>PF</t>
        </is>
      </c>
      <c r="C36" s="35" t="inlineStr">
        <is>
          <t>AMILTON APARECIDO DA FONSECA</t>
        </is>
      </c>
      <c r="D36" s="35" t="inlineStr">
        <is>
          <t>AMILTON APARECIDO DA FONSECA</t>
        </is>
      </c>
      <c r="E36" s="43" t="inlineStr">
        <is>
          <t>31997263198</t>
        </is>
      </c>
      <c r="K36" t="inlineStr">
        <is>
          <t>31997263198</t>
        </is>
      </c>
      <c r="L36" s="12" t="inlineStr">
        <is>
          <t>MO</t>
        </is>
      </c>
      <c r="O36" s="12" t="inlineStr">
        <is>
          <t>PIX: 31997263198</t>
        </is>
      </c>
      <c r="P36" s="12" t="n"/>
    </row>
    <row r="37">
      <c r="A37" s="98" t="inlineStr">
        <is>
          <t>07834753000141</t>
        </is>
      </c>
      <c r="B37" s="98" t="inlineStr">
        <is>
          <t>PJ</t>
        </is>
      </c>
      <c r="C37" s="35" t="inlineStr">
        <is>
          <t>FERNANDO ANTONIO DUMONT PRADO</t>
        </is>
      </c>
      <c r="D37" s="35" t="inlineStr">
        <is>
          <t>ANCORA PAPELARIA</t>
        </is>
      </c>
      <c r="E37" s="43" t="n"/>
      <c r="F37" t="inlineStr">
        <is>
          <t>ancorapapelaria@gmail.com</t>
        </is>
      </c>
      <c r="G37" s="12" t="inlineStr">
        <is>
          <t>BRADESCO</t>
        </is>
      </c>
      <c r="H37" s="39" t="n"/>
      <c r="I37" s="40" t="n">
        <v>2899</v>
      </c>
      <c r="J37" s="12" t="n">
        <v>80802</v>
      </c>
      <c r="K37" t="inlineStr">
        <is>
          <t>ancorapapelaria@gmail.com</t>
        </is>
      </c>
      <c r="L37" s="12" t="inlineStr">
        <is>
          <t>SERV</t>
        </is>
      </c>
      <c r="O37" s="12" t="inlineStr">
        <is>
          <t>PIX: ancorapapelaria@gmail.com</t>
        </is>
      </c>
      <c r="P37" s="12" t="n"/>
    </row>
    <row r="38">
      <c r="A38" s="98" t="inlineStr">
        <is>
          <t>15350511000100</t>
        </is>
      </c>
      <c r="B38" s="98" t="inlineStr">
        <is>
          <t>PJ</t>
        </is>
      </c>
      <c r="C38" s="35" t="inlineStr">
        <is>
          <t>ANCORA SOLUCOES CONSTRUTIVAS LTDA</t>
        </is>
      </c>
      <c r="D38" s="35" t="inlineStr">
        <is>
          <t>ANCORA SOLUCOES CONSTRUTIVAS LTDA</t>
        </is>
      </c>
      <c r="K38" s="12" t="inlineStr">
        <is>
          <t>15350511000100</t>
        </is>
      </c>
      <c r="L38" s="12" t="inlineStr">
        <is>
          <t>MAT</t>
        </is>
      </c>
      <c r="O38" s="12" t="inlineStr">
        <is>
          <t>PIX: 15350511000100</t>
        </is>
      </c>
      <c r="P38" s="12" t="n"/>
    </row>
    <row r="39">
      <c r="A39" s="98" t="inlineStr">
        <is>
          <t>11591941652</t>
        </is>
      </c>
      <c r="B39" s="98" t="inlineStr">
        <is>
          <t>PF</t>
        </is>
      </c>
      <c r="C39" s="35" t="inlineStr">
        <is>
          <t>ANDERSON CUSTODIO DE SOUZA</t>
        </is>
      </c>
      <c r="D39" s="35" t="inlineStr">
        <is>
          <t>ANDERSON CUSTODIO DE SOUZA</t>
        </is>
      </c>
      <c r="E39" t="n">
        <v>31989816299</v>
      </c>
      <c r="K39" t="n">
        <v>31989816299</v>
      </c>
      <c r="L39" s="12" t="inlineStr">
        <is>
          <t>MO</t>
        </is>
      </c>
      <c r="M39" s="12" t="n"/>
      <c r="N39" s="12" t="inlineStr">
        <is>
          <t>COLABORADOR</t>
        </is>
      </c>
      <c r="O39" s="12" t="inlineStr">
        <is>
          <t>PIX: 31989816299</t>
        </is>
      </c>
      <c r="P39" s="12" t="n"/>
    </row>
    <row r="40">
      <c r="A40" t="inlineStr">
        <is>
          <t>01561477699</t>
        </is>
      </c>
      <c r="B40" t="inlineStr">
        <is>
          <t>PF</t>
        </is>
      </c>
      <c r="C40" t="inlineStr">
        <is>
          <t>ANDERSON SANTOS ARAUJO</t>
        </is>
      </c>
      <c r="D40" t="inlineStr">
        <is>
          <t>ANDERSON SANTOS ARAUJO</t>
        </is>
      </c>
      <c r="L40" t="inlineStr">
        <is>
          <t>SERV</t>
        </is>
      </c>
    </row>
    <row r="41">
      <c r="A41" s="98" t="inlineStr">
        <is>
          <t>03599363692</t>
        </is>
      </c>
      <c r="B41" s="98" t="inlineStr">
        <is>
          <t>PF</t>
        </is>
      </c>
      <c r="C41" s="35" t="inlineStr">
        <is>
          <t>ANDRE LUIZ O CASSIANO</t>
        </is>
      </c>
      <c r="D41" s="35" t="inlineStr">
        <is>
          <t>ANDRE LUIZ O CASSIANO</t>
        </is>
      </c>
      <c r="E41" t="n">
        <v>31986931286</v>
      </c>
      <c r="F41" s="12" t="n"/>
      <c r="G41" s="12" t="n"/>
      <c r="I41" s="40" t="n"/>
      <c r="J41" s="12" t="n"/>
      <c r="K41" s="12" t="n">
        <v>31986931286</v>
      </c>
      <c r="L41" s="12" t="inlineStr">
        <is>
          <t>MO</t>
        </is>
      </c>
      <c r="N41" t="inlineStr">
        <is>
          <t>COLABORADOR</t>
        </is>
      </c>
      <c r="O41" s="12" t="inlineStr">
        <is>
          <t>PIX: 31986931286</t>
        </is>
      </c>
      <c r="P41" s="12" t="n"/>
    </row>
    <row r="42">
      <c r="A42" s="98" t="inlineStr">
        <is>
          <t>31986868335</t>
        </is>
      </c>
      <c r="B42" s="98" t="inlineStr">
        <is>
          <t>PF</t>
        </is>
      </c>
      <c r="C42" s="35" t="inlineStr">
        <is>
          <t>ANTONIO AMARILDO SILVA</t>
        </is>
      </c>
      <c r="D42" s="36" t="inlineStr">
        <is>
          <t>ANTONIO AMARILDO SILVA</t>
        </is>
      </c>
      <c r="E42" s="43" t="n">
        <v>31986868335</v>
      </c>
      <c r="F42" s="48" t="n"/>
      <c r="K42" s="12" t="n">
        <v>31986868335</v>
      </c>
      <c r="L42" s="12" t="inlineStr">
        <is>
          <t>MO</t>
        </is>
      </c>
      <c r="O42" s="12" t="inlineStr">
        <is>
          <t>PIX: 31986868335</t>
        </is>
      </c>
      <c r="P42" s="12" t="n"/>
    </row>
    <row r="43">
      <c r="A43" s="98" t="inlineStr">
        <is>
          <t>39900266668</t>
        </is>
      </c>
      <c r="B43" s="98" t="inlineStr">
        <is>
          <t>PF</t>
        </is>
      </c>
      <c r="C43" s="35" t="inlineStr">
        <is>
          <t>ANTONIO DE ASSIS ELOI</t>
        </is>
      </c>
      <c r="D43" s="36" t="inlineStr">
        <is>
          <t>ANTONIO DE ASSIS ELOI</t>
        </is>
      </c>
      <c r="E43" s="38" t="n"/>
      <c r="G43" t="inlineStr">
        <is>
          <t>CEF</t>
        </is>
      </c>
      <c r="H43" t="n">
        <v>13</v>
      </c>
      <c r="I43" t="n">
        <v>94</v>
      </c>
      <c r="J43" t="n">
        <v>668812</v>
      </c>
      <c r="K43" s="12" t="n"/>
      <c r="L43" s="12" t="inlineStr">
        <is>
          <t>MO</t>
        </is>
      </c>
      <c r="N43" s="44" t="inlineStr">
        <is>
          <t>COLABORADOR</t>
        </is>
      </c>
      <c r="O43" s="12" t="inlineStr">
        <is>
          <t>CEF  013  0094  668812 - CPF: 39.900.266.6-68</t>
        </is>
      </c>
      <c r="P43" s="12" t="n"/>
    </row>
    <row r="44">
      <c r="A44" s="98" t="inlineStr">
        <is>
          <t>00354432605</t>
        </is>
      </c>
      <c r="B44" s="98" t="inlineStr">
        <is>
          <t>PF</t>
        </is>
      </c>
      <c r="C44" s="35" t="inlineStr">
        <is>
          <t>ANTONIO DUTRA DE FREITAS</t>
        </is>
      </c>
      <c r="D44" s="35" t="inlineStr">
        <is>
          <t>ANTONIO DUTRA DE FREITAS</t>
        </is>
      </c>
      <c r="E44" t="n">
        <v>31982618378</v>
      </c>
      <c r="K44" t="n">
        <v>31982618378</v>
      </c>
      <c r="L44" s="12" t="inlineStr">
        <is>
          <t>MO</t>
        </is>
      </c>
      <c r="O44" s="12" t="inlineStr">
        <is>
          <t>PIX: 31982618378</t>
        </is>
      </c>
      <c r="P44" s="12" t="n"/>
    </row>
    <row r="45">
      <c r="A45" s="98" t="inlineStr">
        <is>
          <t>54228255604</t>
        </is>
      </c>
      <c r="B45" s="98" t="inlineStr">
        <is>
          <t>PF</t>
        </is>
      </c>
      <c r="C45" s="35" t="inlineStr">
        <is>
          <t>ANTONIO TRINDADE FERNANDES</t>
        </is>
      </c>
      <c r="D45" s="35" t="inlineStr">
        <is>
          <t>ANTONIO TRINDADE FERNANDES</t>
        </is>
      </c>
      <c r="E45" s="38" t="n"/>
      <c r="K45" s="12" t="inlineStr">
        <is>
          <t>54228255604</t>
        </is>
      </c>
      <c r="L45" s="12" t="inlineStr">
        <is>
          <t>MO</t>
        </is>
      </c>
      <c r="N45" s="12" t="inlineStr">
        <is>
          <t>COLABORADOR</t>
        </is>
      </c>
      <c r="O45" s="12" t="inlineStr">
        <is>
          <t>PIX: 54228255604</t>
        </is>
      </c>
      <c r="P45" s="12" t="n"/>
    </row>
    <row r="46">
      <c r="A46" s="81" t="inlineStr">
        <is>
          <t>31699502668</t>
        </is>
      </c>
      <c r="B46" s="98" t="inlineStr">
        <is>
          <t>PF</t>
        </is>
      </c>
      <c r="C46" s="35" t="inlineStr">
        <is>
          <t>ANTONIO ZEFERINO LEANDRO</t>
        </is>
      </c>
      <c r="D46" s="35" t="inlineStr">
        <is>
          <t>ANTONIO ZEFERINO LEANDRO</t>
        </is>
      </c>
      <c r="E46" s="38" t="n"/>
      <c r="K46" s="12" t="inlineStr">
        <is>
          <t>31699502668</t>
        </is>
      </c>
      <c r="L46" s="12" t="inlineStr">
        <is>
          <t>MO</t>
        </is>
      </c>
      <c r="N46" t="inlineStr">
        <is>
          <t>COLABORADOR</t>
        </is>
      </c>
      <c r="O46" s="12" t="inlineStr">
        <is>
          <t>PIX: 31699502668</t>
        </is>
      </c>
      <c r="P46" s="12" t="n"/>
    </row>
    <row r="47">
      <c r="A47" s="37" t="inlineStr">
        <is>
          <t>10767401000125</t>
        </is>
      </c>
      <c r="B47" s="98" t="inlineStr">
        <is>
          <t>PJ</t>
        </is>
      </c>
      <c r="C47" s="36" t="inlineStr">
        <is>
          <t>APOIO UNIFORMES LTDA</t>
        </is>
      </c>
      <c r="D47" s="36" t="inlineStr">
        <is>
          <t>APOIO UNIFORMES</t>
        </is>
      </c>
      <c r="E47" s="43" t="n"/>
      <c r="F47" s="44" t="n"/>
      <c r="G47" s="44" t="n"/>
      <c r="H47" s="45" t="n"/>
      <c r="I47" s="46" t="n"/>
      <c r="J47" s="44" t="n"/>
      <c r="K47" s="44" t="n"/>
      <c r="L47" s="44" t="inlineStr">
        <is>
          <t>MO</t>
        </is>
      </c>
      <c r="M47" s="44" t="inlineStr">
        <is>
          <t>UNIFORMES</t>
        </is>
      </c>
      <c r="N47" s="44" t="inlineStr">
        <is>
          <t>FORNECEDOR</t>
        </is>
      </c>
      <c r="O47" s="12" t="n"/>
      <c r="P47" s="12" t="n"/>
    </row>
    <row r="48">
      <c r="A48" s="98" t="inlineStr">
        <is>
          <t>04275115000140</t>
        </is>
      </c>
      <c r="B48" s="98" t="inlineStr">
        <is>
          <t>PJ</t>
        </is>
      </c>
      <c r="C48" s="35" t="inlineStr">
        <is>
          <t>AQUAT TECNOLOGIA E COMERCIO DE EQUIPAMENTOS LTDA</t>
        </is>
      </c>
      <c r="D48" s="35" t="inlineStr">
        <is>
          <t>AQUAT TECNOLOGIA E COMERCIO</t>
        </is>
      </c>
      <c r="E48" s="38" t="n"/>
      <c r="K48" s="12" t="n"/>
      <c r="L48" s="12" t="inlineStr">
        <is>
          <t>MAT</t>
        </is>
      </c>
      <c r="O48" s="12" t="inlineStr">
        <is>
          <t>-</t>
        </is>
      </c>
      <c r="P48" s="12" t="n"/>
    </row>
    <row r="49">
      <c r="A49" s="98" t="inlineStr">
        <is>
          <t>17469701000177</t>
        </is>
      </c>
      <c r="B49" s="98" t="inlineStr">
        <is>
          <t>PJ</t>
        </is>
      </c>
      <c r="C49" s="35" t="inlineStr">
        <is>
          <t>ARCELORMITTAL BRASIL S.A.</t>
        </is>
      </c>
      <c r="D49" s="36" t="inlineStr">
        <is>
          <t>ARCELORMITTAL BRASIL</t>
        </is>
      </c>
      <c r="K49" s="12" t="inlineStr">
        <is>
          <t>17469701000177</t>
        </is>
      </c>
      <c r="L49" s="12" t="inlineStr">
        <is>
          <t>MAT</t>
        </is>
      </c>
      <c r="N49" s="12" t="inlineStr">
        <is>
          <t>FORNECEDOR</t>
        </is>
      </c>
      <c r="O49" s="12" t="inlineStr">
        <is>
          <t>PIX: 17469701000177</t>
        </is>
      </c>
      <c r="P49" s="12" t="n"/>
    </row>
    <row r="50">
      <c r="A50" s="98" t="inlineStr">
        <is>
          <t>18802977000198</t>
        </is>
      </c>
      <c r="B50" s="98" t="inlineStr">
        <is>
          <t>PJ</t>
        </is>
      </c>
      <c r="C50" s="35" t="inlineStr">
        <is>
          <t>ARGAPOLAR DO BRASIL INDUSTRIA E COMERCIO DE ARGAMASSA LTDA</t>
        </is>
      </c>
      <c r="D50" s="35" t="inlineStr">
        <is>
          <t>ARGAPOLAR ARGAMASSAS ESPECIAIS</t>
        </is>
      </c>
      <c r="K50" s="12" t="n"/>
      <c r="L50" s="12" t="inlineStr">
        <is>
          <t>MAT</t>
        </is>
      </c>
      <c r="N50" s="12" t="n"/>
      <c r="O50" s="12" t="n"/>
      <c r="P50" s="12" t="n"/>
    </row>
    <row r="51">
      <c r="A51" s="98" t="inlineStr">
        <is>
          <t>14096604000198</t>
        </is>
      </c>
      <c r="B51" s="98" t="inlineStr">
        <is>
          <t>PJ</t>
        </is>
      </c>
      <c r="C51" s="35" t="inlineStr">
        <is>
          <t>Artefacil Industria e Comercio de PreMoldados Ltda</t>
        </is>
      </c>
      <c r="D51" s="35" t="inlineStr">
        <is>
          <t>ARTEFACIL IND. COM. PREMOLDADOS LTDA</t>
        </is>
      </c>
      <c r="E51" s="43" t="n"/>
      <c r="L51" s="12" t="inlineStr">
        <is>
          <t>MAT</t>
        </is>
      </c>
      <c r="M51" s="12" t="n"/>
      <c r="N51" s="12" t="n"/>
      <c r="O51" s="12" t="n"/>
      <c r="P51" s="12" t="n"/>
    </row>
    <row r="52">
      <c r="A52" t="inlineStr">
        <is>
          <t>17316928000182</t>
        </is>
      </c>
      <c r="B52" t="inlineStr">
        <is>
          <t>PJ</t>
        </is>
      </c>
      <c r="C52" t="inlineStr">
        <is>
          <t>ARTEFATOS DE CHAPAS ROSSI LTDA</t>
        </is>
      </c>
      <c r="D52" t="inlineStr">
        <is>
          <t>ARTEFATOS DE CHAPAS ROSSI LTDA</t>
        </is>
      </c>
      <c r="L52" t="inlineStr">
        <is>
          <t>MAT</t>
        </is>
      </c>
      <c r="N52" t="inlineStr">
        <is>
          <t>FORNECEDOR</t>
        </is>
      </c>
    </row>
    <row r="53">
      <c r="A53" s="37" t="inlineStr">
        <is>
          <t>31620106000383</t>
        </is>
      </c>
      <c r="B53" s="98" t="inlineStr">
        <is>
          <t>PJ</t>
        </is>
      </c>
      <c r="C53" s="36" t="inlineStr">
        <is>
          <t>ARXX BUILDING PRODUCTS IND COM IMP EXP ART CC SA</t>
        </is>
      </c>
      <c r="D53" s="36" t="inlineStr">
        <is>
          <t>ARXX BUILDING PRODUCTS</t>
        </is>
      </c>
      <c r="E53" s="43" t="n"/>
      <c r="F53" s="44" t="n"/>
      <c r="G53" s="44" t="n"/>
      <c r="H53" s="45" t="n"/>
      <c r="I53" s="46" t="n"/>
      <c r="J53" s="44" t="n"/>
      <c r="K53" s="44" t="n"/>
      <c r="L53" s="44" t="inlineStr">
        <is>
          <t>MAT</t>
        </is>
      </c>
      <c r="M53" s="44" t="n"/>
      <c r="N53" s="44" t="inlineStr">
        <is>
          <t>FORNECEDOR</t>
        </is>
      </c>
      <c r="O53" s="12" t="inlineStr">
        <is>
          <t>-</t>
        </is>
      </c>
      <c r="P53" s="12" t="n"/>
    </row>
    <row r="54">
      <c r="A54" s="98" t="inlineStr">
        <is>
          <t>00068593600</t>
        </is>
      </c>
      <c r="B54" s="98" t="inlineStr">
        <is>
          <t>PF</t>
        </is>
      </c>
      <c r="C54" s="49" t="inlineStr">
        <is>
          <t>ASSIS FRANCISCO RUGGIO</t>
        </is>
      </c>
      <c r="D54" s="49" t="inlineStr">
        <is>
          <t>ASSIS FRANCISCO RUGGIO</t>
        </is>
      </c>
      <c r="L54" s="12" t="inlineStr">
        <is>
          <t>SERV</t>
        </is>
      </c>
      <c r="M54" t="inlineStr">
        <is>
          <t>TOPOGRAFIA</t>
        </is>
      </c>
      <c r="O54" s="12" t="n"/>
      <c r="P54" s="12" t="n"/>
    </row>
    <row r="55">
      <c r="A55" s="98" t="inlineStr">
        <is>
          <t>23802135000176</t>
        </is>
      </c>
      <c r="B55" s="98" t="inlineStr">
        <is>
          <t>PJ</t>
        </is>
      </c>
      <c r="C55" s="35" t="inlineStr">
        <is>
          <t>ASSIS PISCINAS E ACESSORIOS LTDA</t>
        </is>
      </c>
      <c r="D55" s="36" t="inlineStr">
        <is>
          <t>ASSIS PISCINAS E ACESSORIOS</t>
        </is>
      </c>
      <c r="E55" s="43" t="n"/>
      <c r="L55" s="12" t="inlineStr">
        <is>
          <t>MAT</t>
        </is>
      </c>
      <c r="O55" s="12" t="inlineStr">
        <is>
          <t>-</t>
        </is>
      </c>
      <c r="P55" s="12" t="n"/>
    </row>
    <row r="56">
      <c r="A56" s="98" t="inlineStr">
        <is>
          <t>08816885000103</t>
        </is>
      </c>
      <c r="B56" s="98" t="inlineStr">
        <is>
          <t>PJ</t>
        </is>
      </c>
      <c r="C56" s="35" t="inlineStr">
        <is>
          <t>ASSOCIACAO COMUNITARIA QUINTAS DO MORRO</t>
        </is>
      </c>
      <c r="D56" s="36" t="inlineStr">
        <is>
          <t>ASSOCIACAO COMUNITARIA QUINTAS DO MORRO</t>
        </is>
      </c>
      <c r="L56" s="12" t="inlineStr">
        <is>
          <t>DIV</t>
        </is>
      </c>
      <c r="N56" s="12" t="n"/>
      <c r="O56" s="12" t="n"/>
      <c r="P56" s="12" t="n"/>
    </row>
    <row r="57">
      <c r="A57" t="inlineStr">
        <is>
          <t>07958682000199</t>
        </is>
      </c>
      <c r="B57" t="inlineStr">
        <is>
          <t>PJ</t>
        </is>
      </c>
      <c r="C57" t="inlineStr">
        <is>
          <t>ASSOCIACAO RESIDENCIAL NASCENTES</t>
        </is>
      </c>
      <c r="D57" t="inlineStr">
        <is>
          <t>ASSOCIACAO RESIDENCIAL NASCENTES</t>
        </is>
      </c>
      <c r="L57" t="inlineStr">
        <is>
          <t>DIV</t>
        </is>
      </c>
    </row>
    <row r="58">
      <c r="A58" s="98" t="inlineStr">
        <is>
          <t>07876967000180</t>
        </is>
      </c>
      <c r="B58" s="98" t="inlineStr">
        <is>
          <t>PJ</t>
        </is>
      </c>
      <c r="C58" s="35" t="inlineStr">
        <is>
          <t>A PRIME COMERCIO ELETRONICO LTDA</t>
        </is>
      </c>
      <c r="D58" s="35" t="inlineStr">
        <is>
          <t>AUDIO PRIME</t>
        </is>
      </c>
      <c r="L58" s="12" t="inlineStr">
        <is>
          <t>MAT</t>
        </is>
      </c>
      <c r="M58" s="12" t="n"/>
      <c r="N58" t="inlineStr">
        <is>
          <t>FORNECEDOR</t>
        </is>
      </c>
      <c r="O58" s="12" t="n"/>
      <c r="P58" s="12" t="n"/>
    </row>
    <row r="59">
      <c r="A59" t="inlineStr">
        <is>
          <t>42841924000594</t>
        </is>
      </c>
      <c r="B59" t="inlineStr">
        <is>
          <t>PJ</t>
        </is>
      </c>
      <c r="C59" t="inlineStr">
        <is>
          <t>FERRAGENS SANTA MONICA LTDA</t>
        </is>
      </c>
      <c r="D59" t="inlineStr">
        <is>
          <t>AÇO SANTA CLARA</t>
        </is>
      </c>
      <c r="L59" t="inlineStr">
        <is>
          <t>MAT</t>
        </is>
      </c>
    </row>
    <row r="60">
      <c r="A60" s="98" t="inlineStr">
        <is>
          <t>06018430000389</t>
        </is>
      </c>
      <c r="B60" s="98" t="inlineStr">
        <is>
          <t>PJ</t>
        </is>
      </c>
      <c r="C60" s="35" t="inlineStr">
        <is>
          <t>AÇOMIX LTDA</t>
        </is>
      </c>
      <c r="D60" s="35" t="inlineStr">
        <is>
          <t>AÇOMIX LTDA</t>
        </is>
      </c>
      <c r="L60" s="12" t="inlineStr">
        <is>
          <t>MAT</t>
        </is>
      </c>
      <c r="N60" t="inlineStr">
        <is>
          <t>FORNECEDOR</t>
        </is>
      </c>
      <c r="O60" s="12" t="n"/>
      <c r="P60" s="12" t="n"/>
    </row>
    <row r="61">
      <c r="A61" s="98" t="inlineStr">
        <is>
          <t>07305286000162</t>
        </is>
      </c>
      <c r="B61" s="98" t="inlineStr">
        <is>
          <t>PJ</t>
        </is>
      </c>
      <c r="C61" s="35" t="inlineStr">
        <is>
          <t>AÇONIL COMERCIO DE MATERIAIS DE CONSTRUCAO LTDA</t>
        </is>
      </c>
      <c r="D61" s="36" t="inlineStr">
        <is>
          <t>AÇONIL COM. MAT. DE CONSTRUCAO LTDA</t>
        </is>
      </c>
      <c r="E61" s="43" t="n"/>
      <c r="L61" s="12" t="inlineStr">
        <is>
          <t>MAT</t>
        </is>
      </c>
      <c r="O61" s="12" t="n"/>
      <c r="P61" s="12" t="n"/>
    </row>
    <row r="62">
      <c r="A62" s="98" t="inlineStr">
        <is>
          <t>22354450000115</t>
        </is>
      </c>
      <c r="B62" s="98" t="inlineStr">
        <is>
          <t>PJ</t>
        </is>
      </c>
      <c r="C62" s="35" t="inlineStr">
        <is>
          <t>BARACHO PEDRAS INDUSTRIA E COMERCIO LTDA</t>
        </is>
      </c>
      <c r="D62" s="35" t="inlineStr">
        <is>
          <t xml:space="preserve">BARACHO PEDRAS </t>
        </is>
      </c>
      <c r="L62" s="12" t="inlineStr">
        <is>
          <t>MAT</t>
        </is>
      </c>
      <c r="N62" s="12" t="n"/>
      <c r="O62" s="12" t="n"/>
      <c r="P62" s="12" t="n"/>
    </row>
    <row r="63">
      <c r="A63" s="98" t="inlineStr">
        <is>
          <t>28747429000166</t>
        </is>
      </c>
      <c r="B63" s="98" t="inlineStr">
        <is>
          <t>PJ</t>
        </is>
      </c>
      <c r="C63" s="35" t="inlineStr">
        <is>
          <t>BARRA PAPEIS INDUSTRIA E COMERCIO LTDA</t>
        </is>
      </c>
      <c r="D63" s="35" t="inlineStr">
        <is>
          <t>BARRA PAPEIS INDUSTRIA E COMERCIO LTDA</t>
        </is>
      </c>
      <c r="E63" s="43" t="n"/>
      <c r="L63" s="12" t="inlineStr">
        <is>
          <t>MAT</t>
        </is>
      </c>
      <c r="O63" s="12" t="n"/>
      <c r="P63" s="12" t="n"/>
    </row>
    <row r="64">
      <c r="A64" s="98" t="inlineStr">
        <is>
          <t>31189101000186</t>
        </is>
      </c>
      <c r="B64" s="98" t="inlineStr">
        <is>
          <t>PJ</t>
        </is>
      </c>
      <c r="C64" s="35" t="inlineStr">
        <is>
          <t>BECKER PARTICIPACOES E EMPREENDIMENTOS LTDA</t>
        </is>
      </c>
      <c r="D64" s="36" t="inlineStr">
        <is>
          <t>BECKER PARTIC. E EMPREENDIMENTOS LTDA</t>
        </is>
      </c>
      <c r="L64" s="12" t="inlineStr">
        <is>
          <t>SERV</t>
        </is>
      </c>
      <c r="O64" s="12" t="n"/>
      <c r="P64" s="12" t="n"/>
    </row>
    <row r="65">
      <c r="A65" s="98" t="inlineStr">
        <is>
          <t>17311465000832</t>
        </is>
      </c>
      <c r="B65" s="98" t="inlineStr">
        <is>
          <t>PJ</t>
        </is>
      </c>
      <c r="C65" s="35" t="inlineStr">
        <is>
          <t>ACABAMENTOS BEL LAR LTDA</t>
        </is>
      </c>
      <c r="D65" s="35" t="inlineStr">
        <is>
          <t>BEL LAR</t>
        </is>
      </c>
      <c r="L65" s="12" t="inlineStr">
        <is>
          <t>MAT</t>
        </is>
      </c>
      <c r="O65" s="12" t="n"/>
      <c r="P65" s="12" t="n"/>
    </row>
    <row r="66">
      <c r="A66" s="98" t="inlineStr">
        <is>
          <t>20450277001448</t>
        </is>
      </c>
      <c r="B66" s="98" t="inlineStr">
        <is>
          <t>PJ</t>
        </is>
      </c>
      <c r="C66" s="35" t="inlineStr">
        <is>
          <t>BEL LAR</t>
        </is>
      </c>
      <c r="D66" s="35" t="inlineStr">
        <is>
          <t>BEL LAR</t>
        </is>
      </c>
      <c r="E66" s="43" t="n"/>
      <c r="L66" s="12" t="inlineStr">
        <is>
          <t>MAT</t>
        </is>
      </c>
      <c r="O66" s="12" t="n"/>
      <c r="P66" s="12" t="n"/>
    </row>
    <row r="67">
      <c r="A67" s="98" t="inlineStr">
        <is>
          <t>61074506000130</t>
        </is>
      </c>
      <c r="B67" s="98" t="inlineStr">
        <is>
          <t>PJ</t>
        </is>
      </c>
      <c r="C67" s="35" t="inlineStr">
        <is>
          <t>BELGO BEKAERT ARAMES LTDA</t>
        </is>
      </c>
      <c r="D67" s="35" t="inlineStr">
        <is>
          <t>BELGO BEKAERT ARAMES LTDA</t>
        </is>
      </c>
      <c r="L67" s="12" t="inlineStr">
        <is>
          <t>MAT</t>
        </is>
      </c>
      <c r="O67" s="12" t="n"/>
      <c r="P67" s="12" t="n"/>
    </row>
    <row r="68">
      <c r="A68" s="98" t="inlineStr">
        <is>
          <t>23064231000750</t>
        </is>
      </c>
      <c r="B68" s="98" t="inlineStr">
        <is>
          <t>PJ</t>
        </is>
      </c>
      <c r="C68" s="35" t="inlineStr">
        <is>
          <t>BEMIL BENEFICIAMENTO DE MINERIOS LTDA</t>
        </is>
      </c>
      <c r="D68" s="35" t="inlineStr">
        <is>
          <t>BEMIL BENEFICIAMENTO DE MINERIOS LTDA</t>
        </is>
      </c>
      <c r="L68" s="12" t="inlineStr">
        <is>
          <t>MAT</t>
        </is>
      </c>
      <c r="N68" t="inlineStr">
        <is>
          <t>FORNECEDOR</t>
        </is>
      </c>
      <c r="O68" s="12" t="n"/>
      <c r="P68" s="12" t="n"/>
    </row>
    <row r="69">
      <c r="A69" s="98" t="inlineStr">
        <is>
          <t>09454477000111</t>
        </is>
      </c>
      <c r="B69" s="98" t="inlineStr">
        <is>
          <t>PJ</t>
        </is>
      </c>
      <c r="C69" s="35" t="inlineStr">
        <is>
          <t>BETEL ARQUITETAS LTDA</t>
        </is>
      </c>
      <c r="D69" s="36" t="inlineStr">
        <is>
          <t>BETEL ARQUITETAS LTDA</t>
        </is>
      </c>
      <c r="L69" s="12" t="inlineStr">
        <is>
          <t>SERV</t>
        </is>
      </c>
      <c r="N69" s="12" t="n"/>
      <c r="O69" s="12" t="n"/>
      <c r="P69" s="12" t="n"/>
    </row>
    <row r="70">
      <c r="A70" s="98" t="inlineStr">
        <is>
          <t>13938283000169</t>
        </is>
      </c>
      <c r="B70" s="98" t="inlineStr">
        <is>
          <t>PJ</t>
        </is>
      </c>
      <c r="C70" s="35" t="inlineStr">
        <is>
          <t>BETON MIX</t>
        </is>
      </c>
      <c r="D70" s="36" t="inlineStr">
        <is>
          <t>BETON MIX</t>
        </is>
      </c>
      <c r="E70" s="43" t="n"/>
      <c r="L70" s="12" t="inlineStr">
        <is>
          <t>MAT</t>
        </is>
      </c>
      <c r="O70" s="12" t="n"/>
      <c r="P70" s="12" t="n"/>
    </row>
    <row r="71">
      <c r="A71" s="98" t="inlineStr">
        <is>
          <t>16935869000168</t>
        </is>
      </c>
      <c r="B71" s="98" t="inlineStr">
        <is>
          <t>PJ</t>
        </is>
      </c>
      <c r="C71" s="35" t="inlineStr">
        <is>
          <t>BH MATERIAIS DE CONSTRUCAO</t>
        </is>
      </c>
      <c r="D71" s="35" t="inlineStr">
        <is>
          <t>BH MATERIAIS DE CONSTRUCAO</t>
        </is>
      </c>
      <c r="L71" s="12" t="inlineStr">
        <is>
          <t>MAT</t>
        </is>
      </c>
      <c r="N71" t="inlineStr">
        <is>
          <t>FORNECEDOR</t>
        </is>
      </c>
      <c r="O71" s="12" t="n"/>
      <c r="P71" s="12" t="n"/>
    </row>
    <row r="72">
      <c r="A72" s="98" t="inlineStr">
        <is>
          <t>41549058000176</t>
        </is>
      </c>
      <c r="B72" s="98" t="inlineStr">
        <is>
          <t>PJ</t>
        </is>
      </c>
      <c r="C72" s="35" t="inlineStr">
        <is>
          <t>BH PROTENSÃO LTDA</t>
        </is>
      </c>
      <c r="D72" s="36" t="inlineStr">
        <is>
          <t>BH PROTENSÃO LTDA</t>
        </is>
      </c>
      <c r="G72" t="inlineStr">
        <is>
          <t>INTER</t>
        </is>
      </c>
      <c r="I72" t="n">
        <v>1</v>
      </c>
      <c r="J72" t="n">
        <v>135608856</v>
      </c>
      <c r="L72" s="12" t="inlineStr">
        <is>
          <t>MAT</t>
        </is>
      </c>
      <c r="N72" s="12" t="inlineStr">
        <is>
          <t>FORNECEDOR</t>
        </is>
      </c>
      <c r="O72" s="12" t="inlineStr">
        <is>
          <t>INTER    0001  135608856 - CPF: 41.549.058.000.1-76</t>
        </is>
      </c>
      <c r="P72" s="12" t="n"/>
    </row>
    <row r="73">
      <c r="A73" s="98" t="inlineStr">
        <is>
          <t>31233507000119</t>
        </is>
      </c>
      <c r="B73" s="98" t="inlineStr">
        <is>
          <t>PJ</t>
        </is>
      </c>
      <c r="C73" s="35" t="inlineStr">
        <is>
          <t>BH STONES MARMORES E GRANITOS LTDA</t>
        </is>
      </c>
      <c r="D73" s="36" t="inlineStr">
        <is>
          <t>BH STONES MARMORES E GRANITOS LTDA</t>
        </is>
      </c>
      <c r="G73" s="12" t="n"/>
      <c r="I73" s="40" t="n"/>
      <c r="J73" s="12" t="n"/>
      <c r="L73" s="12" t="inlineStr">
        <is>
          <t>MAT</t>
        </is>
      </c>
      <c r="N73" s="12" t="n"/>
      <c r="O73" s="12" t="n"/>
      <c r="P73" s="12" t="n"/>
    </row>
    <row r="74">
      <c r="A74" s="98" t="inlineStr">
        <is>
          <t>02623626000180</t>
        </is>
      </c>
      <c r="B74" s="98" t="inlineStr">
        <is>
          <t>PJ</t>
        </is>
      </c>
      <c r="C74" s="35" t="inlineStr">
        <is>
          <t>BLOCO SIGMA LTDA</t>
        </is>
      </c>
      <c r="D74" s="35" t="inlineStr">
        <is>
          <t>BLOCO SIGMA LTDA</t>
        </is>
      </c>
      <c r="L74" s="12" t="inlineStr">
        <is>
          <t>MAT</t>
        </is>
      </c>
      <c r="O74" s="12" t="n"/>
      <c r="P74" s="12" t="n"/>
    </row>
    <row r="75">
      <c r="A75" s="73" t="inlineStr">
        <is>
          <t>00860887000198</t>
        </is>
      </c>
      <c r="B75" s="98" t="inlineStr">
        <is>
          <t>PJ</t>
        </is>
      </c>
      <c r="C75" s="75" t="inlineStr">
        <is>
          <t>BLOJAF LTDA</t>
        </is>
      </c>
      <c r="D75" s="35" t="inlineStr">
        <is>
          <t>BLOJAF</t>
        </is>
      </c>
      <c r="L75" s="12" t="inlineStr">
        <is>
          <t>MAT</t>
        </is>
      </c>
      <c r="O75" s="12" t="n"/>
      <c r="P75" s="12" t="n"/>
    </row>
    <row r="76">
      <c r="A76" s="98" t="inlineStr">
        <is>
          <t>04626152000660</t>
        </is>
      </c>
      <c r="B76" s="98" t="inlineStr">
        <is>
          <t>PJ</t>
        </is>
      </c>
      <c r="C76" s="35" t="inlineStr">
        <is>
          <t>BOLD S.A</t>
        </is>
      </c>
      <c r="D76" s="35" t="inlineStr">
        <is>
          <t>BOLD S.A</t>
        </is>
      </c>
      <c r="E76" s="43" t="n"/>
      <c r="F76" t="inlineStr">
        <is>
          <t>janaina.f@bold.net</t>
        </is>
      </c>
      <c r="L76" s="12" t="inlineStr">
        <is>
          <t>MAT</t>
        </is>
      </c>
      <c r="O76" s="12" t="inlineStr">
        <is>
          <t>-</t>
        </is>
      </c>
      <c r="P76" s="12" t="n"/>
    </row>
    <row r="77">
      <c r="A77" s="98" t="inlineStr">
        <is>
          <t>41827409000163</t>
        </is>
      </c>
      <c r="B77" s="98" t="inlineStr">
        <is>
          <t>PJ</t>
        </is>
      </c>
      <c r="C77" s="35" t="inlineStr">
        <is>
          <t>BOMBEAMENTOS W&amp;E LTDA</t>
        </is>
      </c>
      <c r="D77" s="35" t="inlineStr">
        <is>
          <t>BOMBEAMENTOS W&amp;E LTDA</t>
        </is>
      </c>
      <c r="L77" s="12" t="inlineStr">
        <is>
          <t>SERV</t>
        </is>
      </c>
      <c r="O77" s="12" t="n"/>
      <c r="P77" s="12" t="n"/>
    </row>
    <row r="78">
      <c r="A78" s="98" t="inlineStr">
        <is>
          <t>54222841000172</t>
        </is>
      </c>
      <c r="B78" s="98" t="inlineStr">
        <is>
          <t>PJ</t>
        </is>
      </c>
      <c r="C78" s="35" t="inlineStr">
        <is>
          <t>BOTUVERA LOCACOES LTDA</t>
        </is>
      </c>
      <c r="D78" s="35" t="inlineStr">
        <is>
          <t>BOTUVERA LOCACOES LTDA</t>
        </is>
      </c>
      <c r="E78" s="43" t="n"/>
      <c r="G78" t="inlineStr">
        <is>
          <t>C6 BANK</t>
        </is>
      </c>
      <c r="K78" t="inlineStr">
        <is>
          <t>54222841000172</t>
        </is>
      </c>
      <c r="L78" s="12" t="inlineStr">
        <is>
          <t>LOC</t>
        </is>
      </c>
      <c r="O78" s="12" t="inlineStr">
        <is>
          <t>PIX: 54222841000172</t>
        </is>
      </c>
      <c r="P78" s="12" t="n"/>
    </row>
    <row r="79">
      <c r="A79" t="inlineStr">
        <is>
          <t>21109346000100</t>
        </is>
      </c>
      <c r="B79" t="inlineStr">
        <is>
          <t>PJ</t>
        </is>
      </c>
      <c r="C79" t="inlineStr">
        <is>
          <t>BRALUX SOLUCOES ELETRICAS LTDA</t>
        </is>
      </c>
      <c r="D79" t="inlineStr">
        <is>
          <t>BRALUX SOLUCOES ELETRICAS</t>
        </is>
      </c>
      <c r="L79" t="inlineStr">
        <is>
          <t>MAT</t>
        </is>
      </c>
    </row>
    <row r="80">
      <c r="A80" s="98" t="inlineStr">
        <is>
          <t>11144668000129</t>
        </is>
      </c>
      <c r="B80" s="98" t="inlineStr">
        <is>
          <t>PJ</t>
        </is>
      </c>
      <c r="C80" s="35" t="inlineStr">
        <is>
          <t>D.B.J LOCACAO DE EQUIPAMENTOS LTDA</t>
        </is>
      </c>
      <c r="D80" s="35" t="inlineStr">
        <is>
          <t>BRASILOC LOCACAO DE EQUIPAMENTOS</t>
        </is>
      </c>
      <c r="K80" s="12" t="n"/>
      <c r="L80" s="12" t="inlineStr">
        <is>
          <t>LOC</t>
        </is>
      </c>
      <c r="N80" s="12" t="n"/>
      <c r="O80" s="12" t="inlineStr">
        <is>
          <t>-</t>
        </is>
      </c>
      <c r="P80" s="12" t="n"/>
    </row>
    <row r="81">
      <c r="A81" s="98" t="inlineStr">
        <is>
          <t>01627337636</t>
        </is>
      </c>
      <c r="B81" s="98" t="inlineStr">
        <is>
          <t>PF</t>
        </is>
      </c>
      <c r="C81" s="35" t="inlineStr">
        <is>
          <t>BRENO DAVID DOS SANTOS</t>
        </is>
      </c>
      <c r="D81" s="36" t="inlineStr">
        <is>
          <t>BRENO DAVID DOS SANTOS</t>
        </is>
      </c>
      <c r="G81" s="12" t="n"/>
      <c r="H81" s="39" t="n"/>
      <c r="I81" s="40" t="n"/>
      <c r="J81" s="12" t="n"/>
      <c r="K81" t="inlineStr">
        <is>
          <t>01627337636</t>
        </is>
      </c>
      <c r="L81" s="12" t="inlineStr">
        <is>
          <t>MO</t>
        </is>
      </c>
      <c r="N81" s="12" t="inlineStr">
        <is>
          <t>COLABORADOR</t>
        </is>
      </c>
      <c r="O81" s="12" t="inlineStr">
        <is>
          <t>PIX: 01627337636</t>
        </is>
      </c>
      <c r="P81" s="12" t="n"/>
    </row>
    <row r="82">
      <c r="A82" s="98" t="inlineStr">
        <is>
          <t>11776778650</t>
        </is>
      </c>
      <c r="B82" s="98" t="inlineStr">
        <is>
          <t>PF</t>
        </is>
      </c>
      <c r="C82" s="35" t="inlineStr">
        <is>
          <t xml:space="preserve">BRENO DE SELES FERREIRA </t>
        </is>
      </c>
      <c r="D82" s="35" t="inlineStr">
        <is>
          <t xml:space="preserve">BRENO DE SELES FERREIRA </t>
        </is>
      </c>
      <c r="G82" t="inlineStr">
        <is>
          <t>CEF</t>
        </is>
      </c>
      <c r="H82" t="n">
        <v>13</v>
      </c>
      <c r="I82" t="n">
        <v>3797</v>
      </c>
      <c r="J82" t="n">
        <v>7875</v>
      </c>
      <c r="L82" s="12" t="inlineStr">
        <is>
          <t>MO</t>
        </is>
      </c>
      <c r="N82" t="inlineStr">
        <is>
          <t>COLABORADOR</t>
        </is>
      </c>
      <c r="O82" s="12" t="inlineStr">
        <is>
          <t>CEF  013  3797  7875 - CPF: 11.776.778.6-50</t>
        </is>
      </c>
      <c r="P82" s="12" t="n"/>
    </row>
    <row r="83">
      <c r="A83" s="98" t="inlineStr">
        <is>
          <t>04629579000107</t>
        </is>
      </c>
      <c r="B83" s="98" t="inlineStr">
        <is>
          <t>PJ</t>
        </is>
      </c>
      <c r="C83" s="35" t="inlineStr">
        <is>
          <t>BROTHERS SOLAR</t>
        </is>
      </c>
      <c r="D83" s="35" t="inlineStr">
        <is>
          <t>BROTHERS SOLAR</t>
        </is>
      </c>
      <c r="L83" s="12" t="inlineStr">
        <is>
          <t>SERV</t>
        </is>
      </c>
      <c r="O83" s="12" t="n"/>
      <c r="P83" s="12" t="n"/>
    </row>
    <row r="84">
      <c r="A84" s="98" t="inlineStr">
        <is>
          <t>06197842610</t>
        </is>
      </c>
      <c r="B84" s="98" t="inlineStr">
        <is>
          <t>PF</t>
        </is>
      </c>
      <c r="C84" s="35" t="inlineStr">
        <is>
          <t>BRUNA GRACIELLE RIBAS</t>
        </is>
      </c>
      <c r="D84" s="35" t="inlineStr">
        <is>
          <t>BRUNA GRACIELLE RIBAS</t>
        </is>
      </c>
      <c r="K84" s="12" t="n"/>
      <c r="L84" s="12" t="inlineStr">
        <is>
          <t>MAT</t>
        </is>
      </c>
      <c r="O84" s="12" t="n"/>
      <c r="P84" s="12" t="n"/>
    </row>
    <row r="85">
      <c r="A85" s="52" t="inlineStr">
        <is>
          <t>01229055630</t>
        </is>
      </c>
      <c r="B85" s="98" t="inlineStr">
        <is>
          <t>PF</t>
        </is>
      </c>
      <c r="C85" s="35" t="inlineStr">
        <is>
          <t>BRUNA VILAÇA DUARTE</t>
        </is>
      </c>
      <c r="D85" s="35" t="inlineStr">
        <is>
          <t>BRUNA VILAÇA DUARTE</t>
        </is>
      </c>
      <c r="E85" s="43" t="n"/>
      <c r="K85" t="inlineStr">
        <is>
          <t>01229055630</t>
        </is>
      </c>
      <c r="L85" s="12" t="inlineStr">
        <is>
          <t>DIV</t>
        </is>
      </c>
      <c r="O85" s="12" t="inlineStr">
        <is>
          <t>PIX: 01229055630</t>
        </is>
      </c>
      <c r="P85" s="12" t="n"/>
    </row>
    <row r="86">
      <c r="A86" s="98" t="inlineStr">
        <is>
          <t>60060060000</t>
        </is>
      </c>
      <c r="B86" s="98" t="inlineStr">
        <is>
          <t>PF</t>
        </is>
      </c>
      <c r="C86" s="35" t="inlineStr">
        <is>
          <t>BRUNO ALEXANDRE DOS ANJOS</t>
        </is>
      </c>
      <c r="D86" s="35" t="inlineStr">
        <is>
          <t>BRUNO ALEXANDRE DOS ANJOS</t>
        </is>
      </c>
      <c r="E86" s="38" t="n"/>
      <c r="K86" s="12" t="n"/>
      <c r="L86" s="12" t="inlineStr">
        <is>
          <t>DIV</t>
        </is>
      </c>
      <c r="N86" s="44" t="n"/>
      <c r="O86" s="12" t="n"/>
      <c r="P86" s="12" t="n"/>
    </row>
    <row r="87">
      <c r="A87" s="96" t="inlineStr">
        <is>
          <t>13735687636</t>
        </is>
      </c>
      <c r="B87" s="98" t="inlineStr">
        <is>
          <t>PF</t>
        </is>
      </c>
      <c r="C87" s="35" t="inlineStr">
        <is>
          <t>BRUNO CARVALHO SILVA</t>
        </is>
      </c>
      <c r="D87" s="35" t="inlineStr">
        <is>
          <t>BRUNO CARVALHO SILVA</t>
        </is>
      </c>
      <c r="E87" s="43" t="n">
        <v>31988379438</v>
      </c>
      <c r="K87" t="n">
        <v>31988379438</v>
      </c>
      <c r="L87" s="12" t="inlineStr">
        <is>
          <t>MO</t>
        </is>
      </c>
      <c r="N87" t="inlineStr">
        <is>
          <t>COLABORADOR</t>
        </is>
      </c>
      <c r="O87" s="12" t="inlineStr">
        <is>
          <t>PIX: 31988379438</t>
        </is>
      </c>
      <c r="P87" s="12" t="n"/>
    </row>
    <row r="88">
      <c r="A88" s="98" t="inlineStr">
        <is>
          <t>00000011630</t>
        </is>
      </c>
      <c r="B88" s="98" t="inlineStr">
        <is>
          <t>PF</t>
        </is>
      </c>
      <c r="C88" s="35" t="inlineStr">
        <is>
          <t>BRUNO GEOVANI RIBEIRO</t>
        </is>
      </c>
      <c r="D88" s="35" t="inlineStr">
        <is>
          <t>BRUNO GEOVANI RIBEIRO</t>
        </is>
      </c>
      <c r="K88" s="12" t="n"/>
      <c r="L88" s="12" t="inlineStr">
        <is>
          <t>DIV</t>
        </is>
      </c>
      <c r="O88" s="12" t="n"/>
      <c r="P88" s="12" t="n"/>
    </row>
    <row r="89">
      <c r="A89" t="inlineStr">
        <is>
          <t>07573876670</t>
        </is>
      </c>
      <c r="B89" t="inlineStr">
        <is>
          <t>PF</t>
        </is>
      </c>
      <c r="C89" t="inlineStr">
        <is>
          <t>BRUNO JUNIO DA SILVA</t>
        </is>
      </c>
      <c r="D89" t="inlineStr">
        <is>
          <t>BRUNO JUNIO DA SILVA</t>
        </is>
      </c>
      <c r="K89" t="inlineStr">
        <is>
          <t>07573876670</t>
        </is>
      </c>
      <c r="L89" t="inlineStr">
        <is>
          <t>MO</t>
        </is>
      </c>
      <c r="O89" t="inlineStr">
        <is>
          <t>PIX: 07573876670</t>
        </is>
      </c>
    </row>
    <row r="90">
      <c r="A90" s="52" t="inlineStr">
        <is>
          <t>13761660626</t>
        </is>
      </c>
      <c r="B90" s="98" t="inlineStr">
        <is>
          <t>PF</t>
        </is>
      </c>
      <c r="C90" s="35" t="inlineStr">
        <is>
          <t>BRUNO OLIVEIRA</t>
        </is>
      </c>
      <c r="D90" s="36" t="inlineStr">
        <is>
          <t>BRUNO OLIVEIRA</t>
        </is>
      </c>
      <c r="E90" s="38" t="n"/>
      <c r="K90" s="12" t="inlineStr">
        <is>
          <t>13761660626</t>
        </is>
      </c>
      <c r="L90" s="12" t="inlineStr">
        <is>
          <t>MO</t>
        </is>
      </c>
      <c r="N90" s="12" t="n"/>
      <c r="O90" s="12" t="inlineStr">
        <is>
          <t>PIX: 13761660626</t>
        </is>
      </c>
      <c r="P90" s="12" t="n"/>
    </row>
    <row r="91">
      <c r="A91" s="92" t="inlineStr">
        <is>
          <t>00000012793</t>
        </is>
      </c>
      <c r="B91" s="98" t="inlineStr">
        <is>
          <t>PF</t>
        </is>
      </c>
      <c r="C91" t="inlineStr">
        <is>
          <t>BRUNO RODRIGUES DOS SANTOS</t>
        </is>
      </c>
      <c r="D91" t="inlineStr">
        <is>
          <t>BRUNO RODRIGUES DOS SANTOS</t>
        </is>
      </c>
      <c r="E91" s="23" t="n">
        <v>31999187222</v>
      </c>
      <c r="K91" s="24" t="n">
        <v>31999187222</v>
      </c>
      <c r="L91" s="12" t="inlineStr">
        <is>
          <t>MO</t>
        </is>
      </c>
      <c r="N91" t="inlineStr">
        <is>
          <t>COLABORADOR</t>
        </is>
      </c>
      <c r="O91" s="12" t="inlineStr">
        <is>
          <t>PIX: 31999187222</t>
        </is>
      </c>
      <c r="P91" s="12" t="n"/>
    </row>
    <row r="92">
      <c r="A92" s="98" t="inlineStr">
        <is>
          <t>37081707840</t>
        </is>
      </c>
      <c r="B92" s="98" t="inlineStr">
        <is>
          <t>PF</t>
        </is>
      </c>
      <c r="C92" s="35" t="inlineStr">
        <is>
          <t>BRUNO SANTANA RINALDI</t>
        </is>
      </c>
      <c r="D92" s="35" t="inlineStr">
        <is>
          <t>BRUNO SANTANA RINALDI</t>
        </is>
      </c>
      <c r="E92" t="n">
        <v>31995901635</v>
      </c>
      <c r="K92" t="n">
        <v>31995901635</v>
      </c>
      <c r="L92" s="12" t="inlineStr">
        <is>
          <t>ADM</t>
        </is>
      </c>
      <c r="O92" s="12" t="inlineStr">
        <is>
          <t>PIX: 31995901635</t>
        </is>
      </c>
      <c r="P92" s="12" t="n"/>
    </row>
    <row r="93">
      <c r="A93" s="98" t="inlineStr">
        <is>
          <t>86876406000158</t>
        </is>
      </c>
      <c r="B93" s="98" t="inlineStr">
        <is>
          <t>PJ</t>
        </is>
      </c>
      <c r="C93" s="35" t="inlineStr">
        <is>
          <t>C A ENGENHARIA DE PROJETOS LTDA</t>
        </is>
      </c>
      <c r="D93" s="35" t="inlineStr">
        <is>
          <t>C A ENGENHARIA DE PROJETOS LTDA</t>
        </is>
      </c>
      <c r="K93" s="12" t="n"/>
      <c r="L93" s="12" t="inlineStr">
        <is>
          <t>SERV</t>
        </is>
      </c>
      <c r="O93" s="12" t="n"/>
      <c r="P93" s="12" t="n"/>
    </row>
    <row r="94">
      <c r="A94" s="98" t="inlineStr">
        <is>
          <t>04068126674</t>
        </is>
      </c>
      <c r="B94" s="98" t="inlineStr">
        <is>
          <t>PF</t>
        </is>
      </c>
      <c r="C94" s="35" t="inlineStr">
        <is>
          <t>C.A.R INST. HIDRAULICAS E GÁS  CARLINHOS</t>
        </is>
      </c>
      <c r="D94" s="35" t="inlineStr">
        <is>
          <t>C.A.R INST. HIDRAULICAS E GÁS  CARLINHOS</t>
        </is>
      </c>
      <c r="K94" t="inlineStr">
        <is>
          <t>04068126674</t>
        </is>
      </c>
      <c r="L94" s="12" t="inlineStr">
        <is>
          <t>SERV</t>
        </is>
      </c>
      <c r="O94" s="12" t="inlineStr">
        <is>
          <t>PIX: 04068126674</t>
        </is>
      </c>
      <c r="P94" s="12" t="n"/>
    </row>
    <row r="95">
      <c r="A95" s="74" t="inlineStr">
        <is>
          <t>44611590000164</t>
        </is>
      </c>
      <c r="B95" s="98" t="inlineStr">
        <is>
          <t>PJ</t>
        </is>
      </c>
      <c r="C95" s="75" t="inlineStr">
        <is>
          <t>C3 TECNOLOGIA</t>
        </is>
      </c>
      <c r="D95" s="35" t="inlineStr">
        <is>
          <t>C3 TECNOLOGIA</t>
        </is>
      </c>
      <c r="L95" s="12" t="inlineStr">
        <is>
          <t>MAT</t>
        </is>
      </c>
      <c r="O95" s="12" t="n"/>
      <c r="P95" s="12" t="n"/>
    </row>
    <row r="96">
      <c r="A96" s="98" t="inlineStr">
        <is>
          <t>00792103000131</t>
        </is>
      </c>
      <c r="B96" s="98" t="inlineStr">
        <is>
          <t>PJ</t>
        </is>
      </c>
      <c r="C96" s="35" t="inlineStr">
        <is>
          <t>CABANA COMERCIO DE ALUMINIO LTDA</t>
        </is>
      </c>
      <c r="D96" s="36" t="inlineStr">
        <is>
          <t>CABANA COMERCIO DE ALUMINIO LTDA</t>
        </is>
      </c>
      <c r="L96" s="12" t="inlineStr">
        <is>
          <t>MAT</t>
        </is>
      </c>
      <c r="O96" s="12" t="n"/>
      <c r="P96" s="12" t="n"/>
    </row>
    <row r="97">
      <c r="A97" t="inlineStr">
        <is>
          <t>41598885000150</t>
        </is>
      </c>
      <c r="B97" t="inlineStr">
        <is>
          <t>PJ</t>
        </is>
      </c>
      <c r="C97" t="inlineStr">
        <is>
          <t>CACAMBAS BOA VISTA LTDA</t>
        </is>
      </c>
      <c r="D97" t="inlineStr">
        <is>
          <t>CACAMBAS BOA VISTA LTDA</t>
        </is>
      </c>
      <c r="L97" t="inlineStr">
        <is>
          <t>LOC</t>
        </is>
      </c>
    </row>
    <row r="98">
      <c r="A98" s="80" t="inlineStr">
        <is>
          <t>05543757000145</t>
        </is>
      </c>
      <c r="B98" s="98" t="inlineStr">
        <is>
          <t>PJ</t>
        </is>
      </c>
      <c r="C98" s="35" t="inlineStr">
        <is>
          <t>CAIAPO CARGAS LTDA</t>
        </is>
      </c>
      <c r="D98" s="35" t="inlineStr">
        <is>
          <t>CAIAPO CARGAS - UDI</t>
        </is>
      </c>
      <c r="L98" s="12" t="inlineStr">
        <is>
          <t>DIV</t>
        </is>
      </c>
      <c r="M98" t="inlineStr">
        <is>
          <t>FRETE</t>
        </is>
      </c>
      <c r="N98" t="inlineStr">
        <is>
          <t>TERCEIRO</t>
        </is>
      </c>
      <c r="O98" s="12" t="inlineStr">
        <is>
          <t>-</t>
        </is>
      </c>
      <c r="P98" s="12" t="n"/>
    </row>
    <row r="99">
      <c r="A99" s="98" t="inlineStr">
        <is>
          <t>45487983000170</t>
        </is>
      </c>
      <c r="B99" s="98" t="inlineStr">
        <is>
          <t>PJ</t>
        </is>
      </c>
      <c r="C99" s="35" t="inlineStr">
        <is>
          <t xml:space="preserve">CALCULAR PROJETOS </t>
        </is>
      </c>
      <c r="D99" s="36" t="inlineStr">
        <is>
          <t xml:space="preserve">CALCULAR PROJETOS </t>
        </is>
      </c>
      <c r="L99" s="12" t="inlineStr">
        <is>
          <t>SERV</t>
        </is>
      </c>
      <c r="O99" s="12" t="n"/>
      <c r="P99" s="12" t="n"/>
    </row>
    <row r="100">
      <c r="A100" s="98" t="inlineStr">
        <is>
          <t>04509385000178</t>
        </is>
      </c>
      <c r="B100" s="98" t="inlineStr">
        <is>
          <t>PJ</t>
        </is>
      </c>
      <c r="C100" s="35" t="inlineStr">
        <is>
          <t>CANADA CACAMBAS LTDA</t>
        </is>
      </c>
      <c r="D100" s="35" t="inlineStr">
        <is>
          <t>CANADA CACAMBAS LTDA</t>
        </is>
      </c>
      <c r="L100" s="12" t="inlineStr">
        <is>
          <t>LOC</t>
        </is>
      </c>
      <c r="O100" s="12" t="n"/>
      <c r="P100" s="12" t="n"/>
    </row>
    <row r="101">
      <c r="A101" s="52" t="inlineStr">
        <is>
          <t>14449027000170</t>
        </is>
      </c>
      <c r="B101" s="98" t="inlineStr">
        <is>
          <t>PJ</t>
        </is>
      </c>
      <c r="C101" s="35" t="inlineStr">
        <is>
          <t>CANADA GESSO COMERCIO E ATACADO LTDA</t>
        </is>
      </c>
      <c r="D101" s="35" t="inlineStr">
        <is>
          <t>CANADA GESSO</t>
        </is>
      </c>
      <c r="L101" s="12" t="inlineStr">
        <is>
          <t>SERV</t>
        </is>
      </c>
      <c r="O101" s="12" t="n"/>
      <c r="P101" s="12" t="n"/>
    </row>
    <row r="102">
      <c r="A102" s="98" t="inlineStr">
        <is>
          <t>00085441600</t>
        </is>
      </c>
      <c r="B102" s="98" t="inlineStr">
        <is>
          <t>PF</t>
        </is>
      </c>
      <c r="C102" s="35" t="inlineStr">
        <is>
          <t>CARLA PIRES DE SOUZA E SILVA</t>
        </is>
      </c>
      <c r="D102" s="35" t="inlineStr">
        <is>
          <t>CARLA PIRES DE SOUZA E SILVA</t>
        </is>
      </c>
      <c r="G102" s="12" t="n"/>
      <c r="I102" s="40" t="n"/>
      <c r="J102" s="12" t="n"/>
      <c r="L102" s="12" t="inlineStr">
        <is>
          <t>DIV</t>
        </is>
      </c>
      <c r="N102" s="12" t="n"/>
      <c r="O102" s="12" t="n"/>
      <c r="P102" s="12" t="n"/>
    </row>
    <row r="103">
      <c r="A103" s="52" t="inlineStr">
        <is>
          <t>04562912618</t>
        </is>
      </c>
      <c r="B103" s="98" t="inlineStr">
        <is>
          <t>PF</t>
        </is>
      </c>
      <c r="C103" s="35" t="inlineStr">
        <is>
          <t>CARLOS ALEXANDRE FERNANDES DA SILVA</t>
        </is>
      </c>
      <c r="D103" s="36" t="inlineStr">
        <is>
          <t>CARLOS ALEXANDRE FERNANDES DA SILVA</t>
        </is>
      </c>
      <c r="E103" s="38" t="n"/>
      <c r="G103" t="inlineStr">
        <is>
          <t>INTER</t>
        </is>
      </c>
      <c r="I103" t="n">
        <v>1</v>
      </c>
      <c r="J103" t="n">
        <v>42201780</v>
      </c>
      <c r="K103" s="12" t="n"/>
      <c r="L103" s="12" t="inlineStr">
        <is>
          <t>MO</t>
        </is>
      </c>
      <c r="N103" s="44" t="inlineStr">
        <is>
          <t>COLABORADOR</t>
        </is>
      </c>
      <c r="O103" s="12" t="inlineStr">
        <is>
          <t>INTER    0001  42201780 - CPF: 04.562.912.6-18</t>
        </is>
      </c>
      <c r="P103" s="12" t="n"/>
    </row>
    <row r="104">
      <c r="A104" s="98" t="inlineStr">
        <is>
          <t>13013013000</t>
        </is>
      </c>
      <c r="B104" s="98" t="inlineStr">
        <is>
          <t>PF</t>
        </is>
      </c>
      <c r="C104" s="35" t="inlineStr">
        <is>
          <t>CARLOS ANDRÉ JUNIOR</t>
        </is>
      </c>
      <c r="D104" s="35" t="inlineStr">
        <is>
          <t>CARLOS ANDRÉ JUNIOR</t>
        </is>
      </c>
      <c r="E104" t="n">
        <v>31997038066</v>
      </c>
      <c r="K104" t="n">
        <v>31997038066</v>
      </c>
      <c r="L104" s="12" t="inlineStr">
        <is>
          <t>MO</t>
        </is>
      </c>
      <c r="N104" s="12" t="inlineStr">
        <is>
          <t>COLABORADOR</t>
        </is>
      </c>
      <c r="O104" s="12" t="inlineStr">
        <is>
          <t>PIX: 31997038066</t>
        </is>
      </c>
      <c r="P104" s="12" t="n"/>
    </row>
    <row r="105">
      <c r="A105" s="98" t="inlineStr">
        <is>
          <t>04705119665</t>
        </is>
      </c>
      <c r="B105" s="98" t="inlineStr">
        <is>
          <t>PF</t>
        </is>
      </c>
      <c r="C105" s="35" t="inlineStr">
        <is>
          <t>CARLOS AUGUSTO DOS SANTOS</t>
        </is>
      </c>
      <c r="D105" s="36" t="inlineStr">
        <is>
          <t>CARLOS AUGUSTO DOS SANTOS</t>
        </is>
      </c>
      <c r="G105" s="12" t="n"/>
      <c r="I105" s="40" t="n"/>
      <c r="J105" s="12" t="n"/>
      <c r="L105" s="12" t="inlineStr">
        <is>
          <t>MO</t>
        </is>
      </c>
      <c r="N105" s="44" t="inlineStr">
        <is>
          <t>COLABORADOR</t>
        </is>
      </c>
      <c r="O105" s="12" t="n"/>
      <c r="P105" s="12" t="n"/>
    </row>
    <row r="106">
      <c r="A106" s="52" t="inlineStr">
        <is>
          <t>06300031659</t>
        </is>
      </c>
      <c r="B106" s="98" t="inlineStr">
        <is>
          <t>PF</t>
        </is>
      </c>
      <c r="C106" s="35" t="inlineStr">
        <is>
          <t>CARLOS FONSECA RIBEIRO</t>
        </is>
      </c>
      <c r="D106" s="36" t="inlineStr">
        <is>
          <t>CARLOS FONSECA RIBEIRO</t>
        </is>
      </c>
      <c r="E106" s="38" t="n"/>
      <c r="G106" t="inlineStr">
        <is>
          <t>ITAÚ</t>
        </is>
      </c>
      <c r="I106" t="n">
        <v>84</v>
      </c>
      <c r="J106" t="n">
        <v>246032</v>
      </c>
      <c r="K106" s="12" t="n"/>
      <c r="L106" s="12" t="inlineStr">
        <is>
          <t>MO</t>
        </is>
      </c>
      <c r="N106" s="12" t="inlineStr">
        <is>
          <t>COLABORADOR</t>
        </is>
      </c>
      <c r="O106" s="12" t="inlineStr">
        <is>
          <t>ITAÚ    0084  246032 - CPF: 06.300.031.6-59</t>
        </is>
      </c>
      <c r="P106" s="12" t="n"/>
    </row>
    <row r="107">
      <c r="A107" s="52" t="inlineStr">
        <is>
          <t>31971961277</t>
        </is>
      </c>
      <c r="B107" s="98" t="inlineStr">
        <is>
          <t>PF</t>
        </is>
      </c>
      <c r="C107" s="35" t="inlineStr">
        <is>
          <t>CARLOS JUNIOR LOPES DIAS</t>
        </is>
      </c>
      <c r="D107" s="35" t="inlineStr">
        <is>
          <t>CARLOS JUNIOR LOPES DIAS</t>
        </is>
      </c>
      <c r="E107" t="n">
        <v>31971961277</v>
      </c>
      <c r="K107" t="n">
        <v>31971961277</v>
      </c>
      <c r="L107" s="12" t="inlineStr">
        <is>
          <t>MO</t>
        </is>
      </c>
      <c r="N107" t="inlineStr">
        <is>
          <t>COLABORADOR</t>
        </is>
      </c>
      <c r="O107" s="12" t="inlineStr">
        <is>
          <t>PIX: 31971961277</t>
        </is>
      </c>
      <c r="P107" s="12" t="n"/>
    </row>
    <row r="108">
      <c r="A108" s="98" t="inlineStr">
        <is>
          <t>00078196600</t>
        </is>
      </c>
      <c r="B108" s="98" t="inlineStr">
        <is>
          <t>PF</t>
        </is>
      </c>
      <c r="C108" s="35" t="inlineStr">
        <is>
          <t>CARLOS ROBERTO DA SILVA</t>
        </is>
      </c>
      <c r="D108" s="35" t="inlineStr">
        <is>
          <t>CARLOS ROBERTO DA SILVA</t>
        </is>
      </c>
      <c r="L108" s="12" t="inlineStr">
        <is>
          <t>SERV</t>
        </is>
      </c>
      <c r="O108" s="12" t="n"/>
      <c r="P108" s="12" t="n"/>
    </row>
    <row r="109">
      <c r="A109" s="37" t="inlineStr">
        <is>
          <t>41518575000188</t>
        </is>
      </c>
      <c r="B109" s="98" t="inlineStr">
        <is>
          <t>PJ</t>
        </is>
      </c>
      <c r="C109" s="36" t="inlineStr">
        <is>
          <t>CARMO SION MATERIAIS DE CONSTRUÇÃO LTDA</t>
        </is>
      </c>
      <c r="D109" s="36" t="inlineStr">
        <is>
          <t>CARMO SION MATERIAIS DE CONSTRUÇÃO LTDA</t>
        </is>
      </c>
      <c r="E109" s="43" t="n"/>
      <c r="F109" s="44" t="n"/>
      <c r="G109" s="44" t="n"/>
      <c r="H109" s="45" t="n"/>
      <c r="I109" s="46" t="n"/>
      <c r="J109" s="44" t="n"/>
      <c r="K109" s="44" t="n"/>
      <c r="L109" s="44" t="inlineStr">
        <is>
          <t>MAT</t>
        </is>
      </c>
      <c r="M109" s="44" t="n"/>
      <c r="N109" s="44" t="n"/>
      <c r="O109" s="12" t="n"/>
      <c r="P109" s="12" t="n"/>
    </row>
    <row r="110">
      <c r="A110" s="98" t="inlineStr">
        <is>
          <t>18850040000198</t>
        </is>
      </c>
      <c r="B110" s="98" t="inlineStr">
        <is>
          <t>PJ</t>
        </is>
      </c>
      <c r="C110" s="35" t="inlineStr">
        <is>
          <t>CASA DAS LONAS LTDA</t>
        </is>
      </c>
      <c r="D110" s="35" t="inlineStr">
        <is>
          <t>CASA DAS LONAS LTDA</t>
        </is>
      </c>
      <c r="L110" s="12" t="inlineStr">
        <is>
          <t>MAT</t>
        </is>
      </c>
      <c r="N110" t="inlineStr">
        <is>
          <t>FORNECEDOR</t>
        </is>
      </c>
      <c r="O110" s="12" t="n"/>
      <c r="P110" s="12" t="n"/>
    </row>
    <row r="111">
      <c r="A111" s="98" t="inlineStr">
        <is>
          <t>18850040000279</t>
        </is>
      </c>
      <c r="B111" s="98" t="inlineStr">
        <is>
          <t>PJ</t>
        </is>
      </c>
      <c r="C111" s="35" t="inlineStr">
        <is>
          <t>CASA DAS LONAS LTDA</t>
        </is>
      </c>
      <c r="D111" s="36" t="inlineStr">
        <is>
          <t>CASA DAS LONAS LTDA</t>
        </is>
      </c>
      <c r="L111" s="12" t="inlineStr">
        <is>
          <t>MAT</t>
        </is>
      </c>
      <c r="O111" s="12" t="n"/>
      <c r="P111" s="12" t="n"/>
    </row>
    <row r="112">
      <c r="A112" s="98" t="inlineStr">
        <is>
          <t>17250275000186</t>
        </is>
      </c>
      <c r="B112" s="98" t="inlineStr">
        <is>
          <t>PJ</t>
        </is>
      </c>
      <c r="C112" s="35" t="inlineStr">
        <is>
          <t>CASA FERREIRA GONCALVES LTDA</t>
        </is>
      </c>
      <c r="D112" s="36" t="inlineStr">
        <is>
          <t xml:space="preserve">CASA FERREIRA GONÇALVES </t>
        </is>
      </c>
      <c r="L112" s="12" t="inlineStr">
        <is>
          <t>MAT</t>
        </is>
      </c>
      <c r="O112" s="12" t="n"/>
      <c r="P112" s="12" t="n"/>
    </row>
    <row r="113">
      <c r="A113" s="98" t="inlineStr">
        <is>
          <t>17250275000348</t>
        </is>
      </c>
      <c r="B113" s="98" t="inlineStr">
        <is>
          <t>PJ</t>
        </is>
      </c>
      <c r="C113" s="35" t="inlineStr">
        <is>
          <t>CASA FERREIRA GONCALVES LTDA</t>
        </is>
      </c>
      <c r="D113" s="36" t="inlineStr">
        <is>
          <t xml:space="preserve">CASA FERREIRA GONÇALVES </t>
        </is>
      </c>
      <c r="L113" s="12" t="inlineStr">
        <is>
          <t>MAT</t>
        </is>
      </c>
      <c r="N113" s="12" t="n"/>
      <c r="O113" s="12" t="n"/>
      <c r="P113" s="12" t="n"/>
    </row>
    <row r="114">
      <c r="A114" s="98" t="inlineStr">
        <is>
          <t>47418122000166</t>
        </is>
      </c>
      <c r="B114" s="98" t="inlineStr">
        <is>
          <t>PJ</t>
        </is>
      </c>
      <c r="C114" s="35" t="inlineStr">
        <is>
          <t>CASANOVA TINTAS E MATERIAIS DE CONSTRUCAO</t>
        </is>
      </c>
      <c r="D114" s="35" t="inlineStr">
        <is>
          <t>CASANOVA TINTAS E MATERIAIS DE CONSTRUCAO</t>
        </is>
      </c>
      <c r="L114" s="12" t="inlineStr">
        <is>
          <t>MAT</t>
        </is>
      </c>
      <c r="N114" t="inlineStr">
        <is>
          <t>FORNECEDOR</t>
        </is>
      </c>
      <c r="O114" s="12" t="n"/>
      <c r="P114" s="12" t="n"/>
    </row>
    <row r="115">
      <c r="A115" s="98" t="inlineStr">
        <is>
          <t>66287731000178</t>
        </is>
      </c>
      <c r="B115" s="98" t="inlineStr">
        <is>
          <t>PJ</t>
        </is>
      </c>
      <c r="C115" s="35" t="inlineStr">
        <is>
          <t>CCR MINAS METAIS</t>
        </is>
      </c>
      <c r="D115" s="35" t="inlineStr">
        <is>
          <t>CCR MINAS METAIS</t>
        </is>
      </c>
      <c r="K115" s="12" t="n"/>
      <c r="L115" s="12" t="inlineStr">
        <is>
          <t>MAT</t>
        </is>
      </c>
      <c r="O115" s="12" t="n"/>
      <c r="P115" s="12" t="n"/>
    </row>
    <row r="116">
      <c r="A116" s="98" t="inlineStr">
        <is>
          <t>09907674699</t>
        </is>
      </c>
      <c r="B116" s="98" t="inlineStr">
        <is>
          <t>PF</t>
        </is>
      </c>
      <c r="C116" s="35" t="inlineStr">
        <is>
          <t xml:space="preserve">CELIO SANTANA LOPES </t>
        </is>
      </c>
      <c r="D116" s="35" t="inlineStr">
        <is>
          <t xml:space="preserve">CELIO SANTANA LOPES </t>
        </is>
      </c>
      <c r="K116" t="inlineStr">
        <is>
          <t>09907674699</t>
        </is>
      </c>
      <c r="L116" s="12" t="inlineStr">
        <is>
          <t>DIV</t>
        </is>
      </c>
      <c r="O116" s="12" t="inlineStr">
        <is>
          <t>PIX: 09907674699</t>
        </is>
      </c>
      <c r="P116" s="12" t="n"/>
    </row>
    <row r="117">
      <c r="A117" s="98" t="inlineStr">
        <is>
          <t>17155730000164</t>
        </is>
      </c>
      <c r="B117" s="98" t="inlineStr">
        <is>
          <t>PJ</t>
        </is>
      </c>
      <c r="C117" s="35" t="inlineStr">
        <is>
          <t>COMPANHIA ENERGETICA DE MINAS GERAISCEMIG</t>
        </is>
      </c>
      <c r="D117" s="36" t="inlineStr">
        <is>
          <t>CEMIG</t>
        </is>
      </c>
      <c r="L117" s="12" t="inlineStr">
        <is>
          <t>TP</t>
        </is>
      </c>
      <c r="O117" s="12" t="n"/>
      <c r="P117" s="12" t="n"/>
    </row>
    <row r="118">
      <c r="A118" s="98" t="inlineStr">
        <is>
          <t>23452261000148</t>
        </is>
      </c>
      <c r="B118" s="98" t="inlineStr">
        <is>
          <t>PJ</t>
        </is>
      </c>
      <c r="C118" s="35" t="inlineStr">
        <is>
          <t>CERAMICA BRAUNAS LTDA</t>
        </is>
      </c>
      <c r="D118" s="36" t="inlineStr">
        <is>
          <t>CERAMICA BRAUNAS LTDA</t>
        </is>
      </c>
      <c r="L118" s="12" t="inlineStr">
        <is>
          <t>MAT</t>
        </is>
      </c>
      <c r="N118" s="12" t="n"/>
      <c r="O118" s="12" t="n"/>
      <c r="P118" s="12" t="n"/>
    </row>
    <row r="119">
      <c r="A119" s="98" t="inlineStr">
        <is>
          <t>32218944000135</t>
        </is>
      </c>
      <c r="B119" s="98" t="inlineStr">
        <is>
          <t>PJ</t>
        </is>
      </c>
      <c r="C119" s="35" t="inlineStr">
        <is>
          <t>CERAMICA PARAENSE LTDA</t>
        </is>
      </c>
      <c r="D119" s="35" t="inlineStr">
        <is>
          <t>CERAMICA PARAENSE LTDA</t>
        </is>
      </c>
      <c r="L119" s="12" t="inlineStr">
        <is>
          <t>MAT</t>
        </is>
      </c>
      <c r="N119" t="inlineStr">
        <is>
          <t>FORNECEDOR</t>
        </is>
      </c>
      <c r="O119" s="12" t="n"/>
      <c r="P119" s="12" t="n"/>
    </row>
    <row r="120">
      <c r="A120" s="52" t="inlineStr">
        <is>
          <t>31988603642</t>
        </is>
      </c>
      <c r="B120" s="98" t="inlineStr">
        <is>
          <t>PF</t>
        </is>
      </c>
      <c r="C120" s="35" t="inlineStr">
        <is>
          <t>CHARLES FABIANO BENTO</t>
        </is>
      </c>
      <c r="D120" s="35" t="inlineStr">
        <is>
          <t>CHARLES FABIANO BENTO</t>
        </is>
      </c>
      <c r="E120" s="76" t="n"/>
      <c r="K120" s="12" t="n"/>
      <c r="L120" s="12" t="inlineStr">
        <is>
          <t>MAT</t>
        </is>
      </c>
      <c r="N120" s="12" t="n"/>
      <c r="O120" s="12" t="n"/>
      <c r="P120" s="12" t="n"/>
    </row>
    <row r="121">
      <c r="A121" s="98" t="inlineStr">
        <is>
          <t>31982221495</t>
        </is>
      </c>
      <c r="B121" s="98" t="inlineStr">
        <is>
          <t>PF</t>
        </is>
      </c>
      <c r="C121" s="35" t="inlineStr">
        <is>
          <t>CHARLES JUNIO RODRIGUES</t>
        </is>
      </c>
      <c r="D121" s="35" t="inlineStr">
        <is>
          <t>CHARLES JUNIO RODRIGUES</t>
        </is>
      </c>
      <c r="E121" s="43" t="n">
        <v>31982221495</v>
      </c>
      <c r="K121" t="n">
        <v>31982221495</v>
      </c>
      <c r="L121" s="12" t="inlineStr">
        <is>
          <t>MO</t>
        </is>
      </c>
      <c r="N121" t="inlineStr">
        <is>
          <t>COLABORADOR</t>
        </is>
      </c>
      <c r="O121" s="12" t="inlineStr">
        <is>
          <t>PIX: 31982221495</t>
        </is>
      </c>
      <c r="P121" s="12" t="n"/>
    </row>
    <row r="122">
      <c r="A122" s="98" t="inlineStr">
        <is>
          <t>06022292000140</t>
        </is>
      </c>
      <c r="B122" s="98" t="inlineStr">
        <is>
          <t>PJ</t>
        </is>
      </c>
      <c r="C122" s="35" t="inlineStr">
        <is>
          <t>CENTROESTE DISTRIBUIDORA DE CIMENTO LTDA</t>
        </is>
      </c>
      <c r="D122" s="35" t="inlineStr">
        <is>
          <t>CIMENTAO</t>
        </is>
      </c>
      <c r="L122" s="12" t="inlineStr">
        <is>
          <t>MAT</t>
        </is>
      </c>
      <c r="O122" s="12" t="n"/>
      <c r="P122" s="12" t="n"/>
    </row>
    <row r="123">
      <c r="A123" t="inlineStr">
        <is>
          <t>46569397819</t>
        </is>
      </c>
      <c r="B123" t="inlineStr">
        <is>
          <t>PF</t>
        </is>
      </c>
      <c r="C123" t="inlineStr">
        <is>
          <t>CLAUDIMIR ALVES DINIZ</t>
        </is>
      </c>
      <c r="D123" t="inlineStr">
        <is>
          <t>CLAUDIMIR ALVES DINIZ</t>
        </is>
      </c>
      <c r="L123" t="inlineStr">
        <is>
          <t>SERV</t>
        </is>
      </c>
    </row>
    <row r="124">
      <c r="A124" s="98" t="inlineStr">
        <is>
          <t>04084580627</t>
        </is>
      </c>
      <c r="B124" s="98" t="inlineStr">
        <is>
          <t>PF</t>
        </is>
      </c>
      <c r="C124" s="35" t="inlineStr">
        <is>
          <t>CLAUDIO FONSECA DE REZENDE</t>
        </is>
      </c>
      <c r="D124" s="35" t="inlineStr">
        <is>
          <t>CLAUDIO FONSECA DE REZENDE</t>
        </is>
      </c>
      <c r="K124" t="inlineStr">
        <is>
          <t>04084580627</t>
        </is>
      </c>
      <c r="L124" s="12" t="inlineStr">
        <is>
          <t>DIV</t>
        </is>
      </c>
      <c r="M124" t="inlineStr">
        <is>
          <t>FRETE</t>
        </is>
      </c>
      <c r="O124" s="12" t="inlineStr">
        <is>
          <t>PIX: 04084580627</t>
        </is>
      </c>
      <c r="P124" s="12" t="n"/>
    </row>
    <row r="125">
      <c r="A125" s="53" t="inlineStr">
        <is>
          <t>46598748723</t>
        </is>
      </c>
      <c r="B125" s="98" t="inlineStr">
        <is>
          <t>PF</t>
        </is>
      </c>
      <c r="C125" s="35" t="inlineStr">
        <is>
          <t>CLAYTON PABLO DE OLIVEIRA</t>
        </is>
      </c>
      <c r="D125" s="36" t="inlineStr">
        <is>
          <t>CLAYTON PABLO DE OLIVEIRA</t>
        </is>
      </c>
      <c r="L125" s="12" t="inlineStr">
        <is>
          <t>MAT</t>
        </is>
      </c>
      <c r="O125" s="12" t="n"/>
      <c r="P125" s="12" t="n"/>
    </row>
    <row r="126">
      <c r="A126" s="98" t="inlineStr">
        <is>
          <t>00004007600</t>
        </is>
      </c>
      <c r="B126" s="98" t="inlineStr">
        <is>
          <t>PF</t>
        </is>
      </c>
      <c r="C126" s="35" t="inlineStr">
        <is>
          <t>CLEBER FRADE DA CRUZ</t>
        </is>
      </c>
      <c r="D126" s="35" t="inlineStr">
        <is>
          <t>CLEBER FRADE DA CRUZ</t>
        </is>
      </c>
      <c r="E126" s="43" t="n"/>
      <c r="K126" s="12" t="n"/>
      <c r="L126" s="12" t="inlineStr">
        <is>
          <t>DIV</t>
        </is>
      </c>
      <c r="N126" s="44" t="n"/>
      <c r="O126" s="12" t="n"/>
      <c r="P126" s="12" t="n"/>
    </row>
    <row r="127">
      <c r="A127" s="98" t="inlineStr">
        <is>
          <t>07050466646</t>
        </is>
      </c>
      <c r="B127" s="98" t="inlineStr">
        <is>
          <t>PF</t>
        </is>
      </c>
      <c r="C127" s="35" t="inlineStr">
        <is>
          <t>CLEBER SEVERIANO</t>
        </is>
      </c>
      <c r="D127" s="36" t="inlineStr">
        <is>
          <t>CLEBER SEVERIANO</t>
        </is>
      </c>
      <c r="F127" s="12" t="n"/>
      <c r="K127" s="12" t="inlineStr">
        <is>
          <t>07050466646</t>
        </is>
      </c>
      <c r="L127" s="12" t="inlineStr">
        <is>
          <t>MO</t>
        </is>
      </c>
      <c r="N127" s="12" t="inlineStr">
        <is>
          <t>COLABORADOR</t>
        </is>
      </c>
      <c r="O127" s="12" t="inlineStr">
        <is>
          <t>PIX: 07050466646</t>
        </is>
      </c>
      <c r="P127" s="12" t="n"/>
    </row>
    <row r="128">
      <c r="A128" s="98" t="inlineStr">
        <is>
          <t>07421200401</t>
        </is>
      </c>
      <c r="B128" s="98" t="inlineStr">
        <is>
          <t>PF</t>
        </is>
      </c>
      <c r="C128" s="35" t="inlineStr">
        <is>
          <t>CLÉCIO JUNIOR DA SILVA</t>
        </is>
      </c>
      <c r="D128" s="35" t="inlineStr">
        <is>
          <t>CLÉCIO JUNIOR DA SILVA</t>
        </is>
      </c>
      <c r="F128" t="inlineStr">
        <is>
          <t>cleciojuniordasilvajunior@gmail.com</t>
        </is>
      </c>
      <c r="K128" t="inlineStr">
        <is>
          <t>cleciojuniordasilvajunior@gmail.com</t>
        </is>
      </c>
      <c r="L128" s="12" t="inlineStr">
        <is>
          <t>MO</t>
        </is>
      </c>
      <c r="N128" t="inlineStr">
        <is>
          <t>COLABORADOR</t>
        </is>
      </c>
      <c r="O128" s="12" t="inlineStr">
        <is>
          <t>PIX: cleciojuniordasilvajunior@gmail.com</t>
        </is>
      </c>
      <c r="P128" s="12" t="n"/>
    </row>
    <row r="129">
      <c r="A129" s="98" t="inlineStr">
        <is>
          <t>13556759000954</t>
        </is>
      </c>
      <c r="B129" s="98" t="inlineStr">
        <is>
          <t>PJ</t>
        </is>
      </c>
      <c r="C129" s="35" t="inlineStr">
        <is>
          <t>CNR MATERIAIS DE CONSTRUÇÃO</t>
        </is>
      </c>
      <c r="D129" s="35" t="inlineStr">
        <is>
          <t>CNR MATERIAIS DE CONSTRUÇÃO</t>
        </is>
      </c>
      <c r="L129" s="12" t="inlineStr">
        <is>
          <t>MAT</t>
        </is>
      </c>
      <c r="O129" s="12" t="n"/>
      <c r="P129" s="12" t="n"/>
    </row>
    <row r="130">
      <c r="A130" s="98" t="inlineStr">
        <is>
          <t>17281973000149</t>
        </is>
      </c>
      <c r="B130" s="98" t="inlineStr">
        <is>
          <t>PJ</t>
        </is>
      </c>
      <c r="C130" s="35" t="inlineStr">
        <is>
          <t>COFERMETA AS</t>
        </is>
      </c>
      <c r="D130" s="35" t="inlineStr">
        <is>
          <t>COFERMETA</t>
        </is>
      </c>
      <c r="L130" s="12" t="inlineStr">
        <is>
          <t>MAT</t>
        </is>
      </c>
      <c r="O130" s="12" t="n"/>
      <c r="P130" s="12" t="n"/>
    </row>
    <row r="131">
      <c r="A131" s="98" t="inlineStr">
        <is>
          <t>03605927000143</t>
        </is>
      </c>
      <c r="B131" s="98" t="inlineStr">
        <is>
          <t>PJ</t>
        </is>
      </c>
      <c r="C131" s="35" t="inlineStr">
        <is>
          <t>COFERMON</t>
        </is>
      </c>
      <c r="D131" s="35" t="inlineStr">
        <is>
          <t>COFERMON</t>
        </is>
      </c>
      <c r="L131" s="12" t="inlineStr">
        <is>
          <t>MAT</t>
        </is>
      </c>
      <c r="O131" s="12" t="n"/>
      <c r="P131" s="12" t="n"/>
    </row>
    <row r="132">
      <c r="A132" s="98" t="inlineStr">
        <is>
          <t>01587662000172</t>
        </is>
      </c>
      <c r="B132" s="98" t="inlineStr">
        <is>
          <t>PJ</t>
        </is>
      </c>
      <c r="C132" s="35" t="inlineStr">
        <is>
          <t>MAIS COM LONAS E PLASTICOS</t>
        </is>
      </c>
      <c r="D132" s="35" t="inlineStr">
        <is>
          <t>COMERCIAL ALTEROSA</t>
        </is>
      </c>
      <c r="E132" s="43" t="n"/>
      <c r="L132" s="12" t="inlineStr">
        <is>
          <t>MAT</t>
        </is>
      </c>
      <c r="O132" s="12" t="n"/>
      <c r="P132" s="12" t="n"/>
    </row>
    <row r="133">
      <c r="A133" s="98" t="inlineStr">
        <is>
          <t>30104788000147</t>
        </is>
      </c>
      <c r="B133" s="98" t="inlineStr">
        <is>
          <t>PJ</t>
        </is>
      </c>
      <c r="C133" s="35" t="inlineStr">
        <is>
          <t>COMERCIAL CARMO SION LTDA</t>
        </is>
      </c>
      <c r="D133" s="36" t="inlineStr">
        <is>
          <t>COMERCIAL CARMO SION LTDA</t>
        </is>
      </c>
      <c r="E133" s="43" t="n"/>
      <c r="L133" s="12" t="inlineStr">
        <is>
          <t>MAT</t>
        </is>
      </c>
      <c r="O133" s="12" t="n"/>
      <c r="P133" s="12" t="n"/>
    </row>
    <row r="134">
      <c r="A134" s="98" t="inlineStr">
        <is>
          <t>66446824000106</t>
        </is>
      </c>
      <c r="B134" s="98" t="inlineStr">
        <is>
          <t>PJ</t>
        </is>
      </c>
      <c r="C134" s="35" t="inlineStr">
        <is>
          <t>COMERCIAL DE VIDROS LTDA</t>
        </is>
      </c>
      <c r="D134" s="35" t="inlineStr">
        <is>
          <t>COMERCIAL DE VIDROS LTDA</t>
        </is>
      </c>
      <c r="E134" s="43" t="n"/>
      <c r="L134" s="12" t="inlineStr">
        <is>
          <t>MAT</t>
        </is>
      </c>
      <c r="O134" s="12" t="n"/>
      <c r="P134" s="12" t="n"/>
    </row>
    <row r="135">
      <c r="A135" s="98" t="inlineStr">
        <is>
          <t>97397491000198</t>
        </is>
      </c>
      <c r="B135" s="98" t="inlineStr">
        <is>
          <t>PJ</t>
        </is>
      </c>
      <c r="C135" s="35" t="inlineStr">
        <is>
          <t>COMERCIAL ISO LTDA</t>
        </is>
      </c>
      <c r="D135" s="36" t="inlineStr">
        <is>
          <t>COMERCIAL ISO LTDA</t>
        </is>
      </c>
      <c r="L135" s="12" t="inlineStr">
        <is>
          <t>MAT</t>
        </is>
      </c>
      <c r="N135" s="12" t="n"/>
      <c r="O135" s="12" t="n"/>
      <c r="P135" s="12" t="n"/>
    </row>
    <row r="136">
      <c r="A136" s="98" t="inlineStr">
        <is>
          <t>25196422000105</t>
        </is>
      </c>
      <c r="B136" s="98" t="inlineStr">
        <is>
          <t>PJ</t>
        </is>
      </c>
      <c r="C136" s="35" t="inlineStr">
        <is>
          <t>Comercial Vidros LTDA</t>
        </is>
      </c>
      <c r="D136" s="35" t="inlineStr">
        <is>
          <t>COMERCIAL VIDROS LTDA</t>
        </is>
      </c>
      <c r="L136" s="12" t="inlineStr">
        <is>
          <t>MAT</t>
        </is>
      </c>
      <c r="N136" t="inlineStr">
        <is>
          <t>FORNECEDOR</t>
        </is>
      </c>
      <c r="O136" s="12" t="n"/>
      <c r="P136" s="12" t="n"/>
    </row>
    <row r="137">
      <c r="A137" s="98" t="inlineStr">
        <is>
          <t>71493233000111</t>
        </is>
      </c>
      <c r="B137" s="98" t="inlineStr">
        <is>
          <t>PJ</t>
        </is>
      </c>
      <c r="C137" s="35" t="inlineStr">
        <is>
          <t>CONCREFER INDUSTRIA E COMERCIO LTDA</t>
        </is>
      </c>
      <c r="D137" s="36" t="inlineStr">
        <is>
          <t>CONCREFER INDUSTRIA E COMERCIO LTDA</t>
        </is>
      </c>
      <c r="L137" s="12" t="inlineStr">
        <is>
          <t>MAT</t>
        </is>
      </c>
      <c r="O137" s="12" t="n"/>
      <c r="P137" s="12" t="n"/>
    </row>
    <row r="138">
      <c r="A138" s="98" t="inlineStr">
        <is>
          <t>06262453000172</t>
        </is>
      </c>
      <c r="B138" s="98" t="inlineStr">
        <is>
          <t>PJ</t>
        </is>
      </c>
      <c r="C138" s="35" t="inlineStr">
        <is>
          <t>Concreserv Concreto S/A</t>
        </is>
      </c>
      <c r="D138" s="35" t="inlineStr">
        <is>
          <t>CONCRESERV CONCRETO S/A</t>
        </is>
      </c>
      <c r="L138" s="12" t="inlineStr">
        <is>
          <t>MAT</t>
        </is>
      </c>
      <c r="O138" s="12" t="n"/>
      <c r="P138" s="12" t="n"/>
    </row>
    <row r="139">
      <c r="A139" s="98" t="inlineStr">
        <is>
          <t>13535379000186</t>
        </is>
      </c>
      <c r="B139" s="98" t="inlineStr">
        <is>
          <t>PJ</t>
        </is>
      </c>
      <c r="C139" s="35" t="inlineStr">
        <is>
          <t>CONCRETARTE ESPACADORES LTDA</t>
        </is>
      </c>
      <c r="D139" s="35" t="inlineStr">
        <is>
          <t>CONCRETARTE ESPAÇADORES</t>
        </is>
      </c>
      <c r="L139" s="12" t="inlineStr">
        <is>
          <t>MAT</t>
        </is>
      </c>
      <c r="O139" s="12" t="n"/>
      <c r="P139" s="12" t="n"/>
    </row>
    <row r="140">
      <c r="A140" s="98" t="inlineStr">
        <is>
          <t>09034447000156</t>
        </is>
      </c>
      <c r="B140" s="98" t="inlineStr">
        <is>
          <t>PJ</t>
        </is>
      </c>
      <c r="C140" s="36" t="inlineStr">
        <is>
          <t>CONCREVIGA  CONSTRUÇÕES PREFABRICADAS LTDA</t>
        </is>
      </c>
      <c r="D140" s="36" t="inlineStr">
        <is>
          <t>CONCREVIGA  LAJES PREMOLD</t>
        </is>
      </c>
      <c r="L140" s="12" t="inlineStr">
        <is>
          <t>MAT</t>
        </is>
      </c>
      <c r="O140" s="12" t="n"/>
      <c r="P140" s="12" t="n"/>
    </row>
    <row r="141">
      <c r="A141" s="98" t="inlineStr">
        <is>
          <t>34713151000109</t>
        </is>
      </c>
      <c r="B141" s="98" t="inlineStr">
        <is>
          <t>PJ</t>
        </is>
      </c>
      <c r="C141" s="35" t="inlineStr">
        <is>
          <t>CONSULTARELABLOC LOCACAO E SERVICOS LTDA</t>
        </is>
      </c>
      <c r="D141" s="35" t="inlineStr">
        <is>
          <t>CONSULTARELABCON</t>
        </is>
      </c>
      <c r="L141" s="12" t="inlineStr">
        <is>
          <t>LOC</t>
        </is>
      </c>
      <c r="O141" s="12" t="n"/>
      <c r="P141" s="12" t="n"/>
    </row>
    <row r="142">
      <c r="A142" s="98" t="inlineStr">
        <is>
          <t>34711802000121</t>
        </is>
      </c>
      <c r="B142" s="98" t="inlineStr">
        <is>
          <t>PJ</t>
        </is>
      </c>
      <c r="C142" s="35" t="inlineStr">
        <is>
          <t>CONSULTARELABCON ENGENHARIA E CONSULTORIA LTDA</t>
        </is>
      </c>
      <c r="D142" s="35" t="inlineStr">
        <is>
          <t>CONSULTARELABCON ENGENHARIA</t>
        </is>
      </c>
      <c r="E142" t="inlineStr">
        <is>
          <t>3133833827</t>
        </is>
      </c>
      <c r="K142" s="12" t="n"/>
      <c r="L142" s="12" t="inlineStr">
        <is>
          <t>SERV</t>
        </is>
      </c>
      <c r="M142" s="12" t="n"/>
      <c r="O142" s="12" t="inlineStr">
        <is>
          <t>-</t>
        </is>
      </c>
      <c r="P142" s="12" t="n"/>
    </row>
    <row r="143">
      <c r="A143" s="98" t="inlineStr">
        <is>
          <t>17281106000103</t>
        </is>
      </c>
      <c r="B143" s="98" t="inlineStr">
        <is>
          <t>PJ</t>
        </is>
      </c>
      <c r="C143" s="35" t="inlineStr">
        <is>
          <t xml:space="preserve">COMPANHIA DE SANEAMENTO DE MINAS GERAIS </t>
        </is>
      </c>
      <c r="D143" s="35" t="inlineStr">
        <is>
          <t>COPASA MG</t>
        </is>
      </c>
      <c r="L143" s="12" t="inlineStr">
        <is>
          <t>TP</t>
        </is>
      </c>
      <c r="N143" s="12" t="n"/>
      <c r="O143" s="12" t="n"/>
      <c r="P143" s="12" t="n"/>
    </row>
    <row r="144">
      <c r="A144" t="inlineStr">
        <is>
          <t>11545382000155</t>
        </is>
      </c>
      <c r="B144" t="inlineStr">
        <is>
          <t>PJ</t>
        </is>
      </c>
      <c r="C144" t="inlineStr">
        <is>
          <t>COR &amp; ARTE R.D. SERVICOS LTDA</t>
        </is>
      </c>
      <c r="D144" t="inlineStr">
        <is>
          <t>COR &amp; ARTE R.D. SERVICOS LTDA</t>
        </is>
      </c>
      <c r="K144" t="inlineStr">
        <is>
          <t>11545382000155</t>
        </is>
      </c>
      <c r="L144" t="inlineStr">
        <is>
          <t>SERV</t>
        </is>
      </c>
      <c r="M144" t="inlineStr">
        <is>
          <t>PINTURA</t>
        </is>
      </c>
      <c r="O144" t="inlineStr">
        <is>
          <t>PIX: 11545382000155</t>
        </is>
      </c>
    </row>
    <row r="145">
      <c r="A145" s="98" t="inlineStr">
        <is>
          <t>27293722000138</t>
        </is>
      </c>
      <c r="B145" s="98" t="inlineStr">
        <is>
          <t>PJ</t>
        </is>
      </c>
      <c r="C145" s="35" t="inlineStr">
        <is>
          <t>Cor e Arte Industria e Comercio LTDA</t>
        </is>
      </c>
      <c r="D145" s="35" t="inlineStr">
        <is>
          <t>COR E ARTE TEXTURAS E TINTAS</t>
        </is>
      </c>
      <c r="G145" s="12" t="n"/>
      <c r="I145" s="40" t="n"/>
      <c r="J145" s="12" t="n"/>
      <c r="L145" s="12" t="inlineStr">
        <is>
          <t>MAT</t>
        </is>
      </c>
      <c r="N145" t="inlineStr">
        <is>
          <t>FORNECEDOR</t>
        </is>
      </c>
      <c r="O145" s="12" t="n"/>
      <c r="P145" s="12" t="n"/>
    </row>
    <row r="146">
      <c r="A146" s="98" t="inlineStr">
        <is>
          <t>38588919000110</t>
        </is>
      </c>
      <c r="B146" s="98" t="inlineStr">
        <is>
          <t>PJ</t>
        </is>
      </c>
      <c r="C146" s="35" t="inlineStr">
        <is>
          <t>CORDOBA MATERIAIS DE CONSTRUCAO LTDA</t>
        </is>
      </c>
      <c r="D146" s="36" t="inlineStr">
        <is>
          <t>CORDOBA MATERIAIS DE CONSTRUCAO LTDA</t>
        </is>
      </c>
      <c r="L146" s="12" t="inlineStr">
        <is>
          <t>MAT</t>
        </is>
      </c>
      <c r="N146" t="inlineStr">
        <is>
          <t>FORNECEDOR</t>
        </is>
      </c>
      <c r="O146" s="12" t="inlineStr">
        <is>
          <t>-</t>
        </is>
      </c>
      <c r="P146" s="12" t="n"/>
    </row>
    <row r="147">
      <c r="A147" s="37" t="inlineStr">
        <is>
          <t>46624805404</t>
        </is>
      </c>
      <c r="B147" s="98" t="inlineStr">
        <is>
          <t>PF</t>
        </is>
      </c>
      <c r="C147" s="36" t="inlineStr">
        <is>
          <t>COSMO FERREIRA MARQUES</t>
        </is>
      </c>
      <c r="D147" s="36" t="inlineStr">
        <is>
          <t>COSMO FERREIRA MARQUES</t>
        </is>
      </c>
      <c r="E147" s="43" t="n"/>
      <c r="F147" s="44" t="n"/>
      <c r="G147" s="44" t="inlineStr">
        <is>
          <t>CEF</t>
        </is>
      </c>
      <c r="H147" s="45" t="n"/>
      <c r="I147" s="46" t="n">
        <v>1746</v>
      </c>
      <c r="J147" s="44" t="inlineStr">
        <is>
          <t>769894594-5</t>
        </is>
      </c>
      <c r="K147" s="44" t="n"/>
      <c r="L147" s="44" t="inlineStr">
        <is>
          <t>MO</t>
        </is>
      </c>
      <c r="M147" s="44" t="n"/>
      <c r="N147" s="44" t="n"/>
      <c r="O147" s="12" t="inlineStr">
        <is>
          <t>CEF    1746  769894594-5 - CPF: 46.624.805.4-04</t>
        </is>
      </c>
      <c r="P147" s="12" t="n"/>
    </row>
    <row r="148">
      <c r="A148" s="98" t="inlineStr">
        <is>
          <t>17254509000163</t>
        </is>
      </c>
      <c r="B148" s="98" t="inlineStr">
        <is>
          <t>PJ</t>
        </is>
      </c>
      <c r="C148" s="35" t="inlineStr">
        <is>
          <t>CONSELHO REGIONAL DE ENGENHARIA E AGRONOMIA DE MINAS GERAIS</t>
        </is>
      </c>
      <c r="D148" s="35" t="inlineStr">
        <is>
          <t>CREA MG</t>
        </is>
      </c>
      <c r="G148" s="12" t="n"/>
      <c r="I148" s="40" t="n"/>
      <c r="J148" s="12" t="n"/>
      <c r="L148" s="12" t="inlineStr">
        <is>
          <t>DIV</t>
        </is>
      </c>
      <c r="N148" s="12" t="n"/>
      <c r="O148" s="12" t="n"/>
      <c r="P148" s="12" t="n"/>
    </row>
    <row r="149">
      <c r="A149" s="98" t="inlineStr">
        <is>
          <t>00125682603</t>
        </is>
      </c>
      <c r="B149" s="98" t="inlineStr">
        <is>
          <t>PF</t>
        </is>
      </c>
      <c r="C149" s="35" t="inlineStr">
        <is>
          <t xml:space="preserve">CRISTINA FRANCISCA DE ASSIS CALONGE </t>
        </is>
      </c>
      <c r="D149" s="35" t="inlineStr">
        <is>
          <t>CRISTINA CALONGE</t>
        </is>
      </c>
      <c r="E149" t="n">
        <v>31995462125</v>
      </c>
      <c r="K149" t="n">
        <v>31995462125</v>
      </c>
      <c r="L149" s="12" t="inlineStr">
        <is>
          <t>MO</t>
        </is>
      </c>
      <c r="O149" s="12" t="inlineStr">
        <is>
          <t>PIX: 31995462125</t>
        </is>
      </c>
      <c r="P149" s="12" t="n"/>
    </row>
    <row r="150">
      <c r="A150" s="98" t="inlineStr">
        <is>
          <t>01865779660</t>
        </is>
      </c>
      <c r="B150" s="98" t="inlineStr">
        <is>
          <t>PF</t>
        </is>
      </c>
      <c r="C150" s="35" t="inlineStr">
        <is>
          <t>CRISTOFER BARBOSA ROSA</t>
        </is>
      </c>
      <c r="D150" s="36" t="inlineStr">
        <is>
          <t>CRISTOFER BARBOSA ROSA</t>
        </is>
      </c>
      <c r="G150" t="inlineStr">
        <is>
          <t>INTER</t>
        </is>
      </c>
      <c r="I150" t="n">
        <v>1</v>
      </c>
      <c r="J150" t="n">
        <v>101244878</v>
      </c>
      <c r="L150" s="12" t="inlineStr">
        <is>
          <t>MO</t>
        </is>
      </c>
      <c r="N150" t="inlineStr">
        <is>
          <t>COLABORADOR</t>
        </is>
      </c>
      <c r="O150" s="12" t="inlineStr">
        <is>
          <t>INTER    0001  101244878 - CPF: 01.865.779.6-60</t>
        </is>
      </c>
      <c r="P150" s="12" t="n"/>
    </row>
    <row r="151">
      <c r="A151" s="52" t="inlineStr">
        <is>
          <t>12454587000198</t>
        </is>
      </c>
      <c r="B151" s="98" t="inlineStr">
        <is>
          <t>PJ</t>
        </is>
      </c>
      <c r="C151" s="35" t="inlineStr">
        <is>
          <t>CS MADEIRAS E MAT CONSTRUCAO</t>
        </is>
      </c>
      <c r="D151" s="36" t="inlineStr">
        <is>
          <t>CS MADEIRAS E MAT CONSTRUCAO</t>
        </is>
      </c>
      <c r="E151" s="38" t="n"/>
      <c r="K151" s="12" t="n"/>
      <c r="L151" s="12" t="inlineStr">
        <is>
          <t>MAT</t>
        </is>
      </c>
      <c r="N151" s="12" t="n"/>
      <c r="O151" s="12" t="n"/>
      <c r="P151" s="12" t="n"/>
    </row>
    <row r="152">
      <c r="A152" s="98" t="inlineStr">
        <is>
          <t>41719758000161</t>
        </is>
      </c>
      <c r="B152" s="98" t="inlineStr">
        <is>
          <t>PJ</t>
        </is>
      </c>
      <c r="C152" s="58" t="inlineStr">
        <is>
          <t>DALLMINAS COMERCIAL LTDA</t>
        </is>
      </c>
      <c r="D152" s="35" t="inlineStr">
        <is>
          <t>DALLMINAS COMERCIAL LTDA</t>
        </is>
      </c>
      <c r="L152" s="83" t="inlineStr">
        <is>
          <t>MAT</t>
        </is>
      </c>
      <c r="O152" s="12" t="n"/>
      <c r="P152" s="12" t="n"/>
    </row>
    <row r="153">
      <c r="A153" s="98" t="inlineStr">
        <is>
          <t>00027678600</t>
        </is>
      </c>
      <c r="B153" s="98" t="inlineStr">
        <is>
          <t>PF</t>
        </is>
      </c>
      <c r="C153" s="35" t="inlineStr">
        <is>
          <t>DANIEL FRANCISCO DOS SANTOS</t>
        </is>
      </c>
      <c r="D153" s="35" t="inlineStr">
        <is>
          <t>DANIEL FRANCISCO DOS SANTOS</t>
        </is>
      </c>
      <c r="E153" s="43" t="n">
        <v>31973564387</v>
      </c>
      <c r="G153" s="12" t="n"/>
      <c r="I153" s="40" t="n"/>
      <c r="J153" s="12" t="n"/>
      <c r="K153" s="12" t="n">
        <v>31973564387</v>
      </c>
      <c r="L153" s="12" t="inlineStr">
        <is>
          <t>MO</t>
        </is>
      </c>
      <c r="N153" s="44" t="inlineStr">
        <is>
          <t>COLABORADOR</t>
        </is>
      </c>
      <c r="O153" s="12" t="inlineStr">
        <is>
          <t>PIX: 31973564387</t>
        </is>
      </c>
      <c r="P153" s="12" t="n"/>
    </row>
    <row r="154">
      <c r="A154" s="98" t="inlineStr">
        <is>
          <t>05168164625</t>
        </is>
      </c>
      <c r="B154" s="98" t="inlineStr">
        <is>
          <t>PF</t>
        </is>
      </c>
      <c r="C154" s="35" t="inlineStr">
        <is>
          <t>DANIEL MOURA RODRIGUES</t>
        </is>
      </c>
      <c r="D154" s="35" t="inlineStr">
        <is>
          <t>DANIEL MOURA RODRIGUES</t>
        </is>
      </c>
      <c r="E154" s="43" t="n"/>
      <c r="G154" s="12" t="n"/>
      <c r="H154" s="39" t="n"/>
      <c r="I154" s="40" t="n"/>
      <c r="J154" s="12" t="n"/>
      <c r="L154" s="12" t="inlineStr">
        <is>
          <t>MAT</t>
        </is>
      </c>
      <c r="N154" s="44" t="n"/>
      <c r="O154" s="12" t="n"/>
      <c r="P154" s="12" t="n"/>
    </row>
    <row r="155">
      <c r="A155" s="98" t="inlineStr">
        <is>
          <t>03922187633</t>
        </is>
      </c>
      <c r="B155" s="98" t="inlineStr">
        <is>
          <t>PF</t>
        </is>
      </c>
      <c r="C155" s="35" t="inlineStr">
        <is>
          <t>DANIEL SEVERIANO DA SILVA</t>
        </is>
      </c>
      <c r="D155" s="35" t="inlineStr">
        <is>
          <t>DANIEL SEVERIANO DA SILVA</t>
        </is>
      </c>
      <c r="E155" t="n">
        <v>31988434087</v>
      </c>
      <c r="G155" t="inlineStr">
        <is>
          <t>BRADESCO</t>
        </is>
      </c>
      <c r="I155" t="n">
        <v>4928</v>
      </c>
      <c r="J155" t="n">
        <v>146137</v>
      </c>
      <c r="K155" s="12" t="n">
        <v>31988434087</v>
      </c>
      <c r="L155" s="12" t="inlineStr">
        <is>
          <t>MO</t>
        </is>
      </c>
      <c r="N155" s="12" t="inlineStr">
        <is>
          <t>COLABORADOR</t>
        </is>
      </c>
      <c r="O155" s="12" t="inlineStr">
        <is>
          <t>BRADESCO    4928  146137 - CPF: 03.922.187.6-33</t>
        </is>
      </c>
      <c r="P155" s="12" t="n"/>
    </row>
    <row r="156">
      <c r="A156" s="98" t="inlineStr">
        <is>
          <t>10483196606</t>
        </is>
      </c>
      <c r="B156" s="98" t="inlineStr">
        <is>
          <t>PF</t>
        </is>
      </c>
      <c r="C156" s="35" t="inlineStr">
        <is>
          <t>DARLAN</t>
        </is>
      </c>
      <c r="D156" s="35" t="inlineStr">
        <is>
          <t>DARLAN</t>
        </is>
      </c>
      <c r="G156" t="inlineStr">
        <is>
          <t>CEF</t>
        </is>
      </c>
      <c r="H156" t="n">
        <v>13</v>
      </c>
      <c r="I156" t="n">
        <v>1639</v>
      </c>
      <c r="J156" t="n">
        <v>1447016</v>
      </c>
      <c r="K156" s="12" t="n"/>
      <c r="L156" s="12" t="inlineStr">
        <is>
          <t>MO</t>
        </is>
      </c>
      <c r="N156" s="44" t="inlineStr">
        <is>
          <t>COLABORADOR</t>
        </is>
      </c>
      <c r="O156" s="12" t="inlineStr">
        <is>
          <t>CEF  013  1639  1447016 - CPF: 10.483.196.6-06</t>
        </is>
      </c>
      <c r="P156" s="12" t="n"/>
    </row>
    <row r="157">
      <c r="A157" s="98" t="inlineStr">
        <is>
          <t>13315652600</t>
        </is>
      </c>
      <c r="B157" s="98" t="inlineStr">
        <is>
          <t>PF</t>
        </is>
      </c>
      <c r="C157" s="35" t="inlineStr">
        <is>
          <t>DAVI NERES RODRIGUES</t>
        </is>
      </c>
      <c r="D157" s="35" t="inlineStr">
        <is>
          <t>DAVI NERES RODRIGUES</t>
        </is>
      </c>
      <c r="E157" s="38" t="n"/>
      <c r="K157" s="12" t="inlineStr">
        <is>
          <t>13315652600</t>
        </is>
      </c>
      <c r="L157" s="12" t="inlineStr">
        <is>
          <t>MO</t>
        </is>
      </c>
      <c r="N157" t="inlineStr">
        <is>
          <t>COLABORADOR</t>
        </is>
      </c>
      <c r="O157" s="12" t="inlineStr">
        <is>
          <t>PIX: 13315652600</t>
        </is>
      </c>
      <c r="P157" s="12" t="n"/>
    </row>
    <row r="158">
      <c r="A158" t="inlineStr">
        <is>
          <t>13034919662</t>
        </is>
      </c>
      <c r="B158" t="inlineStr">
        <is>
          <t>PF</t>
        </is>
      </c>
      <c r="C158" t="inlineStr">
        <is>
          <t>DAVID LOPES DOS SANTOS</t>
        </is>
      </c>
      <c r="D158" t="inlineStr">
        <is>
          <t>DAVID LOPES DOS SANTOS</t>
        </is>
      </c>
      <c r="K158" t="inlineStr">
        <is>
          <t>13034919662</t>
        </is>
      </c>
      <c r="L158" t="inlineStr">
        <is>
          <t>MO</t>
        </is>
      </c>
      <c r="N158" t="inlineStr">
        <is>
          <t>COLABORADOR</t>
        </is>
      </c>
      <c r="O158" t="inlineStr">
        <is>
          <t>PIX: 13034919662</t>
        </is>
      </c>
    </row>
    <row r="159">
      <c r="A159" s="37" t="inlineStr">
        <is>
          <t>10347502679</t>
        </is>
      </c>
      <c r="B159" s="98" t="inlineStr">
        <is>
          <t>PF</t>
        </is>
      </c>
      <c r="C159" s="36" t="inlineStr">
        <is>
          <t>DAVID ROMUALDO DE SOUZA</t>
        </is>
      </c>
      <c r="D159" s="36" t="inlineStr">
        <is>
          <t>DAVID ROMUALDO DE SOUZA</t>
        </is>
      </c>
      <c r="E159" s="43" t="n">
        <v>31988517261</v>
      </c>
      <c r="F159" s="44" t="n"/>
      <c r="G159" s="44" t="n"/>
      <c r="H159" s="45" t="n"/>
      <c r="I159" s="46" t="n"/>
      <c r="J159" s="44" t="n"/>
      <c r="K159" s="44" t="n">
        <v>31988517261</v>
      </c>
      <c r="L159" s="44" t="inlineStr">
        <is>
          <t>MO</t>
        </is>
      </c>
      <c r="M159" s="44" t="n"/>
      <c r="N159" s="44" t="n"/>
      <c r="O159" s="12" t="inlineStr">
        <is>
          <t>PIX: 31988517261</t>
        </is>
      </c>
      <c r="P159" s="12" t="n"/>
    </row>
    <row r="160">
      <c r="A160" s="98" t="inlineStr">
        <is>
          <t>194479030001-43</t>
        </is>
      </c>
      <c r="B160" s="98" t="inlineStr">
        <is>
          <t>PJ</t>
        </is>
      </c>
      <c r="C160" s="35" t="inlineStr">
        <is>
          <t>DECAMAX COMÉRCIO E SERVIÇOS LTDA</t>
        </is>
      </c>
      <c r="D160" s="35" t="inlineStr">
        <is>
          <t>DECAMAX</t>
        </is>
      </c>
      <c r="L160" s="12" t="inlineStr">
        <is>
          <t>MAT</t>
        </is>
      </c>
      <c r="O160" s="12" t="inlineStr">
        <is>
          <t>-</t>
        </is>
      </c>
      <c r="P160" s="12" t="n"/>
    </row>
    <row r="161">
      <c r="A161" t="inlineStr">
        <is>
          <t>42927467000121</t>
        </is>
      </c>
      <c r="B161" t="inlineStr">
        <is>
          <t>PJ</t>
        </is>
      </c>
      <c r="C161" t="inlineStr">
        <is>
          <t>JOAO ANGELO SOUZA NETO</t>
        </is>
      </c>
      <c r="D161" t="inlineStr">
        <is>
          <t>DEPOSITO E FERRAGEM TRIANGULO</t>
        </is>
      </c>
      <c r="L161" t="inlineStr">
        <is>
          <t>MAT</t>
        </is>
      </c>
      <c r="N161" t="inlineStr">
        <is>
          <t>FORNECEDOR</t>
        </is>
      </c>
      <c r="O161" t="inlineStr">
        <is>
          <t>-</t>
        </is>
      </c>
    </row>
    <row r="162">
      <c r="A162" s="98" t="inlineStr">
        <is>
          <t>32392731000116</t>
        </is>
      </c>
      <c r="B162" s="98" t="inlineStr">
        <is>
          <t>PJ</t>
        </is>
      </c>
      <c r="C162" s="35" t="inlineStr">
        <is>
          <t xml:space="preserve">EMPÓRIO DA CONSTRUÇÃO 040 EIRELI </t>
        </is>
      </c>
      <c r="D162" s="35" t="inlineStr">
        <is>
          <t>DEPÓSITO 040</t>
        </is>
      </c>
      <c r="L162" s="12" t="inlineStr">
        <is>
          <t>MAT</t>
        </is>
      </c>
      <c r="N162" t="inlineStr">
        <is>
          <t>FORNECEDOR</t>
        </is>
      </c>
      <c r="O162" s="12" t="n"/>
      <c r="P162" s="12" t="n"/>
    </row>
    <row r="163">
      <c r="A163" s="98" t="inlineStr">
        <is>
          <t>03918003000105</t>
        </is>
      </c>
      <c r="B163" s="98" t="inlineStr">
        <is>
          <t>PJ</t>
        </is>
      </c>
      <c r="C163" s="35" t="inlineStr">
        <is>
          <t>DEPÓSITO BOA VISTA</t>
        </is>
      </c>
      <c r="D163" s="36" t="inlineStr">
        <is>
          <t>DEPÓSITO BOA VISTA</t>
        </is>
      </c>
      <c r="E163" s="38" t="n"/>
      <c r="K163" s="12" t="n"/>
      <c r="L163" s="12" t="inlineStr">
        <is>
          <t>MAT</t>
        </is>
      </c>
      <c r="N163" s="44" t="n"/>
      <c r="O163" s="12" t="n"/>
      <c r="P163" s="12" t="n"/>
    </row>
    <row r="164">
      <c r="A164" t="inlineStr">
        <is>
          <t>43460841000194</t>
        </is>
      </c>
      <c r="B164" t="inlineStr">
        <is>
          <t>PJ</t>
        </is>
      </c>
      <c r="C164" t="inlineStr">
        <is>
          <t>DEPÓSITO THIAGO</t>
        </is>
      </c>
      <c r="D164" t="inlineStr">
        <is>
          <t>DEPÓSITO THIAGO</t>
        </is>
      </c>
      <c r="L164" t="inlineStr">
        <is>
          <t>MAT</t>
        </is>
      </c>
    </row>
    <row r="165">
      <c r="A165" s="98" t="inlineStr">
        <is>
          <t>03156227684</t>
        </is>
      </c>
      <c r="B165" s="98" t="inlineStr">
        <is>
          <t>PF</t>
        </is>
      </c>
      <c r="C165" s="58" t="inlineStr">
        <is>
          <t>DERLANO CALDEIRA SANTOS</t>
        </is>
      </c>
      <c r="D165" s="35" t="inlineStr">
        <is>
          <t>DERLANO CALDEIRA SANTOS</t>
        </is>
      </c>
      <c r="E165" t="n">
        <v>31993675460</v>
      </c>
      <c r="K165" t="n">
        <v>31993675460</v>
      </c>
      <c r="L165" s="83" t="inlineStr">
        <is>
          <t>MO</t>
        </is>
      </c>
      <c r="N165" t="inlineStr">
        <is>
          <t>COLABORADOR</t>
        </is>
      </c>
      <c r="O165" s="12" t="inlineStr">
        <is>
          <t>PIX: 31993675460</t>
        </is>
      </c>
      <c r="P165" s="12" t="n"/>
    </row>
    <row r="166">
      <c r="A166" s="98" t="inlineStr">
        <is>
          <t>06876771652</t>
        </is>
      </c>
      <c r="B166" s="98" t="inlineStr">
        <is>
          <t>PF</t>
        </is>
      </c>
      <c r="C166" s="35" t="inlineStr">
        <is>
          <t>DEVISON DO NASCIMENTO</t>
        </is>
      </c>
      <c r="D166" s="35" t="inlineStr">
        <is>
          <t>DEVISON DO NASCIMENTO</t>
        </is>
      </c>
      <c r="E166" t="inlineStr">
        <is>
          <t>31971390332</t>
        </is>
      </c>
      <c r="K166" s="12" t="inlineStr">
        <is>
          <t>31971390332</t>
        </is>
      </c>
      <c r="L166" s="12" t="inlineStr">
        <is>
          <t>MO</t>
        </is>
      </c>
      <c r="M166" s="12" t="inlineStr">
        <is>
          <t>COLABORADOR</t>
        </is>
      </c>
      <c r="O166" s="12" t="inlineStr">
        <is>
          <t>PIX: 31971390332</t>
        </is>
      </c>
      <c r="P166" s="12" t="n"/>
    </row>
    <row r="167">
      <c r="A167" t="inlineStr">
        <is>
          <t>32139682000104</t>
        </is>
      </c>
      <c r="B167" t="inlineStr">
        <is>
          <t>PJ</t>
        </is>
      </c>
      <c r="C167" t="inlineStr">
        <is>
          <t>DIEGO DISTRIBUIDORA DE GESSO</t>
        </is>
      </c>
      <c r="D167" t="inlineStr">
        <is>
          <t>DIEGO DISTRIBUIDORA DE GESSO</t>
        </is>
      </c>
      <c r="L167" t="inlineStr">
        <is>
          <t>MAT</t>
        </is>
      </c>
    </row>
    <row r="168">
      <c r="A168" s="98" t="inlineStr">
        <is>
          <t>06667226610</t>
        </is>
      </c>
      <c r="B168" s="98" t="inlineStr">
        <is>
          <t>PF</t>
        </is>
      </c>
      <c r="C168" s="35" t="inlineStr">
        <is>
          <t>DIEGO M SILVA DANIEL</t>
        </is>
      </c>
      <c r="D168" s="35" t="inlineStr">
        <is>
          <t>DIEGO M SILVA DANIEL</t>
        </is>
      </c>
      <c r="K168" s="12" t="inlineStr">
        <is>
          <t>06667226610</t>
        </is>
      </c>
      <c r="L168" s="12" t="inlineStr">
        <is>
          <t>SERV</t>
        </is>
      </c>
      <c r="M168" t="inlineStr">
        <is>
          <t>IMPERMEABILIZAÇÃO</t>
        </is>
      </c>
      <c r="N168" s="12" t="n"/>
      <c r="O168" s="12" t="inlineStr">
        <is>
          <t>PIX: 06667226610</t>
        </is>
      </c>
      <c r="P168" s="12" t="n"/>
    </row>
    <row r="169">
      <c r="A169" s="98" t="inlineStr">
        <is>
          <t>19061916623</t>
        </is>
      </c>
      <c r="B169" s="98" t="inlineStr">
        <is>
          <t>PF</t>
        </is>
      </c>
      <c r="C169" s="35" t="inlineStr">
        <is>
          <t>DIEGO SILVA LOPES</t>
        </is>
      </c>
      <c r="D169" s="35" t="inlineStr">
        <is>
          <t>DIEGO SILVA LOPES</t>
        </is>
      </c>
      <c r="G169" s="12" t="n"/>
      <c r="I169" s="40" t="n"/>
      <c r="J169" s="12" t="n"/>
      <c r="K169" t="inlineStr">
        <is>
          <t>19061916623</t>
        </is>
      </c>
      <c r="L169" s="12" t="inlineStr">
        <is>
          <t>MO</t>
        </is>
      </c>
      <c r="N169" s="12" t="n"/>
      <c r="O169" s="12" t="inlineStr">
        <is>
          <t>PIX: 19061916623</t>
        </is>
      </c>
      <c r="P169" s="12" t="n"/>
    </row>
    <row r="170">
      <c r="A170" s="98" t="inlineStr">
        <is>
          <t>02055468626</t>
        </is>
      </c>
      <c r="B170" s="98" t="inlineStr">
        <is>
          <t>PF</t>
        </is>
      </c>
      <c r="C170" s="35" t="inlineStr">
        <is>
          <t>DIOGO SOUZA MARQUES</t>
        </is>
      </c>
      <c r="D170" s="35" t="inlineStr">
        <is>
          <t>DIOGO SOUZA MARQUES</t>
        </is>
      </c>
      <c r="K170" t="inlineStr">
        <is>
          <t>02055468626</t>
        </is>
      </c>
      <c r="L170" s="12" t="inlineStr">
        <is>
          <t>MO</t>
        </is>
      </c>
      <c r="N170" t="inlineStr">
        <is>
          <t>COLABORADOR</t>
        </is>
      </c>
      <c r="O170" s="12" t="inlineStr">
        <is>
          <t>PIX: 02055468626</t>
        </is>
      </c>
      <c r="P170" s="12" t="n"/>
    </row>
    <row r="171">
      <c r="A171" s="98" t="inlineStr">
        <is>
          <t>94512361200</t>
        </is>
      </c>
      <c r="B171" s="98" t="inlineStr">
        <is>
          <t>PF</t>
        </is>
      </c>
      <c r="C171" s="35" t="inlineStr">
        <is>
          <t>DIOSAGNES DE SOUZA ARAUJO</t>
        </is>
      </c>
      <c r="D171" s="35" t="inlineStr">
        <is>
          <t>DIOSAGNES DE SOUZA ARAUJO</t>
        </is>
      </c>
      <c r="G171" t="inlineStr">
        <is>
          <t>CEF</t>
        </is>
      </c>
      <c r="I171" t="n">
        <v>81</v>
      </c>
      <c r="J171" t="n">
        <v>7441340480</v>
      </c>
      <c r="L171" s="12" t="inlineStr">
        <is>
          <t>MO</t>
        </is>
      </c>
      <c r="N171" t="inlineStr">
        <is>
          <t>COLABORADOR</t>
        </is>
      </c>
      <c r="O171" s="12" t="inlineStr">
        <is>
          <t>CEF    0081  7441340480 - CPF: 94.512.361.2-00</t>
        </is>
      </c>
      <c r="P171" s="12" t="n"/>
    </row>
    <row r="172">
      <c r="A172" s="98" t="inlineStr">
        <is>
          <t>05512402000270</t>
        </is>
      </c>
      <c r="B172" s="98" t="inlineStr">
        <is>
          <t>PJ</t>
        </is>
      </c>
      <c r="C172" s="35" t="inlineStr">
        <is>
          <t>IMPERTRADE INDUSTRIA E COMERCIO EXPORTACAO E IMPORTACAO LTDA</t>
        </is>
      </c>
      <c r="D172" s="35" t="inlineStr">
        <is>
          <t>DIPROTEC</t>
        </is>
      </c>
      <c r="L172" s="12" t="inlineStr">
        <is>
          <t>MAT</t>
        </is>
      </c>
      <c r="O172" s="12" t="n"/>
      <c r="P172" s="12" t="n"/>
    </row>
    <row r="173">
      <c r="A173" s="52" t="inlineStr">
        <is>
          <t>36085466000184</t>
        </is>
      </c>
      <c r="B173" s="98" t="inlineStr">
        <is>
          <t>PJ</t>
        </is>
      </c>
      <c r="C173" s="35" t="inlineStr">
        <is>
          <t>DISTRIBUIDORA DE MADEIRAS DO BRASIL LTDA</t>
        </is>
      </c>
      <c r="D173" s="35" t="inlineStr">
        <is>
          <t>DISTRIBUIDORA DE MADEIRAS DO BRASIL LTDA</t>
        </is>
      </c>
      <c r="E173" s="23" t="n"/>
      <c r="K173" s="12" t="n"/>
      <c r="L173" s="12" t="inlineStr">
        <is>
          <t>MAT</t>
        </is>
      </c>
      <c r="O173" s="12" t="n"/>
      <c r="P173" s="12" t="n"/>
    </row>
    <row r="174">
      <c r="A174" s="52" t="inlineStr">
        <is>
          <t>11427121000130</t>
        </is>
      </c>
      <c r="B174" s="98" t="inlineStr">
        <is>
          <t>PJ</t>
        </is>
      </c>
      <c r="C174" s="35" t="inlineStr">
        <is>
          <t>DISTRIBUIDORA SOUZA LTDA</t>
        </is>
      </c>
      <c r="D174" s="36" t="inlineStr">
        <is>
          <t>DISTRIBUIDORA SOUZA LTDA</t>
        </is>
      </c>
      <c r="L174" s="12" t="inlineStr">
        <is>
          <t>MAT</t>
        </is>
      </c>
      <c r="O174" s="12" t="n"/>
      <c r="P174" s="12" t="n"/>
    </row>
    <row r="175">
      <c r="A175" s="98" t="inlineStr">
        <is>
          <t>00000011479</t>
        </is>
      </c>
      <c r="B175" s="98" t="inlineStr">
        <is>
          <t>PJ</t>
        </is>
      </c>
      <c r="C175" s="35" t="inlineStr">
        <is>
          <t>DIVERSOS</t>
        </is>
      </c>
      <c r="D175" s="36" t="inlineStr">
        <is>
          <t>DIVERSOS</t>
        </is>
      </c>
      <c r="E175" t="n">
        <v>31995901635</v>
      </c>
      <c r="K175" t="n">
        <v>31995901635</v>
      </c>
      <c r="L175" s="12" t="inlineStr">
        <is>
          <t>DIV</t>
        </is>
      </c>
      <c r="M175" s="12" t="n"/>
      <c r="N175" s="12" t="n"/>
      <c r="O175" s="12" t="inlineStr">
        <is>
          <t>PIX: 31995901635</t>
        </is>
      </c>
      <c r="P175" s="12" t="n"/>
    </row>
    <row r="176">
      <c r="A176" s="98" t="inlineStr">
        <is>
          <t>16000000600</t>
        </is>
      </c>
      <c r="B176" s="98" t="inlineStr">
        <is>
          <t>PF</t>
        </is>
      </c>
      <c r="C176" s="35" t="inlineStr">
        <is>
          <t>DIVERSOS PF</t>
        </is>
      </c>
      <c r="D176" s="35" t="inlineStr">
        <is>
          <t>DIVERSOS PF</t>
        </is>
      </c>
      <c r="G176" s="12" t="n"/>
      <c r="H176" s="39" t="n"/>
      <c r="I176" s="40" t="n"/>
      <c r="J176" s="12" t="n"/>
      <c r="L176" s="12" t="inlineStr">
        <is>
          <t>DIV</t>
        </is>
      </c>
      <c r="O176" s="12" t="n"/>
      <c r="P176" s="12" t="n"/>
    </row>
    <row r="177">
      <c r="A177" s="98" t="inlineStr">
        <is>
          <t>44751926000194</t>
        </is>
      </c>
      <c r="B177" s="98" t="inlineStr">
        <is>
          <t>PJ</t>
        </is>
      </c>
      <c r="C177" s="35" t="inlineStr">
        <is>
          <t>DL LOCAÇÕES E TRANSPORTES LTDA</t>
        </is>
      </c>
      <c r="D177" s="36" t="inlineStr">
        <is>
          <t>DL LOCAÇÕES E TRANSPORTES LTDA</t>
        </is>
      </c>
      <c r="E177" s="43" t="n"/>
      <c r="K177" s="12" t="n"/>
      <c r="L177" s="12" t="inlineStr">
        <is>
          <t>DIV</t>
        </is>
      </c>
      <c r="M177" t="inlineStr">
        <is>
          <t>FRETE</t>
        </is>
      </c>
      <c r="N177" s="44" t="inlineStr">
        <is>
          <t>FORNECEDOR</t>
        </is>
      </c>
      <c r="O177" s="12" t="n"/>
      <c r="P177" s="12" t="n"/>
    </row>
    <row r="178">
      <c r="A178" s="98" t="inlineStr">
        <is>
          <t>87942119653</t>
        </is>
      </c>
      <c r="B178" s="98" t="inlineStr">
        <is>
          <t>PF</t>
        </is>
      </c>
      <c r="C178" s="35" t="inlineStr">
        <is>
          <t>DOMINGOS DA SILVA LIMA</t>
        </is>
      </c>
      <c r="D178" s="35" t="inlineStr">
        <is>
          <t>DOMINGOS DA SILVA LIMA</t>
        </is>
      </c>
      <c r="G178" s="12" t="inlineStr">
        <is>
          <t>CEF</t>
        </is>
      </c>
      <c r="H178" t="n">
        <v>13</v>
      </c>
      <c r="I178" s="40" t="n">
        <v>892</v>
      </c>
      <c r="J178" s="12" t="inlineStr">
        <is>
          <t>00113057-1</t>
        </is>
      </c>
      <c r="L178" s="12" t="inlineStr">
        <is>
          <t>MO</t>
        </is>
      </c>
      <c r="O178" s="12" t="inlineStr">
        <is>
          <t>CEF  013  0892  00113057-1 - CPF: 87.942.119.6-53</t>
        </is>
      </c>
      <c r="P178" s="12" t="n"/>
    </row>
    <row r="179">
      <c r="A179" s="98" t="inlineStr">
        <is>
          <t>84655364220</t>
        </is>
      </c>
      <c r="B179" s="98" t="inlineStr">
        <is>
          <t>PF</t>
        </is>
      </c>
      <c r="C179" s="35" t="inlineStr">
        <is>
          <t>DORGIVAL POTASIO</t>
        </is>
      </c>
      <c r="D179" s="35" t="inlineStr">
        <is>
          <t>DORGIVAL POTASIO</t>
        </is>
      </c>
      <c r="E179" t="n">
        <v>31992969989</v>
      </c>
      <c r="G179" s="12" t="n"/>
      <c r="I179" s="40" t="n"/>
      <c r="J179" s="12" t="n"/>
      <c r="K179" t="n">
        <v>31992969989</v>
      </c>
      <c r="L179" s="12" t="inlineStr">
        <is>
          <t>MO</t>
        </is>
      </c>
      <c r="N179" s="44" t="inlineStr">
        <is>
          <t>COLABORADOR</t>
        </is>
      </c>
      <c r="O179" s="12" t="inlineStr">
        <is>
          <t>PIX: 31992969989</t>
        </is>
      </c>
      <c r="P179" s="12" t="n"/>
    </row>
    <row r="180">
      <c r="A180" s="37" t="inlineStr">
        <is>
          <t>07450711630</t>
        </is>
      </c>
      <c r="B180" s="98" t="inlineStr">
        <is>
          <t>PF</t>
        </is>
      </c>
      <c r="C180" s="36" t="inlineStr">
        <is>
          <t>DOUGLAS JOSÉ DA SILVA</t>
        </is>
      </c>
      <c r="D180" s="36" t="inlineStr">
        <is>
          <t>DOUGLAS JOSÉ DA SILVA</t>
        </is>
      </c>
      <c r="E180" s="43" t="n"/>
      <c r="F180" s="44" t="n"/>
      <c r="G180" s="44" t="inlineStr">
        <is>
          <t>CEF</t>
        </is>
      </c>
      <c r="H180" s="45" t="n"/>
      <c r="I180" s="46" t="n">
        <v>1059</v>
      </c>
      <c r="J180" s="44" t="n">
        <v>24275</v>
      </c>
      <c r="K180" s="44" t="n"/>
      <c r="L180" s="44" t="inlineStr">
        <is>
          <t>MO</t>
        </is>
      </c>
      <c r="M180" s="44" t="n"/>
      <c r="N180" s="44" t="n"/>
      <c r="O180" s="12" t="inlineStr">
        <is>
          <t>CEF    1059  24275 - CPF: 07.450.711.6-30</t>
        </is>
      </c>
      <c r="P180" s="12" t="n"/>
    </row>
    <row r="181">
      <c r="A181" s="98" t="inlineStr">
        <is>
          <t>07026622676</t>
        </is>
      </c>
      <c r="B181" s="98" t="inlineStr">
        <is>
          <t>PF</t>
        </is>
      </c>
      <c r="C181" s="35" t="inlineStr">
        <is>
          <t>DOUGLAS JUNIO AZEVEDO LARA REZENDE</t>
        </is>
      </c>
      <c r="D181" s="35" t="inlineStr">
        <is>
          <t>DOUGLAS JUNIO AZEVEDO LARA REZENDE</t>
        </is>
      </c>
      <c r="G181" t="inlineStr">
        <is>
          <t>NUBANK</t>
        </is>
      </c>
      <c r="I181" t="n">
        <v>1</v>
      </c>
      <c r="J181" t="n">
        <v>304649995</v>
      </c>
      <c r="L181" s="12" t="inlineStr">
        <is>
          <t>MO</t>
        </is>
      </c>
      <c r="N181" t="inlineStr">
        <is>
          <t>COLABORADOR</t>
        </is>
      </c>
      <c r="O181" s="12" t="inlineStr">
        <is>
          <t>NUBANK    0001  304649995 - CPF: 07.026.622.6-76</t>
        </is>
      </c>
      <c r="P181" s="12" t="n"/>
    </row>
    <row r="182">
      <c r="A182" s="98" t="inlineStr">
        <is>
          <t>01975199626</t>
        </is>
      </c>
      <c r="B182" s="98" t="inlineStr">
        <is>
          <t>PF</t>
        </is>
      </c>
      <c r="C182" s="35" t="inlineStr">
        <is>
          <t>DOUGLAS MATHEUS  ESTEVES SILVEIRA</t>
        </is>
      </c>
      <c r="D182" s="35" t="inlineStr">
        <is>
          <t>DOUGLAS MATHEUS  ESTEVES SILVEIRA</t>
        </is>
      </c>
      <c r="E182" t="n">
        <v>31991313989</v>
      </c>
      <c r="K182" t="n">
        <v>31991313989</v>
      </c>
      <c r="L182" s="12" t="inlineStr">
        <is>
          <t>MO</t>
        </is>
      </c>
      <c r="N182" t="inlineStr">
        <is>
          <t>COLABORADOR</t>
        </is>
      </c>
      <c r="O182" s="12" t="inlineStr">
        <is>
          <t>PIX: 31991313989</t>
        </is>
      </c>
      <c r="P182" s="12" t="n"/>
    </row>
    <row r="183">
      <c r="A183" s="98" t="inlineStr">
        <is>
          <t>01754239004611</t>
        </is>
      </c>
      <c r="B183" s="98" t="inlineStr">
        <is>
          <t>PJ</t>
        </is>
      </c>
      <c r="C183" s="35" t="inlineStr">
        <is>
          <t>DUFRIO</t>
        </is>
      </c>
      <c r="D183" s="36" t="inlineStr">
        <is>
          <t>DUFRIO</t>
        </is>
      </c>
      <c r="L183" s="12" t="inlineStr">
        <is>
          <t>MAT</t>
        </is>
      </c>
      <c r="N183" s="12" t="n"/>
      <c r="O183" s="12" t="n"/>
      <c r="P183" s="12" t="n"/>
    </row>
    <row r="184">
      <c r="A184" s="98" t="inlineStr">
        <is>
          <t>48487933000181</t>
        </is>
      </c>
      <c r="B184" s="98" t="inlineStr">
        <is>
          <t>PJ</t>
        </is>
      </c>
      <c r="C184" s="35" t="inlineStr">
        <is>
          <t>DUTO AR</t>
        </is>
      </c>
      <c r="D184" s="36" t="inlineStr">
        <is>
          <t>DUTO AR</t>
        </is>
      </c>
      <c r="L184" s="12" t="inlineStr">
        <is>
          <t>MAT</t>
        </is>
      </c>
      <c r="N184" s="12" t="n"/>
      <c r="O184" s="12" t="n"/>
      <c r="P184" s="12" t="n"/>
    </row>
    <row r="185">
      <c r="A185" s="98" t="inlineStr">
        <is>
          <t>34651228000163</t>
        </is>
      </c>
      <c r="B185" s="98" t="inlineStr">
        <is>
          <t>PJ</t>
        </is>
      </c>
      <c r="C185" s="35" t="inlineStr">
        <is>
          <t>DVG INDUSTRIA DE CONCRETO CELULAR LTDA</t>
        </is>
      </c>
      <c r="D185" s="35" t="inlineStr">
        <is>
          <t>DVG INDUSTRIA DE CONCRETO CELULAR LTDA</t>
        </is>
      </c>
      <c r="L185" s="12" t="inlineStr">
        <is>
          <t>MAT</t>
        </is>
      </c>
      <c r="N185" t="inlineStr">
        <is>
          <t>FORNECEDOR</t>
        </is>
      </c>
      <c r="O185" s="12" t="n"/>
      <c r="P185" s="12" t="n"/>
    </row>
    <row r="186">
      <c r="A186" s="98" t="inlineStr">
        <is>
          <t>23452238000153</t>
        </is>
      </c>
      <c r="B186" s="98" t="inlineStr">
        <is>
          <t>PJ</t>
        </is>
      </c>
      <c r="C186" s="35" t="inlineStr">
        <is>
          <t>DVG INDUSTRIAL S.A.</t>
        </is>
      </c>
      <c r="D186" s="35" t="inlineStr">
        <is>
          <t>DVG PRECON</t>
        </is>
      </c>
      <c r="L186" s="12" t="inlineStr">
        <is>
          <t>MAT</t>
        </is>
      </c>
      <c r="N186" t="inlineStr">
        <is>
          <t>FORNECEDOR</t>
        </is>
      </c>
      <c r="O186" s="12" t="n"/>
      <c r="P186" s="12" t="n"/>
    </row>
    <row r="187">
      <c r="A187" s="98" t="inlineStr">
        <is>
          <t>11757719000198</t>
        </is>
      </c>
      <c r="B187" s="98" t="inlineStr">
        <is>
          <t>PJ</t>
        </is>
      </c>
      <c r="C187" s="35" t="inlineStr">
        <is>
          <t>E P DE MORAES PREMOLDADOS</t>
        </is>
      </c>
      <c r="D187" s="36" t="inlineStr">
        <is>
          <t>E P DE MORAES PREMOLDADOS</t>
        </is>
      </c>
      <c r="E187" s="43" t="n"/>
      <c r="L187" s="12" t="inlineStr">
        <is>
          <t>MAT</t>
        </is>
      </c>
      <c r="O187" s="12" t="n"/>
      <c r="P187" s="12" t="n"/>
    </row>
    <row r="188">
      <c r="A188" s="98" t="inlineStr">
        <is>
          <t>14353608000104</t>
        </is>
      </c>
      <c r="B188" s="98" t="inlineStr">
        <is>
          <t>PJ</t>
        </is>
      </c>
      <c r="C188" s="35" t="inlineStr">
        <is>
          <t>RB TRATAMENTO AMBIENTAL LTDA</t>
        </is>
      </c>
      <c r="D188" s="35" t="inlineStr">
        <is>
          <t>ECO SYSTEM</t>
        </is>
      </c>
      <c r="L188" s="12" t="inlineStr">
        <is>
          <t>SERV</t>
        </is>
      </c>
      <c r="O188" s="12" t="n"/>
      <c r="P188" s="12" t="n"/>
    </row>
    <row r="189">
      <c r="A189" s="98" t="inlineStr">
        <is>
          <t>64487275000184</t>
        </is>
      </c>
      <c r="B189" s="98" t="inlineStr">
        <is>
          <t>PJ</t>
        </is>
      </c>
      <c r="C189" s="35" t="inlineStr">
        <is>
          <t>ECOLUME DISTRIBUIDORA DE ILUMINACAO LTDA</t>
        </is>
      </c>
      <c r="D189" s="35" t="inlineStr">
        <is>
          <t>ECOLUME DISTRIBUIDORA DE ILUMINACAO LTDA</t>
        </is>
      </c>
      <c r="K189" s="12" t="n"/>
      <c r="L189" s="12" t="inlineStr">
        <is>
          <t>MAT</t>
        </is>
      </c>
      <c r="O189" s="12" t="n"/>
      <c r="P189" s="12" t="n"/>
    </row>
    <row r="190">
      <c r="A190" s="52" t="inlineStr">
        <is>
          <t>50779947000110</t>
        </is>
      </c>
      <c r="B190" s="98" t="inlineStr">
        <is>
          <t>PJ</t>
        </is>
      </c>
      <c r="C190" s="35" t="inlineStr">
        <is>
          <t>EDELCIO JUNIOR GONÇALVES</t>
        </is>
      </c>
      <c r="D190" s="35" t="inlineStr">
        <is>
          <t>EDELCIO JUNIOR GONÇALVES</t>
        </is>
      </c>
      <c r="L190" s="12" t="inlineStr">
        <is>
          <t>DIV</t>
        </is>
      </c>
      <c r="O190" s="12" t="n"/>
      <c r="P190" s="12" t="n"/>
    </row>
    <row r="191">
      <c r="A191" s="98" t="inlineStr">
        <is>
          <t>07249031600</t>
        </is>
      </c>
      <c r="B191" s="98" t="inlineStr">
        <is>
          <t>PF</t>
        </is>
      </c>
      <c r="C191" s="49" t="inlineStr">
        <is>
          <t>EDER PEREIRA DA SILVA</t>
        </is>
      </c>
      <c r="D191" s="36" t="inlineStr">
        <is>
          <t>EDER PEREIRA DA SILVA</t>
        </is>
      </c>
      <c r="E191" s="38" t="n"/>
      <c r="K191" s="12" t="inlineStr">
        <is>
          <t>07249031600</t>
        </is>
      </c>
      <c r="L191" s="12" t="inlineStr">
        <is>
          <t>MO</t>
        </is>
      </c>
      <c r="O191" s="12" t="inlineStr">
        <is>
          <t>PIX: 07249031600</t>
        </is>
      </c>
      <c r="P191" s="12" t="n"/>
    </row>
    <row r="192">
      <c r="A192" s="98" t="inlineStr">
        <is>
          <t>12412412400</t>
        </is>
      </c>
      <c r="B192" s="98" t="inlineStr">
        <is>
          <t>PF</t>
        </is>
      </c>
      <c r="C192" s="58" t="inlineStr">
        <is>
          <t xml:space="preserve">EDGAR SILVA DE SOUZA </t>
        </is>
      </c>
      <c r="D192" s="35" t="inlineStr">
        <is>
          <t xml:space="preserve">EDGAR SILVA DE SOUZA </t>
        </is>
      </c>
      <c r="K192" s="12" t="n"/>
      <c r="L192" s="12" t="inlineStr">
        <is>
          <t>DIV</t>
        </is>
      </c>
      <c r="O192" s="12" t="n"/>
      <c r="P192" s="12" t="n"/>
    </row>
    <row r="193">
      <c r="A193" s="52" t="inlineStr">
        <is>
          <t>14048434691</t>
        </is>
      </c>
      <c r="B193" s="98" t="inlineStr">
        <is>
          <t>PF</t>
        </is>
      </c>
      <c r="C193" s="35" t="inlineStr">
        <is>
          <t>EDILSON ANTONIO AMORIM</t>
        </is>
      </c>
      <c r="D193" s="35" t="inlineStr">
        <is>
          <t>EDILSON ANTONIO AMORIM</t>
        </is>
      </c>
      <c r="E193" t="n">
        <v>31999566302</v>
      </c>
      <c r="K193" t="n">
        <v>31999566302</v>
      </c>
      <c r="L193" s="12" t="inlineStr">
        <is>
          <t>DIV</t>
        </is>
      </c>
      <c r="O193" s="12" t="inlineStr">
        <is>
          <t>PIX: 31999566302</t>
        </is>
      </c>
      <c r="P193" s="12" t="n"/>
    </row>
    <row r="194">
      <c r="A194" s="98" t="inlineStr">
        <is>
          <t>09751215617</t>
        </is>
      </c>
      <c r="B194" s="98" t="inlineStr">
        <is>
          <t>PF</t>
        </is>
      </c>
      <c r="C194" s="35" t="inlineStr">
        <is>
          <t>EDIMAR RODRIGUES DE CARVALHO</t>
        </is>
      </c>
      <c r="D194" s="35" t="inlineStr">
        <is>
          <t>EDIMAR RODRIGUES DE CARVALHO</t>
        </is>
      </c>
      <c r="K194" s="12" t="inlineStr">
        <is>
          <t>09751215617</t>
        </is>
      </c>
      <c r="L194" s="12" t="inlineStr">
        <is>
          <t>SERV</t>
        </is>
      </c>
      <c r="O194" s="12" t="inlineStr">
        <is>
          <t>PIX: 09751215617</t>
        </is>
      </c>
      <c r="P194" s="12" t="n"/>
    </row>
    <row r="195">
      <c r="A195" s="98" t="inlineStr">
        <is>
          <t>00048258600</t>
        </is>
      </c>
      <c r="B195" s="98" t="inlineStr">
        <is>
          <t>PF</t>
        </is>
      </c>
      <c r="C195" s="35" t="inlineStr">
        <is>
          <t>EDIMAR SERGIO DE SOUZA</t>
        </is>
      </c>
      <c r="D195" s="35" t="inlineStr">
        <is>
          <t>EDIMAR SERGIO DE SOUZA</t>
        </is>
      </c>
      <c r="G195" s="12" t="n"/>
      <c r="H195" s="39" t="n"/>
      <c r="I195" s="40" t="n"/>
      <c r="J195" s="12" t="n"/>
      <c r="L195" s="12" t="inlineStr">
        <is>
          <t>SERV</t>
        </is>
      </c>
      <c r="O195" s="12" t="n"/>
      <c r="P195" s="12" t="n"/>
    </row>
    <row r="196">
      <c r="A196" s="98" t="inlineStr">
        <is>
          <t>01260334635</t>
        </is>
      </c>
      <c r="B196" s="98" t="inlineStr">
        <is>
          <t>PF</t>
        </is>
      </c>
      <c r="C196" s="35" t="inlineStr">
        <is>
          <t>EDISON HENRIQUES DOS SANTOS</t>
        </is>
      </c>
      <c r="D196" s="36" t="inlineStr">
        <is>
          <t>EDISON HENRIQUES DOS SANTOS</t>
        </is>
      </c>
      <c r="G196" s="12" t="n"/>
      <c r="H196" s="39" t="n"/>
      <c r="I196" s="40" t="n"/>
      <c r="J196" s="12" t="n"/>
      <c r="K196" t="inlineStr">
        <is>
          <t>01260334635</t>
        </is>
      </c>
      <c r="L196" s="12" t="inlineStr">
        <is>
          <t>MO</t>
        </is>
      </c>
      <c r="N196" s="12" t="n"/>
      <c r="O196" s="12" t="inlineStr">
        <is>
          <t>PIX: 01260334635</t>
        </is>
      </c>
      <c r="P196" s="12" t="n"/>
    </row>
    <row r="197">
      <c r="A197" s="98" t="inlineStr">
        <is>
          <t>72118465668</t>
        </is>
      </c>
      <c r="B197" s="98" t="inlineStr">
        <is>
          <t>PF</t>
        </is>
      </c>
      <c r="C197" s="35" t="inlineStr">
        <is>
          <t>EDMAR RIBEIRO</t>
        </is>
      </c>
      <c r="D197" s="35" t="inlineStr">
        <is>
          <t>EDMAR RIBEIRO</t>
        </is>
      </c>
      <c r="G197" t="inlineStr">
        <is>
          <t>CEF</t>
        </is>
      </c>
      <c r="H197" t="n">
        <v>1</v>
      </c>
      <c r="I197" t="n">
        <v>4980</v>
      </c>
      <c r="J197" t="n">
        <v>273530</v>
      </c>
      <c r="K197" s="12" t="n"/>
      <c r="L197" s="12" t="inlineStr">
        <is>
          <t>MO</t>
        </is>
      </c>
      <c r="M197" s="12" t="n"/>
      <c r="O197" s="12" t="inlineStr">
        <is>
          <t>CEF    4980  273530 - CPF: 72.118.465.6-68</t>
        </is>
      </c>
      <c r="P197" s="12" t="n"/>
    </row>
    <row r="198">
      <c r="A198" s="52" t="inlineStr">
        <is>
          <t>63268060625</t>
        </is>
      </c>
      <c r="B198" s="98" t="inlineStr">
        <is>
          <t>PF</t>
        </is>
      </c>
      <c r="C198" s="35" t="inlineStr">
        <is>
          <t>EDNEY DA SILVA SANTOS</t>
        </is>
      </c>
      <c r="D198" s="35" t="inlineStr">
        <is>
          <t>EDNEY DA SILVA SANTOS</t>
        </is>
      </c>
      <c r="E198" s="38" t="n"/>
      <c r="G198" t="inlineStr">
        <is>
          <t>CEF</t>
        </is>
      </c>
      <c r="H198" t="n">
        <v>13</v>
      </c>
      <c r="I198" t="n">
        <v>1068</v>
      </c>
      <c r="J198" t="n">
        <v>51735</v>
      </c>
      <c r="K198" s="12" t="n"/>
      <c r="L198" s="12" t="inlineStr">
        <is>
          <t>MO</t>
        </is>
      </c>
      <c r="M198" s="12" t="n"/>
      <c r="N198" t="inlineStr">
        <is>
          <t>COLABORADOR</t>
        </is>
      </c>
      <c r="O198" s="12" t="inlineStr">
        <is>
          <t>CEF  013  1068  51735 - CPF: 63.268.060.6-25</t>
        </is>
      </c>
      <c r="P198" s="12" t="n"/>
    </row>
    <row r="199">
      <c r="A199" s="52" t="inlineStr">
        <is>
          <t>00545041680</t>
        </is>
      </c>
      <c r="B199" s="98" t="inlineStr">
        <is>
          <t>PF</t>
        </is>
      </c>
      <c r="C199" s="35" t="inlineStr">
        <is>
          <t>EDSON ANDRÉ DA SILVA</t>
        </is>
      </c>
      <c r="D199" s="36" t="inlineStr">
        <is>
          <t>EDSON ANDRÉ DA SILVA</t>
        </is>
      </c>
      <c r="K199" t="inlineStr">
        <is>
          <t>00545041680</t>
        </is>
      </c>
      <c r="L199" s="12" t="inlineStr">
        <is>
          <t>SERV</t>
        </is>
      </c>
      <c r="M199" t="inlineStr">
        <is>
          <t>HIDRÁULICA</t>
        </is>
      </c>
      <c r="N199" s="12" t="n"/>
      <c r="O199" s="12" t="inlineStr">
        <is>
          <t>PIX: 00545041680</t>
        </is>
      </c>
      <c r="P199" s="12" t="n"/>
    </row>
    <row r="200">
      <c r="A200" s="52" t="inlineStr">
        <is>
          <t>31993936955</t>
        </is>
      </c>
      <c r="B200" s="98" t="inlineStr">
        <is>
          <t>PF</t>
        </is>
      </c>
      <c r="C200" s="35" t="inlineStr">
        <is>
          <t>EDSON FERREIRA DA SILVA</t>
        </is>
      </c>
      <c r="D200" s="36" t="inlineStr">
        <is>
          <t>EDSON FERREIRA DA SILVA</t>
        </is>
      </c>
      <c r="E200" s="43" t="n">
        <v>31993936955</v>
      </c>
      <c r="K200" t="n">
        <v>31993936955</v>
      </c>
      <c r="L200" s="12" t="inlineStr">
        <is>
          <t>SERV</t>
        </is>
      </c>
      <c r="M200" t="inlineStr">
        <is>
          <t>ESCAVAÇÃO</t>
        </is>
      </c>
      <c r="O200" s="12" t="inlineStr">
        <is>
          <t>PIX: 31993936955</t>
        </is>
      </c>
      <c r="P200" s="12" t="n"/>
    </row>
    <row r="201">
      <c r="A201" s="98" t="inlineStr">
        <is>
          <t>00019904600</t>
        </is>
      </c>
      <c r="B201" s="98" t="inlineStr">
        <is>
          <t>PF</t>
        </is>
      </c>
      <c r="C201" s="35" t="inlineStr">
        <is>
          <t>EDSON FERREIRA DE SOUZA</t>
        </is>
      </c>
      <c r="D201" s="36" t="inlineStr">
        <is>
          <t>EDSON FERREIRA DE SOUZA</t>
        </is>
      </c>
      <c r="G201" s="12" t="n"/>
      <c r="I201" s="40" t="n"/>
      <c r="J201" s="82" t="n"/>
      <c r="L201" s="12" t="inlineStr">
        <is>
          <t>MO</t>
        </is>
      </c>
      <c r="N201" s="12" t="inlineStr">
        <is>
          <t>COLABORADOR</t>
        </is>
      </c>
      <c r="O201" s="12" t="n"/>
      <c r="P201" s="12" t="n"/>
    </row>
    <row r="202">
      <c r="A202" s="37" t="inlineStr">
        <is>
          <t>11911911900</t>
        </is>
      </c>
      <c r="B202" s="98" t="inlineStr">
        <is>
          <t>PF</t>
        </is>
      </c>
      <c r="C202" s="36" t="inlineStr">
        <is>
          <t>EDSON VALFREDO D F LEMES</t>
        </is>
      </c>
      <c r="D202" s="36" t="inlineStr">
        <is>
          <t>EDSON VALFREDO D F LEMES</t>
        </is>
      </c>
      <c r="E202" s="43" t="n"/>
      <c r="F202" s="44" t="n"/>
      <c r="G202" s="44" t="n"/>
      <c r="H202" s="45" t="n"/>
      <c r="I202" s="46" t="n"/>
      <c r="J202" s="44" t="n"/>
      <c r="K202" s="44" t="n"/>
      <c r="L202" s="44" t="inlineStr">
        <is>
          <t>DIV</t>
        </is>
      </c>
      <c r="M202" s="44" t="n"/>
      <c r="N202" s="44" t="n"/>
      <c r="O202" s="12" t="n"/>
      <c r="P202" s="12" t="n"/>
    </row>
    <row r="203">
      <c r="A203" s="98" t="inlineStr">
        <is>
          <t>03916157698</t>
        </is>
      </c>
      <c r="B203" s="98" t="inlineStr">
        <is>
          <t>PF</t>
        </is>
      </c>
      <c r="C203" s="35" t="inlineStr">
        <is>
          <t>EDUARDO GONÇALVES FELIX</t>
        </is>
      </c>
      <c r="D203" s="36" t="inlineStr">
        <is>
          <t>EDUARDO GONÇALVES FELIX</t>
        </is>
      </c>
      <c r="G203" t="inlineStr">
        <is>
          <t>BBRASIL</t>
        </is>
      </c>
      <c r="I203" t="n">
        <v>3646</v>
      </c>
      <c r="J203" t="n">
        <v>912247</v>
      </c>
      <c r="K203" s="12" t="n"/>
      <c r="L203" s="12" t="inlineStr">
        <is>
          <t>MO</t>
        </is>
      </c>
      <c r="N203" s="12" t="inlineStr">
        <is>
          <t>COLABORADOR</t>
        </is>
      </c>
      <c r="O203" s="12" t="inlineStr">
        <is>
          <t>BBRASIL    3646  912247 - CPF: 03.916.157.6-98</t>
        </is>
      </c>
      <c r="P203" s="12" t="n"/>
    </row>
    <row r="204">
      <c r="A204" s="52" t="inlineStr">
        <is>
          <t>11100844635</t>
        </is>
      </c>
      <c r="B204" s="98" t="inlineStr">
        <is>
          <t>PF</t>
        </is>
      </c>
      <c r="C204" s="35" t="inlineStr">
        <is>
          <t xml:space="preserve">EDUARDO JOSÉ OLIVEIRA </t>
        </is>
      </c>
      <c r="D204" s="35" t="inlineStr">
        <is>
          <t xml:space="preserve">EDUARDO JOSÉ OLIVEIRA </t>
        </is>
      </c>
      <c r="K204" t="inlineStr">
        <is>
          <t>11100844635</t>
        </is>
      </c>
      <c r="L204" s="12" t="inlineStr">
        <is>
          <t>MO</t>
        </is>
      </c>
      <c r="N204" s="12" t="inlineStr">
        <is>
          <t>COLABORADOR</t>
        </is>
      </c>
      <c r="O204" s="12" t="inlineStr">
        <is>
          <t>PIX: 11100844635</t>
        </is>
      </c>
      <c r="P204" s="12" t="n"/>
    </row>
    <row r="205">
      <c r="A205" s="98" t="inlineStr">
        <is>
          <t>06182897635</t>
        </is>
      </c>
      <c r="B205" s="98" t="inlineStr">
        <is>
          <t>PF</t>
        </is>
      </c>
      <c r="C205" s="35" t="inlineStr">
        <is>
          <t>EDUARDO PEREIRA</t>
        </is>
      </c>
      <c r="D205" s="35" t="inlineStr">
        <is>
          <t>EDUARDO PEREIRA</t>
        </is>
      </c>
      <c r="G205" s="12" t="n"/>
      <c r="H205" s="39" t="n"/>
      <c r="I205" s="40" t="n"/>
      <c r="J205" s="12" t="n"/>
      <c r="K205" t="inlineStr">
        <is>
          <t>06182897635</t>
        </is>
      </c>
      <c r="L205" s="12" t="inlineStr">
        <is>
          <t>MO</t>
        </is>
      </c>
      <c r="N205" t="inlineStr">
        <is>
          <t>COLABORADOR</t>
        </is>
      </c>
      <c r="O205" s="12" t="inlineStr">
        <is>
          <t>PIX: 06182897635</t>
        </is>
      </c>
      <c r="P205" s="12" t="n"/>
    </row>
    <row r="206">
      <c r="A206" s="98" t="inlineStr">
        <is>
          <t>11108022024</t>
        </is>
      </c>
      <c r="B206" s="98" t="inlineStr">
        <is>
          <t>PF</t>
        </is>
      </c>
      <c r="C206" s="35" t="inlineStr">
        <is>
          <t>ELCIO SANTOS COSTA</t>
        </is>
      </c>
      <c r="D206" s="35" t="inlineStr">
        <is>
          <t>ELCIO SANTOS COSTA</t>
        </is>
      </c>
      <c r="E206" s="43" t="n"/>
      <c r="L206" s="12" t="inlineStr">
        <is>
          <t>MO</t>
        </is>
      </c>
      <c r="N206" t="inlineStr">
        <is>
          <t>COLABORADOR</t>
        </is>
      </c>
      <c r="O206" s="12" t="n"/>
      <c r="P206" s="12" t="n"/>
    </row>
    <row r="207">
      <c r="A207" t="inlineStr">
        <is>
          <t>85116106691</t>
        </is>
      </c>
      <c r="B207" t="inlineStr">
        <is>
          <t>PF</t>
        </is>
      </c>
      <c r="C207" t="inlineStr">
        <is>
          <t>ELENALTO ANTONIO DE ASSIS</t>
        </is>
      </c>
      <c r="D207" t="inlineStr">
        <is>
          <t>ELENALTO ANTONIO DE ASSIS</t>
        </is>
      </c>
      <c r="G207" t="inlineStr">
        <is>
          <t>CEF</t>
        </is>
      </c>
      <c r="H207" t="n">
        <v>13</v>
      </c>
      <c r="I207" t="n">
        <v>2426</v>
      </c>
      <c r="J207" t="n">
        <v>183613</v>
      </c>
      <c r="L207" t="inlineStr">
        <is>
          <t>MO</t>
        </is>
      </c>
      <c r="O207" t="inlineStr">
        <is>
          <t>CEF  013  2426  183613 - CPF: 85.116.106.6-91</t>
        </is>
      </c>
    </row>
    <row r="208">
      <c r="A208" s="37" t="inlineStr">
        <is>
          <t>05956548000190</t>
        </is>
      </c>
      <c r="B208" s="98" t="inlineStr">
        <is>
          <t>PJ</t>
        </is>
      </c>
      <c r="C208" s="36" t="inlineStr">
        <is>
          <t>ELETRORARO COMERCIO DE ELETRODOMESTICOS LTDA</t>
        </is>
      </c>
      <c r="D208" s="36" t="inlineStr">
        <is>
          <t>ELETRORARO</t>
        </is>
      </c>
      <c r="E208" s="43" t="n"/>
      <c r="F208" s="44" t="n"/>
      <c r="G208" s="44" t="n"/>
      <c r="H208" s="45" t="n"/>
      <c r="I208" s="46" t="n"/>
      <c r="J208" s="44" t="n"/>
      <c r="K208" s="44" t="n"/>
      <c r="L208" s="44" t="inlineStr">
        <is>
          <t>MAT</t>
        </is>
      </c>
      <c r="M208" s="44" t="n"/>
      <c r="N208" s="44" t="n"/>
      <c r="O208" s="12" t="n"/>
      <c r="P208" s="12" t="n"/>
    </row>
    <row r="209">
      <c r="A209" s="98" t="inlineStr">
        <is>
          <t>31822215000111</t>
        </is>
      </c>
      <c r="B209" s="98" t="inlineStr">
        <is>
          <t>PJ</t>
        </is>
      </c>
      <c r="C209" s="35" t="inlineStr">
        <is>
          <t>ELEVA LOCADORA DE EQUIPAMENTOS LTDA</t>
        </is>
      </c>
      <c r="D209" s="35" t="inlineStr">
        <is>
          <t>ELEVA LOCADORA DE EQUIPAMENTOS</t>
        </is>
      </c>
      <c r="E209" s="38" t="n"/>
      <c r="K209" s="12" t="n"/>
      <c r="L209" s="12" t="inlineStr">
        <is>
          <t>LOC</t>
        </is>
      </c>
      <c r="O209" s="12" t="inlineStr">
        <is>
          <t>-</t>
        </is>
      </c>
      <c r="P209" s="12" t="n"/>
    </row>
    <row r="210">
      <c r="A210" s="98" t="inlineStr">
        <is>
          <t>24200699000100</t>
        </is>
      </c>
      <c r="B210" s="98" t="inlineStr">
        <is>
          <t>PJ</t>
        </is>
      </c>
      <c r="C210" s="35" t="inlineStr">
        <is>
          <t>EPI COMERCIO E DISTRIBUICAO LTDA</t>
        </is>
      </c>
      <c r="D210" s="35" t="inlineStr">
        <is>
          <t xml:space="preserve">ELITE EPIS </t>
        </is>
      </c>
      <c r="K210" s="12" t="n"/>
      <c r="L210" s="12" t="inlineStr">
        <is>
          <t>MO</t>
        </is>
      </c>
      <c r="M210" t="inlineStr">
        <is>
          <t>EPI</t>
        </is>
      </c>
      <c r="N210" t="inlineStr">
        <is>
          <t>FORNECEDOR</t>
        </is>
      </c>
      <c r="O210" s="12" t="n"/>
      <c r="P210" s="12" t="n"/>
    </row>
    <row r="211">
      <c r="A211" s="98" t="inlineStr">
        <is>
          <t>31986999747</t>
        </is>
      </c>
      <c r="B211" s="98" t="inlineStr">
        <is>
          <t>PF</t>
        </is>
      </c>
      <c r="C211" s="35" t="inlineStr">
        <is>
          <t>ELVES PEREIRA</t>
        </is>
      </c>
      <c r="D211" s="35" t="inlineStr">
        <is>
          <t>ELVES PEREIRA</t>
        </is>
      </c>
      <c r="E211" s="43" t="n">
        <v>31986999747</v>
      </c>
      <c r="G211" s="12" t="n"/>
      <c r="I211" s="40" t="n"/>
      <c r="J211" s="12" t="n"/>
      <c r="K211" t="n">
        <v>31986999747</v>
      </c>
      <c r="L211" s="12" t="inlineStr">
        <is>
          <t>MO</t>
        </is>
      </c>
      <c r="O211" s="12" t="inlineStr">
        <is>
          <t>PIX: 31986999747</t>
        </is>
      </c>
      <c r="P211" s="12" t="n"/>
    </row>
    <row r="212">
      <c r="A212" t="inlineStr">
        <is>
          <t>10199069603</t>
        </is>
      </c>
      <c r="B212" t="inlineStr">
        <is>
          <t>PF</t>
        </is>
      </c>
      <c r="C212" t="inlineStr">
        <is>
          <t>ELVIS PEREIRA</t>
        </is>
      </c>
      <c r="D212" t="inlineStr">
        <is>
          <t>ELVIS PEREIRA</t>
        </is>
      </c>
      <c r="K212" t="inlineStr">
        <is>
          <t>10199069603</t>
        </is>
      </c>
      <c r="L212" t="inlineStr">
        <is>
          <t>MO</t>
        </is>
      </c>
      <c r="O212" t="inlineStr">
        <is>
          <t>PIX: 10199069603</t>
        </is>
      </c>
    </row>
    <row r="213">
      <c r="A213" s="98" t="inlineStr">
        <is>
          <t>90124847668</t>
        </is>
      </c>
      <c r="B213" s="98" t="inlineStr">
        <is>
          <t>PF</t>
        </is>
      </c>
      <c r="C213" s="35" t="inlineStr">
        <is>
          <t>EMERSON FONSECA LEANDRO</t>
        </is>
      </c>
      <c r="D213" s="35" t="inlineStr">
        <is>
          <t>EMERSON FONSECA LEANDRO</t>
        </is>
      </c>
      <c r="G213" t="inlineStr">
        <is>
          <t>SANTANDER</t>
        </is>
      </c>
      <c r="I213" t="n">
        <v>4237</v>
      </c>
      <c r="J213" t="n">
        <v>10921566</v>
      </c>
      <c r="L213" s="12" t="inlineStr">
        <is>
          <t>SERV</t>
        </is>
      </c>
      <c r="O213" s="12" t="inlineStr">
        <is>
          <t>SANTANDER    4237  10921566 - CPF: 90.124.847.6-68</t>
        </is>
      </c>
      <c r="P213" s="12" t="n"/>
    </row>
    <row r="214">
      <c r="A214" t="inlineStr">
        <is>
          <t>00132294605</t>
        </is>
      </c>
      <c r="B214" s="98" t="inlineStr">
        <is>
          <t>PF</t>
        </is>
      </c>
      <c r="C214" t="inlineStr">
        <is>
          <t>EMERSON VANDERMATA</t>
        </is>
      </c>
      <c r="D214" t="inlineStr">
        <is>
          <t>EMERSON VANDERMATA</t>
        </is>
      </c>
      <c r="E214" t="inlineStr">
        <is>
          <t>31998599706</t>
        </is>
      </c>
      <c r="K214" t="inlineStr">
        <is>
          <t>31998599706</t>
        </is>
      </c>
      <c r="L214" t="inlineStr">
        <is>
          <t>DIV</t>
        </is>
      </c>
      <c r="M214" t="inlineStr">
        <is>
          <t>FRETE</t>
        </is>
      </c>
      <c r="O214" t="inlineStr">
        <is>
          <t>PIX: 31998599706</t>
        </is>
      </c>
    </row>
    <row r="215">
      <c r="A215" s="98" t="inlineStr">
        <is>
          <t>09400639000139</t>
        </is>
      </c>
      <c r="B215" s="98" t="inlineStr">
        <is>
          <t>PJ</t>
        </is>
      </c>
      <c r="C215" s="35" t="inlineStr">
        <is>
          <t>EMG ESQUADRIAS DE MINAS GERAIS</t>
        </is>
      </c>
      <c r="D215" s="35" t="inlineStr">
        <is>
          <t>EMG ESQUADRIAS DE MINAS GERAIS</t>
        </is>
      </c>
      <c r="E215" s="43" t="n"/>
      <c r="K215" s="12" t="n"/>
      <c r="L215" s="12" t="inlineStr">
        <is>
          <t>MAT</t>
        </is>
      </c>
      <c r="O215" s="12" t="n"/>
      <c r="P215" s="12" t="n"/>
    </row>
    <row r="216">
      <c r="A216" s="98" t="inlineStr">
        <is>
          <t>41396618600</t>
        </is>
      </c>
      <c r="B216" s="98" t="inlineStr">
        <is>
          <t>PF</t>
        </is>
      </c>
      <c r="C216" s="35" t="inlineStr">
        <is>
          <t>EMILIA MARGARETH GONZAGA ALVES</t>
        </is>
      </c>
      <c r="D216" s="35" t="inlineStr">
        <is>
          <t>EMILIA ALVES</t>
        </is>
      </c>
      <c r="E216" t="inlineStr">
        <is>
          <t>31987640939</t>
        </is>
      </c>
      <c r="F216" t="inlineStr">
        <is>
          <t>emilia.mga@gmail.com</t>
        </is>
      </c>
      <c r="G216" t="inlineStr">
        <is>
          <t>bradesco</t>
        </is>
      </c>
      <c r="I216" t="inlineStr">
        <is>
          <t>1658</t>
        </is>
      </c>
      <c r="J216" t="inlineStr">
        <is>
          <t>0280338-0</t>
        </is>
      </c>
      <c r="K216" t="inlineStr">
        <is>
          <t>41396618600</t>
        </is>
      </c>
      <c r="L216" s="12" t="inlineStr">
        <is>
          <t>DIV</t>
        </is>
      </c>
      <c r="O216" s="12" t="inlineStr">
        <is>
          <t>PIX: 41396618600</t>
        </is>
      </c>
      <c r="P216" s="12" t="n"/>
    </row>
    <row r="217">
      <c r="A217" s="98" t="inlineStr">
        <is>
          <t>60957263600</t>
        </is>
      </c>
      <c r="B217" s="98" t="inlineStr">
        <is>
          <t>PF</t>
        </is>
      </c>
      <c r="C217" s="35" t="inlineStr">
        <is>
          <t>EMMERSON FERREIRA DE ALMEIDA</t>
        </is>
      </c>
      <c r="D217" s="35" t="inlineStr">
        <is>
          <t>EMMERSON FERREIRA DE ALMEIDA</t>
        </is>
      </c>
      <c r="E217" t="n">
        <v>31985130575</v>
      </c>
      <c r="K217" s="12" t="n">
        <v>31985130575</v>
      </c>
      <c r="L217" s="12" t="inlineStr">
        <is>
          <t>DIV</t>
        </is>
      </c>
      <c r="O217" s="12" t="inlineStr">
        <is>
          <t>PIX: 31985130575</t>
        </is>
      </c>
      <c r="P217" s="12" t="n"/>
    </row>
    <row r="218">
      <c r="A218" s="98" t="inlineStr">
        <is>
          <t>44415620000167</t>
        </is>
      </c>
      <c r="B218" s="98" t="inlineStr">
        <is>
          <t>PJ</t>
        </is>
      </c>
      <c r="C218" s="35" t="inlineStr">
        <is>
          <t>ENGEPLAST ENGENHARIA E COM LTDA</t>
        </is>
      </c>
      <c r="D218" s="36" t="inlineStr">
        <is>
          <t>ENGEPLAST ENGENHARIA E COM LTDA</t>
        </is>
      </c>
      <c r="E218" s="43" t="n"/>
      <c r="L218" s="12" t="inlineStr">
        <is>
          <t>MAT</t>
        </is>
      </c>
      <c r="O218" s="12" t="n"/>
      <c r="P218" s="12" t="n"/>
    </row>
    <row r="219">
      <c r="A219" s="98" t="inlineStr">
        <is>
          <t>15695872642</t>
        </is>
      </c>
      <c r="B219" s="98" t="inlineStr">
        <is>
          <t>PF</t>
        </is>
      </c>
      <c r="C219" s="35" t="inlineStr">
        <is>
          <t>ENILSON HENRIQUE DE OLIVEIRA</t>
        </is>
      </c>
      <c r="D219" s="35" t="inlineStr">
        <is>
          <t>ENILSON HENRIQUE DE OLIVEIRA</t>
        </is>
      </c>
      <c r="K219" t="inlineStr">
        <is>
          <t>15695872642</t>
        </is>
      </c>
      <c r="L219" s="12" t="inlineStr">
        <is>
          <t>MO</t>
        </is>
      </c>
      <c r="O219" s="12" t="inlineStr">
        <is>
          <t>PIX: 15695872642</t>
        </is>
      </c>
      <c r="P219" s="12" t="n"/>
    </row>
    <row r="220">
      <c r="A220" s="98" t="inlineStr">
        <is>
          <t>43672536000166</t>
        </is>
      </c>
      <c r="B220" s="98" t="inlineStr">
        <is>
          <t>PJ</t>
        </is>
      </c>
      <c r="C220" s="35" t="inlineStr">
        <is>
          <t>EP PREMOLDADOS LTDA</t>
        </is>
      </c>
      <c r="D220" s="35" t="inlineStr">
        <is>
          <t>EP PREMOLDADOS LTDA</t>
        </is>
      </c>
      <c r="K220" s="12" t="n"/>
      <c r="L220" s="12" t="inlineStr">
        <is>
          <t>MAT</t>
        </is>
      </c>
      <c r="O220" s="12" t="n"/>
      <c r="P220" s="12" t="n"/>
    </row>
    <row r="221">
      <c r="A221" s="98" t="inlineStr">
        <is>
          <t>18339217000196</t>
        </is>
      </c>
      <c r="B221" s="98" t="inlineStr">
        <is>
          <t>PJ</t>
        </is>
      </c>
      <c r="C221" s="35" t="inlineStr">
        <is>
          <t>EPS SISTEMAS CONSTRUTIVOS LTDA</t>
        </is>
      </c>
      <c r="D221" s="35" t="inlineStr">
        <is>
          <t>EPS SISTEMAS CONSTRUTIVOS LTDA</t>
        </is>
      </c>
      <c r="L221" s="12" t="inlineStr">
        <is>
          <t>MAT</t>
        </is>
      </c>
      <c r="O221" s="12" t="n"/>
      <c r="P221" s="12" t="n"/>
    </row>
    <row r="222">
      <c r="A222" s="98" t="inlineStr">
        <is>
          <t>18106107612</t>
        </is>
      </c>
      <c r="B222" s="98" t="inlineStr">
        <is>
          <t>PF</t>
        </is>
      </c>
      <c r="C222" s="36" t="inlineStr">
        <is>
          <t>ERICK LUAN DOS ANJOS</t>
        </is>
      </c>
      <c r="D222" s="35" t="inlineStr">
        <is>
          <t>ERICK LUAN DOS ANJOS</t>
        </is>
      </c>
      <c r="E222" s="43" t="n"/>
      <c r="F222" s="44" t="n"/>
      <c r="G222" s="44" t="n"/>
      <c r="H222" s="45" t="n"/>
      <c r="I222" s="46" t="n"/>
      <c r="J222" s="44" t="n"/>
      <c r="K222" s="44" t="inlineStr">
        <is>
          <t>18106107612</t>
        </is>
      </c>
      <c r="L222" s="44" t="inlineStr">
        <is>
          <t>MO</t>
        </is>
      </c>
      <c r="M222" s="44" t="n"/>
      <c r="N222" s="44" t="n"/>
      <c r="O222" s="12" t="inlineStr">
        <is>
          <t>PIX: 18106107612</t>
        </is>
      </c>
      <c r="P222" s="12" t="n"/>
    </row>
    <row r="223">
      <c r="A223" s="52" t="inlineStr">
        <is>
          <t>31992114455</t>
        </is>
      </c>
      <c r="B223" s="98" t="inlineStr">
        <is>
          <t>PF</t>
        </is>
      </c>
      <c r="C223" s="35" t="inlineStr">
        <is>
          <t>ERIKO ANDRE SOUZA</t>
        </is>
      </c>
      <c r="D223" s="35" t="inlineStr">
        <is>
          <t>ERIKO ANDRE SOUZA</t>
        </is>
      </c>
      <c r="L223" s="12" t="inlineStr">
        <is>
          <t>SERV</t>
        </is>
      </c>
      <c r="M223" s="12" t="n"/>
      <c r="O223" s="12" t="n"/>
      <c r="P223" s="12" t="n"/>
    </row>
    <row r="224">
      <c r="A224" s="98" t="inlineStr">
        <is>
          <t>03712071698</t>
        </is>
      </c>
      <c r="B224" s="98" t="inlineStr">
        <is>
          <t>PF</t>
        </is>
      </c>
      <c r="C224" s="35" t="inlineStr">
        <is>
          <t>ERNANE JORGE DOS SANTOS</t>
        </is>
      </c>
      <c r="D224" s="35" t="inlineStr">
        <is>
          <t>ERNANE JORGE DOS SANTOS</t>
        </is>
      </c>
      <c r="G224" t="inlineStr">
        <is>
          <t>BRADESCO</t>
        </is>
      </c>
      <c r="I224" t="inlineStr">
        <is>
          <t>466</t>
        </is>
      </c>
      <c r="J224" t="inlineStr">
        <is>
          <t>1287141</t>
        </is>
      </c>
      <c r="K224" t="inlineStr">
        <is>
          <t>03712071698</t>
        </is>
      </c>
      <c r="L224" s="12" t="inlineStr">
        <is>
          <t>MO</t>
        </is>
      </c>
      <c r="O224" s="12" t="inlineStr">
        <is>
          <t>PIX: 03712071698</t>
        </is>
      </c>
      <c r="P224" s="12" t="n"/>
    </row>
    <row r="225">
      <c r="A225" s="37" t="inlineStr">
        <is>
          <t>00037410600</t>
        </is>
      </c>
      <c r="B225" s="98" t="inlineStr">
        <is>
          <t>PF</t>
        </is>
      </c>
      <c r="C225" s="36" t="inlineStr">
        <is>
          <t>ERNANI BRITO DA CRUZ</t>
        </is>
      </c>
      <c r="D225" s="36" t="inlineStr">
        <is>
          <t>ERNANI BRITO DA CRUZ</t>
        </is>
      </c>
      <c r="E225" s="43" t="n"/>
      <c r="F225" s="44" t="n"/>
      <c r="G225" s="44" t="n"/>
      <c r="H225" s="45" t="n"/>
      <c r="I225" s="46" t="n"/>
      <c r="J225" s="44" t="n"/>
      <c r="K225" s="44" t="n"/>
      <c r="L225" s="44" t="inlineStr">
        <is>
          <t>DIV</t>
        </is>
      </c>
      <c r="M225" s="44" t="inlineStr">
        <is>
          <t>FRETE</t>
        </is>
      </c>
      <c r="N225" s="44" t="n"/>
      <c r="O225" s="12" t="n"/>
      <c r="P225" s="12" t="n"/>
    </row>
    <row r="226">
      <c r="A226" s="37" t="inlineStr">
        <is>
          <t>41368202000178</t>
        </is>
      </c>
      <c r="B226" s="98" t="inlineStr">
        <is>
          <t>PJ</t>
        </is>
      </c>
      <c r="C226" s="36" t="inlineStr">
        <is>
          <t>ESENSE AUTOMACAO DE EMPREENDIMENTOS RESIDENCIAIS E CORPORATIVOS LTDA</t>
        </is>
      </c>
      <c r="D226" s="36" t="inlineStr">
        <is>
          <t>ESENSE AUTOMACAO</t>
        </is>
      </c>
      <c r="E226" s="43" t="n"/>
      <c r="F226" s="54" t="n"/>
      <c r="G226" s="44" t="n"/>
      <c r="H226" s="45" t="n"/>
      <c r="I226" s="46" t="n"/>
      <c r="J226" s="44" t="n"/>
      <c r="K226" s="44" t="n"/>
      <c r="L226" s="44" t="inlineStr">
        <is>
          <t>MAT</t>
        </is>
      </c>
      <c r="M226" s="44" t="n"/>
      <c r="N226" s="44" t="n"/>
      <c r="O226" s="12" t="n"/>
      <c r="P226" s="12" t="n"/>
    </row>
    <row r="227">
      <c r="A227" t="inlineStr">
        <is>
          <t>18774620630</t>
        </is>
      </c>
      <c r="B227" t="inlineStr">
        <is>
          <t>PF</t>
        </is>
      </c>
      <c r="C227" t="inlineStr">
        <is>
          <t>ESTER MENDES PEREIRA</t>
        </is>
      </c>
      <c r="D227" t="inlineStr">
        <is>
          <t>ESTER MENDES PEREIRA</t>
        </is>
      </c>
      <c r="G227" t="inlineStr">
        <is>
          <t>C6 BANK</t>
        </is>
      </c>
      <c r="I227" t="n">
        <v>1</v>
      </c>
      <c r="J227" t="n">
        <v>66949440</v>
      </c>
      <c r="L227" t="inlineStr">
        <is>
          <t>SERV</t>
        </is>
      </c>
      <c r="O227" t="inlineStr">
        <is>
          <t>C6 BANK    0001  66949440 - CPF: 18.774.620.6-30</t>
        </is>
      </c>
    </row>
    <row r="228">
      <c r="A228" s="98" t="inlineStr">
        <is>
          <t>07694956640</t>
        </is>
      </c>
      <c r="B228" s="98" t="inlineStr">
        <is>
          <t>PF</t>
        </is>
      </c>
      <c r="C228" s="35" t="inlineStr">
        <is>
          <t xml:space="preserve">EULER MENEZES </t>
        </is>
      </c>
      <c r="D228" s="35" t="inlineStr">
        <is>
          <t xml:space="preserve">EULER MENEZES </t>
        </is>
      </c>
      <c r="F228" t="inlineStr">
        <is>
          <t>eulermenezes22@gmail.com</t>
        </is>
      </c>
      <c r="K228" t="inlineStr">
        <is>
          <t>eulermenezes22@gmail.com</t>
        </is>
      </c>
      <c r="L228" s="12" t="inlineStr">
        <is>
          <t>MO</t>
        </is>
      </c>
      <c r="N228" t="inlineStr">
        <is>
          <t>COLABORADOR</t>
        </is>
      </c>
      <c r="O228" s="12" t="inlineStr">
        <is>
          <t>PIX: eulermenezes22@gmail.com</t>
        </is>
      </c>
      <c r="P228" s="12" t="n"/>
    </row>
    <row r="229">
      <c r="A229" s="74" t="inlineStr">
        <is>
          <t>05752947600</t>
        </is>
      </c>
      <c r="B229" s="98" t="inlineStr">
        <is>
          <t>PF</t>
        </is>
      </c>
      <c r="C229" s="75" t="inlineStr">
        <is>
          <t>EVALDO ALVES DE SOUZA</t>
        </is>
      </c>
      <c r="D229" s="35" t="inlineStr">
        <is>
          <t>EVALDO ALVES DE SOUZA</t>
        </is>
      </c>
      <c r="K229" t="inlineStr">
        <is>
          <t>05752947600</t>
        </is>
      </c>
      <c r="L229" s="12" t="inlineStr">
        <is>
          <t>MO</t>
        </is>
      </c>
      <c r="N229" s="12" t="n"/>
      <c r="O229" s="12" t="inlineStr">
        <is>
          <t>PIX: 05752947600</t>
        </is>
      </c>
      <c r="P229" s="12" t="n"/>
    </row>
    <row r="230">
      <c r="A230" s="98" t="inlineStr">
        <is>
          <t>11346295000179</t>
        </is>
      </c>
      <c r="B230" s="98" t="inlineStr">
        <is>
          <t>PJ</t>
        </is>
      </c>
      <c r="C230" s="35" t="inlineStr">
        <is>
          <t>F&amp;F TRANSPORTES</t>
        </is>
      </c>
      <c r="D230" s="35" t="inlineStr">
        <is>
          <t>F&amp;F TRANSPORTES</t>
        </is>
      </c>
      <c r="E230" s="38" t="n"/>
      <c r="K230" s="12" t="n"/>
      <c r="L230" s="12" t="inlineStr">
        <is>
          <t>SERV</t>
        </is>
      </c>
      <c r="O230" s="12" t="n"/>
      <c r="P230" s="12" t="n"/>
    </row>
    <row r="231">
      <c r="A231" s="52" t="inlineStr">
        <is>
          <t>16471327625</t>
        </is>
      </c>
      <c r="B231" s="98" t="inlineStr">
        <is>
          <t>PF</t>
        </is>
      </c>
      <c r="C231" s="35" t="inlineStr">
        <is>
          <t>FABIANO SOUZA DA SILVA</t>
        </is>
      </c>
      <c r="D231" s="35" t="inlineStr">
        <is>
          <t>FABIANO SOUZA DA SILVA</t>
        </is>
      </c>
      <c r="L231" s="12" t="inlineStr">
        <is>
          <t>MO</t>
        </is>
      </c>
      <c r="N231" t="inlineStr">
        <is>
          <t>COLABORADOR</t>
        </is>
      </c>
      <c r="O231" s="12" t="n"/>
      <c r="P231" s="12" t="n"/>
    </row>
    <row r="232">
      <c r="A232" s="98" t="inlineStr">
        <is>
          <t>14020167605</t>
        </is>
      </c>
      <c r="B232" s="98" t="inlineStr">
        <is>
          <t>PF</t>
        </is>
      </c>
      <c r="C232" s="35" t="inlineStr">
        <is>
          <t>FABIO JUNIO SOARES PAIVA</t>
        </is>
      </c>
      <c r="D232" s="35" t="inlineStr">
        <is>
          <t>FABIO JUNIO SOARES PAIVA</t>
        </is>
      </c>
      <c r="E232" t="n">
        <v>31987424379</v>
      </c>
      <c r="K232" t="n">
        <v>31987424379</v>
      </c>
      <c r="L232" s="12" t="inlineStr">
        <is>
          <t>MO</t>
        </is>
      </c>
      <c r="O232" s="12" t="inlineStr">
        <is>
          <t>PIX: 31987424379</t>
        </is>
      </c>
      <c r="P232" s="12" t="n"/>
    </row>
    <row r="233">
      <c r="A233" s="98" t="inlineStr">
        <is>
          <t>00011340600</t>
        </is>
      </c>
      <c r="B233" s="98" t="inlineStr">
        <is>
          <t>PF</t>
        </is>
      </c>
      <c r="C233" s="35" t="inlineStr">
        <is>
          <t>FABIO ROBERTO BATISTA DE JESUS</t>
        </is>
      </c>
      <c r="D233" s="35" t="inlineStr">
        <is>
          <t>FABIO ROBERTO BATISTA DE JESUS</t>
        </is>
      </c>
      <c r="E233" s="43" t="n"/>
      <c r="L233" s="12" t="inlineStr">
        <is>
          <t>SERV</t>
        </is>
      </c>
      <c r="O233" s="12" t="n"/>
      <c r="P233" s="12" t="n"/>
    </row>
    <row r="234">
      <c r="A234" s="98" t="inlineStr">
        <is>
          <t>17669858000146</t>
        </is>
      </c>
      <c r="B234" s="98" t="inlineStr">
        <is>
          <t>PJ</t>
        </is>
      </c>
      <c r="C234" s="58" t="inlineStr">
        <is>
          <t>FASSA DO BRASIL INDÚSTRIA E COMÉRCIO LTDA</t>
        </is>
      </c>
      <c r="D234" s="35" t="inlineStr">
        <is>
          <t>FASSA BORTOLO</t>
        </is>
      </c>
      <c r="K234" s="83" t="n"/>
      <c r="L234" s="83" t="inlineStr">
        <is>
          <t>MAT</t>
        </is>
      </c>
      <c r="O234" s="12" t="n"/>
      <c r="P234" s="12" t="n"/>
    </row>
    <row r="235">
      <c r="A235" s="98" t="inlineStr">
        <is>
          <t>43615005000131</t>
        </is>
      </c>
      <c r="B235" s="98" t="inlineStr">
        <is>
          <t>PJ</t>
        </is>
      </c>
      <c r="C235" s="35" t="inlineStr">
        <is>
          <t>ANDREA APARECIDA BARBOSA</t>
        </is>
      </c>
      <c r="D235" s="35" t="inlineStr">
        <is>
          <t>FENIX SERRALHERIA E ELETRICIDADE</t>
        </is>
      </c>
      <c r="L235" s="12" t="inlineStr">
        <is>
          <t>MAT</t>
        </is>
      </c>
      <c r="O235" s="12" t="n"/>
      <c r="P235" s="12" t="n"/>
    </row>
    <row r="236">
      <c r="A236" s="37" t="inlineStr">
        <is>
          <t>15589182646</t>
        </is>
      </c>
      <c r="B236" s="98" t="inlineStr">
        <is>
          <t>PF</t>
        </is>
      </c>
      <c r="C236" s="36" t="inlineStr">
        <is>
          <t>FERNANDA LIMA DE ALMEIDA</t>
        </is>
      </c>
      <c r="D236" s="36" t="inlineStr">
        <is>
          <t>FERNANDA LIMA DE ALMEIDA</t>
        </is>
      </c>
      <c r="E236" s="43" t="n"/>
      <c r="F236" s="44" t="n"/>
      <c r="G236" s="44" t="n"/>
      <c r="H236" s="45" t="n"/>
      <c r="I236" s="46" t="n"/>
      <c r="J236" s="44" t="n"/>
      <c r="K236" s="44" t="inlineStr">
        <is>
          <t>15589182646</t>
        </is>
      </c>
      <c r="L236" s="44" t="inlineStr">
        <is>
          <t>SERV</t>
        </is>
      </c>
      <c r="M236" s="44" t="n"/>
      <c r="N236" s="44" t="n"/>
      <c r="O236" s="12" t="inlineStr">
        <is>
          <t>PIX: 15589182646</t>
        </is>
      </c>
      <c r="P236" s="12" t="n"/>
    </row>
    <row r="237">
      <c r="A237" s="98" t="inlineStr">
        <is>
          <t>12362560694</t>
        </is>
      </c>
      <c r="B237" s="98" t="inlineStr">
        <is>
          <t>PF</t>
        </is>
      </c>
      <c r="C237" s="35" t="inlineStr">
        <is>
          <t>FERNANDO FRANCO MARIANI</t>
        </is>
      </c>
      <c r="D237" s="35" t="inlineStr">
        <is>
          <t>FERNANDO FRANCO MARIANI</t>
        </is>
      </c>
      <c r="L237" s="12" t="inlineStr">
        <is>
          <t>DIV</t>
        </is>
      </c>
      <c r="O237" s="12" t="n"/>
      <c r="P237" s="12" t="n"/>
    </row>
    <row r="238">
      <c r="A238" s="98" t="inlineStr">
        <is>
          <t>66381880000100</t>
        </is>
      </c>
      <c r="B238" s="98" t="inlineStr">
        <is>
          <t>PJ</t>
        </is>
      </c>
      <c r="C238" s="35" t="inlineStr">
        <is>
          <t>FERRACO ITABIRA LTDA</t>
        </is>
      </c>
      <c r="D238" s="35" t="inlineStr">
        <is>
          <t>FERRACO ITABIRA LTDA</t>
        </is>
      </c>
      <c r="L238" s="12" t="inlineStr">
        <is>
          <t>MAT</t>
        </is>
      </c>
      <c r="O238" s="12" t="n"/>
      <c r="P238" s="12" t="n"/>
    </row>
    <row r="239">
      <c r="A239" s="98" t="inlineStr">
        <is>
          <t>42841924000160</t>
        </is>
      </c>
      <c r="B239" s="98" t="inlineStr">
        <is>
          <t>PJ</t>
        </is>
      </c>
      <c r="C239" s="35" t="inlineStr">
        <is>
          <t>FERRAGENS SANTA MONICA LTDA</t>
        </is>
      </c>
      <c r="D239" s="35" t="inlineStr">
        <is>
          <t>FERRAGENS SANTA MONICA LTDA</t>
        </is>
      </c>
      <c r="L239" s="12" t="inlineStr">
        <is>
          <t>MAT</t>
        </is>
      </c>
      <c r="O239" s="12" t="n"/>
      <c r="P239" s="12" t="n"/>
    </row>
    <row r="240">
      <c r="A240" t="inlineStr">
        <is>
          <t>29206664000193</t>
        </is>
      </c>
      <c r="B240" t="inlineStr">
        <is>
          <t>PJ</t>
        </is>
      </c>
      <c r="C240" t="inlineStr">
        <is>
          <t>FF TRANSPORTES</t>
        </is>
      </c>
      <c r="D240" t="inlineStr">
        <is>
          <t>FF TRANSPORTES</t>
        </is>
      </c>
      <c r="L240" t="inlineStr">
        <is>
          <t>SERV</t>
        </is>
      </c>
    </row>
    <row r="241">
      <c r="A241" s="98" t="inlineStr">
        <is>
          <t>00360305000104</t>
        </is>
      </c>
      <c r="B241" s="98" t="inlineStr">
        <is>
          <t>PJ</t>
        </is>
      </c>
      <c r="C241" s="35" t="inlineStr">
        <is>
          <t>CAIXA ECONOMICA FEDERAL</t>
        </is>
      </c>
      <c r="D241" s="35" t="inlineStr">
        <is>
          <t>FGTS</t>
        </is>
      </c>
      <c r="L241" s="12" t="inlineStr">
        <is>
          <t>MO</t>
        </is>
      </c>
      <c r="O241" s="12" t="n"/>
      <c r="P241" s="12" t="n"/>
    </row>
    <row r="242">
      <c r="A242" t="inlineStr">
        <is>
          <t>01824674000173</t>
        </is>
      </c>
      <c r="B242" t="inlineStr">
        <is>
          <t>PJ</t>
        </is>
      </c>
      <c r="C242" t="inlineStr">
        <is>
          <t>FIXAR REVESTIMENTOS TECNICOS LTDA</t>
        </is>
      </c>
      <c r="D242" t="inlineStr">
        <is>
          <t>FIXAR REVESTIMENTOS TECNICOS LTDA</t>
        </is>
      </c>
      <c r="L242" t="inlineStr">
        <is>
          <t>MAT</t>
        </is>
      </c>
    </row>
    <row r="243">
      <c r="A243" s="98" t="inlineStr">
        <is>
          <t>32994681000147</t>
        </is>
      </c>
      <c r="B243" s="98" t="inlineStr">
        <is>
          <t>PJ</t>
        </is>
      </c>
      <c r="C243" s="35" t="inlineStr">
        <is>
          <t>FIÃO LOCAÇÕES E TRANSPORTES</t>
        </is>
      </c>
      <c r="D243" s="36" t="inlineStr">
        <is>
          <t>FIÃO LOCAÇÕES E TRANSPORTES</t>
        </is>
      </c>
      <c r="K243" s="12" t="n"/>
      <c r="L243" s="12" t="inlineStr">
        <is>
          <t>SERV</t>
        </is>
      </c>
      <c r="N243" s="44" t="inlineStr">
        <is>
          <t>FORNECEDOR</t>
        </is>
      </c>
      <c r="O243" s="12" t="inlineStr">
        <is>
          <t>-</t>
        </is>
      </c>
      <c r="P243" s="12" t="n"/>
    </row>
    <row r="244">
      <c r="A244" s="98" t="inlineStr">
        <is>
          <t>13870922000100</t>
        </is>
      </c>
      <c r="B244" s="98" t="inlineStr">
        <is>
          <t>PJ</t>
        </is>
      </c>
      <c r="C244" s="35" t="inlineStr">
        <is>
          <t>FLAMARION CAIO LIMA</t>
        </is>
      </c>
      <c r="D244" s="36" t="inlineStr">
        <is>
          <t>FLAMARION CAIO LIMA</t>
        </is>
      </c>
      <c r="E244" s="43" t="inlineStr">
        <is>
          <t>3133751231</t>
        </is>
      </c>
      <c r="F244" t="inlineStr">
        <is>
          <t>flamarionlima@hotmail.com</t>
        </is>
      </c>
      <c r="G244" s="12" t="n"/>
      <c r="I244" s="40" t="n"/>
      <c r="J244" s="12" t="n"/>
      <c r="K244" t="inlineStr">
        <is>
          <t>13870922000100</t>
        </is>
      </c>
      <c r="L244" s="12" t="inlineStr">
        <is>
          <t>DIV</t>
        </is>
      </c>
      <c r="M244" t="inlineStr">
        <is>
          <t>FRETE</t>
        </is>
      </c>
      <c r="O244" s="12" t="inlineStr">
        <is>
          <t>PIX: 13870922000100</t>
        </is>
      </c>
      <c r="P244" s="12" t="n"/>
    </row>
    <row r="245">
      <c r="A245" t="inlineStr">
        <is>
          <t>04472272628</t>
        </is>
      </c>
      <c r="B245" t="inlineStr">
        <is>
          <t>PF</t>
        </is>
      </c>
      <c r="C245" t="inlineStr">
        <is>
          <t>FLAVIO DE ALMEIDA AMBROSIO</t>
        </is>
      </c>
      <c r="D245" t="inlineStr">
        <is>
          <t>FLAVIO DE ALMEIDA AMBROSIO</t>
        </is>
      </c>
      <c r="K245" t="inlineStr">
        <is>
          <t>04472272628</t>
        </is>
      </c>
      <c r="L245" t="inlineStr">
        <is>
          <t>MO</t>
        </is>
      </c>
      <c r="N245" t="inlineStr">
        <is>
          <t>COLABORADOR</t>
        </is>
      </c>
      <c r="O245" t="inlineStr">
        <is>
          <t>PIX: 04472272628</t>
        </is>
      </c>
    </row>
    <row r="246">
      <c r="A246" s="98" t="inlineStr">
        <is>
          <t>72806605687</t>
        </is>
      </c>
      <c r="B246" s="98" t="inlineStr">
        <is>
          <t>PF</t>
        </is>
      </c>
      <c r="C246" s="35" t="inlineStr">
        <is>
          <t>FLAVIO FLORES BELO</t>
        </is>
      </c>
      <c r="D246" s="35" t="inlineStr">
        <is>
          <t>FLAVIO FLORES BELO</t>
        </is>
      </c>
      <c r="G246" t="inlineStr">
        <is>
          <t>CEF</t>
        </is>
      </c>
      <c r="I246" t="n">
        <v>2922</v>
      </c>
      <c r="J246" t="n">
        <v>33863</v>
      </c>
      <c r="K246" s="12" t="n"/>
      <c r="L246" s="12" t="inlineStr">
        <is>
          <t>SERV</t>
        </is>
      </c>
      <c r="M246" s="12" t="n"/>
      <c r="O246" s="12" t="inlineStr">
        <is>
          <t>CEF    2922  33863 - CPF: 72.806.605.6-87</t>
        </is>
      </c>
      <c r="P246" s="12" t="n"/>
    </row>
    <row r="247">
      <c r="A247" s="52" t="inlineStr">
        <is>
          <t>00000011711</t>
        </is>
      </c>
      <c r="B247" s="98" t="inlineStr">
        <is>
          <t>PF</t>
        </is>
      </c>
      <c r="C247" s="22" t="inlineStr">
        <is>
          <t>FLAVIO MARCOS PLUENS</t>
        </is>
      </c>
      <c r="D247" s="22" t="inlineStr">
        <is>
          <t>FLAVIO MARCOS PLUENS</t>
        </is>
      </c>
      <c r="E247" s="23" t="inlineStr">
        <is>
          <t>31999157398</t>
        </is>
      </c>
      <c r="F247" s="24" t="n"/>
      <c r="G247" s="24" t="n"/>
      <c r="H247" s="25" t="n"/>
      <c r="I247" s="26" t="n"/>
      <c r="J247" s="24" t="n"/>
      <c r="K247" s="24" t="inlineStr">
        <is>
          <t>31999157398</t>
        </is>
      </c>
      <c r="L247" s="24" t="inlineStr">
        <is>
          <t>MO</t>
        </is>
      </c>
      <c r="N247" t="inlineStr">
        <is>
          <t>COLABORADOR</t>
        </is>
      </c>
      <c r="O247" s="12" t="inlineStr">
        <is>
          <t>PIX: 31999157398</t>
        </is>
      </c>
      <c r="P247" s="12" t="n"/>
    </row>
    <row r="248">
      <c r="A248" s="98" t="inlineStr">
        <is>
          <t>99801604115</t>
        </is>
      </c>
      <c r="B248" s="98" t="inlineStr">
        <is>
          <t>PF</t>
        </is>
      </c>
      <c r="C248" s="35" t="inlineStr">
        <is>
          <t>FLÁVIO SOARES FARIAS</t>
        </is>
      </c>
      <c r="D248" s="36" t="inlineStr">
        <is>
          <t>FLÁVIO SOARES FARIAS</t>
        </is>
      </c>
      <c r="K248" t="inlineStr">
        <is>
          <t>99801604115</t>
        </is>
      </c>
      <c r="L248" s="12" t="inlineStr">
        <is>
          <t>SERV</t>
        </is>
      </c>
      <c r="M248" t="inlineStr">
        <is>
          <t>TUBULEIRO</t>
        </is>
      </c>
      <c r="O248" s="12" t="inlineStr">
        <is>
          <t>PIX: 99801604115</t>
        </is>
      </c>
      <c r="P248" s="12" t="n"/>
    </row>
    <row r="249">
      <c r="A249" s="37" t="inlineStr">
        <is>
          <t>00000011398</t>
        </is>
      </c>
      <c r="B249" s="98" t="inlineStr">
        <is>
          <t>PJ</t>
        </is>
      </c>
      <c r="C249" s="36" t="inlineStr">
        <is>
          <t>FOLHA DP</t>
        </is>
      </c>
      <c r="D249" s="36" t="inlineStr">
        <is>
          <t>FOLHA DP</t>
        </is>
      </c>
      <c r="E249" s="43" t="n">
        <v>31995901635</v>
      </c>
      <c r="F249" s="44" t="n"/>
      <c r="G249" s="44" t="n"/>
      <c r="H249" s="45" t="n"/>
      <c r="I249" s="46" t="n"/>
      <c r="J249" s="44" t="n"/>
      <c r="K249" s="44" t="n">
        <v>31995901635</v>
      </c>
      <c r="L249" s="44" t="inlineStr">
        <is>
          <t>MO</t>
        </is>
      </c>
      <c r="M249" s="44" t="n"/>
      <c r="N249" s="44" t="n"/>
      <c r="O249" s="12" t="inlineStr">
        <is>
          <t>PIX: 31995901635</t>
        </is>
      </c>
      <c r="P249" s="12" t="n"/>
    </row>
    <row r="250">
      <c r="A250" t="inlineStr">
        <is>
          <t>46986888000184</t>
        </is>
      </c>
      <c r="B250" t="inlineStr">
        <is>
          <t>PJ</t>
        </is>
      </c>
      <c r="C250" t="inlineStr">
        <is>
          <t>Fortal Madeiras LTDA</t>
        </is>
      </c>
      <c r="D250" t="inlineStr">
        <is>
          <t>FORTAL MADEIRAS LTDA</t>
        </is>
      </c>
      <c r="L250" t="inlineStr">
        <is>
          <t>MAT</t>
        </is>
      </c>
    </row>
    <row r="251">
      <c r="A251" s="98" t="inlineStr">
        <is>
          <t>95530150691</t>
        </is>
      </c>
      <c r="B251" s="98" t="inlineStr">
        <is>
          <t>PF</t>
        </is>
      </c>
      <c r="C251" s="35" t="inlineStr">
        <is>
          <t>FORTUNATO CECILIO DE JESUS</t>
        </is>
      </c>
      <c r="D251" s="35" t="inlineStr">
        <is>
          <t>FORTUNATO CECILIO DE JESUS</t>
        </is>
      </c>
      <c r="E251" t="n">
        <v>31972075315</v>
      </c>
      <c r="G251" t="inlineStr">
        <is>
          <t>CEF</t>
        </is>
      </c>
      <c r="H251" t="n">
        <v>13</v>
      </c>
      <c r="I251" t="n">
        <v>87</v>
      </c>
      <c r="J251" t="n">
        <v>125179</v>
      </c>
      <c r="K251" s="12" t="n">
        <v>31972075315</v>
      </c>
      <c r="L251" s="12" t="inlineStr">
        <is>
          <t>MO</t>
        </is>
      </c>
      <c r="N251" t="inlineStr">
        <is>
          <t>COLABORADOR</t>
        </is>
      </c>
      <c r="O251" s="12" t="inlineStr">
        <is>
          <t>CEF  013  0087  125179 - CPF: 95.530.150.6-91</t>
        </is>
      </c>
      <c r="P251" s="12" t="n"/>
    </row>
    <row r="252">
      <c r="A252" s="98" t="inlineStr">
        <is>
          <t>81429266600</t>
        </is>
      </c>
      <c r="B252" s="98" t="inlineStr">
        <is>
          <t>PF</t>
        </is>
      </c>
      <c r="C252" s="35" t="inlineStr">
        <is>
          <t>FRANCISCO GUSMÃO ALVES</t>
        </is>
      </c>
      <c r="D252" s="35" t="inlineStr">
        <is>
          <t>FRANCISCO GUSMÃO ALVES</t>
        </is>
      </c>
      <c r="E252" t="inlineStr">
        <is>
          <t>31999714810</t>
        </is>
      </c>
      <c r="K252" t="inlineStr">
        <is>
          <t>31999714810</t>
        </is>
      </c>
      <c r="L252" s="12" t="inlineStr">
        <is>
          <t>DIV</t>
        </is>
      </c>
      <c r="O252" s="12" t="inlineStr">
        <is>
          <t>PIX: 31999714810</t>
        </is>
      </c>
      <c r="P252" s="12" t="n"/>
    </row>
    <row r="253">
      <c r="A253" s="98" t="inlineStr">
        <is>
          <t>75746980315</t>
        </is>
      </c>
      <c r="B253" s="98" t="inlineStr">
        <is>
          <t>PF</t>
        </is>
      </c>
      <c r="C253" s="35" t="inlineStr">
        <is>
          <t>FRANCISCO REGO DA SILVA</t>
        </is>
      </c>
      <c r="D253" s="35" t="inlineStr">
        <is>
          <t>FRANCISCO REGO DA SILVA</t>
        </is>
      </c>
      <c r="G253" s="12" t="n"/>
      <c r="I253" s="40" t="n"/>
      <c r="J253" s="12" t="n"/>
      <c r="K253" t="inlineStr">
        <is>
          <t>75746980315</t>
        </is>
      </c>
      <c r="L253" s="12" t="inlineStr">
        <is>
          <t>MO</t>
        </is>
      </c>
      <c r="O253" s="12" t="inlineStr">
        <is>
          <t>PIX: 75746980315</t>
        </is>
      </c>
      <c r="P253" s="12" t="n"/>
    </row>
    <row r="254">
      <c r="A254" t="inlineStr">
        <is>
          <t>92660406000208</t>
        </is>
      </c>
      <c r="B254" t="inlineStr">
        <is>
          <t>PJ</t>
        </is>
      </c>
      <c r="C254" t="inlineStr">
        <is>
          <t>FRIGELAR</t>
        </is>
      </c>
      <c r="D254" t="inlineStr">
        <is>
          <t>FRIGELAR</t>
        </is>
      </c>
      <c r="L254" t="inlineStr">
        <is>
          <t>MAT</t>
        </is>
      </c>
    </row>
    <row r="255">
      <c r="A255" s="98" t="inlineStr">
        <is>
          <t>11888335000104</t>
        </is>
      </c>
      <c r="B255" s="98" t="inlineStr">
        <is>
          <t>PJ</t>
        </is>
      </c>
      <c r="C255" s="35" t="inlineStr">
        <is>
          <t>FUNDASOL FUNDACOES LTDA</t>
        </is>
      </c>
      <c r="D255" s="35" t="inlineStr">
        <is>
          <t>FUNDASOL FUNDACOES LTDA</t>
        </is>
      </c>
      <c r="G255" t="inlineStr">
        <is>
          <t>CEF</t>
        </is>
      </c>
      <c r="I255" t="n">
        <v>1486</v>
      </c>
      <c r="J255" t="n">
        <v>52133</v>
      </c>
      <c r="L255" s="12" t="inlineStr">
        <is>
          <t>MAT</t>
        </is>
      </c>
      <c r="O255" s="12" t="inlineStr">
        <is>
          <t>CEF    1486  52133 - CPF: 11.888.335.000.1-04</t>
        </is>
      </c>
      <c r="P255" s="12" t="n"/>
    </row>
    <row r="256">
      <c r="A256" s="98" t="inlineStr">
        <is>
          <t>05105237000150</t>
        </is>
      </c>
      <c r="B256" s="98" t="inlineStr">
        <is>
          <t>PJ</t>
        </is>
      </c>
      <c r="C256" s="35" t="inlineStr">
        <is>
          <t>FURASSOLO PRESTACOES DE SERVICOS E FUNDACOES LTDA</t>
        </is>
      </c>
      <c r="D256" s="35" t="inlineStr">
        <is>
          <t>FURASSOLO FUNDACOES</t>
        </is>
      </c>
      <c r="L256" s="12" t="inlineStr">
        <is>
          <t>SERV</t>
        </is>
      </c>
      <c r="O256" s="12" t="inlineStr">
        <is>
          <t>-</t>
        </is>
      </c>
      <c r="P256" s="12" t="n"/>
    </row>
    <row r="257">
      <c r="A257" s="98" t="inlineStr">
        <is>
          <t>47505691000149</t>
        </is>
      </c>
      <c r="B257" s="98" t="inlineStr">
        <is>
          <t>PJ</t>
        </is>
      </c>
      <c r="C257" s="35" t="inlineStr">
        <is>
          <t>GASFIX</t>
        </is>
      </c>
      <c r="D257" s="35" t="inlineStr">
        <is>
          <t>GASFIX</t>
        </is>
      </c>
      <c r="E257" s="43" t="n"/>
      <c r="L257" s="12" t="inlineStr">
        <is>
          <t>SERV</t>
        </is>
      </c>
      <c r="O257" s="12" t="n"/>
      <c r="P257" s="12" t="n"/>
    </row>
    <row r="258">
      <c r="A258" s="98" t="inlineStr">
        <is>
          <t>10707409000104</t>
        </is>
      </c>
      <c r="B258" s="98" t="inlineStr">
        <is>
          <t>PJ</t>
        </is>
      </c>
      <c r="C258" s="58" t="inlineStr">
        <is>
          <t>GEL COMERCIO E INDUSTRIA</t>
        </is>
      </c>
      <c r="D258" s="35" t="inlineStr">
        <is>
          <t>GEL COMERCIO E INDUSTRIA</t>
        </is>
      </c>
      <c r="L258" s="12" t="inlineStr">
        <is>
          <t>MAT</t>
        </is>
      </c>
      <c r="O258" s="12" t="n"/>
      <c r="P258" s="12" t="n"/>
    </row>
    <row r="259">
      <c r="A259" s="98" t="inlineStr">
        <is>
          <t>03097494685</t>
        </is>
      </c>
      <c r="B259" s="98" t="inlineStr">
        <is>
          <t>PF</t>
        </is>
      </c>
      <c r="C259" s="35" t="inlineStr">
        <is>
          <t>GEOVANE BARTOLOMEU MAGALHÃES</t>
        </is>
      </c>
      <c r="D259" s="36" t="inlineStr">
        <is>
          <t>GEOVANE BARTOLOMEU MAGALHÃES</t>
        </is>
      </c>
      <c r="K259" s="12" t="n"/>
      <c r="L259" s="12" t="inlineStr">
        <is>
          <t>DIV</t>
        </is>
      </c>
      <c r="N259" s="12" t="n"/>
      <c r="O259" s="12" t="n"/>
      <c r="P259" s="12" t="n"/>
    </row>
    <row r="260">
      <c r="A260" s="98" t="inlineStr">
        <is>
          <t>31996328438</t>
        </is>
      </c>
      <c r="B260" s="98" t="inlineStr">
        <is>
          <t>PF</t>
        </is>
      </c>
      <c r="C260" s="35" t="inlineStr">
        <is>
          <t>GERALDO A R SOUZA</t>
        </is>
      </c>
      <c r="D260" s="35" t="inlineStr">
        <is>
          <t>GERALDO A R SOUZA</t>
        </is>
      </c>
      <c r="L260" s="12" t="inlineStr">
        <is>
          <t>MO</t>
        </is>
      </c>
      <c r="O260" s="12" t="n"/>
      <c r="P260" s="12" t="n"/>
    </row>
    <row r="261">
      <c r="A261" s="37" t="inlineStr">
        <is>
          <t>03124439600</t>
        </is>
      </c>
      <c r="B261" s="98" t="inlineStr">
        <is>
          <t>PF</t>
        </is>
      </c>
      <c r="C261" s="36" t="inlineStr">
        <is>
          <t>GERALDO ANTONIO DE SOUZA</t>
        </is>
      </c>
      <c r="D261" s="36" t="inlineStr">
        <is>
          <t>GERALDO ANTONIO DE SOUZA</t>
        </is>
      </c>
      <c r="E261" s="43" t="n"/>
      <c r="F261" s="44" t="n"/>
      <c r="G261" s="44" t="n"/>
      <c r="H261" s="45" t="n"/>
      <c r="I261" s="46" t="n"/>
      <c r="J261" s="44" t="n"/>
      <c r="K261" s="44" t="inlineStr">
        <is>
          <t>03124439600</t>
        </is>
      </c>
      <c r="L261" s="44" t="inlineStr">
        <is>
          <t>MO</t>
        </is>
      </c>
      <c r="M261" s="44" t="n"/>
      <c r="N261" s="44" t="inlineStr">
        <is>
          <t>COLABORADOR</t>
        </is>
      </c>
      <c r="O261" s="12" t="inlineStr">
        <is>
          <t>PIX: 03124439600</t>
        </is>
      </c>
      <c r="P261" s="12" t="n"/>
    </row>
    <row r="262">
      <c r="A262" s="98" t="inlineStr">
        <is>
          <t>93450931687</t>
        </is>
      </c>
      <c r="B262" s="98" t="inlineStr">
        <is>
          <t>PF</t>
        </is>
      </c>
      <c r="C262" s="35" t="inlineStr">
        <is>
          <t>GERALDO G F JR</t>
        </is>
      </c>
      <c r="D262" s="35" t="inlineStr">
        <is>
          <t>GERALDO G F JR</t>
        </is>
      </c>
      <c r="G262" s="12" t="n"/>
      <c r="H262" s="39" t="n"/>
      <c r="I262" s="40" t="n"/>
      <c r="J262" s="12" t="n"/>
      <c r="L262" s="12" t="inlineStr">
        <is>
          <t>SERV</t>
        </is>
      </c>
      <c r="N262" s="44" t="n"/>
      <c r="O262" s="12" t="n"/>
      <c r="P262" s="12" t="n"/>
    </row>
    <row r="263">
      <c r="A263" s="98" t="inlineStr">
        <is>
          <t>78068991620</t>
        </is>
      </c>
      <c r="B263" s="98" t="inlineStr">
        <is>
          <t>PF</t>
        </is>
      </c>
      <c r="C263" s="35" t="inlineStr">
        <is>
          <t xml:space="preserve">GERALDO LUCIANO FERREIRA </t>
        </is>
      </c>
      <c r="D263" s="35" t="inlineStr">
        <is>
          <t xml:space="preserve">GERALDO LUCIANO FERREIRA </t>
        </is>
      </c>
      <c r="G263" t="inlineStr">
        <is>
          <t>ITAÚ</t>
        </is>
      </c>
      <c r="I263" t="n">
        <v>8562</v>
      </c>
      <c r="J263" t="n">
        <v>37658</v>
      </c>
      <c r="L263" s="12" t="inlineStr">
        <is>
          <t>SERV</t>
        </is>
      </c>
      <c r="N263" s="12" t="n"/>
      <c r="O263" s="12" t="inlineStr">
        <is>
          <t>ITAÚ    8562  37658 - CPF: 78.068.991.6-20</t>
        </is>
      </c>
      <c r="P263" s="12" t="n"/>
    </row>
    <row r="264">
      <c r="A264" s="98" t="inlineStr">
        <is>
          <t>66561442504</t>
        </is>
      </c>
      <c r="B264" s="98" t="inlineStr">
        <is>
          <t>PF</t>
        </is>
      </c>
      <c r="C264" s="35" t="inlineStr">
        <is>
          <t>GERALDO RODRIGUES SANTOS</t>
        </is>
      </c>
      <c r="D264" s="35" t="inlineStr">
        <is>
          <t>GERALDO RODRIGUES SANTOS</t>
        </is>
      </c>
      <c r="G264" t="inlineStr">
        <is>
          <t>CEF</t>
        </is>
      </c>
      <c r="H264" t="n">
        <v>13</v>
      </c>
      <c r="I264" t="n">
        <v>3814</v>
      </c>
      <c r="J264" t="n">
        <v>195702</v>
      </c>
      <c r="L264" s="12" t="inlineStr">
        <is>
          <t>MO</t>
        </is>
      </c>
      <c r="N264" t="inlineStr">
        <is>
          <t>COLABORADOR</t>
        </is>
      </c>
      <c r="O264" s="12" t="inlineStr">
        <is>
          <t>CEF  013  3814  195702 - CPF: 66.561.442.5-04</t>
        </is>
      </c>
      <c r="P264" s="12" t="n"/>
    </row>
    <row r="265">
      <c r="A265" s="98" t="inlineStr">
        <is>
          <t>84386517634</t>
        </is>
      </c>
      <c r="B265" s="98" t="inlineStr">
        <is>
          <t>PF</t>
        </is>
      </c>
      <c r="C265" s="35" t="inlineStr">
        <is>
          <t>GERALDO ROSA JUNIOR</t>
        </is>
      </c>
      <c r="D265" s="35" t="inlineStr">
        <is>
          <t>GERALDO ROSA JUNIOR</t>
        </is>
      </c>
      <c r="G265" s="12" t="n"/>
      <c r="I265" s="40" t="n"/>
      <c r="J265" s="12" t="n"/>
      <c r="L265" s="12" t="inlineStr">
        <is>
          <t>MO</t>
        </is>
      </c>
      <c r="N265" t="inlineStr">
        <is>
          <t>COLABORADOR</t>
        </is>
      </c>
      <c r="O265" s="12" t="n"/>
      <c r="P265" s="12" t="n"/>
    </row>
    <row r="266">
      <c r="A266" s="98" t="inlineStr">
        <is>
          <t>14386789000175</t>
        </is>
      </c>
      <c r="B266" s="98" t="inlineStr">
        <is>
          <t>PJ</t>
        </is>
      </c>
      <c r="C266" s="35" t="inlineStr">
        <is>
          <t>GESSO CAPITAL LTDA</t>
        </is>
      </c>
      <c r="D266" s="36" t="inlineStr">
        <is>
          <t>GESSO CAPITAL LTDA</t>
        </is>
      </c>
      <c r="E266" s="43" t="n"/>
      <c r="G266" s="12" t="n"/>
      <c r="I266" s="40" t="n"/>
      <c r="J266" s="12" t="n"/>
      <c r="L266" s="12" t="inlineStr">
        <is>
          <t>MAT</t>
        </is>
      </c>
      <c r="O266" s="12" t="n"/>
      <c r="P266" s="12" t="n"/>
    </row>
    <row r="267">
      <c r="A267" s="98" t="inlineStr">
        <is>
          <t>15160797602</t>
        </is>
      </c>
      <c r="B267" s="98" t="inlineStr">
        <is>
          <t>PF</t>
        </is>
      </c>
      <c r="C267" s="35" t="inlineStr">
        <is>
          <t xml:space="preserve">GIANLUCA HENRIQUE MOREIRA DE ASSIS </t>
        </is>
      </c>
      <c r="D267" s="35" t="inlineStr">
        <is>
          <t xml:space="preserve">GIANLUCA HENRIQUE MOREIRA DE ASSIS </t>
        </is>
      </c>
      <c r="G267" t="inlineStr">
        <is>
          <t>CEF</t>
        </is>
      </c>
      <c r="I267" t="n">
        <v>2782</v>
      </c>
      <c r="J267" t="n">
        <v>243663</v>
      </c>
      <c r="K267" s="12" t="n"/>
      <c r="L267" s="12" t="inlineStr">
        <is>
          <t>MO</t>
        </is>
      </c>
      <c r="O267" s="12" t="inlineStr">
        <is>
          <t>CEF    2782  243663 - CPF: 15.160.797.6-02</t>
        </is>
      </c>
      <c r="P267" s="12" t="n"/>
    </row>
    <row r="268">
      <c r="A268" s="98" t="inlineStr">
        <is>
          <t>60505656604</t>
        </is>
      </c>
      <c r="B268" s="98" t="inlineStr">
        <is>
          <t>PF</t>
        </is>
      </c>
      <c r="C268" s="58" t="inlineStr">
        <is>
          <t>GILBERTO ANANIAS RAMOS</t>
        </is>
      </c>
      <c r="D268" s="35" t="inlineStr">
        <is>
          <t>GILBERTO ANANIAS RAMOS</t>
        </is>
      </c>
      <c r="G268" t="inlineStr">
        <is>
          <t>CEF</t>
        </is>
      </c>
      <c r="I268" t="n">
        <v>2161</v>
      </c>
      <c r="J268" t="n">
        <v>186728</v>
      </c>
      <c r="K268" s="12" t="n"/>
      <c r="L268" s="12" t="inlineStr">
        <is>
          <t>SERV</t>
        </is>
      </c>
      <c r="O268" s="12" t="inlineStr">
        <is>
          <t>CEF    2161  186728 - CPF: 60.505.656.6-04</t>
        </is>
      </c>
      <c r="P268" s="12" t="n"/>
    </row>
    <row r="269">
      <c r="A269" s="98" t="inlineStr">
        <is>
          <t>43944434000152</t>
        </is>
      </c>
      <c r="B269" s="98" t="inlineStr">
        <is>
          <t>PJ</t>
        </is>
      </c>
      <c r="C269" s="35" t="inlineStr">
        <is>
          <t>GILMAR ASSIS SOARES</t>
        </is>
      </c>
      <c r="D269" s="35" t="inlineStr">
        <is>
          <t>GILMAR ASSIS SOARES</t>
        </is>
      </c>
      <c r="K269" s="12" t="inlineStr">
        <is>
          <t>43944434000152</t>
        </is>
      </c>
      <c r="L269" s="12" t="inlineStr">
        <is>
          <t>SERV</t>
        </is>
      </c>
      <c r="N269" s="12" t="n"/>
      <c r="O269" s="12" t="inlineStr">
        <is>
          <t>PIX: 43944434000152</t>
        </is>
      </c>
      <c r="P269" s="12" t="n"/>
    </row>
    <row r="270">
      <c r="A270" s="52" t="inlineStr">
        <is>
          <t>03612083678</t>
        </is>
      </c>
      <c r="B270" s="98" t="inlineStr">
        <is>
          <t>PF</t>
        </is>
      </c>
      <c r="C270" s="35" t="inlineStr">
        <is>
          <t>GILSON LEITE</t>
        </is>
      </c>
      <c r="D270" s="35" t="inlineStr">
        <is>
          <t>GILSON LEITE</t>
        </is>
      </c>
      <c r="G270" s="12" t="n"/>
      <c r="I270" s="40" t="n"/>
      <c r="J270" s="12" t="n"/>
      <c r="K270" t="inlineStr">
        <is>
          <t>03612083678</t>
        </is>
      </c>
      <c r="L270" s="12" t="inlineStr">
        <is>
          <t>MO</t>
        </is>
      </c>
      <c r="N270" s="44" t="n"/>
      <c r="O270" s="12" t="inlineStr">
        <is>
          <t>PIX: 03612083678</t>
        </is>
      </c>
      <c r="P270" s="12" t="n"/>
    </row>
    <row r="271">
      <c r="A271" s="98" t="inlineStr">
        <is>
          <t>05864821560</t>
        </is>
      </c>
      <c r="B271" s="98" t="inlineStr">
        <is>
          <t>PF</t>
        </is>
      </c>
      <c r="C271" s="35" t="inlineStr">
        <is>
          <t>GILSON RODRIGUES COSTA</t>
        </is>
      </c>
      <c r="D271" s="35" t="inlineStr">
        <is>
          <t>GILSON RODRIGUES COSTA</t>
        </is>
      </c>
      <c r="K271" s="12" t="inlineStr">
        <is>
          <t>05864821560</t>
        </is>
      </c>
      <c r="L271" s="12" t="inlineStr">
        <is>
          <t>MO</t>
        </is>
      </c>
      <c r="N271" s="12" t="inlineStr">
        <is>
          <t>COLABORADOR</t>
        </is>
      </c>
      <c r="O271" s="12" t="inlineStr">
        <is>
          <t>PIX: 05864821560</t>
        </is>
      </c>
      <c r="P271" s="12" t="n"/>
    </row>
    <row r="272">
      <c r="A272" s="98" t="inlineStr">
        <is>
          <t>97230014621</t>
        </is>
      </c>
      <c r="B272" s="98" t="inlineStr">
        <is>
          <t>PF</t>
        </is>
      </c>
      <c r="C272" s="35" t="inlineStr">
        <is>
          <t>GILSON SANTOS BARBOSA</t>
        </is>
      </c>
      <c r="D272" s="35" t="inlineStr">
        <is>
          <t>GILSON SANTOS BARBOSA</t>
        </is>
      </c>
      <c r="G272" t="inlineStr">
        <is>
          <t>NUBANK</t>
        </is>
      </c>
      <c r="I272" t="n">
        <v>1</v>
      </c>
      <c r="J272" t="n">
        <v>184737241</v>
      </c>
      <c r="L272" s="12" t="inlineStr">
        <is>
          <t>MO</t>
        </is>
      </c>
      <c r="N272" t="inlineStr">
        <is>
          <t>COLABORADOR</t>
        </is>
      </c>
      <c r="O272" s="12" t="inlineStr">
        <is>
          <t>NUBANK    0001  184737241 - CPF: 97.230.014.6-21</t>
        </is>
      </c>
      <c r="P272" s="12" t="n"/>
    </row>
    <row r="273">
      <c r="A273" s="52" t="inlineStr">
        <is>
          <t>02086696558</t>
        </is>
      </c>
      <c r="B273" s="98" t="inlineStr">
        <is>
          <t>PF</t>
        </is>
      </c>
      <c r="C273" s="35" t="inlineStr">
        <is>
          <t>GILVAN ALVES SILVA</t>
        </is>
      </c>
      <c r="D273" s="35" t="inlineStr">
        <is>
          <t>GILVAN ALVES SILVA</t>
        </is>
      </c>
      <c r="E273" s="76" t="n"/>
      <c r="K273" s="12" t="inlineStr">
        <is>
          <t>02086696558</t>
        </is>
      </c>
      <c r="L273" s="12" t="inlineStr">
        <is>
          <t>MO</t>
        </is>
      </c>
      <c r="N273" s="12" t="inlineStr">
        <is>
          <t>COLABORADOR</t>
        </is>
      </c>
      <c r="O273" s="12" t="inlineStr">
        <is>
          <t>PIX: 02086696558</t>
        </is>
      </c>
      <c r="P273" s="12" t="n"/>
    </row>
    <row r="274">
      <c r="A274" s="52" t="inlineStr">
        <is>
          <t>21543239000188</t>
        </is>
      </c>
      <c r="B274" s="98" t="inlineStr">
        <is>
          <t>PJ</t>
        </is>
      </c>
      <c r="C274" s="35" t="inlineStr">
        <is>
          <t>GKM COMERCIAL</t>
        </is>
      </c>
      <c r="D274" s="35" t="inlineStr">
        <is>
          <t>GKM COMERCIAL</t>
        </is>
      </c>
      <c r="L274" s="12" t="inlineStr">
        <is>
          <t>MAT</t>
        </is>
      </c>
      <c r="O274" s="12" t="n"/>
      <c r="P274" s="12" t="n"/>
    </row>
    <row r="275">
      <c r="A275" s="98" t="inlineStr">
        <is>
          <t>31973571672</t>
        </is>
      </c>
      <c r="B275" s="98" t="inlineStr">
        <is>
          <t>PF</t>
        </is>
      </c>
      <c r="C275" s="35" t="inlineStr">
        <is>
          <t>GLAUBER CARDOSO</t>
        </is>
      </c>
      <c r="D275" s="36" t="inlineStr">
        <is>
          <t>GLAUBER CARDOSO</t>
        </is>
      </c>
      <c r="E275" t="n">
        <v>31973571672</v>
      </c>
      <c r="K275" s="12" t="n">
        <v>31973571672</v>
      </c>
      <c r="L275" s="12" t="inlineStr">
        <is>
          <t>MO</t>
        </is>
      </c>
      <c r="N275" s="12" t="inlineStr">
        <is>
          <t>COLABORADOR</t>
        </is>
      </c>
      <c r="O275" s="12" t="inlineStr">
        <is>
          <t>PIX: 31973571672</t>
        </is>
      </c>
      <c r="P275" s="12" t="n"/>
    </row>
    <row r="276">
      <c r="A276" s="98" t="inlineStr">
        <is>
          <t>11000000600</t>
        </is>
      </c>
      <c r="B276" s="98" t="inlineStr">
        <is>
          <t>PF</t>
        </is>
      </c>
      <c r="C276" s="35" t="inlineStr">
        <is>
          <t>GLAUBER CARDOSO LIMA</t>
        </is>
      </c>
      <c r="D276" s="35" t="inlineStr">
        <is>
          <t>GLAUBER CARDOSO LIMA</t>
        </is>
      </c>
      <c r="K276" s="12" t="n"/>
      <c r="L276" s="12" t="inlineStr">
        <is>
          <t>MO</t>
        </is>
      </c>
      <c r="N276" s="44" t="n"/>
      <c r="O276" s="12" t="n"/>
      <c r="P276" s="12" t="n"/>
    </row>
    <row r="277">
      <c r="A277" s="98" t="inlineStr">
        <is>
          <t>10148242650</t>
        </is>
      </c>
      <c r="B277" s="98" t="inlineStr">
        <is>
          <t>PF</t>
        </is>
      </c>
      <c r="C277" s="35" t="inlineStr">
        <is>
          <t>GLAUBER SANTOS LIMA</t>
        </is>
      </c>
      <c r="D277" s="35" t="inlineStr">
        <is>
          <t>GLAUBER SANTOS LIMA</t>
        </is>
      </c>
      <c r="K277" t="inlineStr">
        <is>
          <t>10148242650</t>
        </is>
      </c>
      <c r="L277" s="12" t="inlineStr">
        <is>
          <t>MO</t>
        </is>
      </c>
      <c r="N277" t="inlineStr">
        <is>
          <t>COLABORADOR</t>
        </is>
      </c>
      <c r="O277" s="12" t="inlineStr">
        <is>
          <t>PIX: 10148242650</t>
        </is>
      </c>
      <c r="P277" s="12" t="n"/>
    </row>
    <row r="278">
      <c r="A278" s="98" t="inlineStr">
        <is>
          <t>04472952688</t>
        </is>
      </c>
      <c r="B278" s="98" t="inlineStr">
        <is>
          <t>PF</t>
        </is>
      </c>
      <c r="C278" s="35" t="inlineStr">
        <is>
          <t>GLEBSON SILVA RAMOS</t>
        </is>
      </c>
      <c r="D278" s="35" t="inlineStr">
        <is>
          <t>GLEBSON SILVA RAMOS</t>
        </is>
      </c>
      <c r="K278" t="inlineStr">
        <is>
          <t>04472952688</t>
        </is>
      </c>
      <c r="L278" s="12" t="inlineStr">
        <is>
          <t>MO</t>
        </is>
      </c>
      <c r="N278" t="inlineStr">
        <is>
          <t>COLABORADOR</t>
        </is>
      </c>
      <c r="O278" s="12" t="inlineStr">
        <is>
          <t>PIX: 04472952688</t>
        </is>
      </c>
      <c r="P278" s="12" t="n"/>
    </row>
    <row r="279">
      <c r="A279" s="98" t="inlineStr">
        <is>
          <t>24328892000112</t>
        </is>
      </c>
      <c r="B279" s="98" t="inlineStr">
        <is>
          <t>PJ</t>
        </is>
      </c>
      <c r="C279" s="35" t="inlineStr">
        <is>
          <t>GMC - GRUPO MINEIRO DE CLIMATIZAÇÃO</t>
        </is>
      </c>
      <c r="D279" s="35" t="inlineStr">
        <is>
          <t>GMC - GRUPO MINEIRO DE CLIMATIZAÇÃO</t>
        </is>
      </c>
      <c r="L279" s="12" t="inlineStr">
        <is>
          <t>MAT</t>
        </is>
      </c>
      <c r="O279" s="12" t="n"/>
      <c r="P279" s="12" t="n"/>
    </row>
    <row r="280">
      <c r="A280" s="98" t="inlineStr">
        <is>
          <t>20450277000123</t>
        </is>
      </c>
      <c r="B280" s="98" t="inlineStr">
        <is>
          <t>PJ</t>
        </is>
      </c>
      <c r="C280" s="35" t="inlineStr">
        <is>
          <t>GRUPO IGL MATERIAL DE CONSTRUÇÃO</t>
        </is>
      </c>
      <c r="D280" s="36" t="inlineStr">
        <is>
          <t>GRUPO IGL MATERIAL DE CONSTRUÇÃO</t>
        </is>
      </c>
      <c r="E280" s="43" t="n"/>
      <c r="K280" s="12" t="n"/>
      <c r="L280" s="12" t="inlineStr">
        <is>
          <t>MAT</t>
        </is>
      </c>
      <c r="O280" s="12" t="n"/>
      <c r="P280" s="12" t="n"/>
    </row>
    <row r="281">
      <c r="A281" s="98" t="inlineStr">
        <is>
          <t>09835241651</t>
        </is>
      </c>
      <c r="B281" s="98" t="inlineStr">
        <is>
          <t>PF</t>
        </is>
      </c>
      <c r="C281" s="35" t="inlineStr">
        <is>
          <t>GUILHERME ALVES RIBEIRO LEITE</t>
        </is>
      </c>
      <c r="D281" s="35" t="inlineStr">
        <is>
          <t>GUILHERME ALVES RIBEIRO LEITE</t>
        </is>
      </c>
      <c r="E281" s="43" t="n"/>
      <c r="K281" s="12" t="n"/>
      <c r="L281" s="12" t="inlineStr">
        <is>
          <t>ADM</t>
        </is>
      </c>
      <c r="N281" s="44" t="n"/>
      <c r="O281" s="12" t="n"/>
      <c r="P281" s="12" t="n"/>
    </row>
    <row r="282">
      <c r="A282" s="98" t="inlineStr">
        <is>
          <t>06947031680</t>
        </is>
      </c>
      <c r="B282" s="98" t="inlineStr">
        <is>
          <t>PF</t>
        </is>
      </c>
      <c r="C282" s="35" t="inlineStr">
        <is>
          <t>GUILHERME DAMASCENO GOMES</t>
        </is>
      </c>
      <c r="D282" s="36" t="inlineStr">
        <is>
          <t>GUILHERME DAMASCENO GOMES</t>
        </is>
      </c>
      <c r="G282" s="12" t="n"/>
      <c r="H282" s="45" t="n"/>
      <c r="I282" s="40" t="n"/>
      <c r="J282" s="12" t="n"/>
      <c r="K282" t="inlineStr">
        <is>
          <t>06947031680</t>
        </is>
      </c>
      <c r="L282" s="12" t="inlineStr">
        <is>
          <t>SERV</t>
        </is>
      </c>
      <c r="N282" s="44" t="n"/>
      <c r="O282" s="12" t="inlineStr">
        <is>
          <t>PIX: 06947031680</t>
        </is>
      </c>
      <c r="P282" s="12" t="n"/>
    </row>
    <row r="283">
      <c r="A283" s="98" t="inlineStr">
        <is>
          <t>13626624617</t>
        </is>
      </c>
      <c r="B283" s="98" t="inlineStr">
        <is>
          <t>PF</t>
        </is>
      </c>
      <c r="C283" s="35" t="inlineStr">
        <is>
          <t>GUILHERME MORAES SOARES</t>
        </is>
      </c>
      <c r="D283" s="36" t="inlineStr">
        <is>
          <t>GUILHERME MORAES SOARES</t>
        </is>
      </c>
      <c r="E283" s="38" t="n"/>
      <c r="H283" s="45" t="n"/>
      <c r="K283" s="12" t="inlineStr">
        <is>
          <t>13626624617</t>
        </is>
      </c>
      <c r="L283" s="12" t="inlineStr">
        <is>
          <t>MO</t>
        </is>
      </c>
      <c r="N283" t="inlineStr">
        <is>
          <t>COLABORADOR</t>
        </is>
      </c>
      <c r="O283" s="12" t="inlineStr">
        <is>
          <t>PIX: 13626624617</t>
        </is>
      </c>
      <c r="P283" s="12" t="n"/>
    </row>
    <row r="284">
      <c r="A284" s="98" t="inlineStr">
        <is>
          <t>15073813600</t>
        </is>
      </c>
      <c r="B284" s="98" t="inlineStr">
        <is>
          <t>PF</t>
        </is>
      </c>
      <c r="C284" s="35" t="inlineStr">
        <is>
          <t>GUILHERME SILVA ARAÚJO DA CUNHA</t>
        </is>
      </c>
      <c r="D284" s="35" t="inlineStr">
        <is>
          <t>GUILHERME SILVA ARAÚJO DA CUNHA</t>
        </is>
      </c>
      <c r="G284" t="inlineStr">
        <is>
          <t>SANTANDER</t>
        </is>
      </c>
      <c r="I284" t="n">
        <v>1142</v>
      </c>
      <c r="J284" t="n">
        <v>10110023</v>
      </c>
      <c r="L284" s="12" t="inlineStr">
        <is>
          <t>MO</t>
        </is>
      </c>
      <c r="N284" t="inlineStr">
        <is>
          <t>COLABORADOR</t>
        </is>
      </c>
      <c r="O284" s="12" t="inlineStr">
        <is>
          <t>SANTANDER    1142  10110023 - CPF: 15.073.813.6-00</t>
        </is>
      </c>
      <c r="P284" s="12" t="n"/>
    </row>
    <row r="285">
      <c r="A285" s="98" t="inlineStr">
        <is>
          <t>02192197616</t>
        </is>
      </c>
      <c r="B285" s="98" t="inlineStr">
        <is>
          <t>PF</t>
        </is>
      </c>
      <c r="C285" s="35" t="inlineStr">
        <is>
          <t>GUSTAVO GEOVANE MAGALHÃES</t>
        </is>
      </c>
      <c r="D285" s="36" t="inlineStr">
        <is>
          <t>GUSTAVO GEOVANE MAGALHÃES</t>
        </is>
      </c>
      <c r="E285" t="n">
        <v>31993190814</v>
      </c>
      <c r="K285" t="n">
        <v>31993190814</v>
      </c>
      <c r="L285" s="12" t="inlineStr">
        <is>
          <t>DIV</t>
        </is>
      </c>
      <c r="N285" s="12" t="n"/>
      <c r="O285" s="12" t="inlineStr">
        <is>
          <t>PIX: 31993190814</t>
        </is>
      </c>
      <c r="P285" s="12" t="n"/>
    </row>
    <row r="286">
      <c r="A286" s="98" t="inlineStr">
        <is>
          <t>06002860533</t>
        </is>
      </c>
      <c r="B286" s="98" t="inlineStr">
        <is>
          <t>PF</t>
        </is>
      </c>
      <c r="C286" s="35" t="inlineStr">
        <is>
          <t>GUSTAVO RENNYG</t>
        </is>
      </c>
      <c r="D286" s="36" t="inlineStr">
        <is>
          <t>GUSTAVO RENNYG</t>
        </is>
      </c>
      <c r="L286" s="12" t="inlineStr">
        <is>
          <t>LOC</t>
        </is>
      </c>
      <c r="O286" s="12" t="n"/>
      <c r="P286" s="12" t="n"/>
    </row>
    <row r="287">
      <c r="A287" s="98" t="inlineStr">
        <is>
          <t>22852264000106</t>
        </is>
      </c>
      <c r="B287" s="98" t="inlineStr">
        <is>
          <t>PJ</t>
        </is>
      </c>
      <c r="C287" s="35" t="inlineStr">
        <is>
          <t>H&amp;L PREMOLDADOS LTDA</t>
        </is>
      </c>
      <c r="D287" s="35" t="inlineStr">
        <is>
          <t>H&amp;L PREMOLDADOS LTDA</t>
        </is>
      </c>
      <c r="E287" s="38" t="n"/>
      <c r="K287" s="12" t="n"/>
      <c r="L287" s="12" t="inlineStr">
        <is>
          <t>MAT</t>
        </is>
      </c>
      <c r="N287" t="inlineStr">
        <is>
          <t>FORNECEDOR</t>
        </is>
      </c>
      <c r="O287" s="12" t="n"/>
      <c r="P287" s="12" t="n"/>
    </row>
    <row r="288">
      <c r="A288" s="98" t="inlineStr">
        <is>
          <t>18844153000180</t>
        </is>
      </c>
      <c r="B288" s="98" t="inlineStr">
        <is>
          <t>PJ</t>
        </is>
      </c>
      <c r="C288" s="35" t="inlineStr">
        <is>
          <t>HC LOCACAO DE ANDAIMES E EQUIPAMENTOS LTDA</t>
        </is>
      </c>
      <c r="D288" s="36" t="inlineStr">
        <is>
          <t>HC LOCACAO DE ANDAIMES</t>
        </is>
      </c>
      <c r="E288" s="38" t="n"/>
      <c r="K288" s="12" t="n"/>
      <c r="L288" s="12" t="inlineStr">
        <is>
          <t>LOC</t>
        </is>
      </c>
      <c r="N288" s="12" t="n"/>
      <c r="O288" s="12" t="n"/>
      <c r="P288" s="12" t="n"/>
    </row>
    <row r="289">
      <c r="A289" s="52" t="inlineStr">
        <is>
          <t>30652805000180</t>
        </is>
      </c>
      <c r="B289" s="98" t="inlineStr">
        <is>
          <t>PJ</t>
        </is>
      </c>
      <c r="C289" s="35" t="inlineStr">
        <is>
          <t>HEBROM CALHAS E RUFOS</t>
        </is>
      </c>
      <c r="D289" s="35" t="inlineStr">
        <is>
          <t>HEBROM CALHAS E RUFOS</t>
        </is>
      </c>
      <c r="E289" t="n">
        <v>31982394619</v>
      </c>
      <c r="K289" t="n">
        <v>31982394619</v>
      </c>
      <c r="L289" s="12" t="inlineStr">
        <is>
          <t>MAT</t>
        </is>
      </c>
      <c r="O289" s="12" t="inlineStr">
        <is>
          <t>PIX: 31982394619</t>
        </is>
      </c>
      <c r="P289" s="12" t="n"/>
    </row>
    <row r="290">
      <c r="A290" s="98" t="inlineStr">
        <is>
          <t>00959416650</t>
        </is>
      </c>
      <c r="B290" s="98" t="inlineStr">
        <is>
          <t>PF</t>
        </is>
      </c>
      <c r="C290" s="35" t="inlineStr">
        <is>
          <t>HELIANO FRANCISCO ALVES</t>
        </is>
      </c>
      <c r="D290" s="35" t="inlineStr">
        <is>
          <t>HELIANO FRANCISCO ALVES</t>
        </is>
      </c>
      <c r="E290" t="n">
        <v>31999912316</v>
      </c>
      <c r="G290" s="12" t="n"/>
      <c r="I290" s="40" t="n"/>
      <c r="J290" s="12" t="n"/>
      <c r="K290" t="n">
        <v>31999912316</v>
      </c>
      <c r="L290" s="12" t="inlineStr">
        <is>
          <t>MO</t>
        </is>
      </c>
      <c r="N290" t="inlineStr">
        <is>
          <t>COLABORADOR</t>
        </is>
      </c>
      <c r="O290" s="12" t="inlineStr">
        <is>
          <t>PIX: 31999912316</t>
        </is>
      </c>
      <c r="P290" s="12" t="n"/>
    </row>
    <row r="291">
      <c r="A291" s="98" t="inlineStr">
        <is>
          <t>00049153600</t>
        </is>
      </c>
      <c r="B291" s="98" t="inlineStr">
        <is>
          <t>PF</t>
        </is>
      </c>
      <c r="C291" s="35" t="inlineStr">
        <is>
          <t>HELIO LACERDA DE MENDONÇA JR</t>
        </is>
      </c>
      <c r="D291" s="35" t="inlineStr">
        <is>
          <t>HELIO LACERDA DE MENDONÇA JR</t>
        </is>
      </c>
      <c r="E291" s="38" t="n"/>
      <c r="K291" s="12" t="n"/>
      <c r="L291" s="12" t="inlineStr">
        <is>
          <t>DIV</t>
        </is>
      </c>
      <c r="O291" s="12" t="n"/>
      <c r="P291" s="12" t="n"/>
    </row>
    <row r="292">
      <c r="A292" s="98" t="inlineStr">
        <is>
          <t>06411815666</t>
        </is>
      </c>
      <c r="B292" s="98" t="inlineStr">
        <is>
          <t>PF</t>
        </is>
      </c>
      <c r="C292" s="58" t="inlineStr">
        <is>
          <t>HELTON FERREIRA GARDIANO</t>
        </is>
      </c>
      <c r="D292" s="35" t="inlineStr">
        <is>
          <t>HELTON FERREIRA GARDIANO</t>
        </is>
      </c>
      <c r="E292" t="n">
        <v>31993628970</v>
      </c>
      <c r="K292" t="n">
        <v>31993628970</v>
      </c>
      <c r="L292" s="83" t="inlineStr">
        <is>
          <t>SERV</t>
        </is>
      </c>
      <c r="O292" s="12" t="inlineStr">
        <is>
          <t>PIX: 31993628970</t>
        </is>
      </c>
      <c r="P292" s="12" t="n"/>
    </row>
    <row r="293">
      <c r="A293" s="98" t="inlineStr">
        <is>
          <t>31986034186</t>
        </is>
      </c>
      <c r="B293" s="98" t="inlineStr">
        <is>
          <t>PF</t>
        </is>
      </c>
      <c r="C293" s="35" t="inlineStr">
        <is>
          <t>HEMERSON DIEGO</t>
        </is>
      </c>
      <c r="D293" s="35" t="inlineStr">
        <is>
          <t>HEMERSON DIEGO</t>
        </is>
      </c>
      <c r="L293" s="12" t="inlineStr">
        <is>
          <t>SERV</t>
        </is>
      </c>
      <c r="O293" s="12" t="n"/>
      <c r="P293" s="12" t="n"/>
    </row>
    <row r="294">
      <c r="A294" s="98" t="inlineStr">
        <is>
          <t>18380847890</t>
        </is>
      </c>
      <c r="B294" s="98" t="inlineStr">
        <is>
          <t>PF</t>
        </is>
      </c>
      <c r="C294" s="35" t="inlineStr">
        <is>
          <t>HENRIQUE DA SILVA CASTRO</t>
        </is>
      </c>
      <c r="D294" s="36" t="inlineStr">
        <is>
          <t>HENRIQUE DA SILVA CASTRO</t>
        </is>
      </c>
      <c r="E294" s="43" t="n"/>
      <c r="K294" s="12" t="n"/>
      <c r="L294" s="12" t="inlineStr">
        <is>
          <t>MAT</t>
        </is>
      </c>
      <c r="O294" s="12" t="n"/>
      <c r="P294" s="12" t="n"/>
    </row>
    <row r="295">
      <c r="A295" s="98" t="inlineStr">
        <is>
          <t>11013628632</t>
        </is>
      </c>
      <c r="B295" s="98" t="inlineStr">
        <is>
          <t>PF</t>
        </is>
      </c>
      <c r="C295" s="35" t="inlineStr">
        <is>
          <t>HENRIQUE FARIAS COELHO</t>
        </is>
      </c>
      <c r="D295" s="35" t="inlineStr">
        <is>
          <t>HENRIQUE FARIAS COELHO</t>
        </is>
      </c>
      <c r="K295" s="12" t="inlineStr">
        <is>
          <t>11013628632</t>
        </is>
      </c>
      <c r="L295" s="12" t="inlineStr">
        <is>
          <t>SERV</t>
        </is>
      </c>
      <c r="N295" s="12" t="n"/>
      <c r="O295" s="12" t="inlineStr">
        <is>
          <t>PIX: 11013628632</t>
        </is>
      </c>
      <c r="P295" s="12" t="n"/>
    </row>
    <row r="296">
      <c r="A296" s="90" t="inlineStr">
        <is>
          <t>11499237685</t>
        </is>
      </c>
      <c r="B296" s="98" t="inlineStr">
        <is>
          <t>PF</t>
        </is>
      </c>
      <c r="C296" s="35" t="inlineStr">
        <is>
          <t>HENRIQUE MILLER DIAS QUEIROZ</t>
        </is>
      </c>
      <c r="D296" s="35" t="inlineStr">
        <is>
          <t>HENRIQUE MILLER DIAS QUEIROZ</t>
        </is>
      </c>
      <c r="K296" s="90" t="inlineStr">
        <is>
          <t>11499237685</t>
        </is>
      </c>
      <c r="L296" s="12" t="inlineStr">
        <is>
          <t>MO</t>
        </is>
      </c>
      <c r="N296" t="inlineStr">
        <is>
          <t>COLABORADOR</t>
        </is>
      </c>
      <c r="O296" s="12" t="inlineStr">
        <is>
          <t>PIX: 11499237685</t>
        </is>
      </c>
      <c r="P296" s="12" t="n"/>
    </row>
    <row r="297">
      <c r="A297" s="52" t="inlineStr">
        <is>
          <t>05350937642</t>
        </is>
      </c>
      <c r="B297" s="98" t="inlineStr">
        <is>
          <t>PF</t>
        </is>
      </c>
      <c r="C297" s="35" t="inlineStr">
        <is>
          <t>HENRY SILVA MAIA LOPES</t>
        </is>
      </c>
      <c r="D297" s="35" t="inlineStr">
        <is>
          <t>HENRY LOPES</t>
        </is>
      </c>
      <c r="E297" s="43" t="n"/>
      <c r="K297" s="12" t="inlineStr">
        <is>
          <t>05350937642</t>
        </is>
      </c>
      <c r="L297" s="12" t="inlineStr">
        <is>
          <t>DIV</t>
        </is>
      </c>
      <c r="M297" t="inlineStr">
        <is>
          <t>MOTOBOY</t>
        </is>
      </c>
      <c r="N297" s="44" t="n"/>
      <c r="O297" s="12" t="inlineStr">
        <is>
          <t>PIX: 05350937642</t>
        </is>
      </c>
      <c r="P297" s="12" t="n"/>
    </row>
    <row r="298">
      <c r="A298" s="98" t="inlineStr">
        <is>
          <t>11111111100</t>
        </is>
      </c>
      <c r="B298" s="98" t="inlineStr">
        <is>
          <t>PF</t>
        </is>
      </c>
      <c r="C298" s="35" t="inlineStr">
        <is>
          <t>HERMÍLIO BISPO DAMASCENO</t>
        </is>
      </c>
      <c r="D298" s="36" t="inlineStr">
        <is>
          <t>HERMÍLIO BISPO DAMASCENO</t>
        </is>
      </c>
      <c r="E298" t="n">
        <v>31986787994</v>
      </c>
      <c r="K298" t="n">
        <v>31986787994</v>
      </c>
      <c r="L298" s="12" t="inlineStr">
        <is>
          <t>MO</t>
        </is>
      </c>
      <c r="N298" t="inlineStr">
        <is>
          <t>COLABORADOR</t>
        </is>
      </c>
      <c r="O298" s="12" t="inlineStr">
        <is>
          <t>PIX: 31986787994</t>
        </is>
      </c>
      <c r="P298" s="12" t="n"/>
    </row>
    <row r="299">
      <c r="A299" s="74" t="inlineStr">
        <is>
          <t>05193541682</t>
        </is>
      </c>
      <c r="B299" s="98" t="inlineStr">
        <is>
          <t>PF</t>
        </is>
      </c>
      <c r="C299" s="35" t="inlineStr">
        <is>
          <t>HEVERY HAIRNER PRADO MARIA</t>
        </is>
      </c>
      <c r="D299" s="35" t="inlineStr">
        <is>
          <t>HEVERY HAIRNER PRADO MARIA</t>
        </is>
      </c>
      <c r="K299" s="12" t="n"/>
      <c r="L299" s="12" t="inlineStr">
        <is>
          <t>DIV</t>
        </is>
      </c>
      <c r="O299" s="12" t="n"/>
      <c r="P299" s="12" t="n"/>
    </row>
    <row r="300">
      <c r="A300" s="98" t="inlineStr">
        <is>
          <t>70302076611</t>
        </is>
      </c>
      <c r="B300" s="98" t="inlineStr">
        <is>
          <t>PF</t>
        </is>
      </c>
      <c r="C300" s="35" t="inlineStr">
        <is>
          <t>HIKARO VIEIRA ALVES</t>
        </is>
      </c>
      <c r="D300" s="35" t="inlineStr">
        <is>
          <t>HIKARO VIEIRA ALVES</t>
        </is>
      </c>
      <c r="K300" s="12" t="inlineStr">
        <is>
          <t>70302076611</t>
        </is>
      </c>
      <c r="L300" s="12" t="inlineStr">
        <is>
          <t>MO</t>
        </is>
      </c>
      <c r="N300" s="12" t="n"/>
      <c r="O300" s="12" t="inlineStr">
        <is>
          <t>PIX: 70302076611</t>
        </is>
      </c>
      <c r="P300" s="12" t="n"/>
    </row>
    <row r="301">
      <c r="A301" s="98" t="inlineStr">
        <is>
          <t>07281903626</t>
        </is>
      </c>
      <c r="B301" s="98" t="inlineStr">
        <is>
          <t>PF</t>
        </is>
      </c>
      <c r="C301" s="35" t="inlineStr">
        <is>
          <t>HUGO LUIZ ASSEREUI</t>
        </is>
      </c>
      <c r="D301" s="35" t="inlineStr">
        <is>
          <t>HUGO LUIZ ASSEREUI</t>
        </is>
      </c>
      <c r="K301" s="12" t="inlineStr">
        <is>
          <t>07281903626</t>
        </is>
      </c>
      <c r="L301" s="12" t="inlineStr">
        <is>
          <t>SERV</t>
        </is>
      </c>
      <c r="N301" t="inlineStr">
        <is>
          <t>FORNECEDOR</t>
        </is>
      </c>
      <c r="O301" s="12" t="inlineStr">
        <is>
          <t>PIX: 07281903626</t>
        </is>
      </c>
      <c r="P301" s="12" t="n"/>
    </row>
    <row r="302">
      <c r="A302" s="98" t="inlineStr">
        <is>
          <t>06701163602</t>
        </is>
      </c>
      <c r="B302" s="98" t="inlineStr">
        <is>
          <t>PF</t>
        </is>
      </c>
      <c r="C302" s="35" t="inlineStr">
        <is>
          <t>HÉLIO ROMUALDO DOS ANJOS</t>
        </is>
      </c>
      <c r="D302" s="35" t="inlineStr">
        <is>
          <t>HÉLIO ROMUALDO DOS ANJOS</t>
        </is>
      </c>
      <c r="E302" s="43" t="n"/>
      <c r="G302" t="inlineStr">
        <is>
          <t>CEF</t>
        </is>
      </c>
      <c r="I302" t="n">
        <v>2381</v>
      </c>
      <c r="J302" t="n">
        <v>172138</v>
      </c>
      <c r="L302" s="12" t="inlineStr">
        <is>
          <t>MO</t>
        </is>
      </c>
      <c r="O302" s="12" t="inlineStr">
        <is>
          <t>CEF    2381  172138 - CPF: 06.701.163.6-02</t>
        </is>
      </c>
      <c r="P302" s="12" t="n"/>
    </row>
    <row r="303">
      <c r="A303" s="98" t="inlineStr">
        <is>
          <t>10228911000124</t>
        </is>
      </c>
      <c r="B303" s="98" t="inlineStr">
        <is>
          <t>PJ</t>
        </is>
      </c>
      <c r="C303" s="35" t="inlineStr">
        <is>
          <t>I.E.B.L MONTAGENS E SERVICOS LTDA</t>
        </is>
      </c>
      <c r="D303" s="35" t="inlineStr">
        <is>
          <t>I.E.B.L MONTAGENS E SERVICOS LTDA</t>
        </is>
      </c>
      <c r="K303" t="inlineStr">
        <is>
          <t>10228911000124</t>
        </is>
      </c>
      <c r="L303" s="12" t="inlineStr">
        <is>
          <t>SERV</t>
        </is>
      </c>
      <c r="O303" s="12" t="inlineStr">
        <is>
          <t>PIX: 10228911000124</t>
        </is>
      </c>
      <c r="P303" s="12" t="n"/>
    </row>
    <row r="304">
      <c r="A304" s="98" t="inlineStr">
        <is>
          <t>06041085000132</t>
        </is>
      </c>
      <c r="B304" s="98" t="inlineStr">
        <is>
          <t>PJ</t>
        </is>
      </c>
      <c r="C304" s="35" t="inlineStr">
        <is>
          <t>TAIPA ACABAMENTOS LTDA</t>
        </is>
      </c>
      <c r="D304" s="36" t="inlineStr">
        <is>
          <t>IDEALE ACABAMENTOS</t>
        </is>
      </c>
      <c r="L304" s="12" t="inlineStr">
        <is>
          <t>MAT</t>
        </is>
      </c>
      <c r="N304" s="12" t="n"/>
      <c r="O304" s="12" t="n"/>
      <c r="P304" s="12" t="n"/>
    </row>
    <row r="305">
      <c r="A305" s="98" t="inlineStr">
        <is>
          <t>43194688000109</t>
        </is>
      </c>
      <c r="B305" s="98" t="inlineStr">
        <is>
          <t>PJ</t>
        </is>
      </c>
      <c r="C305" s="35" t="inlineStr">
        <is>
          <t>WARLLEY JOSE DE OLIVEIRA</t>
        </is>
      </c>
      <c r="D305" s="35" t="inlineStr">
        <is>
          <t>IDEALE MOBILE</t>
        </is>
      </c>
      <c r="L305" s="12" t="inlineStr">
        <is>
          <t>MAT</t>
        </is>
      </c>
      <c r="O305" s="12" t="n"/>
      <c r="P305" s="12" t="n"/>
    </row>
    <row r="306">
      <c r="A306" s="98" t="inlineStr">
        <is>
          <t>32898417000100</t>
        </is>
      </c>
      <c r="B306" s="98" t="inlineStr">
        <is>
          <t>PJ</t>
        </is>
      </c>
      <c r="C306" s="35" t="inlineStr">
        <is>
          <t>IGB SOLUCOES CONSTRUTIVAS LTDA</t>
        </is>
      </c>
      <c r="D306" s="35" t="inlineStr">
        <is>
          <t>IGB SOLUCOES CONSTRUTIVAS LTDA</t>
        </is>
      </c>
      <c r="L306" s="12" t="inlineStr">
        <is>
          <t>SERV</t>
        </is>
      </c>
      <c r="M306" s="12" t="n"/>
      <c r="N306" s="12" t="inlineStr">
        <is>
          <t>FORNECEDOR</t>
        </is>
      </c>
      <c r="O306" s="12" t="n"/>
      <c r="P306" s="12" t="n"/>
    </row>
    <row r="307">
      <c r="A307" s="98" t="inlineStr">
        <is>
          <t>20450277001286</t>
        </is>
      </c>
      <c r="B307" s="98" t="inlineStr">
        <is>
          <t>PJ</t>
        </is>
      </c>
      <c r="C307" s="35" t="inlineStr">
        <is>
          <t>IGL IMP COMERCIO MATERIAIS</t>
        </is>
      </c>
      <c r="D307" s="35" t="inlineStr">
        <is>
          <t>IGL IMP COMERCIO MATERIAIS</t>
        </is>
      </c>
      <c r="E307" s="43" t="n"/>
      <c r="L307" s="12" t="inlineStr">
        <is>
          <t>MAT</t>
        </is>
      </c>
      <c r="M307" s="12" t="n"/>
      <c r="N307" s="12" t="n"/>
      <c r="O307" s="12" t="n"/>
      <c r="P307" s="12" t="n"/>
    </row>
    <row r="308">
      <c r="A308" s="98" t="inlineStr">
        <is>
          <t>12463472000240</t>
        </is>
      </c>
      <c r="B308" s="98" t="inlineStr">
        <is>
          <t>PJ</t>
        </is>
      </c>
      <c r="C308" s="35" t="inlineStr">
        <is>
          <t>IMA EQUIPAMENTOS DE PROTECAO INDIVIDUAL LTDA</t>
        </is>
      </c>
      <c r="D308" s="35" t="inlineStr">
        <is>
          <t>IMA EPI LTDA</t>
        </is>
      </c>
      <c r="L308" s="12" t="inlineStr">
        <is>
          <t>MO</t>
        </is>
      </c>
      <c r="M308" t="inlineStr">
        <is>
          <t>EPI</t>
        </is>
      </c>
      <c r="N308" t="inlineStr">
        <is>
          <t>FORNECEDOR</t>
        </is>
      </c>
      <c r="O308" s="12" t="n"/>
      <c r="P308" s="12" t="n"/>
    </row>
    <row r="309">
      <c r="A309" s="98" t="inlineStr">
        <is>
          <t>12463472000160</t>
        </is>
      </c>
      <c r="B309" s="98" t="inlineStr">
        <is>
          <t>PJ</t>
        </is>
      </c>
      <c r="C309" s="35" t="inlineStr">
        <is>
          <t>IMA EQUIPAMENTOS DE PROTECAO INDIVIDUAL LTDA</t>
        </is>
      </c>
      <c r="D309" s="35" t="inlineStr">
        <is>
          <t>IMA EPIS</t>
        </is>
      </c>
      <c r="L309" s="12" t="inlineStr">
        <is>
          <t>MO</t>
        </is>
      </c>
      <c r="M309" t="inlineStr">
        <is>
          <t>EPI</t>
        </is>
      </c>
      <c r="N309" t="inlineStr">
        <is>
          <t>FORNECEDOR</t>
        </is>
      </c>
      <c r="O309" s="12" t="n"/>
      <c r="P309" s="12" t="n"/>
    </row>
    <row r="310">
      <c r="A310" s="98" t="inlineStr">
        <is>
          <t>39814841000178</t>
        </is>
      </c>
      <c r="B310" s="98" t="inlineStr">
        <is>
          <t>PJ</t>
        </is>
      </c>
      <c r="C310" s="35" t="inlineStr">
        <is>
          <t>IMC RESISTENCIAS LTDA</t>
        </is>
      </c>
      <c r="D310" s="35" t="inlineStr">
        <is>
          <t>IMC RESISTENCIAS</t>
        </is>
      </c>
      <c r="L310" s="12" t="inlineStr">
        <is>
          <t>MAT</t>
        </is>
      </c>
      <c r="O310" s="12" t="n"/>
      <c r="P310" s="12" t="n"/>
    </row>
    <row r="311">
      <c r="A311" t="inlineStr">
        <is>
          <t>03769642000148</t>
        </is>
      </c>
      <c r="B311" t="inlineStr">
        <is>
          <t>PJ</t>
        </is>
      </c>
      <c r="C311" t="inlineStr">
        <is>
          <t>IMPERCASA COM MAT DE COSTRUÇÃO LTDA</t>
        </is>
      </c>
      <c r="D311" t="inlineStr">
        <is>
          <t>IMPERCASA IMPERMEABILIZANTES</t>
        </is>
      </c>
      <c r="L311" t="inlineStr">
        <is>
          <t>MAT</t>
        </is>
      </c>
    </row>
    <row r="312">
      <c r="A312" s="73" t="inlineStr">
        <is>
          <t>08039112000168</t>
        </is>
      </c>
      <c r="B312" s="98" t="inlineStr">
        <is>
          <t>PJ</t>
        </is>
      </c>
      <c r="C312" s="35" t="inlineStr">
        <is>
          <t>COMERCIAL IMPERMEABILIZANTES IMPERVIA LTDA</t>
        </is>
      </c>
      <c r="D312" s="36" t="inlineStr">
        <is>
          <t>IMPERMEABILIZANTES IMPERVIA</t>
        </is>
      </c>
      <c r="L312" s="12" t="inlineStr">
        <is>
          <t>MAT</t>
        </is>
      </c>
      <c r="N312" s="12" t="n"/>
      <c r="O312" s="12" t="n"/>
      <c r="P312" s="12" t="n"/>
    </row>
    <row r="313">
      <c r="A313" s="37" t="inlineStr">
        <is>
          <t>00594414000196</t>
        </is>
      </c>
      <c r="B313" s="98" t="inlineStr">
        <is>
          <t>PJ</t>
        </is>
      </c>
      <c r="C313" s="36" t="inlineStr">
        <is>
          <t>INCOBRAZ PRE-MOLDADOS LTDA</t>
        </is>
      </c>
      <c r="D313" s="36" t="inlineStr">
        <is>
          <t>INCOBRAZ</t>
        </is>
      </c>
      <c r="E313" s="43" t="n"/>
      <c r="F313" s="44" t="n"/>
      <c r="G313" s="44" t="n"/>
      <c r="H313" s="45" t="n"/>
      <c r="I313" s="46" t="n"/>
      <c r="J313" s="44" t="n"/>
      <c r="K313" s="44" t="n"/>
      <c r="L313" s="44" t="inlineStr">
        <is>
          <t>MAT</t>
        </is>
      </c>
      <c r="M313" s="44" t="n"/>
      <c r="N313" s="44" t="n"/>
      <c r="O313" s="12" t="inlineStr">
        <is>
          <t>-</t>
        </is>
      </c>
      <c r="P313" s="12" t="n"/>
    </row>
    <row r="314">
      <c r="A314" s="98" t="inlineStr">
        <is>
          <t>75821546000102</t>
        </is>
      </c>
      <c r="B314" s="98" t="inlineStr">
        <is>
          <t>PJ</t>
        </is>
      </c>
      <c r="C314" s="35" t="inlineStr">
        <is>
          <t>INDUSTRIA E COMERCIO DE MOLDURAS SANTA LUZIA LTDA</t>
        </is>
      </c>
      <c r="D314" s="35" t="inlineStr">
        <is>
          <t>IND COM MOLDURAS SANTA LUZIA</t>
        </is>
      </c>
      <c r="L314" s="12" t="inlineStr">
        <is>
          <t>MAT</t>
        </is>
      </c>
      <c r="N314" t="inlineStr">
        <is>
          <t>FORNECEDOR</t>
        </is>
      </c>
      <c r="O314" s="12" t="n"/>
      <c r="P314" s="12" t="n"/>
    </row>
    <row r="315">
      <c r="A315" s="98" t="inlineStr">
        <is>
          <t>17206616000116</t>
        </is>
      </c>
      <c r="B315" s="98" t="inlineStr">
        <is>
          <t>PJ</t>
        </is>
      </c>
      <c r="C315" s="35" t="inlineStr">
        <is>
          <t>INDÚSTRIA DE APARELHOS ELÉTRICOS IMC LTDA</t>
        </is>
      </c>
      <c r="D315" s="35" t="inlineStr">
        <is>
          <t>INDÚSTRIA DE APARELHOS ELÉTRICOS IMC LTDA</t>
        </is>
      </c>
      <c r="L315" s="12" t="inlineStr">
        <is>
          <t>MAT</t>
        </is>
      </c>
      <c r="N315" t="inlineStr">
        <is>
          <t>FORNECEDOR</t>
        </is>
      </c>
      <c r="O315" s="12" t="n"/>
      <c r="P315" s="12" t="n"/>
    </row>
    <row r="316">
      <c r="A316" s="98" t="inlineStr">
        <is>
          <t>34016397000121</t>
        </is>
      </c>
      <c r="B316" s="98" t="inlineStr">
        <is>
          <t>PJ</t>
        </is>
      </c>
      <c r="C316" s="35" t="inlineStr">
        <is>
          <t>Infinito Vidros Comercio de Vidros LTDA</t>
        </is>
      </c>
      <c r="D316" s="35" t="inlineStr">
        <is>
          <t>INFINITO VIDROS</t>
        </is>
      </c>
      <c r="L316" s="12" t="inlineStr">
        <is>
          <t>MAT</t>
        </is>
      </c>
      <c r="O316" s="12" t="n"/>
      <c r="P316" s="12" t="n"/>
    </row>
    <row r="317">
      <c r="A317" s="98" t="inlineStr">
        <is>
          <t>29979036000140</t>
        </is>
      </c>
      <c r="B317" s="98" t="inlineStr">
        <is>
          <t>PJ</t>
        </is>
      </c>
      <c r="C317" s="35" t="inlineStr">
        <is>
          <t>INSTITUTO NACIONAL DO SEGURO SOCIAL</t>
        </is>
      </c>
      <c r="D317" s="35" t="inlineStr">
        <is>
          <t>INSS</t>
        </is>
      </c>
      <c r="L317" s="12" t="inlineStr">
        <is>
          <t>MO</t>
        </is>
      </c>
      <c r="M317" s="12" t="n"/>
      <c r="O317" s="12" t="n"/>
      <c r="P317" s="12" t="n"/>
    </row>
    <row r="318">
      <c r="A318" s="37" t="inlineStr">
        <is>
          <t>00394460000141</t>
        </is>
      </c>
      <c r="B318" s="98" t="inlineStr">
        <is>
          <t>PJ</t>
        </is>
      </c>
      <c r="C318" s="36" t="inlineStr">
        <is>
          <t>Ministerio da Fazenda</t>
        </is>
      </c>
      <c r="D318" s="36" t="inlineStr">
        <is>
          <t>INSS/IRRF</t>
        </is>
      </c>
      <c r="E318" s="43" t="n"/>
      <c r="F318" s="44" t="n"/>
      <c r="G318" s="44" t="n"/>
      <c r="H318" s="45" t="n"/>
      <c r="I318" s="46" t="n"/>
      <c r="J318" s="44" t="n"/>
      <c r="K318" s="44" t="n"/>
      <c r="L318" s="44" t="inlineStr">
        <is>
          <t>MO</t>
        </is>
      </c>
      <c r="M318" s="44" t="n"/>
      <c r="N318" s="44" t="n"/>
      <c r="O318" s="12" t="n"/>
      <c r="P318" s="12" t="n"/>
    </row>
    <row r="319">
      <c r="A319" s="98" t="inlineStr">
        <is>
          <t>18827568000146</t>
        </is>
      </c>
      <c r="B319" s="98" t="inlineStr">
        <is>
          <t>PJ</t>
        </is>
      </c>
      <c r="C319" s="35" t="inlineStr">
        <is>
          <t>INTERPAM ILUMINACAO LTDA</t>
        </is>
      </c>
      <c r="D319" s="35" t="inlineStr">
        <is>
          <t>INTERPAM ILUMINACAO LTDA</t>
        </is>
      </c>
      <c r="E319" s="38" t="n"/>
      <c r="K319" s="12" t="n"/>
      <c r="L319" s="12" t="inlineStr">
        <is>
          <t>SERV</t>
        </is>
      </c>
      <c r="M319" t="inlineStr">
        <is>
          <t>ILUMINAÇÃO</t>
        </is>
      </c>
      <c r="N319" s="12" t="n"/>
      <c r="O319" s="12" t="n"/>
      <c r="P319" s="12" t="n"/>
    </row>
    <row r="320">
      <c r="A320" s="98" t="inlineStr">
        <is>
          <t>09854154602</t>
        </is>
      </c>
      <c r="B320" s="98" t="inlineStr">
        <is>
          <t>PF</t>
        </is>
      </c>
      <c r="C320" s="35" t="inlineStr">
        <is>
          <t xml:space="preserve">IRLAN DANTAS DE OLIVEIRA </t>
        </is>
      </c>
      <c r="D320" s="35" t="inlineStr">
        <is>
          <t xml:space="preserve">IRLAN DANTAS DE OLIVEIRA </t>
        </is>
      </c>
      <c r="E320" s="43" t="n"/>
      <c r="G320" t="inlineStr">
        <is>
          <t>C6 BANK</t>
        </is>
      </c>
      <c r="I320" t="n">
        <v>1</v>
      </c>
      <c r="J320" t="n">
        <v>18309046</v>
      </c>
      <c r="L320" s="12" t="inlineStr">
        <is>
          <t>MO</t>
        </is>
      </c>
      <c r="M320" t="inlineStr">
        <is>
          <t>CARPINTEIRO</t>
        </is>
      </c>
      <c r="N320" s="12" t="inlineStr">
        <is>
          <t>COLABORADOR</t>
        </is>
      </c>
      <c r="O320" s="12" t="inlineStr">
        <is>
          <t>C6 BANK    0001  18309046 - CPF: 09.854.154.6-02</t>
        </is>
      </c>
      <c r="P320" s="12" t="n"/>
    </row>
    <row r="321">
      <c r="A321" s="98" t="inlineStr">
        <is>
          <t>70458913693</t>
        </is>
      </c>
      <c r="B321" s="98" t="inlineStr">
        <is>
          <t>PF</t>
        </is>
      </c>
      <c r="C321" s="35" t="inlineStr">
        <is>
          <t>IRLANDO JORGE DOS SANTOS</t>
        </is>
      </c>
      <c r="D321" s="35" t="inlineStr">
        <is>
          <t>IRLANDO JORGE DOS SANTOS</t>
        </is>
      </c>
      <c r="E321" t="n">
        <v>31971252160</v>
      </c>
      <c r="K321" t="n">
        <v>31971252160</v>
      </c>
      <c r="L321" s="12" t="inlineStr">
        <is>
          <t>MO</t>
        </is>
      </c>
      <c r="N321" t="inlineStr">
        <is>
          <t>COLABORADOR</t>
        </is>
      </c>
      <c r="O321" s="12" t="inlineStr">
        <is>
          <t>PIX: 31971252160</t>
        </is>
      </c>
      <c r="P321" s="12" t="n"/>
    </row>
    <row r="322">
      <c r="A322" s="98" t="inlineStr">
        <is>
          <t>19224252000122</t>
        </is>
      </c>
      <c r="B322" s="98" t="inlineStr">
        <is>
          <t>PJ</t>
        </is>
      </c>
      <c r="C322" s="35" t="inlineStr">
        <is>
          <t>DEPOSITO IRMAOS BECKER LTDA</t>
        </is>
      </c>
      <c r="D322" s="36" t="inlineStr">
        <is>
          <t>IRMAOS BECKER</t>
        </is>
      </c>
      <c r="K322" s="12" t="n"/>
      <c r="L322" s="12" t="inlineStr">
        <is>
          <t>MAT</t>
        </is>
      </c>
      <c r="N322" s="12" t="inlineStr">
        <is>
          <t>FORNECEDOR</t>
        </is>
      </c>
      <c r="O322" s="12" t="n"/>
      <c r="P322" s="12" t="n"/>
    </row>
    <row r="323">
      <c r="A323" t="inlineStr">
        <is>
          <t>03726802000171</t>
        </is>
      </c>
      <c r="B323" t="inlineStr">
        <is>
          <t>PJ</t>
        </is>
      </c>
      <c r="C323" t="inlineStr">
        <is>
          <t>IRMÃOS BECKER</t>
        </is>
      </c>
      <c r="D323" t="inlineStr">
        <is>
          <t>IRMÃOS BECKER</t>
        </is>
      </c>
      <c r="L323" t="inlineStr">
        <is>
          <t>MAT</t>
        </is>
      </c>
    </row>
    <row r="324">
      <c r="A324" s="98" t="inlineStr">
        <is>
          <t>04016024862</t>
        </is>
      </c>
      <c r="B324" s="98" t="inlineStr">
        <is>
          <t>PF</t>
        </is>
      </c>
      <c r="C324" s="35" t="inlineStr">
        <is>
          <t>ISAEL ALVES DOS SANTOS</t>
        </is>
      </c>
      <c r="D324" s="35" t="inlineStr">
        <is>
          <t>ISAEL ALVES DOS SANTOS</t>
        </is>
      </c>
      <c r="K324" t="inlineStr">
        <is>
          <t>04016024862</t>
        </is>
      </c>
      <c r="L324" s="12" t="inlineStr">
        <is>
          <t>MO</t>
        </is>
      </c>
      <c r="N324" t="inlineStr">
        <is>
          <t>COLABORADOR</t>
        </is>
      </c>
      <c r="O324" s="12" t="inlineStr">
        <is>
          <t>PIX: 04016024862</t>
        </is>
      </c>
      <c r="P324" s="12" t="n"/>
    </row>
    <row r="325">
      <c r="A325" s="98" t="inlineStr">
        <is>
          <t>00000012874</t>
        </is>
      </c>
      <c r="B325" s="98" t="inlineStr">
        <is>
          <t>PF</t>
        </is>
      </c>
      <c r="C325" s="35" t="inlineStr">
        <is>
          <t>ISAIAS NERES RODRIGUES</t>
        </is>
      </c>
      <c r="D325" s="35" t="inlineStr">
        <is>
          <t>ISAIAS NERES RODRIGUES</t>
        </is>
      </c>
      <c r="E325" s="43" t="n"/>
      <c r="F325" t="inlineStr">
        <is>
          <t>isaiasrodrigues44@gmail.com</t>
        </is>
      </c>
      <c r="G325" s="12" t="n"/>
      <c r="H325" s="39" t="n"/>
      <c r="I325" s="40" t="n"/>
      <c r="J325" s="12" t="n"/>
      <c r="K325" t="inlineStr">
        <is>
          <t>isaiasrodrigues44@gmail.com</t>
        </is>
      </c>
      <c r="L325" s="12" t="inlineStr">
        <is>
          <t>MO</t>
        </is>
      </c>
      <c r="N325" s="44" t="n"/>
      <c r="O325" s="12" t="inlineStr">
        <is>
          <t>PIX: isaiasrodrigues44@gmail.com</t>
        </is>
      </c>
      <c r="P325" s="12" t="n"/>
    </row>
    <row r="326">
      <c r="A326" s="98" t="inlineStr">
        <is>
          <t>79293425653</t>
        </is>
      </c>
      <c r="B326" s="98" t="inlineStr">
        <is>
          <t>PF</t>
        </is>
      </c>
      <c r="C326" s="35" t="inlineStr">
        <is>
          <t>ISMAIR ALVES DO CARMO</t>
        </is>
      </c>
      <c r="D326" s="35" t="inlineStr">
        <is>
          <t>ISMAIR ALVES DO CARMO</t>
        </is>
      </c>
      <c r="K326" t="inlineStr">
        <is>
          <t>79293425653</t>
        </is>
      </c>
      <c r="L326" s="12" t="inlineStr">
        <is>
          <t>MO</t>
        </is>
      </c>
      <c r="O326" s="12" t="inlineStr">
        <is>
          <t>PIX: 79293425653</t>
        </is>
      </c>
      <c r="P326" s="12" t="n"/>
    </row>
    <row r="327">
      <c r="A327" s="98" t="inlineStr">
        <is>
          <t>03907063619</t>
        </is>
      </c>
      <c r="B327" s="98" t="inlineStr">
        <is>
          <t>PF</t>
        </is>
      </c>
      <c r="C327" s="35" t="inlineStr">
        <is>
          <t xml:space="preserve">ISNALDO GONÇALVES </t>
        </is>
      </c>
      <c r="D327" s="35" t="inlineStr">
        <is>
          <t xml:space="preserve">ISNALDO GONÇALVES </t>
        </is>
      </c>
      <c r="G327" t="inlineStr">
        <is>
          <t>CEF</t>
        </is>
      </c>
      <c r="H327" t="n">
        <v>13</v>
      </c>
      <c r="I327" t="n">
        <v>1486</v>
      </c>
      <c r="J327" t="n">
        <v>614015</v>
      </c>
      <c r="K327" s="12" t="n"/>
      <c r="L327" s="12" t="inlineStr">
        <is>
          <t>MO</t>
        </is>
      </c>
      <c r="N327" s="44" t="inlineStr">
        <is>
          <t>COLABORADOR</t>
        </is>
      </c>
      <c r="O327" s="12" t="inlineStr">
        <is>
          <t>CEF  013  1486  614015 - CPF: 03.907.063.6-19</t>
        </is>
      </c>
      <c r="P327" s="12" t="n"/>
    </row>
    <row r="328">
      <c r="A328" t="inlineStr">
        <is>
          <t>52551594000122</t>
        </is>
      </c>
      <c r="B328" t="inlineStr">
        <is>
          <t>PJ</t>
        </is>
      </c>
      <c r="C328" t="inlineStr">
        <is>
          <t>ISOMOC</t>
        </is>
      </c>
      <c r="D328" t="inlineStr">
        <is>
          <t>ISOMOC</t>
        </is>
      </c>
      <c r="L328" t="inlineStr">
        <is>
          <t>MAT</t>
        </is>
      </c>
    </row>
    <row r="329">
      <c r="A329" s="98" t="inlineStr">
        <is>
          <t>18240824609</t>
        </is>
      </c>
      <c r="B329" s="98" t="inlineStr">
        <is>
          <t>PF</t>
        </is>
      </c>
      <c r="C329" s="35" t="inlineStr">
        <is>
          <t>ITALO RAFAEL PINHO SANTOS</t>
        </is>
      </c>
      <c r="D329" s="35" t="inlineStr">
        <is>
          <t>ITALO RAFAEL PINHO SANTOS</t>
        </is>
      </c>
      <c r="E329" s="38" t="n"/>
      <c r="K329" s="12" t="inlineStr">
        <is>
          <t>18240824609</t>
        </is>
      </c>
      <c r="L329" s="12" t="inlineStr">
        <is>
          <t>MO</t>
        </is>
      </c>
      <c r="N329" s="12" t="inlineStr">
        <is>
          <t>COLABORADOR</t>
        </is>
      </c>
      <c r="O329" s="12" t="inlineStr">
        <is>
          <t>PIX: 18240824609</t>
        </is>
      </c>
      <c r="P329" s="12" t="n"/>
    </row>
    <row r="330">
      <c r="A330" s="52" t="inlineStr">
        <is>
          <t>18166798000101</t>
        </is>
      </c>
      <c r="B330" s="98" t="inlineStr">
        <is>
          <t>PJ</t>
        </is>
      </c>
      <c r="C330" s="35" t="inlineStr">
        <is>
          <t>ITAMAR LUIZ DE JESUS ME</t>
        </is>
      </c>
      <c r="D330" s="35" t="inlineStr">
        <is>
          <t>ITAMAR LUIZ DE JESUS</t>
        </is>
      </c>
      <c r="E330" s="38" t="n"/>
      <c r="K330" s="12" t="inlineStr">
        <is>
          <t>18166798000101</t>
        </is>
      </c>
      <c r="L330" s="12" t="inlineStr">
        <is>
          <t>SERV</t>
        </is>
      </c>
      <c r="O330" s="12" t="inlineStr">
        <is>
          <t>PIX: 18166798000101</t>
        </is>
      </c>
      <c r="P330" s="12" t="n"/>
    </row>
    <row r="331">
      <c r="A331" s="98" t="inlineStr">
        <is>
          <t>13736490623</t>
        </is>
      </c>
      <c r="B331" s="98" t="inlineStr">
        <is>
          <t>PF</t>
        </is>
      </c>
      <c r="C331" s="35" t="inlineStr">
        <is>
          <t>ITOLO VIANA CHAVES</t>
        </is>
      </c>
      <c r="D331" s="36" t="inlineStr">
        <is>
          <t>ITOLO VIANA CHAVES</t>
        </is>
      </c>
      <c r="E331" t="n">
        <v>31987980294</v>
      </c>
      <c r="K331" s="12" t="n">
        <v>31987980294</v>
      </c>
      <c r="L331" s="12" t="inlineStr">
        <is>
          <t>MO</t>
        </is>
      </c>
      <c r="N331" s="12" t="inlineStr">
        <is>
          <t>COLABORADOR</t>
        </is>
      </c>
      <c r="O331" s="12" t="inlineStr">
        <is>
          <t>PIX: 31987980294</t>
        </is>
      </c>
      <c r="P331" s="12" t="n"/>
    </row>
    <row r="332">
      <c r="A332" s="52" t="inlineStr">
        <is>
          <t>00006288600</t>
        </is>
      </c>
      <c r="B332" s="98" t="inlineStr">
        <is>
          <t>PF</t>
        </is>
      </c>
      <c r="C332" s="35" t="inlineStr">
        <is>
          <t>IVANY ANTONIO SOARES TANCREDO</t>
        </is>
      </c>
      <c r="D332" s="36" t="inlineStr">
        <is>
          <t>IVANY ANTONIO SOARES TANCREDO</t>
        </is>
      </c>
      <c r="E332" s="38" t="n">
        <v>31984547688</v>
      </c>
      <c r="K332" s="12" t="n">
        <v>31984547688</v>
      </c>
      <c r="L332" s="12" t="inlineStr">
        <is>
          <t>SERV</t>
        </is>
      </c>
      <c r="N332" s="44" t="n"/>
      <c r="O332" s="12" t="inlineStr">
        <is>
          <t>PIX: 31984547688</t>
        </is>
      </c>
      <c r="P332" s="12" t="n"/>
    </row>
    <row r="333">
      <c r="A333" s="37" t="inlineStr">
        <is>
          <t>14758063613</t>
        </is>
      </c>
      <c r="B333" s="98" t="inlineStr">
        <is>
          <t>PF</t>
        </is>
      </c>
      <c r="C333" s="36" t="inlineStr">
        <is>
          <t>IZAEL BISPO OLIVEIRA</t>
        </is>
      </c>
      <c r="D333" s="36" t="inlineStr">
        <is>
          <t>IZAEL BISPO OLIVEIRA</t>
        </is>
      </c>
      <c r="E333" s="43" t="n"/>
      <c r="F333" s="44" t="n"/>
      <c r="G333" s="44" t="n"/>
      <c r="H333" s="45" t="n"/>
      <c r="I333" s="46" t="n"/>
      <c r="J333" s="44" t="n"/>
      <c r="K333" s="44" t="inlineStr">
        <is>
          <t>14758063613</t>
        </is>
      </c>
      <c r="L333" s="44" t="inlineStr">
        <is>
          <t>MO</t>
        </is>
      </c>
      <c r="M333" s="44" t="n"/>
      <c r="N333" s="44" t="inlineStr">
        <is>
          <t>COLABORADOR</t>
        </is>
      </c>
      <c r="O333" s="12" t="inlineStr">
        <is>
          <t>PIX: 14758063613</t>
        </is>
      </c>
      <c r="P333" s="12" t="n"/>
    </row>
    <row r="334">
      <c r="A334" s="98" t="inlineStr">
        <is>
          <t>13113113100</t>
        </is>
      </c>
      <c r="B334" s="98" t="inlineStr">
        <is>
          <t>PF</t>
        </is>
      </c>
      <c r="C334" s="35" t="inlineStr">
        <is>
          <t>IZAQUE DO VALE SANTOS ALOMBA</t>
        </is>
      </c>
      <c r="D334" s="35" t="inlineStr">
        <is>
          <t>IZAQUE DO VALE SANTOS ALOMBA</t>
        </is>
      </c>
      <c r="E334" t="n">
        <v>31985754442</v>
      </c>
      <c r="K334" t="n">
        <v>31985754442</v>
      </c>
      <c r="L334" s="12" t="inlineStr">
        <is>
          <t>MO</t>
        </is>
      </c>
      <c r="N334" t="inlineStr">
        <is>
          <t>COLABORADOR</t>
        </is>
      </c>
      <c r="O334" s="12" t="inlineStr">
        <is>
          <t>PIX: 31985754442</t>
        </is>
      </c>
      <c r="P334" s="12" t="n"/>
    </row>
    <row r="335">
      <c r="A335" s="98" t="inlineStr">
        <is>
          <t>52513874668</t>
        </is>
      </c>
      <c r="B335" s="98" t="inlineStr">
        <is>
          <t>PF</t>
        </is>
      </c>
      <c r="C335" s="35" t="inlineStr">
        <is>
          <t>JACOB SOUSA GOMES</t>
        </is>
      </c>
      <c r="D335" s="36" t="inlineStr">
        <is>
          <t>JACOB SOUSA GOMES</t>
        </is>
      </c>
      <c r="G335" t="inlineStr">
        <is>
          <t>ITAÚ</t>
        </is>
      </c>
      <c r="I335" t="n">
        <v>8606</v>
      </c>
      <c r="J335" t="n">
        <v>42706</v>
      </c>
      <c r="K335" s="12" t="n"/>
      <c r="L335" s="12" t="inlineStr">
        <is>
          <t>MO</t>
        </is>
      </c>
      <c r="N335" s="12" t="inlineStr">
        <is>
          <t>COLABORADOR</t>
        </is>
      </c>
      <c r="O335" s="12" t="inlineStr">
        <is>
          <t>ITAÚ    8606  42706 - CPF: 52.513.874.6-68</t>
        </is>
      </c>
      <c r="P335" s="12" t="n"/>
    </row>
    <row r="336">
      <c r="A336" s="98" t="inlineStr">
        <is>
          <t>15373066000102</t>
        </is>
      </c>
      <c r="B336" s="98" t="inlineStr">
        <is>
          <t>PJ</t>
        </is>
      </c>
      <c r="C336" s="35" t="inlineStr">
        <is>
          <t>JB CIMENTO</t>
        </is>
      </c>
      <c r="D336" s="35" t="inlineStr">
        <is>
          <t>JB CIMENTO</t>
        </is>
      </c>
      <c r="L336" s="12" t="inlineStr">
        <is>
          <t>MAT</t>
        </is>
      </c>
      <c r="O336" s="12" t="n"/>
      <c r="P336" s="12" t="n"/>
    </row>
    <row r="337">
      <c r="A337" s="98" t="inlineStr">
        <is>
          <t>10526143614</t>
        </is>
      </c>
      <c r="B337" s="98" t="inlineStr">
        <is>
          <t>PF</t>
        </is>
      </c>
      <c r="C337" s="75" t="inlineStr">
        <is>
          <t xml:space="preserve">JEAN ALESI DA SILVA </t>
        </is>
      </c>
      <c r="D337" s="35" t="inlineStr">
        <is>
          <t xml:space="preserve">JEAN ALESI DA SILVA </t>
        </is>
      </c>
      <c r="K337" t="inlineStr">
        <is>
          <t>10526143614</t>
        </is>
      </c>
      <c r="L337" s="12" t="inlineStr">
        <is>
          <t>MO</t>
        </is>
      </c>
      <c r="N337" s="12" t="inlineStr">
        <is>
          <t>COLABORADOR</t>
        </is>
      </c>
      <c r="O337" s="12" t="inlineStr">
        <is>
          <t>PIX: 10526143614</t>
        </is>
      </c>
      <c r="P337" s="12" t="n"/>
    </row>
    <row r="338">
      <c r="A338" s="98" t="inlineStr">
        <is>
          <t>13840800668</t>
        </is>
      </c>
      <c r="B338" s="98" t="inlineStr">
        <is>
          <t>PF</t>
        </is>
      </c>
      <c r="C338" s="35" t="inlineStr">
        <is>
          <t>JESUS AVELINO LOMBARDI</t>
        </is>
      </c>
      <c r="D338" s="36" t="inlineStr">
        <is>
          <t>JESUS AVELINO LOMBARDI</t>
        </is>
      </c>
      <c r="H338" s="45" t="n"/>
      <c r="K338" s="12" t="n"/>
      <c r="L338" s="44" t="inlineStr">
        <is>
          <t>SERV</t>
        </is>
      </c>
      <c r="N338" s="44" t="n"/>
      <c r="O338" s="12" t="n"/>
      <c r="P338" s="12" t="n"/>
    </row>
    <row r="339">
      <c r="A339" s="98" t="inlineStr">
        <is>
          <t>91559197668</t>
        </is>
      </c>
      <c r="B339" s="98" t="inlineStr">
        <is>
          <t>PF</t>
        </is>
      </c>
      <c r="C339" s="35" t="inlineStr">
        <is>
          <t>JESUSMAR MELQUIADES DA CRUZ</t>
        </is>
      </c>
      <c r="D339" s="36" t="inlineStr">
        <is>
          <t>JESUSMAR MELQUIADES DA CRUZ</t>
        </is>
      </c>
      <c r="E339" s="12" t="n"/>
      <c r="G339" s="12" t="n"/>
      <c r="H339" s="39" t="n"/>
      <c r="I339" s="40" t="n"/>
      <c r="J339" s="12" t="n"/>
      <c r="K339" s="12" t="n"/>
      <c r="L339" s="12" t="inlineStr">
        <is>
          <t>MO</t>
        </is>
      </c>
      <c r="N339" s="12" t="inlineStr">
        <is>
          <t>COLABORADOR</t>
        </is>
      </c>
      <c r="O339" s="12" t="n"/>
      <c r="P339" s="12" t="n"/>
    </row>
    <row r="340">
      <c r="A340" s="98" t="inlineStr">
        <is>
          <t>03481975600</t>
        </is>
      </c>
      <c r="B340" s="98" t="inlineStr">
        <is>
          <t>PF</t>
        </is>
      </c>
      <c r="C340" s="35" t="inlineStr">
        <is>
          <t>JOAO BATISTA CALDEIRA</t>
        </is>
      </c>
      <c r="D340" s="35" t="inlineStr">
        <is>
          <t>JOAO BATISTA CALDEIRA</t>
        </is>
      </c>
      <c r="K340" s="12" t="inlineStr">
        <is>
          <t>03481975600</t>
        </is>
      </c>
      <c r="L340" s="12" t="inlineStr">
        <is>
          <t>MO</t>
        </is>
      </c>
      <c r="N340" s="44" t="inlineStr">
        <is>
          <t>COLABORADOR</t>
        </is>
      </c>
      <c r="O340" s="12" t="inlineStr">
        <is>
          <t>PIX: 03481975600</t>
        </is>
      </c>
      <c r="P340" s="12" t="n"/>
    </row>
    <row r="341">
      <c r="A341" s="52" t="inlineStr">
        <is>
          <t>07378472808</t>
        </is>
      </c>
      <c r="B341" s="98" t="inlineStr">
        <is>
          <t>PF</t>
        </is>
      </c>
      <c r="C341" s="35" t="inlineStr">
        <is>
          <t>JOÃO BATISTA DA SILVA</t>
        </is>
      </c>
      <c r="D341" s="36" t="inlineStr">
        <is>
          <t>JOAO BATISTA DA SILVA</t>
        </is>
      </c>
      <c r="E341" t="inlineStr">
        <is>
          <t>31999860940</t>
        </is>
      </c>
      <c r="G341" t="inlineStr">
        <is>
          <t>CEF</t>
        </is>
      </c>
      <c r="H341" s="45" t="n">
        <v>13</v>
      </c>
      <c r="I341" t="n">
        <v>2837</v>
      </c>
      <c r="J341" t="n">
        <v>294738</v>
      </c>
      <c r="K341" s="12" t="inlineStr">
        <is>
          <t>31999860940</t>
        </is>
      </c>
      <c r="L341" s="44" t="inlineStr">
        <is>
          <t>MO</t>
        </is>
      </c>
      <c r="N341" s="44" t="inlineStr">
        <is>
          <t>COLABORADOR</t>
        </is>
      </c>
      <c r="O341" s="12" t="inlineStr">
        <is>
          <t>CEF  013  2837  294738 - CPF: 07.378.472.8-08</t>
        </is>
      </c>
      <c r="P341" s="12" t="n"/>
    </row>
    <row r="342">
      <c r="A342" s="52" t="inlineStr">
        <is>
          <t>00622640607</t>
        </is>
      </c>
      <c r="B342" s="98" t="inlineStr">
        <is>
          <t>PF</t>
        </is>
      </c>
      <c r="C342" s="35" t="inlineStr">
        <is>
          <t>JOEMIO RODRIGUES</t>
        </is>
      </c>
      <c r="D342" s="36" t="inlineStr">
        <is>
          <t>JOEMIO RODRIGUES</t>
        </is>
      </c>
      <c r="K342" t="inlineStr">
        <is>
          <t>00622640607</t>
        </is>
      </c>
      <c r="L342" s="12" t="inlineStr">
        <is>
          <t>SERV</t>
        </is>
      </c>
      <c r="M342" s="12" t="n"/>
      <c r="N342" s="12" t="n"/>
      <c r="O342" s="12" t="inlineStr">
        <is>
          <t>PIX: 00622640607</t>
        </is>
      </c>
      <c r="P342" s="12" t="n"/>
    </row>
    <row r="343">
      <c r="A343" s="98" t="inlineStr">
        <is>
          <t>11611611600</t>
        </is>
      </c>
      <c r="B343" s="98" t="inlineStr">
        <is>
          <t>PF</t>
        </is>
      </c>
      <c r="C343" s="35" t="inlineStr">
        <is>
          <t>JONATHAN ANJOS DE OLIVEIRA</t>
        </is>
      </c>
      <c r="D343" s="35" t="inlineStr">
        <is>
          <t>JONATHAN ANJOS DE OLIVEIRA</t>
        </is>
      </c>
      <c r="E343" t="n">
        <v>31975646887</v>
      </c>
      <c r="K343" s="12" t="n">
        <v>31975646887</v>
      </c>
      <c r="L343" s="12" t="inlineStr">
        <is>
          <t>SERV</t>
        </is>
      </c>
      <c r="N343" s="44" t="n"/>
      <c r="O343" s="12" t="inlineStr">
        <is>
          <t>PIX: 31975646887</t>
        </is>
      </c>
      <c r="P343" s="12" t="n"/>
    </row>
    <row r="344">
      <c r="A344" s="98" t="inlineStr">
        <is>
          <t>14819136623</t>
        </is>
      </c>
      <c r="B344" s="98" t="inlineStr">
        <is>
          <t>PF</t>
        </is>
      </c>
      <c r="C344" s="35" t="inlineStr">
        <is>
          <t>JORDANE STHEFANE DOS SANTOS</t>
        </is>
      </c>
      <c r="D344" s="35" t="inlineStr">
        <is>
          <t>JORDANE STHEFANE DOS SANTOS</t>
        </is>
      </c>
      <c r="L344" s="12" t="inlineStr">
        <is>
          <t>DIV</t>
        </is>
      </c>
      <c r="M344" t="inlineStr">
        <is>
          <t>FRETE</t>
        </is>
      </c>
      <c r="O344" s="12" t="inlineStr">
        <is>
          <t>-</t>
        </is>
      </c>
      <c r="P344" s="12" t="n"/>
    </row>
    <row r="345">
      <c r="A345" s="52" t="inlineStr">
        <is>
          <t>60917440625</t>
        </is>
      </c>
      <c r="B345" s="98" t="inlineStr">
        <is>
          <t>PF</t>
        </is>
      </c>
      <c r="C345" s="35" t="inlineStr">
        <is>
          <t>JOSE ANGELO FERREIRA</t>
        </is>
      </c>
      <c r="D345" s="35" t="inlineStr">
        <is>
          <t>JOSE ANGELO FERREIRA</t>
        </is>
      </c>
      <c r="E345" s="38" t="n"/>
      <c r="K345" s="12" t="inlineStr">
        <is>
          <t>60917440625</t>
        </is>
      </c>
      <c r="L345" s="12" t="inlineStr">
        <is>
          <t>MO</t>
        </is>
      </c>
      <c r="N345" t="inlineStr">
        <is>
          <t>COLABORADOR</t>
        </is>
      </c>
      <c r="O345" s="12" t="inlineStr">
        <is>
          <t>PIX: 60917440625</t>
        </is>
      </c>
      <c r="P345" s="12" t="n"/>
    </row>
    <row r="346">
      <c r="A346" s="98" t="inlineStr">
        <is>
          <t>10559679661</t>
        </is>
      </c>
      <c r="B346" s="98" t="inlineStr">
        <is>
          <t>PF</t>
        </is>
      </c>
      <c r="C346" s="35" t="inlineStr">
        <is>
          <t>JOSE CARLOS BATISTA</t>
        </is>
      </c>
      <c r="D346" s="35" t="inlineStr">
        <is>
          <t>JOSE CARLOS BATISTA</t>
        </is>
      </c>
      <c r="E346" t="n">
        <v>31986859061</v>
      </c>
      <c r="G346" t="inlineStr">
        <is>
          <t>NUBANK</t>
        </is>
      </c>
      <c r="I346" t="n">
        <v>1</v>
      </c>
      <c r="J346" t="n">
        <v>41945736</v>
      </c>
      <c r="K346" s="12" t="n">
        <v>31986859061</v>
      </c>
      <c r="L346" s="12" t="inlineStr">
        <is>
          <t>MO</t>
        </is>
      </c>
      <c r="N346" s="12" t="inlineStr">
        <is>
          <t>COLABORADOR</t>
        </is>
      </c>
      <c r="O346" s="12" t="inlineStr">
        <is>
          <t>PIX: 31986859061</t>
        </is>
      </c>
      <c r="P346" s="12" t="n"/>
    </row>
    <row r="347">
      <c r="A347" s="98" t="inlineStr">
        <is>
          <t>84113685649</t>
        </is>
      </c>
      <c r="B347" s="98" t="inlineStr">
        <is>
          <t>PF</t>
        </is>
      </c>
      <c r="C347" s="35" t="inlineStr">
        <is>
          <t>JOSE CARLOS MARTINS BARBOSA</t>
        </is>
      </c>
      <c r="D347" s="36" t="inlineStr">
        <is>
          <t>JOSE CARLOS MARTINS BARBOSA</t>
        </is>
      </c>
      <c r="E347" s="43" t="n"/>
      <c r="G347" t="inlineStr">
        <is>
          <t>CEF</t>
        </is>
      </c>
      <c r="H347" t="n">
        <v>13</v>
      </c>
      <c r="I347" t="n">
        <v>1466</v>
      </c>
      <c r="J347" t="n">
        <v>397537</v>
      </c>
      <c r="K347" s="12" t="n"/>
      <c r="L347" s="12" t="inlineStr">
        <is>
          <t>MO</t>
        </is>
      </c>
      <c r="N347" t="inlineStr">
        <is>
          <t>COLABORADOR</t>
        </is>
      </c>
      <c r="O347" s="12" t="inlineStr">
        <is>
          <t>CEF  013  1466  397537 - CPF: 84.113.685.6-49</t>
        </is>
      </c>
      <c r="P347" s="12" t="n"/>
    </row>
    <row r="348">
      <c r="A348" s="52" t="inlineStr">
        <is>
          <t>29747074672</t>
        </is>
      </c>
      <c r="B348" s="98" t="inlineStr">
        <is>
          <t>PF</t>
        </is>
      </c>
      <c r="C348" s="35" t="inlineStr">
        <is>
          <t xml:space="preserve">JOSE EUSTAQUIO DA SILVA </t>
        </is>
      </c>
      <c r="D348" s="36" t="inlineStr">
        <is>
          <t xml:space="preserve">JOSE EUSTAQUIO DA SILVA </t>
        </is>
      </c>
      <c r="E348" s="43" t="n">
        <v>31999971773</v>
      </c>
      <c r="K348" s="12" t="n">
        <v>31999971773</v>
      </c>
      <c r="L348" s="12" t="inlineStr">
        <is>
          <t>DIV</t>
        </is>
      </c>
      <c r="O348" s="12" t="inlineStr">
        <is>
          <t>PIX: 31999971773</t>
        </is>
      </c>
      <c r="P348" s="12" t="n"/>
    </row>
    <row r="349">
      <c r="A349" t="inlineStr">
        <is>
          <t>00000012017</t>
        </is>
      </c>
      <c r="B349" t="inlineStr">
        <is>
          <t>PF</t>
        </is>
      </c>
      <c r="C349" t="inlineStr">
        <is>
          <t>JOSE MARIA ARAUJO</t>
        </is>
      </c>
      <c r="D349" t="inlineStr">
        <is>
          <t>JOSE MARIA ARAUJO</t>
        </is>
      </c>
      <c r="E349" t="inlineStr">
        <is>
          <t>21999520610</t>
        </is>
      </c>
      <c r="K349" t="inlineStr">
        <is>
          <t>21999520610</t>
        </is>
      </c>
      <c r="L349" t="inlineStr">
        <is>
          <t>MAT</t>
        </is>
      </c>
      <c r="M349" t="inlineStr">
        <is>
          <t>DORMENTES</t>
        </is>
      </c>
      <c r="O349" t="inlineStr">
        <is>
          <t>PIX: 21999520610</t>
        </is>
      </c>
    </row>
    <row r="350">
      <c r="A350" s="98" t="inlineStr">
        <is>
          <t>41623141877</t>
        </is>
      </c>
      <c r="B350" s="98" t="inlineStr">
        <is>
          <t>PF</t>
        </is>
      </c>
      <c r="C350" s="35" t="inlineStr">
        <is>
          <t>JOSEISON DOS SANTOS MORAIS</t>
        </is>
      </c>
      <c r="D350" s="35" t="inlineStr">
        <is>
          <t>JOSEISON DOS SANTOS MORAIS</t>
        </is>
      </c>
      <c r="G350" t="inlineStr">
        <is>
          <t>CEF</t>
        </is>
      </c>
      <c r="H350" t="inlineStr">
        <is>
          <t>013</t>
        </is>
      </c>
      <c r="I350" t="inlineStr">
        <is>
          <t>1422</t>
        </is>
      </c>
      <c r="J350" t="inlineStr">
        <is>
          <t>00033063-8</t>
        </is>
      </c>
      <c r="K350" s="12" t="n"/>
      <c r="L350" s="12" t="inlineStr">
        <is>
          <t>MO</t>
        </is>
      </c>
      <c r="N350" s="12" t="n"/>
      <c r="O350" s="12" t="inlineStr">
        <is>
          <t>cef 013 - 1422 00033063-8</t>
        </is>
      </c>
      <c r="P350" s="12" t="n"/>
    </row>
    <row r="351">
      <c r="A351" s="98" t="inlineStr">
        <is>
          <t>07572033610</t>
        </is>
      </c>
      <c r="B351" s="98" t="inlineStr">
        <is>
          <t>PF</t>
        </is>
      </c>
      <c r="C351" s="35" t="inlineStr">
        <is>
          <t>JOSIMAR PEREIRA DE MOURA</t>
        </is>
      </c>
      <c r="D351" s="35" t="inlineStr">
        <is>
          <t>JOSIMAR PEREIRA DE MOURA</t>
        </is>
      </c>
      <c r="K351" t="inlineStr">
        <is>
          <t>07572033610</t>
        </is>
      </c>
      <c r="L351" s="12" t="inlineStr">
        <is>
          <t>MO</t>
        </is>
      </c>
      <c r="O351" s="12" t="inlineStr">
        <is>
          <t>PIX: 07572033610</t>
        </is>
      </c>
      <c r="P351" s="12" t="n"/>
    </row>
    <row r="352">
      <c r="A352" s="37" t="inlineStr">
        <is>
          <t>11410364607</t>
        </is>
      </c>
      <c r="B352" s="98" t="inlineStr">
        <is>
          <t>PF</t>
        </is>
      </c>
      <c r="C352" s="36" t="inlineStr">
        <is>
          <t>JOSOE LOURENÇO DA SILVA</t>
        </is>
      </c>
      <c r="D352" s="36" t="inlineStr">
        <is>
          <t>JOSOE LOURENÇO DA SILVA</t>
        </is>
      </c>
      <c r="E352" s="43" t="n"/>
      <c r="F352" s="44" t="n"/>
      <c r="G352" s="44" t="inlineStr">
        <is>
          <t>CEF</t>
        </is>
      </c>
      <c r="H352" s="45" t="n"/>
      <c r="I352" s="46" t="inlineStr">
        <is>
          <t>01926 1288</t>
        </is>
      </c>
      <c r="J352" s="44" t="n">
        <v>8552166672</v>
      </c>
      <c r="K352" s="59" t="n"/>
      <c r="L352" s="44" t="inlineStr">
        <is>
          <t>MO</t>
        </is>
      </c>
      <c r="M352" s="44" t="n"/>
      <c r="N352" s="44" t="inlineStr">
        <is>
          <t>COLABORADOR</t>
        </is>
      </c>
      <c r="O352" s="12" t="inlineStr">
        <is>
          <t>CEF    01926 1288  8552166672 - CPF: 11.410.364.6-07</t>
        </is>
      </c>
      <c r="P352" s="12" t="n"/>
    </row>
    <row r="353">
      <c r="A353" s="98" t="inlineStr">
        <is>
          <t>39880516672</t>
        </is>
      </c>
      <c r="B353" s="98" t="inlineStr">
        <is>
          <t>PF</t>
        </is>
      </c>
      <c r="C353" s="35" t="inlineStr">
        <is>
          <t>JOSÉ ANTONIO DE OLIVEIRA</t>
        </is>
      </c>
      <c r="D353" s="35" t="inlineStr">
        <is>
          <t>JOSÉ ANTONIO DE OLIVEIRA</t>
        </is>
      </c>
      <c r="K353" s="12" t="n"/>
      <c r="L353" s="12" t="inlineStr">
        <is>
          <t>MO</t>
        </is>
      </c>
      <c r="O353" s="12" t="n"/>
      <c r="P353" s="12" t="n"/>
    </row>
    <row r="354">
      <c r="A354" s="98" t="inlineStr">
        <is>
          <t>93261616687</t>
        </is>
      </c>
      <c r="B354" s="98" t="inlineStr">
        <is>
          <t>PF</t>
        </is>
      </c>
      <c r="C354" s="35" t="inlineStr">
        <is>
          <t>JOSÉ CARLOS DOS REIS</t>
        </is>
      </c>
      <c r="D354" s="36" t="inlineStr">
        <is>
          <t>JOSÉ CARLOS DOS REIS</t>
        </is>
      </c>
      <c r="G354" s="12" t="n"/>
      <c r="H354" s="39" t="n"/>
      <c r="I354" s="40" t="n"/>
      <c r="J354" s="12" t="n"/>
      <c r="K354" t="inlineStr">
        <is>
          <t>93261616687</t>
        </is>
      </c>
      <c r="L354" s="12" t="inlineStr">
        <is>
          <t>MO</t>
        </is>
      </c>
      <c r="N354" s="12" t="n"/>
      <c r="O354" s="12" t="inlineStr">
        <is>
          <t>PIX: 93261616687</t>
        </is>
      </c>
      <c r="P354" s="12" t="n"/>
    </row>
    <row r="355">
      <c r="A355" s="90" t="inlineStr">
        <is>
          <t>91941997600</t>
        </is>
      </c>
      <c r="B355" s="98" t="inlineStr">
        <is>
          <t>PF</t>
        </is>
      </c>
      <c r="C355" s="35" t="inlineStr">
        <is>
          <t>JOSÉ DE OLIVEIRA JUNIOR</t>
        </is>
      </c>
      <c r="D355" s="35" t="inlineStr">
        <is>
          <t>JOSÉ DE OLIVEIRA JUNIOR</t>
        </is>
      </c>
      <c r="E355" s="38" t="n">
        <v>31986367059</v>
      </c>
      <c r="K355" s="12" t="n">
        <v>31986367059</v>
      </c>
      <c r="L355" s="12" t="inlineStr">
        <is>
          <t>MO</t>
        </is>
      </c>
      <c r="O355" s="12" t="inlineStr">
        <is>
          <t>PIX: 31986367059</t>
        </is>
      </c>
      <c r="P355" s="12" t="n"/>
    </row>
    <row r="356">
      <c r="A356" s="98" t="inlineStr">
        <is>
          <t>38821850587</t>
        </is>
      </c>
      <c r="B356" s="98" t="inlineStr">
        <is>
          <t>PF</t>
        </is>
      </c>
      <c r="C356" s="35" t="inlineStr">
        <is>
          <t>JOSÉ DE SOUZA</t>
        </is>
      </c>
      <c r="D356" s="36" t="inlineStr">
        <is>
          <t>JOSÉ DE SOUZA</t>
        </is>
      </c>
      <c r="L356" s="12" t="inlineStr">
        <is>
          <t>MO</t>
        </is>
      </c>
      <c r="N356" s="12" t="inlineStr">
        <is>
          <t>COLABORADOR</t>
        </is>
      </c>
      <c r="O356" s="12" t="n"/>
      <c r="P356" s="12" t="n"/>
    </row>
    <row r="357">
      <c r="A357" s="98" t="inlineStr">
        <is>
          <t>00977964760</t>
        </is>
      </c>
      <c r="B357" s="98" t="inlineStr">
        <is>
          <t>PF</t>
        </is>
      </c>
      <c r="C357" s="35" t="inlineStr">
        <is>
          <t>JOSÉ DO CARMO</t>
        </is>
      </c>
      <c r="D357" s="35" t="inlineStr">
        <is>
          <t>JOSÉ DO CARMO</t>
        </is>
      </c>
      <c r="E357" s="38" t="n">
        <v>31994297287</v>
      </c>
      <c r="K357" s="12" t="inlineStr">
        <is>
          <t>00977964760</t>
        </is>
      </c>
      <c r="L357" s="12" t="inlineStr">
        <is>
          <t>MO</t>
        </is>
      </c>
      <c r="N357" s="12" t="inlineStr">
        <is>
          <t>COLABORADOR</t>
        </is>
      </c>
      <c r="O357" s="12" t="inlineStr">
        <is>
          <t>PIX: 00977964760</t>
        </is>
      </c>
      <c r="P357" s="12" t="n"/>
    </row>
    <row r="358">
      <c r="A358" s="98" t="inlineStr">
        <is>
          <t>75403234691</t>
        </is>
      </c>
      <c r="B358" s="98" t="inlineStr">
        <is>
          <t>PF</t>
        </is>
      </c>
      <c r="C358" s="35" t="inlineStr">
        <is>
          <t>JOSÉ ELY DUARTE</t>
        </is>
      </c>
      <c r="D358" s="35" t="inlineStr">
        <is>
          <t>JOSÉ ELY DUARTE</t>
        </is>
      </c>
      <c r="L358" s="12" t="inlineStr">
        <is>
          <t>SERV</t>
        </is>
      </c>
      <c r="O358" s="12" t="n"/>
      <c r="P358" s="12" t="n"/>
    </row>
    <row r="359">
      <c r="A359" s="98" t="inlineStr">
        <is>
          <t>10133905632</t>
        </is>
      </c>
      <c r="B359" s="98" t="inlineStr">
        <is>
          <t>PF</t>
        </is>
      </c>
      <c r="C359" s="35" t="inlineStr">
        <is>
          <t xml:space="preserve">JOSÉ FERNANDO DOS SANTOS </t>
        </is>
      </c>
      <c r="D359" s="35" t="inlineStr">
        <is>
          <t xml:space="preserve">JOSÉ FERNANDO DOS SANTOS </t>
        </is>
      </c>
      <c r="E359" s="43" t="n"/>
      <c r="K359" s="12" t="inlineStr">
        <is>
          <t>10133905632</t>
        </is>
      </c>
      <c r="L359" s="12" t="inlineStr">
        <is>
          <t>MO</t>
        </is>
      </c>
      <c r="N359" t="inlineStr">
        <is>
          <t>COLABORADOR</t>
        </is>
      </c>
      <c r="O359" s="12" t="inlineStr">
        <is>
          <t>PIX: 10133905632</t>
        </is>
      </c>
      <c r="P359" s="12" t="n"/>
    </row>
    <row r="360">
      <c r="A360" s="98" t="inlineStr">
        <is>
          <t>31971872702</t>
        </is>
      </c>
      <c r="B360" s="98" t="inlineStr">
        <is>
          <t>PF</t>
        </is>
      </c>
      <c r="C360" s="35" t="inlineStr">
        <is>
          <t>JOSÉ GERALDO DO NASCIMENTO</t>
        </is>
      </c>
      <c r="D360" s="36" t="inlineStr">
        <is>
          <t>JOSÉ GERALDO DO NASCIMENTO</t>
        </is>
      </c>
      <c r="H360" s="45" t="n"/>
      <c r="K360" s="12" t="n"/>
      <c r="L360" s="44" t="inlineStr">
        <is>
          <t>SERV</t>
        </is>
      </c>
      <c r="N360" s="12" t="n"/>
      <c r="O360" s="12" t="n"/>
      <c r="P360" s="12" t="n"/>
    </row>
    <row r="361">
      <c r="A361" s="98" t="inlineStr">
        <is>
          <t>42751357687</t>
        </is>
      </c>
      <c r="B361" s="98" t="inlineStr">
        <is>
          <t>PF</t>
        </is>
      </c>
      <c r="C361" s="35" t="inlineStr">
        <is>
          <t>JOSÉ GERALDO LONGUINHO</t>
        </is>
      </c>
      <c r="D361" s="35" t="inlineStr">
        <is>
          <t>JOSÉ GERALDO LONGUINHO</t>
        </is>
      </c>
      <c r="K361" t="inlineStr">
        <is>
          <t>42751357687</t>
        </is>
      </c>
      <c r="L361" s="12" t="inlineStr">
        <is>
          <t>MO</t>
        </is>
      </c>
      <c r="N361" t="inlineStr">
        <is>
          <t>COLABORADOR</t>
        </is>
      </c>
      <c r="O361" s="12" t="inlineStr">
        <is>
          <t>PIX: 42751357687</t>
        </is>
      </c>
      <c r="P361" s="12" t="n"/>
    </row>
    <row r="362">
      <c r="A362" s="98" t="inlineStr">
        <is>
          <t>31985119162</t>
        </is>
      </c>
      <c r="B362" s="98" t="inlineStr">
        <is>
          <t>PF</t>
        </is>
      </c>
      <c r="C362" s="35" t="inlineStr">
        <is>
          <t>JOSÉ MARCELO GEREMIAS</t>
        </is>
      </c>
      <c r="D362" s="35" t="inlineStr">
        <is>
          <t>JOSÉ MARCELO GEREMIAS</t>
        </is>
      </c>
      <c r="E362" t="n">
        <v>31985119162</v>
      </c>
      <c r="K362" s="12" t="n">
        <v>31985119162</v>
      </c>
      <c r="L362" s="12" t="inlineStr">
        <is>
          <t>SERV</t>
        </is>
      </c>
      <c r="M362" t="inlineStr">
        <is>
          <t>ELETRICISTA</t>
        </is>
      </c>
      <c r="N362" s="12" t="n"/>
      <c r="O362" s="12" t="inlineStr">
        <is>
          <t>PIX: 31985119162</t>
        </is>
      </c>
      <c r="P362" s="12" t="n"/>
    </row>
    <row r="363">
      <c r="A363" s="52" t="inlineStr">
        <is>
          <t>00039376583</t>
        </is>
      </c>
      <c r="B363" s="98" t="inlineStr">
        <is>
          <t>PF</t>
        </is>
      </c>
      <c r="C363" s="35" t="inlineStr">
        <is>
          <t>José Nilson Pereira de Souza</t>
        </is>
      </c>
      <c r="D363" s="35" t="inlineStr">
        <is>
          <t>JOSÉ NILSON PEREIRA DE SOUZA</t>
        </is>
      </c>
      <c r="E363" s="38" t="n">
        <v>31993338125</v>
      </c>
      <c r="K363" s="12" t="n">
        <v>31993338125</v>
      </c>
      <c r="L363" s="12" t="inlineStr">
        <is>
          <t>MO</t>
        </is>
      </c>
      <c r="M363" s="12" t="n"/>
      <c r="O363" s="12" t="inlineStr">
        <is>
          <t>PIX: 31993338125</t>
        </is>
      </c>
      <c r="P363" s="12" t="n"/>
    </row>
    <row r="364">
      <c r="A364" t="inlineStr">
        <is>
          <t>04000059646</t>
        </is>
      </c>
      <c r="B364" t="inlineStr">
        <is>
          <t>PF</t>
        </is>
      </c>
      <c r="C364" t="inlineStr">
        <is>
          <t>JOSÉ ROBERTO FERREIRA DE ANDRADE</t>
        </is>
      </c>
      <c r="D364" t="inlineStr">
        <is>
          <t>JOSÉ ROBERTO FERREIRA DE ANDRADE</t>
        </is>
      </c>
      <c r="G364" t="inlineStr">
        <is>
          <t>CEF</t>
        </is>
      </c>
      <c r="H364" t="n">
        <v>13</v>
      </c>
      <c r="I364" t="n">
        <v>892</v>
      </c>
      <c r="J364" t="n">
        <v>1205172</v>
      </c>
      <c r="L364" t="inlineStr">
        <is>
          <t>MO</t>
        </is>
      </c>
      <c r="N364" t="inlineStr">
        <is>
          <t>COLABORADOR</t>
        </is>
      </c>
      <c r="O364" t="inlineStr">
        <is>
          <t>CEF  013  0892  1205172 - CPF: 04.000.059.6-46</t>
        </is>
      </c>
    </row>
    <row r="365">
      <c r="A365" s="98" t="inlineStr">
        <is>
          <t>00000000600</t>
        </is>
      </c>
      <c r="B365" s="98" t="inlineStr">
        <is>
          <t>PF</t>
        </is>
      </c>
      <c r="C365" s="35" t="inlineStr">
        <is>
          <t>JOSÉ RODRIGO DO CARMO DE OLIVEIRA</t>
        </is>
      </c>
      <c r="D365" s="35" t="inlineStr">
        <is>
          <t>JOSÉ RODRIGO DO CARMO DE OLIVEIRA</t>
        </is>
      </c>
      <c r="E365" t="n">
        <v>31995457098</v>
      </c>
      <c r="K365" s="12" t="n">
        <v>31995457098</v>
      </c>
      <c r="L365" s="12" t="inlineStr">
        <is>
          <t>MO</t>
        </is>
      </c>
      <c r="N365" t="inlineStr">
        <is>
          <t>COLABORADOR</t>
        </is>
      </c>
      <c r="O365" s="12" t="inlineStr">
        <is>
          <t>PIX: 31995457098</t>
        </is>
      </c>
      <c r="P365" s="12" t="n"/>
    </row>
    <row r="366">
      <c r="A366" s="98" t="inlineStr">
        <is>
          <t>52447561687</t>
        </is>
      </c>
      <c r="B366" s="98" t="inlineStr">
        <is>
          <t>PF</t>
        </is>
      </c>
      <c r="C366" s="35" t="inlineStr">
        <is>
          <t>JOSÉ TEIXEIRA</t>
        </is>
      </c>
      <c r="D366" s="35" t="inlineStr">
        <is>
          <t>JOSÉ TEIXEIRA</t>
        </is>
      </c>
      <c r="G366" s="12" t="inlineStr">
        <is>
          <t>CEF</t>
        </is>
      </c>
      <c r="H366" s="39" t="n">
        <v>13</v>
      </c>
      <c r="I366" s="40" t="n">
        <v>94</v>
      </c>
      <c r="J366" s="12" t="n">
        <v>622952</v>
      </c>
      <c r="L366" s="12" t="inlineStr">
        <is>
          <t>SERV</t>
        </is>
      </c>
      <c r="M366" t="inlineStr">
        <is>
          <t>ELETRICISTA</t>
        </is>
      </c>
      <c r="N366" s="12" t="n"/>
      <c r="O366" s="12" t="inlineStr">
        <is>
          <t>CEF  013  0094  622952 - CPF: 52.447.561.6-87</t>
        </is>
      </c>
      <c r="P366" s="12" t="n"/>
    </row>
    <row r="367">
      <c r="A367" s="52" t="inlineStr">
        <is>
          <t>05318038646</t>
        </is>
      </c>
      <c r="B367" s="98" t="inlineStr">
        <is>
          <t>PF</t>
        </is>
      </c>
      <c r="C367" s="35" t="inlineStr">
        <is>
          <t>JOÃO CARLOS DOS SANTOS BARBOSA</t>
        </is>
      </c>
      <c r="D367" s="35" t="inlineStr">
        <is>
          <t>JOÃO CARLOS DOS SANTOS BARBOSA</t>
        </is>
      </c>
      <c r="E367" s="23" t="n"/>
      <c r="K367" s="12" t="inlineStr">
        <is>
          <t>05318038646</t>
        </is>
      </c>
      <c r="L367" s="12" t="inlineStr">
        <is>
          <t>MO</t>
        </is>
      </c>
      <c r="N367" s="12" t="inlineStr">
        <is>
          <t>COLABORADOR</t>
        </is>
      </c>
      <c r="O367" s="12" t="inlineStr">
        <is>
          <t>PIX: 05318038646</t>
        </is>
      </c>
      <c r="P367" s="12" t="n"/>
    </row>
    <row r="368">
      <c r="A368" s="98" t="inlineStr">
        <is>
          <t>20020020000</t>
        </is>
      </c>
      <c r="B368" s="98" t="inlineStr">
        <is>
          <t>PF</t>
        </is>
      </c>
      <c r="C368" s="35" t="inlineStr">
        <is>
          <t>JOÃO FELIPE VALENTIM LAUAR</t>
        </is>
      </c>
      <c r="D368" s="35" t="inlineStr">
        <is>
          <t>JOÃO FELIPE VALENTIM LAUAR</t>
        </is>
      </c>
      <c r="G368" s="12" t="n"/>
      <c r="H368" s="39" t="n"/>
      <c r="I368" s="40" t="n"/>
      <c r="J368" s="12" t="n"/>
      <c r="K368" t="inlineStr">
        <is>
          <t>20020020000</t>
        </is>
      </c>
      <c r="L368" s="12" t="inlineStr">
        <is>
          <t>DIV</t>
        </is>
      </c>
      <c r="M368" s="12" t="n"/>
      <c r="N368" t="inlineStr">
        <is>
          <t>TERCEIRO</t>
        </is>
      </c>
      <c r="O368" s="12" t="inlineStr">
        <is>
          <t>PIX: 20020020000</t>
        </is>
      </c>
      <c r="P368" s="12" t="n"/>
    </row>
    <row r="369">
      <c r="A369" s="98" t="inlineStr">
        <is>
          <t>13213213200</t>
        </is>
      </c>
      <c r="B369" s="98" t="inlineStr">
        <is>
          <t>PF</t>
        </is>
      </c>
      <c r="C369" s="35" t="inlineStr">
        <is>
          <t>JOÃO HERNANY SODRE FABIANO</t>
        </is>
      </c>
      <c r="D369" s="36" t="inlineStr">
        <is>
          <t>JOÃO HERNANY SODRE FABIANO</t>
        </is>
      </c>
      <c r="G369" s="12" t="n"/>
      <c r="H369" s="39" t="n"/>
      <c r="I369" s="40" t="n"/>
      <c r="J369" s="12" t="n"/>
      <c r="L369" s="12" t="inlineStr">
        <is>
          <t>DIV</t>
        </is>
      </c>
      <c r="M369" t="inlineStr">
        <is>
          <t>FRETE</t>
        </is>
      </c>
      <c r="N369" t="inlineStr">
        <is>
          <t>TERCEIRO</t>
        </is>
      </c>
      <c r="O369" s="12" t="n"/>
      <c r="P369" s="12" t="n"/>
    </row>
    <row r="370">
      <c r="A370" t="inlineStr">
        <is>
          <t>00505644630</t>
        </is>
      </c>
      <c r="B370" t="inlineStr">
        <is>
          <t>PF</t>
        </is>
      </c>
      <c r="C370" t="inlineStr">
        <is>
          <t>JOÃO LUIZ PEREIRA</t>
        </is>
      </c>
      <c r="D370" t="inlineStr">
        <is>
          <t>JOÃO LUIZ PEREIRA</t>
        </is>
      </c>
      <c r="K370" t="inlineStr">
        <is>
          <t>00505644630</t>
        </is>
      </c>
      <c r="L370" t="inlineStr">
        <is>
          <t>MO</t>
        </is>
      </c>
      <c r="N370" t="inlineStr">
        <is>
          <t>COLABORADOR</t>
        </is>
      </c>
      <c r="O370" t="inlineStr">
        <is>
          <t>PIX: 00505644630</t>
        </is>
      </c>
    </row>
    <row r="371">
      <c r="A371" s="37" t="inlineStr">
        <is>
          <t>31999521026</t>
        </is>
      </c>
      <c r="B371" s="98" t="inlineStr">
        <is>
          <t>PF</t>
        </is>
      </c>
      <c r="C371" s="36" t="inlineStr">
        <is>
          <t>JOÃO MARINHO</t>
        </is>
      </c>
      <c r="D371" s="36" t="inlineStr">
        <is>
          <t>JOÃO MARINHO</t>
        </is>
      </c>
      <c r="E371" s="43" t="n"/>
      <c r="F371" s="44" t="n"/>
      <c r="G371" s="44" t="n"/>
      <c r="H371" s="45" t="n"/>
      <c r="I371" s="46" t="n"/>
      <c r="J371" s="44" t="n"/>
      <c r="K371" s="44" t="n"/>
      <c r="L371" s="44" t="inlineStr">
        <is>
          <t>SERV</t>
        </is>
      </c>
      <c r="M371" s="44" t="n"/>
      <c r="N371" s="44" t="n"/>
      <c r="O371" s="12" t="n"/>
      <c r="P371" s="12" t="n"/>
    </row>
    <row r="372">
      <c r="A372" s="98" t="inlineStr">
        <is>
          <t>31992052554</t>
        </is>
      </c>
      <c r="B372" s="98" t="inlineStr">
        <is>
          <t>PF</t>
        </is>
      </c>
      <c r="C372" s="35" t="inlineStr">
        <is>
          <t>JOÃO PAULO GUIMARÃES MARTINI</t>
        </is>
      </c>
      <c r="D372" s="35" t="inlineStr">
        <is>
          <t>JOÃO PAULO GUIMARÃES MARTINI</t>
        </is>
      </c>
      <c r="E372" t="n">
        <v>31992052554</v>
      </c>
      <c r="K372" s="12" t="n">
        <v>31992052554</v>
      </c>
      <c r="L372" s="12" t="inlineStr">
        <is>
          <t>SERV</t>
        </is>
      </c>
      <c r="N372" s="12" t="n"/>
      <c r="O372" s="12" t="inlineStr">
        <is>
          <t>PIX: 31992052554</t>
        </is>
      </c>
      <c r="P372" s="12" t="n"/>
    </row>
    <row r="373">
      <c r="A373" s="52" t="inlineStr">
        <is>
          <t>15960585600</t>
        </is>
      </c>
      <c r="B373" s="98" t="inlineStr">
        <is>
          <t>PF</t>
        </is>
      </c>
      <c r="C373" s="35" t="inlineStr">
        <is>
          <t>JOÃO VICTOR RODRIGUES DOS REIS</t>
        </is>
      </c>
      <c r="D373" s="36" t="inlineStr">
        <is>
          <t>JOÃO VICTOR RODRIGUES DOS REIS</t>
        </is>
      </c>
      <c r="E373" s="43" t="n"/>
      <c r="K373" s="12" t="inlineStr">
        <is>
          <t>15960585600</t>
        </is>
      </c>
      <c r="L373" s="12" t="inlineStr">
        <is>
          <t>MO</t>
        </is>
      </c>
      <c r="N373" s="12" t="inlineStr">
        <is>
          <t>COLABORADOR</t>
        </is>
      </c>
      <c r="O373" s="12" t="inlineStr">
        <is>
          <t>PIX: 15960585600</t>
        </is>
      </c>
      <c r="P373" s="12" t="n"/>
    </row>
    <row r="374">
      <c r="A374" s="98" t="inlineStr">
        <is>
          <t>50050050000</t>
        </is>
      </c>
      <c r="B374" s="98" t="inlineStr">
        <is>
          <t>PF</t>
        </is>
      </c>
      <c r="C374" s="35" t="inlineStr">
        <is>
          <t>JULIO CESAR</t>
        </is>
      </c>
      <c r="D374" s="35" t="inlineStr">
        <is>
          <t>JULIO CESAR</t>
        </is>
      </c>
      <c r="E374" t="n">
        <v>31997663985</v>
      </c>
      <c r="G374" s="12" t="n"/>
      <c r="H374" s="39" t="n"/>
      <c r="I374" s="40" t="n"/>
      <c r="J374" s="82" t="n"/>
      <c r="K374" t="n">
        <v>31997663985</v>
      </c>
      <c r="L374" s="12" t="inlineStr">
        <is>
          <t>MO</t>
        </is>
      </c>
      <c r="N374" s="12" t="inlineStr">
        <is>
          <t>COLABORADOR</t>
        </is>
      </c>
      <c r="O374" s="12" t="inlineStr">
        <is>
          <t>PIX: 31997663985</t>
        </is>
      </c>
      <c r="P374" s="12" t="n"/>
    </row>
    <row r="375">
      <c r="A375" s="98" t="inlineStr">
        <is>
          <t>01718964676</t>
        </is>
      </c>
      <c r="B375" s="98" t="inlineStr">
        <is>
          <t>PF</t>
        </is>
      </c>
      <c r="C375" s="35" t="inlineStr">
        <is>
          <t>JULIO CESAR DOS SANTOS SILVA</t>
        </is>
      </c>
      <c r="D375" s="36" t="inlineStr">
        <is>
          <t>JULIO CESAR DOS SANTOS SILVA</t>
        </is>
      </c>
      <c r="G375" t="inlineStr">
        <is>
          <t>CEF</t>
        </is>
      </c>
      <c r="H375" t="n">
        <v>13</v>
      </c>
      <c r="I375" t="n">
        <v>1926</v>
      </c>
      <c r="J375" t="n">
        <v>486824</v>
      </c>
      <c r="L375" s="12" t="inlineStr">
        <is>
          <t>MO</t>
        </is>
      </c>
      <c r="N375" t="inlineStr">
        <is>
          <t>COLABORADOR</t>
        </is>
      </c>
      <c r="O375" s="12" t="inlineStr">
        <is>
          <t>CEF  013  1926  486824 - CPF: 01.718.964.6-76</t>
        </is>
      </c>
      <c r="P375" s="12" t="n"/>
    </row>
    <row r="376">
      <c r="A376" s="98" t="inlineStr">
        <is>
          <t>09001176640</t>
        </is>
      </c>
      <c r="B376" s="98" t="inlineStr">
        <is>
          <t>PF</t>
        </is>
      </c>
      <c r="C376" s="35" t="inlineStr">
        <is>
          <t>JÚLIA MELO VASCONCELOS RINALDI</t>
        </is>
      </c>
      <c r="D376" s="35" t="inlineStr">
        <is>
          <t>JÚLIA MELO VASCONCELOS RINALDI</t>
        </is>
      </c>
      <c r="K376" s="12" t="inlineStr">
        <is>
          <t>09001176640</t>
        </is>
      </c>
      <c r="L376" s="12" t="inlineStr">
        <is>
          <t>MO</t>
        </is>
      </c>
      <c r="N376" s="12" t="inlineStr">
        <is>
          <t>COLABORADOR</t>
        </is>
      </c>
      <c r="O376" s="12" t="inlineStr">
        <is>
          <t>PIX: 09001176640</t>
        </is>
      </c>
      <c r="P376" s="12" t="n"/>
    </row>
    <row r="377">
      <c r="A377" s="98" t="inlineStr">
        <is>
          <t>43283811001202</t>
        </is>
      </c>
      <c r="B377" s="98" t="inlineStr">
        <is>
          <t>PJ</t>
        </is>
      </c>
      <c r="C377" s="35" t="inlineStr">
        <is>
          <t>KALUNGA SA</t>
        </is>
      </c>
      <c r="D377" s="36" t="inlineStr">
        <is>
          <t>KALUNGA SA</t>
        </is>
      </c>
      <c r="G377" s="12" t="n"/>
      <c r="I377" s="40" t="n"/>
      <c r="J377" s="12" t="n"/>
      <c r="L377" s="12" t="inlineStr">
        <is>
          <t>DIV</t>
        </is>
      </c>
      <c r="N377" s="12" t="n"/>
      <c r="O377" s="12" t="n"/>
      <c r="P377" s="12" t="n"/>
    </row>
    <row r="378">
      <c r="A378" s="98" t="inlineStr">
        <is>
          <t>09250736606</t>
        </is>
      </c>
      <c r="B378" s="98" t="inlineStr">
        <is>
          <t>PF</t>
        </is>
      </c>
      <c r="C378" s="35" t="inlineStr">
        <is>
          <t>KENDIS GONÇALVES DE MORAES</t>
        </is>
      </c>
      <c r="D378" s="35" t="inlineStr">
        <is>
          <t>KENDIS GONÇALVES DE MORAES</t>
        </is>
      </c>
      <c r="K378" t="inlineStr">
        <is>
          <t>09250736606</t>
        </is>
      </c>
      <c r="L378" s="12" t="inlineStr">
        <is>
          <t>MO</t>
        </is>
      </c>
      <c r="N378" t="inlineStr">
        <is>
          <t>COLABORADOR</t>
        </is>
      </c>
      <c r="O378" s="12" t="inlineStr">
        <is>
          <t>PIX: 09250736606</t>
        </is>
      </c>
      <c r="P378" s="12" t="n"/>
    </row>
    <row r="379">
      <c r="A379" s="98" t="inlineStr">
        <is>
          <t>08605940699</t>
        </is>
      </c>
      <c r="B379" s="98" t="inlineStr">
        <is>
          <t>PF</t>
        </is>
      </c>
      <c r="C379" s="35" t="inlineStr">
        <is>
          <t>KENIO DE SOUZA PRATES PESSOA</t>
        </is>
      </c>
      <c r="D379" s="35" t="inlineStr">
        <is>
          <t>KENIO DE SOUZA PRATES PESSOA</t>
        </is>
      </c>
      <c r="G379" t="inlineStr">
        <is>
          <t>CEF</t>
        </is>
      </c>
      <c r="I379" t="n">
        <v>3663</v>
      </c>
      <c r="J379" t="n">
        <v>91796</v>
      </c>
      <c r="L379" s="12" t="inlineStr">
        <is>
          <t>MO</t>
        </is>
      </c>
      <c r="N379" t="inlineStr">
        <is>
          <t>COLABORADOR</t>
        </is>
      </c>
      <c r="O379" s="12" t="inlineStr">
        <is>
          <t>CEF    3663  91796 - CPF: 08.605.940.6-99</t>
        </is>
      </c>
      <c r="P379" s="12" t="n"/>
    </row>
    <row r="380">
      <c r="A380" s="98" t="inlineStr">
        <is>
          <t>06114935001580</t>
        </is>
      </c>
      <c r="B380" s="98" t="inlineStr">
        <is>
          <t>PJ</t>
        </is>
      </c>
      <c r="C380" s="35" t="inlineStr">
        <is>
          <t>KOMLOG IMPORTACAO LTDA</t>
        </is>
      </c>
      <c r="D380" s="35" t="inlineStr">
        <is>
          <t>KOMLOG IMPORTACAO LTDA</t>
        </is>
      </c>
      <c r="L380" s="12" t="inlineStr">
        <is>
          <t>MAT</t>
        </is>
      </c>
      <c r="O380" s="12" t="n"/>
      <c r="P380" s="12" t="n"/>
    </row>
    <row r="381">
      <c r="A381" s="98" t="inlineStr">
        <is>
          <t>37753966000100</t>
        </is>
      </c>
      <c r="B381" s="98" t="inlineStr">
        <is>
          <t>PJ</t>
        </is>
      </c>
      <c r="C381" s="35" t="inlineStr">
        <is>
          <t>L GÁS LTDA</t>
        </is>
      </c>
      <c r="D381" s="36" t="inlineStr">
        <is>
          <t>L GÁS LTDA</t>
        </is>
      </c>
      <c r="K381" s="12" t="n"/>
      <c r="L381" s="12" t="inlineStr">
        <is>
          <t>MAT</t>
        </is>
      </c>
      <c r="N381" s="12" t="n"/>
      <c r="O381" s="12" t="n"/>
      <c r="P381" s="12" t="n"/>
    </row>
    <row r="382">
      <c r="A382" s="98" t="inlineStr">
        <is>
          <t>20702896000168</t>
        </is>
      </c>
      <c r="B382" s="98" t="inlineStr">
        <is>
          <t>PJ</t>
        </is>
      </c>
      <c r="C382" s="35" t="inlineStr">
        <is>
          <t>LA PREMOLDADOS</t>
        </is>
      </c>
      <c r="D382" s="35" t="inlineStr">
        <is>
          <t>LA PREMOLDADOS</t>
        </is>
      </c>
      <c r="L382" s="12" t="inlineStr">
        <is>
          <t>MAT</t>
        </is>
      </c>
      <c r="O382" s="12" t="n"/>
      <c r="P382" s="12" t="n"/>
    </row>
    <row r="383">
      <c r="A383" s="98" t="inlineStr">
        <is>
          <t>28353992000150</t>
        </is>
      </c>
      <c r="B383" s="98" t="inlineStr">
        <is>
          <t>PJ</t>
        </is>
      </c>
      <c r="C383" s="35" t="inlineStr">
        <is>
          <t>LAJES E LAJES PREMOLDADOS FAB COM LTDA</t>
        </is>
      </c>
      <c r="D383" s="36" t="inlineStr">
        <is>
          <t>LAJES E LAJES PREMOLDADOS FAB COM LTDA</t>
        </is>
      </c>
      <c r="K383" t="inlineStr">
        <is>
          <t>28353992000150</t>
        </is>
      </c>
      <c r="L383" s="12" t="inlineStr">
        <is>
          <t>MAT</t>
        </is>
      </c>
      <c r="N383" s="12" t="inlineStr">
        <is>
          <t>FORNECEDOR</t>
        </is>
      </c>
      <c r="O383" s="12" t="inlineStr">
        <is>
          <t>PIX: 28353992000150</t>
        </is>
      </c>
      <c r="P383" s="12" t="n"/>
    </row>
    <row r="384">
      <c r="A384" s="98" t="inlineStr">
        <is>
          <t>07080680000140</t>
        </is>
      </c>
      <c r="B384" s="98" t="inlineStr">
        <is>
          <t>PJ</t>
        </is>
      </c>
      <c r="C384" s="35" t="inlineStr">
        <is>
          <t>LAMINA TEMPER COMERCIO E INDUSTRIA DE VIDROS DE SEGURANCA LTDA</t>
        </is>
      </c>
      <c r="D384" s="35" t="inlineStr">
        <is>
          <t>LAMINA TEMPER</t>
        </is>
      </c>
      <c r="L384" s="12" t="inlineStr">
        <is>
          <t>MAT</t>
        </is>
      </c>
      <c r="O384" s="12" t="n"/>
      <c r="P384" s="12" t="n"/>
    </row>
    <row r="385">
      <c r="A385" t="inlineStr">
        <is>
          <t>48206936000108</t>
        </is>
      </c>
      <c r="B385" t="inlineStr">
        <is>
          <t>PJ</t>
        </is>
      </c>
      <c r="C385" t="inlineStr">
        <is>
          <t>LARA INDUSTRIA E COMERCIO DE PEDRAS LTDA</t>
        </is>
      </c>
      <c r="D385" t="inlineStr">
        <is>
          <t>LARA INDUSTRIA E COMERCIO DE PEDRAS LTDA</t>
        </is>
      </c>
      <c r="L385" t="inlineStr">
        <is>
          <t>MAT</t>
        </is>
      </c>
      <c r="N385" t="inlineStr">
        <is>
          <t>FORNECEDOR</t>
        </is>
      </c>
    </row>
    <row r="386">
      <c r="A386" s="98" t="inlineStr">
        <is>
          <t>15095008000156</t>
        </is>
      </c>
      <c r="B386" s="98" t="inlineStr">
        <is>
          <t>PJ</t>
        </is>
      </c>
      <c r="C386" s="35" t="inlineStr">
        <is>
          <t>LASER PISOS ENGENHARIA LTDA</t>
        </is>
      </c>
      <c r="D386" s="36" t="inlineStr">
        <is>
          <t>LASER PISOS ENGENHARIA LTDA</t>
        </is>
      </c>
      <c r="K386" s="12" t="n"/>
      <c r="L386" s="12" t="inlineStr">
        <is>
          <t>SERV</t>
        </is>
      </c>
      <c r="M386" s="12" t="n"/>
      <c r="O386" s="12" t="n"/>
      <c r="P386" s="12" t="n"/>
    </row>
    <row r="387">
      <c r="A387" s="98" t="inlineStr">
        <is>
          <t>08563916629</t>
        </is>
      </c>
      <c r="B387" s="98" t="inlineStr">
        <is>
          <t>PF</t>
        </is>
      </c>
      <c r="C387" s="35" t="inlineStr">
        <is>
          <t>LAURIANO PEREIRA DOS SANTOS</t>
        </is>
      </c>
      <c r="D387" s="35" t="inlineStr">
        <is>
          <t>LAURIANO PEREIRA DOS SANTOS</t>
        </is>
      </c>
      <c r="G387" t="inlineStr">
        <is>
          <t>cef</t>
        </is>
      </c>
      <c r="H387" t="inlineStr">
        <is>
          <t>013</t>
        </is>
      </c>
      <c r="I387" t="inlineStr">
        <is>
          <t>1529</t>
        </is>
      </c>
      <c r="J387" t="inlineStr">
        <is>
          <t>40631-8</t>
        </is>
      </c>
      <c r="K387" s="12" t="n"/>
      <c r="L387" s="12" t="inlineStr">
        <is>
          <t>MO</t>
        </is>
      </c>
      <c r="O387" s="12" t="inlineStr">
        <is>
          <t>cef 013 - 1529 40631-8</t>
        </is>
      </c>
      <c r="P387" s="12" t="n"/>
    </row>
    <row r="388">
      <c r="A388" s="98" t="inlineStr">
        <is>
          <t>05881010604</t>
        </is>
      </c>
      <c r="B388" s="98" t="inlineStr">
        <is>
          <t>PF</t>
        </is>
      </c>
      <c r="C388" s="35" t="inlineStr">
        <is>
          <t>LC DA SILVA TRANSPORTE</t>
        </is>
      </c>
      <c r="D388" s="35" t="inlineStr">
        <is>
          <t>LC DA SILVA TRANSPORTE</t>
        </is>
      </c>
      <c r="E388" s="38" t="n"/>
      <c r="K388" s="12" t="inlineStr">
        <is>
          <t>05881010604</t>
        </is>
      </c>
      <c r="L388" s="12" t="inlineStr">
        <is>
          <t>DIV</t>
        </is>
      </c>
      <c r="M388" t="inlineStr">
        <is>
          <t>FRETE</t>
        </is>
      </c>
      <c r="O388" s="12" t="inlineStr">
        <is>
          <t>PIX: 05881010604</t>
        </is>
      </c>
      <c r="P388" s="12" t="n"/>
    </row>
    <row r="389">
      <c r="A389" s="52" t="inlineStr">
        <is>
          <t>10792639693</t>
        </is>
      </c>
      <c r="B389" s="98" t="inlineStr">
        <is>
          <t>PF</t>
        </is>
      </c>
      <c r="C389" s="35" t="inlineStr">
        <is>
          <t>LEANDRO ALEMIDA LOPES</t>
        </is>
      </c>
      <c r="D389" s="35" t="inlineStr">
        <is>
          <t>LEANDRO ALEMIDA LOPES</t>
        </is>
      </c>
      <c r="F389" s="48" t="n"/>
      <c r="K389" s="12" t="inlineStr">
        <is>
          <t>10792639693</t>
        </is>
      </c>
      <c r="L389" s="12" t="inlineStr">
        <is>
          <t>MO</t>
        </is>
      </c>
      <c r="M389" s="12" t="n"/>
      <c r="O389" s="12" t="inlineStr">
        <is>
          <t>PIX: 10792639693</t>
        </is>
      </c>
      <c r="P389" s="12" t="n"/>
    </row>
    <row r="390">
      <c r="A390" s="98" t="inlineStr">
        <is>
          <t>03891863683</t>
        </is>
      </c>
      <c r="B390" s="98" t="inlineStr">
        <is>
          <t>PF</t>
        </is>
      </c>
      <c r="C390" s="35" t="inlineStr">
        <is>
          <t>LEANDRO ALVES</t>
        </is>
      </c>
      <c r="D390" s="36" t="inlineStr">
        <is>
          <t>LEANDRO ALVES</t>
        </is>
      </c>
      <c r="E390" t="n">
        <v>31983866282</v>
      </c>
      <c r="K390" s="12" t="n">
        <v>31983866282</v>
      </c>
      <c r="L390" s="12" t="inlineStr">
        <is>
          <t>SERV</t>
        </is>
      </c>
      <c r="N390" s="12" t="n"/>
      <c r="O390" s="12" t="inlineStr">
        <is>
          <t>PIX: 31983866282</t>
        </is>
      </c>
      <c r="P390" s="12" t="n"/>
    </row>
    <row r="391">
      <c r="A391" s="98" t="inlineStr">
        <is>
          <t>12312312300</t>
        </is>
      </c>
      <c r="B391" s="98" t="inlineStr">
        <is>
          <t>PF</t>
        </is>
      </c>
      <c r="C391" s="35" t="inlineStr">
        <is>
          <t xml:space="preserve">LEANDRO RIBEIRO MARTINS </t>
        </is>
      </c>
      <c r="D391" s="35" t="inlineStr">
        <is>
          <t xml:space="preserve">LEANDRO RIBEIRO MARTINS </t>
        </is>
      </c>
      <c r="F391" t="inlineStr">
        <is>
          <t>leandrorm91@gmail.com</t>
        </is>
      </c>
      <c r="K391" t="inlineStr">
        <is>
          <t>leandrorm91@gmail.com</t>
        </is>
      </c>
      <c r="L391" s="12" t="inlineStr">
        <is>
          <t>DIV</t>
        </is>
      </c>
      <c r="M391" s="12" t="inlineStr">
        <is>
          <t>MOTOBOY</t>
        </is>
      </c>
      <c r="O391" s="12" t="inlineStr">
        <is>
          <t>PIX: leandrorm91@gmail.com</t>
        </is>
      </c>
      <c r="P391" s="12" t="n"/>
    </row>
    <row r="392">
      <c r="A392" s="52" t="inlineStr">
        <is>
          <t>00354731696</t>
        </is>
      </c>
      <c r="B392" s="98" t="inlineStr">
        <is>
          <t>PF</t>
        </is>
      </c>
      <c r="C392" s="35" t="inlineStr">
        <is>
          <t>LEONARDO F F MAIA</t>
        </is>
      </c>
      <c r="D392" s="36" t="inlineStr">
        <is>
          <t>LEONARDO F F MAIA</t>
        </is>
      </c>
      <c r="H392" s="45" t="n"/>
      <c r="K392" t="inlineStr">
        <is>
          <t>00354731696</t>
        </is>
      </c>
      <c r="L392" s="44" t="inlineStr">
        <is>
          <t>SERV</t>
        </is>
      </c>
      <c r="M392" s="12" t="n"/>
      <c r="N392" s="12" t="inlineStr">
        <is>
          <t>FORNECEDOR</t>
        </is>
      </c>
      <c r="O392" s="12" t="inlineStr">
        <is>
          <t>PIX: 00354731696</t>
        </is>
      </c>
      <c r="P392" s="12" t="n"/>
    </row>
    <row r="393">
      <c r="A393" s="98" t="inlineStr">
        <is>
          <t>60016760620</t>
        </is>
      </c>
      <c r="B393" s="98" t="inlineStr">
        <is>
          <t>PF</t>
        </is>
      </c>
      <c r="C393" s="35" t="inlineStr">
        <is>
          <t>LEONARDO JOSÉ RODRIGUES</t>
        </is>
      </c>
      <c r="D393" s="35" t="inlineStr">
        <is>
          <t>LEONARDO JOSÉ RODRIGUES</t>
        </is>
      </c>
      <c r="E393" s="43" t="n"/>
      <c r="L393" s="12" t="inlineStr">
        <is>
          <t>DIV</t>
        </is>
      </c>
      <c r="M393" t="inlineStr">
        <is>
          <t>FRETE</t>
        </is>
      </c>
      <c r="O393" s="12" t="n"/>
      <c r="P393" s="12" t="n"/>
    </row>
    <row r="394">
      <c r="A394" t="inlineStr">
        <is>
          <t>30030030000</t>
        </is>
      </c>
      <c r="B394" t="inlineStr">
        <is>
          <t>PF</t>
        </is>
      </c>
      <c r="C394" t="inlineStr">
        <is>
          <t>LEONARDO SOARES MATEUS</t>
        </is>
      </c>
      <c r="D394" t="inlineStr">
        <is>
          <t>LEONARDO SOARES MATEUS</t>
        </is>
      </c>
      <c r="L394" t="inlineStr">
        <is>
          <t>DIV</t>
        </is>
      </c>
      <c r="M394" t="inlineStr">
        <is>
          <t>FRETE</t>
        </is>
      </c>
      <c r="N394" t="inlineStr">
        <is>
          <t>TERCEIRO</t>
        </is>
      </c>
    </row>
    <row r="395">
      <c r="A395" s="98" t="inlineStr">
        <is>
          <t>01438784002140</t>
        </is>
      </c>
      <c r="B395" s="98" t="inlineStr">
        <is>
          <t>PJ</t>
        </is>
      </c>
      <c r="C395" s="35" t="inlineStr">
        <is>
          <t>LEROY MERLIN COMPANHIA BRASILEIRA DE BRICOLAGEM</t>
        </is>
      </c>
      <c r="D395" s="35" t="inlineStr">
        <is>
          <t>LEROY MERLIN</t>
        </is>
      </c>
      <c r="L395" s="12" t="inlineStr">
        <is>
          <t>MAT</t>
        </is>
      </c>
      <c r="O395" s="12" t="n"/>
      <c r="P395" s="12" t="n"/>
    </row>
    <row r="396">
      <c r="A396" s="98" t="inlineStr">
        <is>
          <t>29377543000104</t>
        </is>
      </c>
      <c r="B396" s="98" t="inlineStr">
        <is>
          <t>PJ</t>
        </is>
      </c>
      <c r="C396" s="35" t="inlineStr">
        <is>
          <t>RAFAELA DE FARIA GOMES</t>
        </is>
      </c>
      <c r="D396" s="35" t="inlineStr">
        <is>
          <t>LIDER CONCRETO E BOMBAS</t>
        </is>
      </c>
      <c r="G396" t="inlineStr">
        <is>
          <t>cef</t>
        </is>
      </c>
      <c r="I396" t="inlineStr">
        <is>
          <t>1486</t>
        </is>
      </c>
      <c r="J396" t="inlineStr">
        <is>
          <t>5323-7</t>
        </is>
      </c>
      <c r="L396" s="12" t="inlineStr">
        <is>
          <t>LOC</t>
        </is>
      </c>
      <c r="O396" s="12" t="inlineStr">
        <is>
          <t>cef  - 1486 5323-7</t>
        </is>
      </c>
      <c r="P396" s="12" t="n"/>
    </row>
    <row r="397">
      <c r="A397" s="98" t="inlineStr">
        <is>
          <t>15029348000189</t>
        </is>
      </c>
      <c r="B397" s="98" t="inlineStr">
        <is>
          <t>PJ</t>
        </is>
      </c>
      <c r="C397" s="35" t="inlineStr">
        <is>
          <t>LIGEIRIM EXPRESS CAÇAMBAS LTDA</t>
        </is>
      </c>
      <c r="D397" s="35" t="inlineStr">
        <is>
          <t>LIGEIRIM EXPRESS CAÇAMBAS LTDA</t>
        </is>
      </c>
      <c r="H397" s="45" t="n"/>
      <c r="L397" s="12" t="inlineStr">
        <is>
          <t>SERV</t>
        </is>
      </c>
      <c r="O397" s="12" t="n"/>
      <c r="P397" s="12" t="n"/>
    </row>
    <row r="398">
      <c r="A398" s="98" t="inlineStr">
        <is>
          <t>31997744184</t>
        </is>
      </c>
      <c r="B398" s="98" t="inlineStr">
        <is>
          <t>PF</t>
        </is>
      </c>
      <c r="C398" s="35" t="inlineStr">
        <is>
          <t>LIODINO ALVES DA SILVA</t>
        </is>
      </c>
      <c r="D398" s="36" t="inlineStr">
        <is>
          <t>LIODINO ALVES DA SILVA</t>
        </is>
      </c>
      <c r="H398" s="45" t="n"/>
      <c r="L398" s="12" t="inlineStr">
        <is>
          <t>SERV</t>
        </is>
      </c>
      <c r="O398" s="12" t="n"/>
      <c r="P398" s="12" t="n"/>
    </row>
    <row r="399">
      <c r="A399" t="inlineStr">
        <is>
          <t>45086515000194</t>
        </is>
      </c>
      <c r="B399" t="inlineStr">
        <is>
          <t>PJ</t>
        </is>
      </c>
      <c r="C399" t="inlineStr">
        <is>
          <t>LISA PAPEIS LTDA</t>
        </is>
      </c>
      <c r="D399" t="inlineStr">
        <is>
          <t>LISA PAPEIS LTDA</t>
        </is>
      </c>
      <c r="L399" t="inlineStr">
        <is>
          <t>DIV</t>
        </is>
      </c>
    </row>
    <row r="400">
      <c r="A400" s="98" t="inlineStr">
        <is>
          <t>07111474000150</t>
        </is>
      </c>
      <c r="B400" s="98" t="inlineStr">
        <is>
          <t>PJ</t>
        </is>
      </c>
      <c r="C400" s="35" t="inlineStr">
        <is>
          <t>LISBOA INDUSTRIA DE PREMOLDADOS DE CONCRETO E DISTRIBUIDORA DE CIMENTOS</t>
        </is>
      </c>
      <c r="D400" s="36" t="inlineStr">
        <is>
          <t>LISBOA PREMOLDADOS E CIMENTOS</t>
        </is>
      </c>
      <c r="L400" s="12" t="inlineStr">
        <is>
          <t>MAT</t>
        </is>
      </c>
      <c r="O400" s="12" t="n"/>
      <c r="P400" s="12" t="n"/>
    </row>
    <row r="401">
      <c r="A401" t="inlineStr">
        <is>
          <t>26032691000107</t>
        </is>
      </c>
      <c r="B401" t="inlineStr">
        <is>
          <t>PJ</t>
        </is>
      </c>
      <c r="C401" t="inlineStr">
        <is>
          <t>LIZO DISTRIBUIDOR LTDA - ME</t>
        </is>
      </c>
      <c r="D401" t="inlineStr">
        <is>
          <t>LIZO DISTRIBUIDOR</t>
        </is>
      </c>
      <c r="L401" t="inlineStr">
        <is>
          <t>MAT</t>
        </is>
      </c>
      <c r="O401" t="inlineStr">
        <is>
          <t>-</t>
        </is>
      </c>
    </row>
    <row r="402">
      <c r="A402" s="98" t="inlineStr">
        <is>
          <t>09462647000100</t>
        </is>
      </c>
      <c r="B402" s="98" t="inlineStr">
        <is>
          <t>PJ</t>
        </is>
      </c>
      <c r="C402" s="35" t="inlineStr">
        <is>
          <t>CLAYTON PATRICIO RAMOS</t>
        </is>
      </c>
      <c r="D402" s="35" t="inlineStr">
        <is>
          <t>LOC RAMOS</t>
        </is>
      </c>
      <c r="E402" s="43" t="n"/>
      <c r="L402" s="12" t="inlineStr">
        <is>
          <t>LOC</t>
        </is>
      </c>
      <c r="O402" s="12" t="n"/>
      <c r="P402" s="12" t="n"/>
    </row>
    <row r="403">
      <c r="A403" s="98" t="inlineStr">
        <is>
          <t>105595270001-04</t>
        </is>
      </c>
      <c r="B403" s="98" t="inlineStr">
        <is>
          <t>PJ</t>
        </is>
      </c>
      <c r="C403" s="35" t="inlineStr">
        <is>
          <t>LOCA MUNCK</t>
        </is>
      </c>
      <c r="D403" s="36" t="inlineStr">
        <is>
          <t>LOCA MUNCK</t>
        </is>
      </c>
      <c r="H403" s="45" t="n"/>
      <c r="L403" s="12" t="inlineStr">
        <is>
          <t>SERV</t>
        </is>
      </c>
      <c r="O403" s="12" t="inlineStr">
        <is>
          <t>-</t>
        </is>
      </c>
      <c r="P403" s="12" t="n"/>
    </row>
    <row r="404">
      <c r="A404" s="98" t="inlineStr">
        <is>
          <t>21944558000103</t>
        </is>
      </c>
      <c r="B404" s="98" t="inlineStr">
        <is>
          <t>PJ</t>
        </is>
      </c>
      <c r="C404" s="35" t="inlineStr">
        <is>
          <t>Locan  Locadora de Andaimes e Equipamentos Para Construcao Civil LTDA</t>
        </is>
      </c>
      <c r="D404" s="35" t="inlineStr">
        <is>
          <t>LOCAN ANDAIMES</t>
        </is>
      </c>
      <c r="E404" s="43" t="n"/>
      <c r="K404" s="12" t="n"/>
      <c r="L404" s="12" t="inlineStr">
        <is>
          <t>LOC</t>
        </is>
      </c>
      <c r="O404" s="12" t="n"/>
      <c r="P404" s="12" t="n"/>
    </row>
    <row r="405">
      <c r="A405" s="98" t="inlineStr">
        <is>
          <t>07409393000130</t>
        </is>
      </c>
      <c r="B405" s="98" t="inlineStr">
        <is>
          <t>PJ</t>
        </is>
      </c>
      <c r="C405" s="36" t="inlineStr">
        <is>
          <t>LOCFER IMPORTACAO DISTRIBUICAO COMERCIO E LOCACAO DE EQUIPAMENTOS LTDA</t>
        </is>
      </c>
      <c r="D405" s="36" t="inlineStr">
        <is>
          <t>LOCFER</t>
        </is>
      </c>
      <c r="E405" s="43" t="n"/>
      <c r="F405" s="44" t="n"/>
      <c r="G405" s="44" t="n"/>
      <c r="H405" s="45" t="n"/>
      <c r="I405" s="46" t="n"/>
      <c r="J405" s="44" t="n"/>
      <c r="K405" s="44" t="n"/>
      <c r="L405" s="44" t="inlineStr">
        <is>
          <t>LOC</t>
        </is>
      </c>
      <c r="M405" s="44" t="n"/>
      <c r="N405" s="44" t="n"/>
      <c r="O405" s="12" t="n"/>
      <c r="P405" s="12" t="n"/>
    </row>
    <row r="406">
      <c r="A406" s="98" t="inlineStr">
        <is>
          <t>02976739633</t>
        </is>
      </c>
      <c r="B406" s="98" t="inlineStr">
        <is>
          <t>PF</t>
        </is>
      </c>
      <c r="C406" s="35" t="inlineStr">
        <is>
          <t>JOSÉ CHARLES RODRIGUES PEREIRA</t>
        </is>
      </c>
      <c r="D406" s="35" t="inlineStr">
        <is>
          <t>LOCFURO</t>
        </is>
      </c>
      <c r="K406" t="inlineStr">
        <is>
          <t>02976739633</t>
        </is>
      </c>
      <c r="L406" s="12" t="inlineStr">
        <is>
          <t>SERV</t>
        </is>
      </c>
      <c r="O406" s="12" t="inlineStr">
        <is>
          <t>PIX: 02976739633</t>
        </is>
      </c>
      <c r="P406" s="12" t="n"/>
    </row>
    <row r="407">
      <c r="A407" s="98" t="inlineStr">
        <is>
          <t>46161144000120</t>
        </is>
      </c>
      <c r="B407" s="98" t="inlineStr">
        <is>
          <t>PJ</t>
        </is>
      </c>
      <c r="C407" s="35" t="inlineStr">
        <is>
          <t>ALCENIRA MATIAS DA SILVA</t>
        </is>
      </c>
      <c r="D407" s="35" t="inlineStr">
        <is>
          <t>LOJA DO MECANICO</t>
        </is>
      </c>
      <c r="E407" s="43" t="n"/>
      <c r="L407" s="12" t="inlineStr">
        <is>
          <t>MAT</t>
        </is>
      </c>
      <c r="N407" t="inlineStr">
        <is>
          <t>FORNECEDOR</t>
        </is>
      </c>
      <c r="O407" s="12" t="n"/>
      <c r="P407" s="12" t="n"/>
    </row>
    <row r="408">
      <c r="A408" s="98" t="inlineStr">
        <is>
          <t>16515454000135</t>
        </is>
      </c>
      <c r="B408" s="98" t="inlineStr">
        <is>
          <t>PJ</t>
        </is>
      </c>
      <c r="C408" s="35" t="inlineStr">
        <is>
          <t>LOJA DO PAULO</t>
        </is>
      </c>
      <c r="D408" s="35" t="inlineStr">
        <is>
          <t>LOJA DO PAULO</t>
        </is>
      </c>
      <c r="E408" s="43" t="n"/>
      <c r="L408" s="12" t="inlineStr">
        <is>
          <t>MAT</t>
        </is>
      </c>
      <c r="O408" s="12" t="n"/>
      <c r="P408" s="12" t="n"/>
    </row>
    <row r="409">
      <c r="A409" s="98" t="inlineStr">
        <is>
          <t>17581836000200</t>
        </is>
      </c>
      <c r="B409" s="98" t="inlineStr">
        <is>
          <t>PJ</t>
        </is>
      </c>
      <c r="C409" s="35" t="inlineStr">
        <is>
          <t>SOCIEDADE IRMAOS BARROS ANDRADE LTDA</t>
        </is>
      </c>
      <c r="D409" s="35" t="inlineStr">
        <is>
          <t>LOJA DO PAULO</t>
        </is>
      </c>
      <c r="E409" s="43" t="n"/>
      <c r="L409" s="12" t="inlineStr">
        <is>
          <t>MAT</t>
        </is>
      </c>
      <c r="O409" s="12" t="n"/>
      <c r="P409" s="12" t="n"/>
    </row>
    <row r="410">
      <c r="A410" s="98" t="inlineStr">
        <is>
          <t>17581836000634</t>
        </is>
      </c>
      <c r="B410" s="98" t="inlineStr">
        <is>
          <t>PJ</t>
        </is>
      </c>
      <c r="C410" s="35" t="inlineStr">
        <is>
          <t>SOCIEDADE IRMAOS BARROS ANDRADE LTDA</t>
        </is>
      </c>
      <c r="D410" s="35" t="inlineStr">
        <is>
          <t>LOJA DO PAULO</t>
        </is>
      </c>
      <c r="E410" s="43" t="n"/>
      <c r="L410" s="12" t="inlineStr">
        <is>
          <t>MAT</t>
        </is>
      </c>
      <c r="O410" s="12" t="n"/>
      <c r="P410" s="12" t="n"/>
    </row>
    <row r="411">
      <c r="A411" s="98" t="inlineStr">
        <is>
          <t>22061279000156</t>
        </is>
      </c>
      <c r="B411" s="98" t="inlineStr">
        <is>
          <t>PJ</t>
        </is>
      </c>
      <c r="C411" s="35" t="inlineStr">
        <is>
          <t>LOJA DOS PARAFUSOS LTDA</t>
        </is>
      </c>
      <c r="D411" s="35" t="inlineStr">
        <is>
          <t>LOJA DOS PARAFUSOS LTDA</t>
        </is>
      </c>
      <c r="L411" s="12" t="inlineStr">
        <is>
          <t>MAT</t>
        </is>
      </c>
      <c r="O411" s="12" t="n"/>
      <c r="P411" s="12" t="n"/>
    </row>
    <row r="412">
      <c r="A412" s="98" t="inlineStr">
        <is>
          <t>17155342000183</t>
        </is>
      </c>
      <c r="B412" s="98" t="inlineStr">
        <is>
          <t>PJ</t>
        </is>
      </c>
      <c r="C412" s="35" t="inlineStr">
        <is>
          <t>LOJA ELETRICA LTDA</t>
        </is>
      </c>
      <c r="D412" s="35" t="inlineStr">
        <is>
          <t>LOJA ELETRICA LTDA</t>
        </is>
      </c>
      <c r="L412" s="12" t="inlineStr">
        <is>
          <t>MAT</t>
        </is>
      </c>
      <c r="O412" s="12" t="n"/>
      <c r="P412" s="12" t="n"/>
    </row>
    <row r="413">
      <c r="A413" s="98" t="inlineStr">
        <is>
          <t>14939732000156</t>
        </is>
      </c>
      <c r="B413" s="98" t="inlineStr">
        <is>
          <t>PJ</t>
        </is>
      </c>
      <c r="C413" s="35" t="inlineStr">
        <is>
          <t>LOKS EQUIPAMENTOS LTDA</t>
        </is>
      </c>
      <c r="D413" s="35" t="inlineStr">
        <is>
          <t>LOKS EQUIPAMENTOS LTDA</t>
        </is>
      </c>
      <c r="K413" s="12" t="n"/>
      <c r="L413" s="12" t="inlineStr">
        <is>
          <t>LOC</t>
        </is>
      </c>
      <c r="M413" s="12" t="n"/>
      <c r="O413" s="12" t="n"/>
      <c r="P413" s="12" t="n"/>
    </row>
    <row r="414">
      <c r="A414" s="98" t="inlineStr">
        <is>
          <t>17475666000107</t>
        </is>
      </c>
      <c r="B414" s="98" t="inlineStr">
        <is>
          <t>PJ</t>
        </is>
      </c>
      <c r="C414" s="35" t="inlineStr">
        <is>
          <t>LOMAC LOCAÇÕES</t>
        </is>
      </c>
      <c r="D414" s="35" t="inlineStr">
        <is>
          <t>LOMAC LOCAÇÕES</t>
        </is>
      </c>
      <c r="L414" s="12" t="inlineStr">
        <is>
          <t>MAT</t>
        </is>
      </c>
      <c r="M414" s="12" t="n"/>
      <c r="O414" s="12" t="n"/>
      <c r="P414" s="12" t="n"/>
    </row>
    <row r="415">
      <c r="A415" s="90" t="inlineStr">
        <is>
          <t>40711646000100</t>
        </is>
      </c>
      <c r="B415" t="inlineStr">
        <is>
          <t>PJ</t>
        </is>
      </c>
      <c r="C415" s="35" t="inlineStr">
        <is>
          <t>LP FUNDACOES LTDA</t>
        </is>
      </c>
      <c r="D415" s="35" t="inlineStr">
        <is>
          <t>LP FUNDACOES LTDA</t>
        </is>
      </c>
      <c r="K415" s="90" t="inlineStr">
        <is>
          <t>40711646000100</t>
        </is>
      </c>
      <c r="L415" s="12" t="inlineStr">
        <is>
          <t>SERV</t>
        </is>
      </c>
      <c r="M415" t="inlineStr">
        <is>
          <t>FLAVIO TUBULEIRO</t>
        </is>
      </c>
      <c r="O415" s="59" t="inlineStr">
        <is>
          <t>PIX: 40711646000100</t>
        </is>
      </c>
    </row>
    <row r="416">
      <c r="A416" s="98" t="inlineStr">
        <is>
          <t>07853729000150</t>
        </is>
      </c>
      <c r="B416" s="98" t="inlineStr">
        <is>
          <t>PJ</t>
        </is>
      </c>
      <c r="C416" s="35" t="inlineStr">
        <is>
          <t>LR TEXEIRA COM TRANSPORTES EPP</t>
        </is>
      </c>
      <c r="D416" s="35" t="inlineStr">
        <is>
          <t>LR TEXEIRA COM TRANSPORTES EPP</t>
        </is>
      </c>
      <c r="G416" s="12" t="n"/>
      <c r="I416" s="40" t="n"/>
      <c r="J416" s="12" t="n"/>
      <c r="L416" s="12" t="inlineStr">
        <is>
          <t>DIV</t>
        </is>
      </c>
      <c r="M416" s="12" t="inlineStr">
        <is>
          <t>FRETE</t>
        </is>
      </c>
      <c r="O416" s="12" t="n"/>
      <c r="P416" s="12" t="n"/>
    </row>
    <row r="417">
      <c r="A417" s="98" t="inlineStr">
        <is>
          <t>01980098603</t>
        </is>
      </c>
      <c r="B417" s="98" t="inlineStr">
        <is>
          <t>PF</t>
        </is>
      </c>
      <c r="C417" s="35" t="inlineStr">
        <is>
          <t>LUCAS CATALUNHA DA SILVA</t>
        </is>
      </c>
      <c r="D417" s="35" t="inlineStr">
        <is>
          <t>LUCAS CATALUNHA DA SILVA</t>
        </is>
      </c>
      <c r="E417" s="38" t="n"/>
      <c r="K417" s="12" t="inlineStr">
        <is>
          <t>01980098603</t>
        </is>
      </c>
      <c r="L417" s="12" t="inlineStr">
        <is>
          <t>MO</t>
        </is>
      </c>
      <c r="O417" s="12" t="inlineStr">
        <is>
          <t>PIX: 01980098603</t>
        </is>
      </c>
      <c r="P417" s="12" t="n"/>
    </row>
    <row r="418">
      <c r="A418" s="52" t="inlineStr">
        <is>
          <t>04570925642</t>
        </is>
      </c>
      <c r="B418" s="98" t="inlineStr">
        <is>
          <t>PF</t>
        </is>
      </c>
      <c r="C418" s="35" t="inlineStr">
        <is>
          <t>LUCAS COSTA OLIVEIRA</t>
        </is>
      </c>
      <c r="D418" s="35" t="inlineStr">
        <is>
          <t>LUCAS COSTA OLIVEIRA</t>
        </is>
      </c>
      <c r="E418" s="38" t="n"/>
      <c r="G418" t="inlineStr">
        <is>
          <t>ITAÚ</t>
        </is>
      </c>
      <c r="I418" t="n">
        <v>9687</v>
      </c>
      <c r="J418" t="n">
        <v>15579</v>
      </c>
      <c r="K418" s="12" t="n"/>
      <c r="L418" s="12" t="inlineStr">
        <is>
          <t>DIV</t>
        </is>
      </c>
      <c r="M418" t="inlineStr">
        <is>
          <t>CINTOS PARAQUEDAS  OBRA</t>
        </is>
      </c>
      <c r="O418" s="12" t="inlineStr">
        <is>
          <t>ITAÚ    9687  15579 - CPF: 04.570.925.6-42</t>
        </is>
      </c>
      <c r="P418" s="12" t="n"/>
    </row>
    <row r="419">
      <c r="A419" s="98" t="inlineStr">
        <is>
          <t>12924634652</t>
        </is>
      </c>
      <c r="B419" s="98" t="inlineStr">
        <is>
          <t>PF</t>
        </is>
      </c>
      <c r="C419" s="35" t="inlineStr">
        <is>
          <t>LUCAS ERON DELELIS DE ALMEIDA</t>
        </is>
      </c>
      <c r="D419" s="35" t="inlineStr">
        <is>
          <t>LUCAS ERON DELELIS DE ALMEIDA</t>
        </is>
      </c>
      <c r="E419" s="38" t="n">
        <v>31993604019</v>
      </c>
      <c r="K419" s="12" t="n">
        <v>31993604019</v>
      </c>
      <c r="L419" s="12" t="inlineStr">
        <is>
          <t>MO</t>
        </is>
      </c>
      <c r="O419" s="12" t="inlineStr">
        <is>
          <t>PIX: 31993604019</t>
        </is>
      </c>
      <c r="P419" s="12" t="n"/>
    </row>
    <row r="420">
      <c r="A420" s="98" t="inlineStr">
        <is>
          <t>31985017826</t>
        </is>
      </c>
      <c r="B420" s="98" t="inlineStr">
        <is>
          <t>PF</t>
        </is>
      </c>
      <c r="C420" s="35" t="inlineStr">
        <is>
          <t>LUCAS INACIO DE JESUS</t>
        </is>
      </c>
      <c r="D420" s="35" t="inlineStr">
        <is>
          <t>LUCAS INACIO DE JESUS</t>
        </is>
      </c>
      <c r="E420" s="38" t="n">
        <v>31985017826</v>
      </c>
      <c r="K420" s="12" t="n">
        <v>31985017826</v>
      </c>
      <c r="L420" s="12" t="inlineStr">
        <is>
          <t>MO</t>
        </is>
      </c>
      <c r="N420" s="12" t="n"/>
      <c r="O420" s="12" t="inlineStr">
        <is>
          <t>PIX: 31985017826</t>
        </is>
      </c>
      <c r="P420" s="12" t="n"/>
    </row>
    <row r="421">
      <c r="A421" s="98" t="inlineStr">
        <is>
          <t>04571144601</t>
        </is>
      </c>
      <c r="B421" s="98" t="inlineStr">
        <is>
          <t>PF</t>
        </is>
      </c>
      <c r="C421" s="35" t="inlineStr">
        <is>
          <t>LUCIANO LISBOA DA SILVA</t>
        </is>
      </c>
      <c r="D421" s="35" t="inlineStr">
        <is>
          <t>LUCIANO LISBOA DA SILVA</t>
        </is>
      </c>
      <c r="E421" t="n">
        <v>31987539989</v>
      </c>
      <c r="K421" t="n">
        <v>31987539989</v>
      </c>
      <c r="L421" s="12" t="inlineStr">
        <is>
          <t>SERV</t>
        </is>
      </c>
      <c r="O421" s="12" t="inlineStr">
        <is>
          <t>PIX: 31987539989</t>
        </is>
      </c>
      <c r="P421" s="12" t="n"/>
    </row>
    <row r="422">
      <c r="A422" s="98" t="inlineStr">
        <is>
          <t>14073650610</t>
        </is>
      </c>
      <c r="B422" s="98" t="inlineStr">
        <is>
          <t>PF</t>
        </is>
      </c>
      <c r="C422" s="55" t="inlineStr">
        <is>
          <t>LUIZ ARAUJO GOMES</t>
        </is>
      </c>
      <c r="D422" s="55" t="inlineStr">
        <is>
          <t>LUIZ ARAUJO GOMES</t>
        </is>
      </c>
      <c r="E422" t="n">
        <v>31994890070</v>
      </c>
      <c r="H422" s="45" t="n"/>
      <c r="K422" t="n">
        <v>31994890070</v>
      </c>
      <c r="L422" s="12" t="inlineStr">
        <is>
          <t>MO</t>
        </is>
      </c>
      <c r="N422" t="inlineStr">
        <is>
          <t>COLABORADOR</t>
        </is>
      </c>
      <c r="O422" s="12" t="inlineStr">
        <is>
          <t>PIX: 31994890070</t>
        </is>
      </c>
      <c r="P422" s="12" t="n"/>
    </row>
    <row r="423">
      <c r="A423" s="98" t="inlineStr">
        <is>
          <t>37984081646</t>
        </is>
      </c>
      <c r="B423" s="98" t="inlineStr">
        <is>
          <t>PF</t>
        </is>
      </c>
      <c r="C423" s="35" t="inlineStr">
        <is>
          <t>LUIZA BATISTA DO NASCIMENTO</t>
        </is>
      </c>
      <c r="D423" s="35" t="inlineStr">
        <is>
          <t>LUIZA BATISTA DO NASCIMENTO</t>
        </is>
      </c>
      <c r="L423" s="12" t="inlineStr">
        <is>
          <t>MAT</t>
        </is>
      </c>
      <c r="O423" s="12" t="n"/>
      <c r="P423" s="12" t="n"/>
    </row>
    <row r="424">
      <c r="A424" s="98" t="inlineStr">
        <is>
          <t>26562214000145</t>
        </is>
      </c>
      <c r="B424" s="98" t="inlineStr">
        <is>
          <t>PJ</t>
        </is>
      </c>
      <c r="C424" s="35" t="inlineStr">
        <is>
          <t>FERRO E ACO M2 LTDA</t>
        </is>
      </c>
      <c r="D424" s="35" t="inlineStr">
        <is>
          <t>M2 FERRAÇO</t>
        </is>
      </c>
      <c r="L424" s="12" t="inlineStr">
        <is>
          <t>MAT</t>
        </is>
      </c>
      <c r="O424" s="12" t="n"/>
      <c r="P424" s="12" t="n"/>
    </row>
    <row r="425">
      <c r="A425" s="84" t="inlineStr">
        <is>
          <t>21450879000143</t>
        </is>
      </c>
      <c r="B425" s="98" t="inlineStr">
        <is>
          <t>PJ</t>
        </is>
      </c>
      <c r="C425" s="35" t="inlineStr">
        <is>
          <t>MADEIREIRA CAUS LTDA</t>
        </is>
      </c>
      <c r="D425" s="35" t="inlineStr">
        <is>
          <t>MACAL</t>
        </is>
      </c>
      <c r="L425" s="12" t="inlineStr">
        <is>
          <t>MAT</t>
        </is>
      </c>
      <c r="O425" s="12" t="n"/>
      <c r="P425" s="12" t="n"/>
    </row>
    <row r="426">
      <c r="A426" s="98" t="inlineStr">
        <is>
          <t>43876960000394</t>
        </is>
      </c>
      <c r="B426" s="98" t="inlineStr">
        <is>
          <t>PJ</t>
        </is>
      </c>
      <c r="C426" s="35" t="inlineStr">
        <is>
          <t>MACCAFERRI DO BRASIL LTDA</t>
        </is>
      </c>
      <c r="D426" s="35" t="inlineStr">
        <is>
          <t>MACCAFERRI DO BRASIL LTDA</t>
        </is>
      </c>
      <c r="L426" s="12" t="inlineStr">
        <is>
          <t>MAT</t>
        </is>
      </c>
      <c r="O426" s="12" t="n"/>
      <c r="P426" s="12" t="n"/>
    </row>
    <row r="427">
      <c r="A427" s="98" t="inlineStr">
        <is>
          <t>07861005000158</t>
        </is>
      </c>
      <c r="B427" s="98" t="inlineStr">
        <is>
          <t>PJ</t>
        </is>
      </c>
      <c r="C427" s="58" t="inlineStr">
        <is>
          <t>MADECLARA COMERCIO DE MADEIRAS LTDA</t>
        </is>
      </c>
      <c r="D427" s="35" t="inlineStr">
        <is>
          <t>MADECLARA COMERCIO DE MADEIRAS LTDA</t>
        </is>
      </c>
      <c r="L427" s="12" t="inlineStr">
        <is>
          <t>MAT</t>
        </is>
      </c>
      <c r="O427" s="12" t="n"/>
      <c r="P427" s="12" t="n"/>
    </row>
    <row r="428">
      <c r="A428" s="37" t="inlineStr">
        <is>
          <t>21020250000163</t>
        </is>
      </c>
      <c r="B428" s="98" t="inlineStr">
        <is>
          <t>PJ</t>
        </is>
      </c>
      <c r="C428" s="36" t="inlineStr">
        <is>
          <t>MADEIRAS 3000 LTDA</t>
        </is>
      </c>
      <c r="D428" s="36" t="inlineStr">
        <is>
          <t>MADEIRAS 3000 LTDA</t>
        </is>
      </c>
      <c r="E428" s="43" t="n"/>
      <c r="F428" s="44" t="n"/>
      <c r="G428" s="44" t="n"/>
      <c r="H428" s="45" t="n"/>
      <c r="I428" s="46" t="n"/>
      <c r="J428" s="44" t="n"/>
      <c r="K428" s="44" t="n"/>
      <c r="L428" s="44" t="inlineStr">
        <is>
          <t>MAT</t>
        </is>
      </c>
      <c r="M428" s="44" t="n"/>
      <c r="N428" s="44" t="n"/>
      <c r="O428" s="12" t="n"/>
      <c r="P428" s="12" t="n"/>
    </row>
    <row r="429">
      <c r="A429" s="98" t="inlineStr">
        <is>
          <t>12072342000104</t>
        </is>
      </c>
      <c r="B429" s="98" t="inlineStr">
        <is>
          <t>PJ</t>
        </is>
      </c>
      <c r="C429" s="35" t="inlineStr">
        <is>
          <t>MADEIREIRA SERRANO</t>
        </is>
      </c>
      <c r="D429" s="36" t="inlineStr">
        <is>
          <t>MADEIREIRA SERRANO</t>
        </is>
      </c>
      <c r="L429" s="12" t="inlineStr">
        <is>
          <t>MAT</t>
        </is>
      </c>
      <c r="O429" s="12" t="n"/>
      <c r="P429" s="12" t="n"/>
    </row>
    <row r="430">
      <c r="A430" s="98" t="inlineStr">
        <is>
          <t>03328476000144</t>
        </is>
      </c>
      <c r="B430" s="98" t="inlineStr">
        <is>
          <t>PJ</t>
        </is>
      </c>
      <c r="C430" s="35" t="inlineStr">
        <is>
          <t>MADEREIRA ESTRELA LTDA</t>
        </is>
      </c>
      <c r="D430" s="35" t="inlineStr">
        <is>
          <t>MADEREIRA ESTRELA LTDA</t>
        </is>
      </c>
      <c r="L430" s="12" t="inlineStr">
        <is>
          <t>MAT</t>
        </is>
      </c>
      <c r="N430" s="12" t="n"/>
      <c r="O430" s="12" t="n"/>
      <c r="P430" s="12" t="n"/>
    </row>
    <row r="431">
      <c r="A431" s="98" t="inlineStr">
        <is>
          <t>29162324000108</t>
        </is>
      </c>
      <c r="B431" s="98" t="inlineStr">
        <is>
          <t>PJ</t>
        </is>
      </c>
      <c r="C431" s="35" t="inlineStr">
        <is>
          <t>DIONITON A SILVA</t>
        </is>
      </c>
      <c r="D431" s="36" t="inlineStr">
        <is>
          <t>MADEREIRA ÁGUIA</t>
        </is>
      </c>
      <c r="H431" s="45" t="n"/>
      <c r="L431" s="12" t="inlineStr">
        <is>
          <t>MAT</t>
        </is>
      </c>
      <c r="O431" s="12" t="n"/>
      <c r="P431" s="12" t="n"/>
    </row>
    <row r="432">
      <c r="A432" s="98" t="inlineStr">
        <is>
          <t>43828098000182</t>
        </is>
      </c>
      <c r="B432" s="98" t="inlineStr">
        <is>
          <t>PJ</t>
        </is>
      </c>
      <c r="C432" s="35" t="inlineStr">
        <is>
          <t>MADESCOM MADEIREIRA</t>
        </is>
      </c>
      <c r="D432" s="35" t="inlineStr">
        <is>
          <t>MADESCOM MADEIREIRA</t>
        </is>
      </c>
      <c r="L432" s="12" t="inlineStr">
        <is>
          <t>MAT</t>
        </is>
      </c>
      <c r="N432" t="inlineStr">
        <is>
          <t>FORNECEDOR</t>
        </is>
      </c>
      <c r="O432" s="12" t="n"/>
      <c r="P432" s="12" t="n"/>
    </row>
    <row r="433">
      <c r="A433" s="98" t="inlineStr">
        <is>
          <t>34696977000107</t>
        </is>
      </c>
      <c r="B433" s="98" t="inlineStr">
        <is>
          <t>PJ</t>
        </is>
      </c>
      <c r="C433" s="35" t="inlineStr">
        <is>
          <t>MADESTE MADEIRAS E COMPENSADOS LTDA</t>
        </is>
      </c>
      <c r="D433" s="35" t="inlineStr">
        <is>
          <t>MADESTE MADEIRAS</t>
        </is>
      </c>
      <c r="L433" s="12" t="inlineStr">
        <is>
          <t>MAT</t>
        </is>
      </c>
      <c r="O433" s="12" t="n"/>
      <c r="P433" s="12" t="n"/>
    </row>
    <row r="434">
      <c r="A434" s="98" t="inlineStr">
        <is>
          <t>42542081000100</t>
        </is>
      </c>
      <c r="B434" s="98" t="inlineStr">
        <is>
          <t>PJ</t>
        </is>
      </c>
      <c r="C434" s="35" t="inlineStr">
        <is>
          <t>MADEX MADEIRAS E COMPENSADOS LTDA</t>
        </is>
      </c>
      <c r="D434" s="35" t="inlineStr">
        <is>
          <t>MADEX MADEIRAS E COMPENSADOS LTDA</t>
        </is>
      </c>
      <c r="L434" s="12" t="inlineStr">
        <is>
          <t>MAT</t>
        </is>
      </c>
      <c r="O434" s="12" t="n"/>
      <c r="P434" s="12" t="n"/>
    </row>
    <row r="435">
      <c r="A435" s="98" t="inlineStr">
        <is>
          <t>17948578000177</t>
        </is>
      </c>
      <c r="B435" s="98" t="inlineStr">
        <is>
          <t>PJ</t>
        </is>
      </c>
      <c r="C435" s="35" t="inlineStr">
        <is>
          <t>MAGAZINE LUIZA</t>
        </is>
      </c>
      <c r="D435" s="36" t="inlineStr">
        <is>
          <t>MAGAZINE LUIZA</t>
        </is>
      </c>
      <c r="G435" s="12" t="n"/>
      <c r="H435" s="45" t="n"/>
      <c r="I435" s="40" t="n"/>
      <c r="J435" s="12" t="n"/>
      <c r="L435" s="12" t="inlineStr">
        <is>
          <t>DIV</t>
        </is>
      </c>
      <c r="N435" s="12" t="n"/>
      <c r="O435" s="12" t="n"/>
      <c r="P435" s="12" t="n"/>
    </row>
    <row r="436">
      <c r="A436" s="98" t="inlineStr">
        <is>
          <t>01034396000150</t>
        </is>
      </c>
      <c r="B436" s="98" t="inlineStr">
        <is>
          <t>PJ</t>
        </is>
      </c>
      <c r="C436" s="35" t="inlineStr">
        <is>
          <t>Sao Geraldo Materiais Para Contrucao Ltda</t>
        </is>
      </c>
      <c r="D436" s="36" t="inlineStr">
        <is>
          <t>MAGAZINE LUIZA  SAO GERALDO MAT CONTR</t>
        </is>
      </c>
      <c r="G436" s="12" t="n"/>
      <c r="I436" s="40" t="n"/>
      <c r="J436" s="12" t="n"/>
      <c r="L436" s="12" t="inlineStr">
        <is>
          <t>MAT</t>
        </is>
      </c>
      <c r="N436" s="12" t="n"/>
      <c r="O436" s="12" t="n"/>
      <c r="P436" s="12" t="n"/>
    </row>
    <row r="437">
      <c r="A437" s="98" t="inlineStr">
        <is>
          <t>03419572670</t>
        </is>
      </c>
      <c r="B437" s="98" t="inlineStr">
        <is>
          <t>PF</t>
        </is>
      </c>
      <c r="C437" s="35" t="inlineStr">
        <is>
          <t xml:space="preserve">MAGNO ARAUJO </t>
        </is>
      </c>
      <c r="D437" s="36" t="inlineStr">
        <is>
          <t xml:space="preserve">MAGNO ARAUJO </t>
        </is>
      </c>
      <c r="F437" s="48" t="n"/>
      <c r="G437" t="inlineStr">
        <is>
          <t>CEF</t>
        </is>
      </c>
      <c r="H437" t="n">
        <v>13</v>
      </c>
      <c r="I437" t="n">
        <v>4980</v>
      </c>
      <c r="J437" t="n">
        <v>173829</v>
      </c>
      <c r="K437" s="12" t="n"/>
      <c r="L437" s="12" t="inlineStr">
        <is>
          <t>MO</t>
        </is>
      </c>
      <c r="N437" s="12" t="inlineStr">
        <is>
          <t>COLABORADOR</t>
        </is>
      </c>
      <c r="O437" s="12" t="inlineStr">
        <is>
          <t>CEF  013  4980  173829 - CPF: 03.419.572.6-70</t>
        </is>
      </c>
      <c r="P437" s="12" t="n"/>
    </row>
    <row r="438">
      <c r="A438" s="98" t="inlineStr">
        <is>
          <t>08605940689</t>
        </is>
      </c>
      <c r="B438" s="98" t="inlineStr">
        <is>
          <t>PF</t>
        </is>
      </c>
      <c r="C438" s="35" t="inlineStr">
        <is>
          <t>MAICON DE SOUZA PRATES PESSOA</t>
        </is>
      </c>
      <c r="D438" s="35" t="inlineStr">
        <is>
          <t>MAICON DE SOUZA PRATES PESSOA</t>
        </is>
      </c>
      <c r="G438" t="inlineStr">
        <is>
          <t>CEF</t>
        </is>
      </c>
      <c r="I438" t="n">
        <v>3663</v>
      </c>
      <c r="J438" t="n">
        <v>91796</v>
      </c>
      <c r="K438" s="12" t="n"/>
      <c r="L438" s="12" t="inlineStr">
        <is>
          <t>MO</t>
        </is>
      </c>
      <c r="N438" t="inlineStr">
        <is>
          <t>COLABORADOR</t>
        </is>
      </c>
      <c r="O438" s="12" t="inlineStr">
        <is>
          <t>CEF    3663  91796 - CPF: 08.605.940.6-89</t>
        </is>
      </c>
      <c r="P438" s="12" t="n"/>
    </row>
    <row r="439">
      <c r="A439" s="98" t="inlineStr">
        <is>
          <t>70458462667</t>
        </is>
      </c>
      <c r="B439" s="98" t="inlineStr">
        <is>
          <t>PF</t>
        </is>
      </c>
      <c r="C439" s="35" t="inlineStr">
        <is>
          <t>MARCELO AUGUSTO DO CARMO VITALINO</t>
        </is>
      </c>
      <c r="D439" s="36" t="inlineStr">
        <is>
          <t>MARCELO AUGUSTO DO CARMO VITALINO</t>
        </is>
      </c>
      <c r="E439" s="38" t="n"/>
      <c r="F439" t="inlineStr">
        <is>
          <t>gaspazin121@gmail.com</t>
        </is>
      </c>
      <c r="K439" s="12" t="inlineStr">
        <is>
          <t>gaspazin121@gmail.com</t>
        </is>
      </c>
      <c r="L439" s="12" t="inlineStr">
        <is>
          <t>MO</t>
        </is>
      </c>
      <c r="N439" s="12" t="inlineStr">
        <is>
          <t>COLABORADOR</t>
        </is>
      </c>
      <c r="O439" s="12" t="inlineStr">
        <is>
          <t>PIX: gaspazin121@gmail.com</t>
        </is>
      </c>
      <c r="P439" s="12" t="n"/>
    </row>
    <row r="440">
      <c r="A440" s="98" t="inlineStr">
        <is>
          <t>07284290633</t>
        </is>
      </c>
      <c r="B440" s="98" t="inlineStr">
        <is>
          <t>PF</t>
        </is>
      </c>
      <c r="C440" s="35" t="inlineStr">
        <is>
          <t>MARCELO CALDEIRA DE SOUZA</t>
        </is>
      </c>
      <c r="D440" s="35" t="inlineStr">
        <is>
          <t>MARCELO CALDEIRA DE SOUZA</t>
        </is>
      </c>
      <c r="K440" s="12" t="inlineStr">
        <is>
          <t>07284290633</t>
        </is>
      </c>
      <c r="L440" s="12" t="inlineStr">
        <is>
          <t>SERV</t>
        </is>
      </c>
      <c r="M440" s="12" t="n"/>
      <c r="O440" s="12" t="inlineStr">
        <is>
          <t>PIX: 07284290633</t>
        </is>
      </c>
      <c r="P440" s="12" t="n"/>
    </row>
    <row r="441">
      <c r="A441" s="98" t="inlineStr">
        <is>
          <t>02038736375</t>
        </is>
      </c>
      <c r="B441" s="98" t="inlineStr">
        <is>
          <t>PF</t>
        </is>
      </c>
      <c r="C441" s="35" t="inlineStr">
        <is>
          <t>MARCELO FERNANDES DE ALMEIDA</t>
        </is>
      </c>
      <c r="D441" s="35" t="inlineStr">
        <is>
          <t>MARCELO FERNANDES DE ALMEIDA</t>
        </is>
      </c>
      <c r="E441" t="inlineStr">
        <is>
          <t>31 994629438</t>
        </is>
      </c>
      <c r="K441" t="inlineStr">
        <is>
          <t>31 994629438</t>
        </is>
      </c>
      <c r="L441" s="12" t="inlineStr">
        <is>
          <t>MO</t>
        </is>
      </c>
      <c r="N441" t="inlineStr">
        <is>
          <t>COLABORADOR</t>
        </is>
      </c>
      <c r="O441" s="12" t="inlineStr">
        <is>
          <t>PIX: 31 994629438</t>
        </is>
      </c>
      <c r="P441" s="12" t="n"/>
    </row>
    <row r="442">
      <c r="A442" s="37" t="inlineStr">
        <is>
          <t>00747849609</t>
        </is>
      </c>
      <c r="B442" s="98" t="inlineStr">
        <is>
          <t>PF</t>
        </is>
      </c>
      <c r="C442" s="36" t="inlineStr">
        <is>
          <t>MARCELO MONTEIRO MAIA</t>
        </is>
      </c>
      <c r="D442" s="36" t="inlineStr">
        <is>
          <t>MARCELO MONTEIRO MAIA</t>
        </is>
      </c>
      <c r="E442" s="43" t="n"/>
      <c r="F442" s="44" t="n"/>
      <c r="G442" s="44" t="n"/>
      <c r="H442" s="45" t="n"/>
      <c r="I442" s="46" t="n"/>
      <c r="J442" s="44" t="n"/>
      <c r="K442" s="44" t="inlineStr">
        <is>
          <t>00747849609</t>
        </is>
      </c>
      <c r="L442" s="44" t="inlineStr">
        <is>
          <t>SERV</t>
        </is>
      </c>
      <c r="M442" s="44" t="inlineStr">
        <is>
          <t>TERRAPLANAGEM</t>
        </is>
      </c>
      <c r="N442" s="12" t="n"/>
      <c r="O442" s="12" t="inlineStr">
        <is>
          <t>PIX: 00747849609</t>
        </is>
      </c>
      <c r="P442" s="12" t="n"/>
    </row>
    <row r="443">
      <c r="A443" s="98" t="inlineStr">
        <is>
          <t>97230014620</t>
        </is>
      </c>
      <c r="B443" s="98" t="inlineStr">
        <is>
          <t>PF</t>
        </is>
      </c>
      <c r="C443" s="35" t="inlineStr">
        <is>
          <t>MARCELO PEREIRA DA SILVA</t>
        </is>
      </c>
      <c r="D443" s="36" t="inlineStr">
        <is>
          <t>MARCELO PEREIRA DA SILVA</t>
        </is>
      </c>
      <c r="L443" s="12" t="inlineStr">
        <is>
          <t>MO</t>
        </is>
      </c>
      <c r="N443" s="12" t="n"/>
      <c r="O443" s="12" t="n"/>
      <c r="P443" s="12" t="n"/>
    </row>
    <row r="444">
      <c r="A444" s="98" t="inlineStr">
        <is>
          <t>15239618640</t>
        </is>
      </c>
      <c r="B444" s="98" t="inlineStr">
        <is>
          <t>PF</t>
        </is>
      </c>
      <c r="C444" s="35" t="inlineStr">
        <is>
          <t>MARCIO DAVID SANTOS VIEIRA</t>
        </is>
      </c>
      <c r="D444" s="35" t="inlineStr">
        <is>
          <t>MARCIO DAVID SANTOS VIEIRA</t>
        </is>
      </c>
      <c r="K444" t="inlineStr">
        <is>
          <t>15239618640</t>
        </is>
      </c>
      <c r="L444" s="12" t="inlineStr">
        <is>
          <t>MO</t>
        </is>
      </c>
      <c r="N444" t="inlineStr">
        <is>
          <t>COLABORADOR</t>
        </is>
      </c>
      <c r="O444" s="12" t="inlineStr">
        <is>
          <t>PIX: 15239618640</t>
        </is>
      </c>
      <c r="P444" s="12" t="n"/>
    </row>
    <row r="445">
      <c r="A445" t="inlineStr">
        <is>
          <t>05625883610</t>
        </is>
      </c>
      <c r="B445" t="inlineStr">
        <is>
          <t>PF</t>
        </is>
      </c>
      <c r="C445" t="inlineStr">
        <is>
          <t>MARCIO JOSE DIAS</t>
        </is>
      </c>
      <c r="D445" t="inlineStr">
        <is>
          <t>MARCIO JOSE DIAS</t>
        </is>
      </c>
      <c r="L445" t="inlineStr">
        <is>
          <t>MO</t>
        </is>
      </c>
      <c r="N445" t="inlineStr">
        <is>
          <t>COLABORADOR</t>
        </is>
      </c>
    </row>
    <row r="446">
      <c r="A446" s="98" t="inlineStr">
        <is>
          <t>00011911600</t>
        </is>
      </c>
      <c r="B446" s="98" t="inlineStr">
        <is>
          <t>PF</t>
        </is>
      </c>
      <c r="C446" s="35" t="inlineStr">
        <is>
          <t>MARCIO ROCHA AMARAL</t>
        </is>
      </c>
      <c r="D446" s="35" t="inlineStr">
        <is>
          <t>MARCIO ROCHA AMARAL</t>
        </is>
      </c>
      <c r="K446" s="12" t="n"/>
      <c r="L446" s="12" t="inlineStr">
        <is>
          <t>DIV</t>
        </is>
      </c>
      <c r="N446" s="12" t="n"/>
      <c r="O446" s="12" t="n"/>
      <c r="P446" s="12" t="n"/>
    </row>
    <row r="447">
      <c r="A447" s="98" t="inlineStr">
        <is>
          <t>99700468615</t>
        </is>
      </c>
      <c r="B447" s="98" t="inlineStr">
        <is>
          <t>PF</t>
        </is>
      </c>
      <c r="C447" s="35" t="inlineStr">
        <is>
          <t>MARCIO RODRIGUES FERREIRA</t>
        </is>
      </c>
      <c r="D447" s="35" t="inlineStr">
        <is>
          <t>MARCIO RODRIGUES FERREIRA</t>
        </is>
      </c>
      <c r="E447" s="38" t="n"/>
      <c r="K447" s="12" t="inlineStr">
        <is>
          <t>99700468615</t>
        </is>
      </c>
      <c r="L447" s="12" t="inlineStr">
        <is>
          <t>DIV</t>
        </is>
      </c>
      <c r="M447" t="inlineStr">
        <is>
          <t>FRETE</t>
        </is>
      </c>
      <c r="N447" s="12" t="n"/>
      <c r="O447" s="12" t="inlineStr">
        <is>
          <t>PIX: 99700468615</t>
        </is>
      </c>
      <c r="P447" s="12" t="n"/>
    </row>
    <row r="448">
      <c r="A448" s="98" t="inlineStr">
        <is>
          <t>66016118672</t>
        </is>
      </c>
      <c r="B448" s="98" t="inlineStr">
        <is>
          <t>PF</t>
        </is>
      </c>
      <c r="C448" s="35" t="inlineStr">
        <is>
          <t>MARCO ANTONIO DE OLIVEIRA</t>
        </is>
      </c>
      <c r="D448" s="36" t="inlineStr">
        <is>
          <t>MARCO ANTONIO DE OLIVEIRA</t>
        </is>
      </c>
      <c r="H448" s="45" t="n"/>
      <c r="K448" s="12" t="inlineStr">
        <is>
          <t>66016118672</t>
        </is>
      </c>
      <c r="L448" s="12" t="inlineStr">
        <is>
          <t>MO</t>
        </is>
      </c>
      <c r="N448" s="12" t="inlineStr">
        <is>
          <t>COLABORADOR</t>
        </is>
      </c>
      <c r="O448" s="12" t="inlineStr">
        <is>
          <t>PIX: 66016118672</t>
        </is>
      </c>
      <c r="P448" s="12" t="n"/>
    </row>
    <row r="449">
      <c r="A449" s="98" t="inlineStr">
        <is>
          <t>13075426628</t>
        </is>
      </c>
      <c r="B449" s="98" t="inlineStr">
        <is>
          <t>PF</t>
        </is>
      </c>
      <c r="C449" s="35" t="inlineStr">
        <is>
          <t>MARCO JHON DOS SANTOS PAIVA</t>
        </is>
      </c>
      <c r="D449" s="36" t="inlineStr">
        <is>
          <t>MARCO JHON DOS SANTOS PAIVA</t>
        </is>
      </c>
      <c r="E449" t="n">
        <v>31986556747</v>
      </c>
      <c r="G449" s="12" t="n"/>
      <c r="H449" s="45" t="n"/>
      <c r="I449" s="40" t="n"/>
      <c r="J449" s="12" t="n"/>
      <c r="K449" t="n">
        <v>31986556747</v>
      </c>
      <c r="L449" s="12" t="inlineStr">
        <is>
          <t>MO</t>
        </is>
      </c>
      <c r="N449" s="12" t="inlineStr">
        <is>
          <t>COLABORADOR</t>
        </is>
      </c>
      <c r="O449" s="12" t="inlineStr">
        <is>
          <t>PIX: 31986556747</t>
        </is>
      </c>
      <c r="P449" s="12" t="n"/>
    </row>
    <row r="450">
      <c r="A450" s="98" t="inlineStr">
        <is>
          <t>58781929272</t>
        </is>
      </c>
      <c r="B450" s="98" t="inlineStr">
        <is>
          <t>PF</t>
        </is>
      </c>
      <c r="C450" s="35" t="inlineStr">
        <is>
          <t>MARCO RODRIGUES DA CRUZ</t>
        </is>
      </c>
      <c r="D450" s="35" t="inlineStr">
        <is>
          <t>MARCO RODRIGUES DA CRUZ</t>
        </is>
      </c>
      <c r="E450" s="38" t="n"/>
      <c r="K450" s="12" t="inlineStr">
        <is>
          <t>58781929272</t>
        </is>
      </c>
      <c r="L450" s="12" t="inlineStr">
        <is>
          <t>MO</t>
        </is>
      </c>
      <c r="N450" t="inlineStr">
        <is>
          <t>COLABORADOR</t>
        </is>
      </c>
      <c r="O450" s="12" t="inlineStr">
        <is>
          <t>PIX: 58781929272</t>
        </is>
      </c>
      <c r="P450" s="12" t="n"/>
    </row>
    <row r="451">
      <c r="A451" s="98" t="inlineStr">
        <is>
          <t>04902236648</t>
        </is>
      </c>
      <c r="B451" s="98" t="inlineStr">
        <is>
          <t>PF</t>
        </is>
      </c>
      <c r="C451" s="35" t="inlineStr">
        <is>
          <t>MARCONI DE SOUZA ARAUJO</t>
        </is>
      </c>
      <c r="D451" s="36" t="inlineStr">
        <is>
          <t>MARCONI DE SOUZA ARAUJO</t>
        </is>
      </c>
      <c r="F451" s="12" t="n"/>
      <c r="G451" t="inlineStr">
        <is>
          <t>SANTANDER</t>
        </is>
      </c>
      <c r="I451" t="n">
        <v>3180</v>
      </c>
      <c r="J451" t="n">
        <v>10831511</v>
      </c>
      <c r="K451" s="12" t="n"/>
      <c r="L451" s="12" t="inlineStr">
        <is>
          <t>MO</t>
        </is>
      </c>
      <c r="N451" s="12" t="inlineStr">
        <is>
          <t>COLABORADOR</t>
        </is>
      </c>
      <c r="O451" s="12" t="inlineStr">
        <is>
          <t>SANTANDER    3180  10831511 - CPF: 04.902.236.6-48</t>
        </is>
      </c>
      <c r="P451" s="12" t="n"/>
    </row>
    <row r="452">
      <c r="A452" s="52" t="inlineStr">
        <is>
          <t>12409998607</t>
        </is>
      </c>
      <c r="B452" s="98" t="inlineStr">
        <is>
          <t>PF</t>
        </is>
      </c>
      <c r="C452" s="35" t="inlineStr">
        <is>
          <t>MARCOS COSTA SANTOS</t>
        </is>
      </c>
      <c r="D452" s="35" t="inlineStr">
        <is>
          <t>MARCOS COSTA SANTOS</t>
        </is>
      </c>
      <c r="E452" s="43" t="n">
        <v>31985907369</v>
      </c>
      <c r="K452" s="12" t="n">
        <v>31985907369</v>
      </c>
      <c r="L452" s="12" t="inlineStr">
        <is>
          <t>MO</t>
        </is>
      </c>
      <c r="N452" s="12" t="n"/>
      <c r="O452" s="12" t="inlineStr">
        <is>
          <t>PIX: 31985907369</t>
        </is>
      </c>
      <c r="P452" s="12" t="n"/>
    </row>
    <row r="453">
      <c r="A453" s="98" t="inlineStr">
        <is>
          <t>12312366630</t>
        </is>
      </c>
      <c r="B453" s="98" t="inlineStr">
        <is>
          <t>PF</t>
        </is>
      </c>
      <c r="C453" s="35" t="inlineStr">
        <is>
          <t>MARCOS VIANA FREITAS</t>
        </is>
      </c>
      <c r="D453" s="35" t="inlineStr">
        <is>
          <t>MARCOS VIANA FREITAS</t>
        </is>
      </c>
      <c r="F453" t="inlineStr">
        <is>
          <t>mv483916@gmail.com</t>
        </is>
      </c>
      <c r="G453" s="12" t="n"/>
      <c r="H453" s="39" t="n"/>
      <c r="I453" s="40" t="n"/>
      <c r="J453" s="12" t="n"/>
      <c r="K453" t="inlineStr">
        <is>
          <t>mv483916@gmail.com</t>
        </is>
      </c>
      <c r="L453" s="12" t="inlineStr">
        <is>
          <t>MO</t>
        </is>
      </c>
      <c r="N453" s="12" t="inlineStr">
        <is>
          <t>COLABORADOR</t>
        </is>
      </c>
      <c r="O453" s="12" t="inlineStr">
        <is>
          <t>PIX: mv483916@gmail.com</t>
        </is>
      </c>
      <c r="P453" s="12" t="n"/>
    </row>
    <row r="454">
      <c r="A454" s="98" t="inlineStr">
        <is>
          <t>11211211200</t>
        </is>
      </c>
      <c r="B454" s="98" t="inlineStr">
        <is>
          <t>PF</t>
        </is>
      </c>
      <c r="C454" s="35" t="inlineStr">
        <is>
          <t>MARCOS VINICIOS MORAES SOARES</t>
        </is>
      </c>
      <c r="D454" s="36" t="inlineStr">
        <is>
          <t>MARCOS VINICIOS MORAES SOARES</t>
        </is>
      </c>
      <c r="E454" s="43" t="n">
        <v>31982021308</v>
      </c>
      <c r="K454" t="n">
        <v>31982021308</v>
      </c>
      <c r="L454" s="12" t="inlineStr">
        <is>
          <t>MO</t>
        </is>
      </c>
      <c r="M454" s="12" t="n"/>
      <c r="N454" t="inlineStr">
        <is>
          <t>COLABORADOR</t>
        </is>
      </c>
      <c r="O454" s="12" t="inlineStr">
        <is>
          <t>PIX: 31982021308</t>
        </is>
      </c>
      <c r="P454" s="12" t="n"/>
    </row>
    <row r="455">
      <c r="A455" s="98" t="inlineStr">
        <is>
          <t>12235303617</t>
        </is>
      </c>
      <c r="B455" s="98" t="inlineStr">
        <is>
          <t>PF</t>
        </is>
      </c>
      <c r="C455" s="35" t="inlineStr">
        <is>
          <t>MARCOS VINICIUS BISPO CORREIA</t>
        </is>
      </c>
      <c r="D455" s="35" t="inlineStr">
        <is>
          <t>MARCOS VINICIUS BISPO CORREIA</t>
        </is>
      </c>
      <c r="G455" t="inlineStr">
        <is>
          <t>CEF</t>
        </is>
      </c>
      <c r="H455" t="n">
        <v>13</v>
      </c>
      <c r="I455" t="n">
        <v>2922</v>
      </c>
      <c r="J455" t="n">
        <v>150878</v>
      </c>
      <c r="L455" s="12" t="inlineStr">
        <is>
          <t>MO</t>
        </is>
      </c>
      <c r="N455" t="inlineStr">
        <is>
          <t>COLABORADOR</t>
        </is>
      </c>
      <c r="O455" s="12" t="inlineStr">
        <is>
          <t>CEF  013  2922  150878 - CPF: 12.235.303.6-17</t>
        </is>
      </c>
      <c r="P455" s="12" t="n"/>
    </row>
    <row r="456">
      <c r="A456" s="98" t="inlineStr">
        <is>
          <t>62576321615</t>
        </is>
      </c>
      <c r="B456" s="98" t="inlineStr">
        <is>
          <t>PF</t>
        </is>
      </c>
      <c r="C456" s="35" t="inlineStr">
        <is>
          <t>MARCUS VINICIUS FERREIRA ANDRADE</t>
        </is>
      </c>
      <c r="D456" s="35" t="inlineStr">
        <is>
          <t>MARCUS VINICIUS FERREIRA ANDRADE</t>
        </is>
      </c>
      <c r="L456" s="12" t="inlineStr">
        <is>
          <t>DIV</t>
        </is>
      </c>
      <c r="M456" t="inlineStr">
        <is>
          <t>FRETE</t>
        </is>
      </c>
      <c r="O456" s="12" t="n"/>
      <c r="P456" s="12" t="n"/>
    </row>
    <row r="457">
      <c r="A457" s="98" t="inlineStr">
        <is>
          <t>02925664000197</t>
        </is>
      </c>
      <c r="B457" s="98" t="inlineStr">
        <is>
          <t>PJ</t>
        </is>
      </c>
      <c r="C457" s="35" t="inlineStr">
        <is>
          <t>MARIA CRISTINA GONÇALVES RICCIUTTI</t>
        </is>
      </c>
      <c r="D457" s="35" t="inlineStr">
        <is>
          <t>MARIA CRISTINA GONÇALVES RICCIUTTI</t>
        </is>
      </c>
      <c r="L457" s="12" t="inlineStr">
        <is>
          <t>SERV</t>
        </is>
      </c>
      <c r="N457" s="12" t="n"/>
      <c r="O457" s="12" t="n"/>
      <c r="P457" s="12" t="n"/>
    </row>
    <row r="458">
      <c r="A458" s="98" t="inlineStr">
        <is>
          <t>31992257606</t>
        </is>
      </c>
      <c r="B458" s="98" t="inlineStr">
        <is>
          <t>PF</t>
        </is>
      </c>
      <c r="C458" s="35" t="inlineStr">
        <is>
          <t>MARIA JOSÉ NEPOMUCENO</t>
        </is>
      </c>
      <c r="D458" s="35" t="inlineStr">
        <is>
          <t>MARIA JOSÉ NEPOMUCENO</t>
        </is>
      </c>
      <c r="L458" s="12" t="inlineStr">
        <is>
          <t>SERV</t>
        </is>
      </c>
      <c r="N458" s="12" t="n"/>
      <c r="O458" s="12" t="n"/>
      <c r="P458" s="12" t="n"/>
    </row>
    <row r="459">
      <c r="A459" s="98" t="inlineStr">
        <is>
          <t>04950750607</t>
        </is>
      </c>
      <c r="B459" s="98" t="inlineStr">
        <is>
          <t>PF</t>
        </is>
      </c>
      <c r="C459" s="35" t="inlineStr">
        <is>
          <t>MARIO CESAR MARÇAL DA SILVA</t>
        </is>
      </c>
      <c r="D459" s="35" t="inlineStr">
        <is>
          <t>MARIO CESAR MARÇAL DA SILVA</t>
        </is>
      </c>
      <c r="L459" s="12" t="inlineStr">
        <is>
          <t>MO</t>
        </is>
      </c>
      <c r="N459" t="inlineStr">
        <is>
          <t>COLABORADOR</t>
        </is>
      </c>
      <c r="O459" s="12" t="n"/>
      <c r="P459" s="12" t="n"/>
    </row>
    <row r="460">
      <c r="A460" s="98" t="inlineStr">
        <is>
          <t>16639091640</t>
        </is>
      </c>
      <c r="B460" s="98" t="inlineStr">
        <is>
          <t>PF</t>
        </is>
      </c>
      <c r="C460" s="35" t="inlineStr">
        <is>
          <t>MARLON DANIEL VIEIRA SILVEIRA</t>
        </is>
      </c>
      <c r="D460" s="35" t="inlineStr">
        <is>
          <t>MARLON DANIEL VIEIRA SILVEIRA</t>
        </is>
      </c>
      <c r="E460" s="43" t="n"/>
      <c r="F460" s="12" t="n"/>
      <c r="K460" s="12" t="n"/>
      <c r="L460" s="12" t="inlineStr">
        <is>
          <t>MO</t>
        </is>
      </c>
      <c r="N460" t="inlineStr">
        <is>
          <t>COLABORADOR</t>
        </is>
      </c>
      <c r="O460" s="12" t="n"/>
      <c r="P460" s="12" t="n"/>
    </row>
    <row r="461">
      <c r="A461" s="98" t="inlineStr">
        <is>
          <t>16678875000187</t>
        </is>
      </c>
      <c r="B461" s="98" t="inlineStr">
        <is>
          <t>PJ</t>
        </is>
      </c>
      <c r="C461" s="35" t="inlineStr">
        <is>
          <t>MARMORARIA INCONFIDENTES LTDA</t>
        </is>
      </c>
      <c r="D461" s="35" t="inlineStr">
        <is>
          <t>MARMORARIA INCONFIDENTES LTDA</t>
        </is>
      </c>
      <c r="L461" s="12" t="inlineStr">
        <is>
          <t>MAT</t>
        </is>
      </c>
      <c r="O461" s="12" t="n"/>
      <c r="P461" s="12" t="n"/>
    </row>
    <row r="462">
      <c r="A462" s="98" t="inlineStr">
        <is>
          <t>03787931000170</t>
        </is>
      </c>
      <c r="B462" s="98" t="inlineStr">
        <is>
          <t>PJ</t>
        </is>
      </c>
      <c r="C462" s="35" t="inlineStr">
        <is>
          <t>MARCELO AUGUSTO DA SILVA MACHADO</t>
        </is>
      </c>
      <c r="D462" s="35" t="inlineStr">
        <is>
          <t>MARMOREON</t>
        </is>
      </c>
      <c r="F462" t="inlineStr">
        <is>
          <t>marmoreon2330@gmail.com</t>
        </is>
      </c>
      <c r="K462" s="12" t="inlineStr">
        <is>
          <t>marmoreon2330@gmail.com</t>
        </is>
      </c>
      <c r="L462" s="12" t="inlineStr">
        <is>
          <t>MAT</t>
        </is>
      </c>
      <c r="N462" s="12" t="n"/>
      <c r="O462" s="12" t="inlineStr">
        <is>
          <t>PIX: marmoreon2330@gmail.com</t>
        </is>
      </c>
      <c r="P462" s="12" t="n"/>
    </row>
    <row r="463">
      <c r="A463" s="98" t="inlineStr">
        <is>
          <t>10272028000131</t>
        </is>
      </c>
      <c r="B463" s="98" t="inlineStr">
        <is>
          <t>PJ</t>
        </is>
      </c>
      <c r="C463" s="35" t="inlineStr">
        <is>
          <t>MASTER SOUND</t>
        </is>
      </c>
      <c r="D463" s="36" t="inlineStr">
        <is>
          <t>MASTER SOUND</t>
        </is>
      </c>
      <c r="L463" s="12" t="inlineStr">
        <is>
          <t>MAT</t>
        </is>
      </c>
      <c r="N463" s="12" t="n"/>
      <c r="O463" s="12" t="n"/>
      <c r="P463" s="12" t="n"/>
    </row>
    <row r="464">
      <c r="A464" s="98" t="inlineStr">
        <is>
          <t>16700914655</t>
        </is>
      </c>
      <c r="B464" s="98" t="inlineStr">
        <is>
          <t>PF</t>
        </is>
      </c>
      <c r="C464" s="35" t="inlineStr">
        <is>
          <t>MATEUS HENRIQUE RODRIGUES</t>
        </is>
      </c>
      <c r="D464" s="35" t="inlineStr">
        <is>
          <t>MATEUS HENRIQUE RODRIGUES</t>
        </is>
      </c>
      <c r="K464" s="12" t="inlineStr">
        <is>
          <t>16700914655</t>
        </is>
      </c>
      <c r="L464" s="12" t="inlineStr">
        <is>
          <t>MO</t>
        </is>
      </c>
      <c r="N464" t="inlineStr">
        <is>
          <t>COLABORADOR</t>
        </is>
      </c>
      <c r="O464" s="12" t="inlineStr">
        <is>
          <t>PIX: 16700914655</t>
        </is>
      </c>
      <c r="P464" s="12" t="n"/>
    </row>
    <row r="465">
      <c r="A465" s="98" t="inlineStr">
        <is>
          <t>10338850619</t>
        </is>
      </c>
      <c r="B465" s="98" t="inlineStr">
        <is>
          <t>PF</t>
        </is>
      </c>
      <c r="C465" s="35" t="inlineStr">
        <is>
          <t>MATHEUS CRUZ ELIAS</t>
        </is>
      </c>
      <c r="D465" s="35" t="inlineStr">
        <is>
          <t>MATHEUS CRUZ ELIAS</t>
        </is>
      </c>
      <c r="K465" t="inlineStr">
        <is>
          <t>10338850619</t>
        </is>
      </c>
      <c r="L465" s="12" t="inlineStr">
        <is>
          <t>SERV</t>
        </is>
      </c>
      <c r="O465" s="12" t="inlineStr">
        <is>
          <t>PIX: 10338850619</t>
        </is>
      </c>
      <c r="P465" s="12" t="n"/>
    </row>
    <row r="466">
      <c r="A466" s="98" t="inlineStr">
        <is>
          <t>00.003.516/0001-90</t>
        </is>
      </c>
      <c r="B466" s="98" t="inlineStr">
        <is>
          <t>PJ</t>
        </is>
      </c>
      <c r="C466" s="35" t="inlineStr">
        <is>
          <t>MC BAUCHEMIE BRASIL INDUSTRIA E COMERCIO LTDA</t>
        </is>
      </c>
      <c r="D466" s="36" t="inlineStr">
        <is>
          <t>MC BAUCHEMIE BRASIL IND. E COM. LTDA</t>
        </is>
      </c>
      <c r="L466" s="12" t="inlineStr">
        <is>
          <t>MAT</t>
        </is>
      </c>
      <c r="M466" s="12" t="n"/>
      <c r="N466" s="12" t="inlineStr">
        <is>
          <t>FORNECEDOR</t>
        </is>
      </c>
      <c r="O466" s="12" t="n"/>
      <c r="P466" s="12" t="n"/>
    </row>
    <row r="467">
      <c r="A467" t="inlineStr">
        <is>
          <t>40238235000130</t>
        </is>
      </c>
      <c r="B467" s="98" t="inlineStr">
        <is>
          <t>PJ</t>
        </is>
      </c>
      <c r="C467" s="58" t="inlineStr">
        <is>
          <t>MEGA IMPERMEABILIZAÇÃO</t>
        </is>
      </c>
      <c r="D467" s="35" t="inlineStr">
        <is>
          <t>MEGA IMPERMEABILIZAÇÃO</t>
        </is>
      </c>
      <c r="K467" t="inlineStr">
        <is>
          <t>40238235000130</t>
        </is>
      </c>
      <c r="L467" s="83" t="inlineStr">
        <is>
          <t>SERV</t>
        </is>
      </c>
      <c r="O467" s="12" t="inlineStr">
        <is>
          <t>PIX: 40238235000130</t>
        </is>
      </c>
      <c r="P467" s="12" t="n"/>
    </row>
    <row r="468">
      <c r="A468" s="98" t="inlineStr">
        <is>
          <t>10573521000191</t>
        </is>
      </c>
      <c r="B468" s="98" t="inlineStr">
        <is>
          <t>PJ</t>
        </is>
      </c>
      <c r="C468" s="35" t="inlineStr">
        <is>
          <t>MERCADOPAGO.COM REPRES. LTADA.</t>
        </is>
      </c>
      <c r="D468" s="35" t="inlineStr">
        <is>
          <t>MERCADOPAGO.COM REPRES. LTADA.</t>
        </is>
      </c>
      <c r="L468" s="12" t="inlineStr">
        <is>
          <t>DIV</t>
        </is>
      </c>
      <c r="O468" s="12" t="n"/>
      <c r="P468" s="12" t="n"/>
    </row>
    <row r="469">
      <c r="A469" s="52" t="inlineStr">
        <is>
          <t>29319920000159</t>
        </is>
      </c>
      <c r="B469" s="98" t="inlineStr">
        <is>
          <t>PJ</t>
        </is>
      </c>
      <c r="C469" s="22" t="inlineStr">
        <is>
          <t>MF COMERCIO E INDUSTRIA DE EPS LTDA</t>
        </is>
      </c>
      <c r="D469" s="22" t="inlineStr">
        <is>
          <t>MF COMERCIO E INDUSTRIA DE EPS LTDA</t>
        </is>
      </c>
      <c r="E469" s="23" t="n"/>
      <c r="F469" s="24" t="n"/>
      <c r="G469" s="24" t="n"/>
      <c r="H469" s="25" t="n"/>
      <c r="I469" s="26" t="n"/>
      <c r="J469" s="24" t="n"/>
      <c r="K469" s="24" t="n"/>
      <c r="L469" s="24" t="inlineStr">
        <is>
          <t>MO</t>
        </is>
      </c>
      <c r="M469" t="inlineStr">
        <is>
          <t>EPI</t>
        </is>
      </c>
      <c r="N469" t="inlineStr">
        <is>
          <t>FORNECEDOR</t>
        </is>
      </c>
      <c r="O469" s="12" t="n"/>
      <c r="P469" s="12" t="n"/>
    </row>
    <row r="470">
      <c r="A470" s="52" t="inlineStr">
        <is>
          <t>26.742.329/0001-11</t>
        </is>
      </c>
      <c r="B470" s="98" t="inlineStr">
        <is>
          <t>PJ</t>
        </is>
      </c>
      <c r="C470" s="22" t="inlineStr">
        <is>
          <t>MG MANUTENÇÃO E SERVIÇOS</t>
        </is>
      </c>
      <c r="D470" s="22" t="inlineStr">
        <is>
          <t>MG MANUTENÇÃO E SERVIÇOS</t>
        </is>
      </c>
      <c r="E470" s="23" t="n"/>
      <c r="F470" s="24" t="n"/>
      <c r="G470" s="24" t="n"/>
      <c r="H470" s="25" t="n"/>
      <c r="I470" s="26" t="n"/>
      <c r="J470" s="24" t="n"/>
      <c r="K470" s="24" t="n"/>
      <c r="L470" s="24" t="inlineStr">
        <is>
          <t>SERV</t>
        </is>
      </c>
      <c r="O470" s="12" t="n"/>
      <c r="P470" s="12" t="n"/>
    </row>
    <row r="471">
      <c r="A471" s="98" t="inlineStr">
        <is>
          <t>18535773000138</t>
        </is>
      </c>
      <c r="B471" t="inlineStr">
        <is>
          <t>PJ</t>
        </is>
      </c>
      <c r="C471" s="94" t="inlineStr">
        <is>
          <t>MG PARAFUSOS</t>
        </is>
      </c>
      <c r="D471" s="94" t="inlineStr">
        <is>
          <t>MG PARAFUSOS</t>
        </is>
      </c>
      <c r="L471" s="12" t="inlineStr">
        <is>
          <t>MAT</t>
        </is>
      </c>
    </row>
    <row r="472">
      <c r="A472" s="37" t="inlineStr">
        <is>
          <t>00000011045</t>
        </is>
      </c>
      <c r="B472" s="98" t="inlineStr">
        <is>
          <t>PJ</t>
        </is>
      </c>
      <c r="C472" s="36" t="inlineStr">
        <is>
          <t>MHS TECNICO DE SEGURANÇA</t>
        </is>
      </c>
      <c r="D472" s="36" t="inlineStr">
        <is>
          <t>MHS EVENTO SST ESOCIAL</t>
        </is>
      </c>
      <c r="E472" s="43" t="n">
        <v>31995901635</v>
      </c>
      <c r="F472" s="44" t="n"/>
      <c r="G472" s="44" t="n"/>
      <c r="H472" s="45" t="n"/>
      <c r="I472" s="46" t="n"/>
      <c r="J472" s="44" t="n"/>
      <c r="K472" s="44" t="n">
        <v>31995901635</v>
      </c>
      <c r="L472" s="44" t="inlineStr">
        <is>
          <t>MO</t>
        </is>
      </c>
      <c r="M472" s="12" t="n"/>
      <c r="N472" s="44" t="n"/>
      <c r="O472" s="12" t="inlineStr">
        <is>
          <t>PIX: 31995901635</t>
        </is>
      </c>
      <c r="P472" s="12" t="n"/>
    </row>
    <row r="473">
      <c r="A473" s="90" t="inlineStr">
        <is>
          <t>00000011126</t>
        </is>
      </c>
      <c r="B473" s="98" t="inlineStr">
        <is>
          <t>PJ</t>
        </is>
      </c>
      <c r="C473" s="35" t="inlineStr">
        <is>
          <t>MHS TECNICO DE SEGURANÇA</t>
        </is>
      </c>
      <c r="D473" s="35" t="inlineStr">
        <is>
          <t>MHS MENSALIDADE</t>
        </is>
      </c>
      <c r="E473" t="n">
        <v>31995901635</v>
      </c>
      <c r="K473" s="12" t="n">
        <v>31995901635</v>
      </c>
      <c r="L473" s="12" t="inlineStr">
        <is>
          <t>MO</t>
        </is>
      </c>
      <c r="N473" s="12" t="n"/>
      <c r="O473" s="59" t="inlineStr">
        <is>
          <t>PIX: 31995901635</t>
        </is>
      </c>
      <c r="P473" s="12" t="n"/>
    </row>
    <row r="474">
      <c r="A474" s="98" t="inlineStr">
        <is>
          <t>00000011800</t>
        </is>
      </c>
      <c r="B474" s="98" t="inlineStr">
        <is>
          <t>PF</t>
        </is>
      </c>
      <c r="C474" s="35" t="inlineStr">
        <is>
          <t>MHS PGR + PCMSO</t>
        </is>
      </c>
      <c r="D474" s="35" t="inlineStr">
        <is>
          <t>MHS PGR + PCMSO</t>
        </is>
      </c>
      <c r="K474" s="12" t="n"/>
      <c r="L474" s="12" t="inlineStr">
        <is>
          <t>MO</t>
        </is>
      </c>
      <c r="O474" s="12" t="n"/>
      <c r="P474" s="12" t="n"/>
    </row>
    <row r="475">
      <c r="A475" s="37" t="inlineStr">
        <is>
          <t>36245582000113</t>
        </is>
      </c>
      <c r="B475" s="98" t="inlineStr">
        <is>
          <t>PJ</t>
        </is>
      </c>
      <c r="C475" s="36" t="inlineStr">
        <is>
          <t>MHS SEGURANÇA E MEDICINA DO TRABALHO</t>
        </is>
      </c>
      <c r="D475" s="36" t="inlineStr">
        <is>
          <t>MHS SEGURANÇA E MEDICINA DO TRABALHO</t>
        </is>
      </c>
      <c r="E475" s="43" t="n"/>
      <c r="F475" s="44" t="n"/>
      <c r="G475" s="44" t="n"/>
      <c r="H475" s="45" t="n"/>
      <c r="I475" s="46" t="n"/>
      <c r="J475" s="44" t="n"/>
      <c r="K475" s="44" t="n"/>
      <c r="L475" s="44" t="inlineStr">
        <is>
          <t>MO</t>
        </is>
      </c>
      <c r="M475" s="44" t="inlineStr">
        <is>
          <t>MEDICINA DO TRABALHO</t>
        </is>
      </c>
      <c r="N475" s="44" t="inlineStr">
        <is>
          <t>FORNECEDOR</t>
        </is>
      </c>
      <c r="O475" s="12" t="n"/>
      <c r="P475" s="12" t="n"/>
    </row>
    <row r="476">
      <c r="A476" s="37" t="inlineStr">
        <is>
          <t>14237332667</t>
        </is>
      </c>
      <c r="B476" s="98" t="inlineStr">
        <is>
          <t>PF</t>
        </is>
      </c>
      <c r="C476" s="36" t="inlineStr">
        <is>
          <t>MIGUEL FERREIRA SALES</t>
        </is>
      </c>
      <c r="D476" s="36" t="inlineStr">
        <is>
          <t>MIGUEL FERREIRA SALES</t>
        </is>
      </c>
      <c r="E476" s="43" t="n"/>
      <c r="F476" s="44" t="n"/>
      <c r="G476" s="44" t="n"/>
      <c r="H476" s="45" t="n"/>
      <c r="I476" s="46" t="n"/>
      <c r="J476" s="44" t="n"/>
      <c r="K476" s="44" t="n">
        <v>14237332667</v>
      </c>
      <c r="L476" s="44" t="inlineStr">
        <is>
          <t>MO</t>
        </is>
      </c>
      <c r="M476" s="44" t="n"/>
      <c r="N476" s="44" t="inlineStr">
        <is>
          <t>COLABORADOR</t>
        </is>
      </c>
      <c r="O476" s="12" t="inlineStr">
        <is>
          <t>PIX: 14237332667</t>
        </is>
      </c>
      <c r="P476" s="12" t="n"/>
    </row>
    <row r="477">
      <c r="A477" s="98" t="inlineStr">
        <is>
          <t>57265801504</t>
        </is>
      </c>
      <c r="B477" s="98" t="inlineStr">
        <is>
          <t>PF</t>
        </is>
      </c>
      <c r="C477" s="35" t="inlineStr">
        <is>
          <t>MIGUEL SOUZA DE OLIVEIRA</t>
        </is>
      </c>
      <c r="D477" s="35" t="inlineStr">
        <is>
          <t>MIGUEL SOUZA DE OLIVEIRA</t>
        </is>
      </c>
      <c r="K477" t="inlineStr">
        <is>
          <t>57265801504</t>
        </is>
      </c>
      <c r="L477" s="12" t="inlineStr">
        <is>
          <t>MO</t>
        </is>
      </c>
      <c r="O477" s="12" t="inlineStr">
        <is>
          <t>PIX: 57265801504</t>
        </is>
      </c>
      <c r="P477" s="12" t="n"/>
    </row>
    <row r="478">
      <c r="A478" s="98" t="inlineStr">
        <is>
          <t>17194994000127</t>
        </is>
      </c>
      <c r="B478" s="98" t="inlineStr">
        <is>
          <t>PJ</t>
        </is>
      </c>
      <c r="C478" s="35" t="inlineStr">
        <is>
          <t>MINAS FERRAMENTAS LTDA</t>
        </is>
      </c>
      <c r="D478" s="35" t="inlineStr">
        <is>
          <t>MINAS FERRAMENTAS LTDA</t>
        </is>
      </c>
      <c r="L478" s="12" t="inlineStr">
        <is>
          <t>MAT</t>
        </is>
      </c>
      <c r="O478" s="12" t="n"/>
      <c r="P478" s="12" t="n"/>
    </row>
    <row r="479">
      <c r="A479" t="inlineStr">
        <is>
          <t>17194994000470</t>
        </is>
      </c>
      <c r="B479" t="inlineStr">
        <is>
          <t>PJ</t>
        </is>
      </c>
      <c r="C479" t="inlineStr">
        <is>
          <t>MINAS FERRAMENTAS LTDA</t>
        </is>
      </c>
      <c r="D479" t="inlineStr">
        <is>
          <t>MINAS FERRAMENTAS LTDA</t>
        </is>
      </c>
      <c r="L479" t="inlineStr">
        <is>
          <t>MAT</t>
        </is>
      </c>
    </row>
    <row r="480">
      <c r="A480" s="98" t="inlineStr">
        <is>
          <t>31989487968</t>
        </is>
      </c>
      <c r="B480" s="98" t="inlineStr">
        <is>
          <t>PF</t>
        </is>
      </c>
      <c r="C480" s="35" t="inlineStr">
        <is>
          <t>MISLANIA COELHO DE MATOS SANTOS</t>
        </is>
      </c>
      <c r="D480" s="35" t="inlineStr">
        <is>
          <t>MISLANIA COELHO DE MATOS SANTOS</t>
        </is>
      </c>
      <c r="K480" s="12" t="n"/>
      <c r="L480" s="12" t="inlineStr">
        <is>
          <t>SERV</t>
        </is>
      </c>
      <c r="O480" s="12" t="n"/>
      <c r="P480" s="12" t="n"/>
    </row>
    <row r="481">
      <c r="A481" s="98" t="inlineStr">
        <is>
          <t>50322705000101</t>
        </is>
      </c>
      <c r="B481" s="98" t="inlineStr">
        <is>
          <t>PJ</t>
        </is>
      </c>
      <c r="C481" s="35" t="inlineStr">
        <is>
          <t>MIX BOMBAS PEDRA LTDA</t>
        </is>
      </c>
      <c r="D481" s="35" t="inlineStr">
        <is>
          <t>MIX BOMBAS PEDRA LTDA</t>
        </is>
      </c>
      <c r="E481" s="38" t="n"/>
      <c r="K481" s="12" t="n"/>
      <c r="L481" s="12" t="inlineStr">
        <is>
          <t>MAT</t>
        </is>
      </c>
      <c r="O481" s="12" t="n"/>
      <c r="P481" s="12" t="n"/>
    </row>
    <row r="482">
      <c r="A482" t="inlineStr">
        <is>
          <t>44547281000172</t>
        </is>
      </c>
      <c r="B482" t="inlineStr">
        <is>
          <t>PJ</t>
        </is>
      </c>
      <c r="C482" t="inlineStr">
        <is>
          <t>ML TRANSPORTE E LOCACAO LTDA</t>
        </is>
      </c>
      <c r="D482" t="inlineStr">
        <is>
          <t>ML TRANSPORTE E LOCACAO</t>
        </is>
      </c>
      <c r="L482" t="inlineStr">
        <is>
          <t>DIV</t>
        </is>
      </c>
      <c r="M482" t="inlineStr">
        <is>
          <t>FRETE</t>
        </is>
      </c>
      <c r="O482" t="inlineStr">
        <is>
          <t>-</t>
        </is>
      </c>
    </row>
    <row r="483">
      <c r="A483" s="52" t="inlineStr">
        <is>
          <t>98196758715</t>
        </is>
      </c>
      <c r="B483" s="98" t="inlineStr">
        <is>
          <t>PF</t>
        </is>
      </c>
      <c r="C483" s="22" t="inlineStr">
        <is>
          <t>MOISÉS ROSA DIAS</t>
        </is>
      </c>
      <c r="D483" s="22" t="inlineStr">
        <is>
          <t>MOISÉS ROSA DIAS</t>
        </is>
      </c>
      <c r="E483" s="23" t="n"/>
      <c r="F483" s="24" t="n"/>
      <c r="G483" s="24" t="n"/>
      <c r="H483" s="25" t="n"/>
      <c r="I483" s="26" t="n"/>
      <c r="J483" s="24" t="n"/>
      <c r="K483" s="24" t="inlineStr">
        <is>
          <t>98196758715</t>
        </is>
      </c>
      <c r="L483" s="24" t="inlineStr">
        <is>
          <t>MO</t>
        </is>
      </c>
      <c r="O483" s="12" t="inlineStr">
        <is>
          <t>PIX: 98196758715</t>
        </is>
      </c>
      <c r="P483" s="12" t="n"/>
    </row>
    <row r="484">
      <c r="A484" s="37" t="inlineStr">
        <is>
          <t>25148036672</t>
        </is>
      </c>
      <c r="B484" s="98" t="inlineStr">
        <is>
          <t>PF</t>
        </is>
      </c>
      <c r="C484" s="36" t="inlineStr">
        <is>
          <t>MOISÉS TAVARES DE SOUZA</t>
        </is>
      </c>
      <c r="D484" s="36" t="inlineStr">
        <is>
          <t>MOISÉS TAVARES DE SOUZA</t>
        </is>
      </c>
      <c r="E484" s="43" t="n">
        <v>31999782589</v>
      </c>
      <c r="F484" s="44" t="n"/>
      <c r="G484" s="44" t="n"/>
      <c r="H484" s="45" t="n"/>
      <c r="I484" s="46" t="n"/>
      <c r="J484" s="44" t="n"/>
      <c r="K484" s="44" t="n">
        <v>31999782589</v>
      </c>
      <c r="L484" s="44" t="inlineStr">
        <is>
          <t>SERV</t>
        </is>
      </c>
      <c r="M484" s="44" t="n"/>
      <c r="N484" s="44" t="n"/>
      <c r="O484" s="12" t="inlineStr">
        <is>
          <t>PIX: 31999782589</t>
        </is>
      </c>
      <c r="P484" s="12" t="n"/>
    </row>
    <row r="485">
      <c r="A485" s="98" t="inlineStr">
        <is>
          <t>21335245000140</t>
        </is>
      </c>
      <c r="B485" s="98" t="inlineStr">
        <is>
          <t>PJ</t>
        </is>
      </c>
      <c r="C485" s="35" t="inlineStr">
        <is>
          <t>MONTAL INSTALACOES IND. E COM. LTDA.</t>
        </is>
      </c>
      <c r="D485" s="35" t="inlineStr">
        <is>
          <t>MONTAL INSTALACOES</t>
        </is>
      </c>
      <c r="L485" s="12" t="inlineStr">
        <is>
          <t>MAT</t>
        </is>
      </c>
      <c r="O485" s="12" t="inlineStr">
        <is>
          <t>-</t>
        </is>
      </c>
      <c r="P485" s="12" t="n"/>
    </row>
    <row r="486">
      <c r="A486" t="inlineStr">
        <is>
          <t>00000011207</t>
        </is>
      </c>
      <c r="B486" t="inlineStr">
        <is>
          <t>PJ</t>
        </is>
      </c>
      <c r="C486" t="inlineStr">
        <is>
          <t>MOTOBOY</t>
        </is>
      </c>
      <c r="D486" t="inlineStr">
        <is>
          <t>MOTOBOY</t>
        </is>
      </c>
      <c r="E486" t="n">
        <v>31995901635</v>
      </c>
      <c r="K486" t="n">
        <v>31995901635</v>
      </c>
      <c r="L486" t="inlineStr">
        <is>
          <t>DIV</t>
        </is>
      </c>
      <c r="O486" t="inlineStr">
        <is>
          <t>PIX: 31995901635</t>
        </is>
      </c>
    </row>
    <row r="487">
      <c r="A487" s="98" t="inlineStr">
        <is>
          <t>21587809000131</t>
        </is>
      </c>
      <c r="B487" s="98" t="inlineStr">
        <is>
          <t>PJ</t>
        </is>
      </c>
      <c r="C487" s="35" t="inlineStr">
        <is>
          <t>MR DESENTUPIDORA LTDA</t>
        </is>
      </c>
      <c r="D487" s="35" t="inlineStr">
        <is>
          <t>MR DESENTUPIDORA</t>
        </is>
      </c>
      <c r="E487" s="43" t="n"/>
      <c r="K487" t="inlineStr">
        <is>
          <t>21587809000131</t>
        </is>
      </c>
      <c r="L487" s="12" t="inlineStr">
        <is>
          <t>SERV</t>
        </is>
      </c>
      <c r="N487" t="inlineStr">
        <is>
          <t>FORNECEDOR</t>
        </is>
      </c>
      <c r="O487" s="12" t="inlineStr">
        <is>
          <t>PIX: 21587809000131</t>
        </is>
      </c>
      <c r="P487" s="12" t="n"/>
    </row>
    <row r="488">
      <c r="A488" s="98" t="inlineStr">
        <is>
          <t>46423467000145</t>
        </is>
      </c>
      <c r="B488" s="98" t="inlineStr">
        <is>
          <t>PJ</t>
        </is>
      </c>
      <c r="C488" s="35" t="inlineStr">
        <is>
          <t>MR DESENTUPIDORA</t>
        </is>
      </c>
      <c r="D488" s="35" t="inlineStr">
        <is>
          <t>MR DESENTUPIDORA</t>
        </is>
      </c>
      <c r="L488" s="12" t="inlineStr">
        <is>
          <t>MAT</t>
        </is>
      </c>
      <c r="O488" s="12" t="n"/>
      <c r="P488" s="12" t="n"/>
    </row>
    <row r="489">
      <c r="A489" s="52" t="inlineStr">
        <is>
          <t>09004409610</t>
        </is>
      </c>
      <c r="B489" s="98" t="inlineStr">
        <is>
          <t>PF</t>
        </is>
      </c>
      <c r="C489" s="35" t="inlineStr">
        <is>
          <t>MS PINTURA THIAGO</t>
        </is>
      </c>
      <c r="D489" s="35" t="inlineStr">
        <is>
          <t>MS PINTURA THIAGO</t>
        </is>
      </c>
      <c r="E489" s="43" t="n"/>
      <c r="K489" t="inlineStr">
        <is>
          <t>09004409610</t>
        </is>
      </c>
      <c r="L489" s="12" t="inlineStr">
        <is>
          <t>SERV</t>
        </is>
      </c>
      <c r="M489" t="inlineStr">
        <is>
          <t>PINTURA</t>
        </is>
      </c>
      <c r="O489" s="12" t="inlineStr">
        <is>
          <t>PIX: 09004409610</t>
        </is>
      </c>
      <c r="P489" s="12" t="n"/>
    </row>
    <row r="490">
      <c r="A490" s="98" t="inlineStr">
        <is>
          <t>11925738000186</t>
        </is>
      </c>
      <c r="B490" s="98" t="inlineStr">
        <is>
          <t>PJ</t>
        </is>
      </c>
      <c r="C490" s="35" t="inlineStr">
        <is>
          <t>MULTI CIMENTO LTDA</t>
        </is>
      </c>
      <c r="D490" s="36" t="inlineStr">
        <is>
          <t>MULTI CIMENTO LTDA</t>
        </is>
      </c>
      <c r="E490" s="43" t="n"/>
      <c r="K490" s="12" t="n"/>
      <c r="L490" s="12" t="inlineStr">
        <is>
          <t>MAT</t>
        </is>
      </c>
      <c r="N490" s="12" t="n"/>
      <c r="O490" s="12" t="n"/>
      <c r="P490" s="12" t="n"/>
    </row>
    <row r="491">
      <c r="A491" s="98" t="inlineStr">
        <is>
          <t>41776745000124</t>
        </is>
      </c>
      <c r="B491" s="98" t="inlineStr">
        <is>
          <t>PJ</t>
        </is>
      </c>
      <c r="C491" s="35" t="inlineStr">
        <is>
          <t>Multi Transportes LTDA</t>
        </is>
      </c>
      <c r="D491" s="35" t="inlineStr">
        <is>
          <t>MULTI TRANSPORTES LTDA</t>
        </is>
      </c>
      <c r="E491" s="43" t="n"/>
      <c r="K491" s="12" t="n"/>
      <c r="L491" s="12" t="inlineStr">
        <is>
          <t>LOC</t>
        </is>
      </c>
      <c r="O491" s="12" t="n"/>
      <c r="P491" s="12" t="n"/>
    </row>
    <row r="492">
      <c r="A492" s="98" t="inlineStr">
        <is>
          <t>90090090000</t>
        </is>
      </c>
      <c r="B492" s="98" t="inlineStr">
        <is>
          <t>PF</t>
        </is>
      </c>
      <c r="C492" s="35" t="inlineStr">
        <is>
          <t>NATALINO LOPES</t>
        </is>
      </c>
      <c r="D492" s="35" t="inlineStr">
        <is>
          <t>NATALINO LOPES</t>
        </is>
      </c>
      <c r="E492" s="43" t="n"/>
      <c r="L492" s="12" t="inlineStr">
        <is>
          <t>SERV</t>
        </is>
      </c>
      <c r="O492" s="12" t="n"/>
      <c r="P492" s="12" t="n"/>
    </row>
    <row r="493">
      <c r="A493" s="98" t="inlineStr">
        <is>
          <t>09765982640</t>
        </is>
      </c>
      <c r="B493" s="98" t="inlineStr">
        <is>
          <t>PF</t>
        </is>
      </c>
      <c r="C493" s="35" t="inlineStr">
        <is>
          <t>NELSON AUGUSTO DE QUEIROZ</t>
        </is>
      </c>
      <c r="D493" s="35" t="inlineStr">
        <is>
          <t>NELSON AUGUSTO DE QUEIROZ</t>
        </is>
      </c>
      <c r="G493" s="12" t="n"/>
      <c r="I493" s="40" t="n"/>
      <c r="J493" s="12" t="n"/>
      <c r="K493" t="inlineStr">
        <is>
          <t>09765982640</t>
        </is>
      </c>
      <c r="L493" s="12" t="inlineStr">
        <is>
          <t>MO</t>
        </is>
      </c>
      <c r="N493" t="inlineStr">
        <is>
          <t>COLABORADOR</t>
        </is>
      </c>
      <c r="O493" s="12" t="inlineStr">
        <is>
          <t>PIX: 09765982640</t>
        </is>
      </c>
      <c r="P493" s="12" t="n"/>
    </row>
    <row r="494">
      <c r="A494" t="inlineStr">
        <is>
          <t>55865321668</t>
        </is>
      </c>
      <c r="B494" t="inlineStr">
        <is>
          <t>PF</t>
        </is>
      </c>
      <c r="C494" t="inlineStr">
        <is>
          <t>NESIO TEIXEIRA DA COSTA</t>
        </is>
      </c>
      <c r="D494" t="inlineStr">
        <is>
          <t>NESIO TEIXEIRA DA COSTA</t>
        </is>
      </c>
      <c r="K494" t="inlineStr">
        <is>
          <t>55865321668</t>
        </is>
      </c>
      <c r="L494" t="inlineStr">
        <is>
          <t>DIV</t>
        </is>
      </c>
      <c r="O494" t="inlineStr">
        <is>
          <t>PIX: 55865321668</t>
        </is>
      </c>
    </row>
    <row r="495">
      <c r="A495" s="98" t="inlineStr">
        <is>
          <t>27857545000175</t>
        </is>
      </c>
      <c r="B495" s="98" t="inlineStr">
        <is>
          <t>PJ</t>
        </is>
      </c>
      <c r="C495" s="35" t="inlineStr">
        <is>
          <t>GMH DAS FOSSAS LTDA</t>
        </is>
      </c>
      <c r="D495" s="35" t="inlineStr">
        <is>
          <t>NEVES FOSSA SEPTICAS</t>
        </is>
      </c>
      <c r="E495" s="38" t="n"/>
      <c r="K495" s="98" t="n"/>
      <c r="L495" s="12" t="inlineStr">
        <is>
          <t>MAT</t>
        </is>
      </c>
      <c r="O495" s="12" t="n"/>
      <c r="P495" s="12" t="n"/>
    </row>
    <row r="496">
      <c r="A496" s="98" t="inlineStr">
        <is>
          <t>98903047672</t>
        </is>
      </c>
      <c r="B496" s="98" t="inlineStr">
        <is>
          <t>PF</t>
        </is>
      </c>
      <c r="C496" s="35" t="inlineStr">
        <is>
          <t>NEY WALTER DE SOUZA</t>
        </is>
      </c>
      <c r="D496" s="35" t="inlineStr">
        <is>
          <t>NEY WALTER DE SOUZA</t>
        </is>
      </c>
      <c r="G496" t="inlineStr">
        <is>
          <t>BRADESCO</t>
        </is>
      </c>
      <c r="I496" t="n">
        <v>484</v>
      </c>
      <c r="J496" t="n">
        <v>5000459</v>
      </c>
      <c r="L496" s="12" t="inlineStr">
        <is>
          <t>SERV</t>
        </is>
      </c>
      <c r="M496" s="12" t="n"/>
      <c r="O496" s="12" t="inlineStr">
        <is>
          <t>BRADESCO    0484  5000459 - CPF: 98.903.047.6-72</t>
        </is>
      </c>
      <c r="P496" s="12" t="n"/>
    </row>
    <row r="497">
      <c r="A497" t="inlineStr">
        <is>
          <t>68035136615</t>
        </is>
      </c>
      <c r="B497" t="inlineStr">
        <is>
          <t>PF</t>
        </is>
      </c>
      <c r="C497" t="inlineStr">
        <is>
          <t>NILSON FERREIRA DE SOUZA</t>
        </is>
      </c>
      <c r="D497" t="inlineStr">
        <is>
          <t>NILSON FERREIRA DE SOUZA</t>
        </is>
      </c>
      <c r="E497" t="inlineStr">
        <is>
          <t>31997619140</t>
        </is>
      </c>
      <c r="K497" t="inlineStr">
        <is>
          <t>31997619140</t>
        </is>
      </c>
      <c r="L497" t="inlineStr">
        <is>
          <t>MO</t>
        </is>
      </c>
      <c r="O497" t="inlineStr">
        <is>
          <t>PIX: 31997619140</t>
        </is>
      </c>
    </row>
    <row r="498">
      <c r="A498" s="98" t="inlineStr">
        <is>
          <t>36404993600</t>
        </is>
      </c>
      <c r="B498" s="98" t="inlineStr">
        <is>
          <t>PF</t>
        </is>
      </c>
      <c r="C498" s="35" t="inlineStr">
        <is>
          <t xml:space="preserve">NIVALDO DA SILVA </t>
        </is>
      </c>
      <c r="D498" s="35" t="inlineStr">
        <is>
          <t xml:space="preserve">NIVALDO DA SILVA </t>
        </is>
      </c>
      <c r="E498" t="n">
        <v>31997172361</v>
      </c>
      <c r="K498" t="inlineStr">
        <is>
          <t>36404993600</t>
        </is>
      </c>
      <c r="L498" s="12" t="inlineStr">
        <is>
          <t>MO</t>
        </is>
      </c>
      <c r="M498" s="12" t="n"/>
      <c r="O498" s="12" t="inlineStr">
        <is>
          <t>PIX: 36404993600</t>
        </is>
      </c>
      <c r="P498" s="12" t="n"/>
    </row>
    <row r="499">
      <c r="A499" s="98" t="inlineStr">
        <is>
          <t>14072798002720</t>
        </is>
      </c>
      <c r="B499" s="98" t="inlineStr">
        <is>
          <t>PJ</t>
        </is>
      </c>
      <c r="C499" s="35" t="inlineStr">
        <is>
          <t>NL TINTAS E FERRAGENS LTDA</t>
        </is>
      </c>
      <c r="D499" s="35" t="inlineStr">
        <is>
          <t>NOSSA LOJA</t>
        </is>
      </c>
      <c r="K499" s="12" t="n"/>
      <c r="L499" s="12" t="inlineStr">
        <is>
          <t>MAT</t>
        </is>
      </c>
      <c r="M499" t="inlineStr">
        <is>
          <t>PINTURA</t>
        </is>
      </c>
      <c r="O499" s="12" t="n"/>
      <c r="P499" s="12" t="n"/>
    </row>
    <row r="500">
      <c r="A500" s="98" t="inlineStr">
        <is>
          <t>36567323000109</t>
        </is>
      </c>
      <c r="B500" s="98" t="inlineStr">
        <is>
          <t>PJ</t>
        </is>
      </c>
      <c r="C500" s="35" t="inlineStr">
        <is>
          <t>OI LOCADORA DE CAÇAMBAS</t>
        </is>
      </c>
      <c r="D500" s="35" t="inlineStr">
        <is>
          <t>OI LOCADORA DE CAÇAMBAS</t>
        </is>
      </c>
      <c r="E500" s="43" t="n"/>
      <c r="L500" s="12" t="inlineStr">
        <is>
          <t>LOC</t>
        </is>
      </c>
      <c r="O500" s="12" t="inlineStr">
        <is>
          <t>-</t>
        </is>
      </c>
      <c r="P500" s="12" t="n"/>
    </row>
    <row r="501">
      <c r="A501" s="98" t="inlineStr">
        <is>
          <t>40082298000140</t>
        </is>
      </c>
      <c r="B501" s="98" t="inlineStr">
        <is>
          <t>PJ</t>
        </is>
      </c>
      <c r="C501" s="35" t="inlineStr">
        <is>
          <t>OITO ENGENHARIA E CONSULTORIA LTDA.</t>
        </is>
      </c>
      <c r="D501" s="36" t="inlineStr">
        <is>
          <t>OITO ENGENHARIA E CONSULTORIA LTDA.</t>
        </is>
      </c>
      <c r="L501" s="12" t="inlineStr">
        <is>
          <t>SERV</t>
        </is>
      </c>
      <c r="M501" t="inlineStr">
        <is>
          <t>FOTOVOLTAICA</t>
        </is>
      </c>
      <c r="N501" s="12" t="n"/>
      <c r="O501" s="12" t="n"/>
      <c r="P501" s="12" t="n"/>
    </row>
    <row r="502">
      <c r="A502" s="98" t="inlineStr">
        <is>
          <t>08858494000151</t>
        </is>
      </c>
      <c r="B502" s="98" t="inlineStr">
        <is>
          <t>PJ</t>
        </is>
      </c>
      <c r="C502" s="35" t="inlineStr">
        <is>
          <t>Olivia Caetano de Faria</t>
        </is>
      </c>
      <c r="D502" s="35" t="inlineStr">
        <is>
          <t>OLIVIA CAETANO DE FARIA</t>
        </is>
      </c>
      <c r="L502" s="12" t="inlineStr">
        <is>
          <t>MAT</t>
        </is>
      </c>
      <c r="O502" s="12" t="n"/>
      <c r="P502" s="12" t="n"/>
    </row>
    <row r="503">
      <c r="A503" s="98" t="inlineStr">
        <is>
          <t>52606090772</t>
        </is>
      </c>
      <c r="B503" s="98" t="inlineStr">
        <is>
          <t>PF</t>
        </is>
      </c>
      <c r="C503" s="35" t="inlineStr">
        <is>
          <t>OLÍDIO DE JESUS</t>
        </is>
      </c>
      <c r="D503" s="35" t="inlineStr">
        <is>
          <t>OLÍDIO DE JESUS</t>
        </is>
      </c>
      <c r="K503" s="12" t="inlineStr">
        <is>
          <t>52606090772</t>
        </is>
      </c>
      <c r="L503" s="12" t="inlineStr">
        <is>
          <t>MO</t>
        </is>
      </c>
      <c r="O503" s="12" t="inlineStr">
        <is>
          <t>PIX: 52606090772</t>
        </is>
      </c>
      <c r="P503" s="12" t="n"/>
    </row>
    <row r="504">
      <c r="A504" s="98" t="inlineStr">
        <is>
          <t>32017604000137</t>
        </is>
      </c>
      <c r="B504" s="98" t="inlineStr">
        <is>
          <t>PJ</t>
        </is>
      </c>
      <c r="C504" s="35" t="inlineStr">
        <is>
          <t>OOL LIGHT ILUMINACAO LTDA</t>
        </is>
      </c>
      <c r="D504" s="35" t="inlineStr">
        <is>
          <t>OOL LIGHT</t>
        </is>
      </c>
      <c r="K504" s="12" t="n"/>
      <c r="L504" s="12" t="inlineStr">
        <is>
          <t>MAT</t>
        </is>
      </c>
      <c r="N504" s="12" t="inlineStr">
        <is>
          <t>FORNECEDOR</t>
        </is>
      </c>
      <c r="O504" s="12" t="n"/>
      <c r="P504" s="12" t="n"/>
    </row>
    <row r="505">
      <c r="A505" s="98" t="inlineStr">
        <is>
          <t>00064354600</t>
        </is>
      </c>
      <c r="B505" s="98" t="inlineStr">
        <is>
          <t>PF</t>
        </is>
      </c>
      <c r="C505" s="35" t="inlineStr">
        <is>
          <t>ORIDES ELOI DE OLIVEIRA NETO</t>
        </is>
      </c>
      <c r="D505" s="35" t="inlineStr">
        <is>
          <t>ORIDES ELOI DE OLIVEIRA NETO</t>
        </is>
      </c>
      <c r="L505" s="12" t="inlineStr">
        <is>
          <t>SERV</t>
        </is>
      </c>
      <c r="N505" s="12" t="n"/>
      <c r="O505" s="12" t="n"/>
      <c r="P505" s="12" t="n"/>
    </row>
    <row r="506">
      <c r="A506" t="inlineStr">
        <is>
          <t>04350370641</t>
        </is>
      </c>
      <c r="B506" t="inlineStr">
        <is>
          <t>PF</t>
        </is>
      </c>
      <c r="C506" t="inlineStr">
        <is>
          <t>ORTIZ ERMELINDO DIAS</t>
        </is>
      </c>
      <c r="D506" t="inlineStr">
        <is>
          <t>ORTIZ ERMELINDO DIAS</t>
        </is>
      </c>
      <c r="K506" t="inlineStr">
        <is>
          <t>04350370641</t>
        </is>
      </c>
      <c r="L506" t="inlineStr">
        <is>
          <t>MO</t>
        </is>
      </c>
      <c r="O506" t="inlineStr">
        <is>
          <t>PIX: 04350370641</t>
        </is>
      </c>
    </row>
    <row r="507">
      <c r="A507" s="98" t="inlineStr">
        <is>
          <t>03213713643</t>
        </is>
      </c>
      <c r="B507" s="98" t="inlineStr">
        <is>
          <t>PF</t>
        </is>
      </c>
      <c r="C507" s="35" t="inlineStr">
        <is>
          <t xml:space="preserve">OSMAR GERALDO DA SILVA </t>
        </is>
      </c>
      <c r="D507" s="35" t="inlineStr">
        <is>
          <t xml:space="preserve">OSMAR GERALDO DA SILVA </t>
        </is>
      </c>
      <c r="K507" t="inlineStr">
        <is>
          <t>03213713643</t>
        </is>
      </c>
      <c r="L507" s="12" t="inlineStr">
        <is>
          <t>MO</t>
        </is>
      </c>
      <c r="N507" t="inlineStr">
        <is>
          <t>COLABORADOR</t>
        </is>
      </c>
      <c r="O507" s="12" t="inlineStr">
        <is>
          <t>PIX: 03213713643</t>
        </is>
      </c>
      <c r="P507" s="12" t="n"/>
    </row>
    <row r="508">
      <c r="A508" s="98" t="inlineStr">
        <is>
          <t>03862957608</t>
        </is>
      </c>
      <c r="B508" s="98" t="inlineStr">
        <is>
          <t>PF</t>
        </is>
      </c>
      <c r="C508" s="35" t="inlineStr">
        <is>
          <t>OSVALDO DE MELO</t>
        </is>
      </c>
      <c r="D508" s="35" t="inlineStr">
        <is>
          <t>OSVALDO DE MELO</t>
        </is>
      </c>
      <c r="E508" t="inlineStr">
        <is>
          <t>31973612023</t>
        </is>
      </c>
      <c r="K508" t="inlineStr">
        <is>
          <t>31973612023</t>
        </is>
      </c>
      <c r="L508" s="12" t="inlineStr">
        <is>
          <t>MO</t>
        </is>
      </c>
      <c r="N508" t="inlineStr">
        <is>
          <t>COLABORADOR</t>
        </is>
      </c>
      <c r="O508" s="12" t="inlineStr">
        <is>
          <t>PIX: 31973612023</t>
        </is>
      </c>
      <c r="P508" s="12" t="n"/>
    </row>
    <row r="509">
      <c r="A509" s="98" t="inlineStr">
        <is>
          <t>00000012106</t>
        </is>
      </c>
      <c r="B509" s="98" t="inlineStr">
        <is>
          <t>PF</t>
        </is>
      </c>
      <c r="C509" s="35" t="inlineStr">
        <is>
          <t>OSVALDO PEREIRA DOS SANTOS</t>
        </is>
      </c>
      <c r="D509" s="36" t="inlineStr">
        <is>
          <t>OSVALDO PEREIRA DOS SANTOS</t>
        </is>
      </c>
      <c r="E509" s="43" t="inlineStr">
        <is>
          <t>11013628632</t>
        </is>
      </c>
      <c r="K509" t="inlineStr">
        <is>
          <t>11013628632</t>
        </is>
      </c>
      <c r="L509" s="12" t="inlineStr">
        <is>
          <t>MO</t>
        </is>
      </c>
      <c r="M509" s="12" t="inlineStr">
        <is>
          <t>COLABORADOR</t>
        </is>
      </c>
      <c r="N509" s="12" t="n"/>
      <c r="O509" s="12" t="inlineStr">
        <is>
          <t>PIX: 11013628632</t>
        </is>
      </c>
      <c r="P509" s="12" t="n"/>
    </row>
    <row r="510">
      <c r="A510" s="98" t="inlineStr">
        <is>
          <t>09272104000472</t>
        </is>
      </c>
      <c r="B510" s="98" t="inlineStr">
        <is>
          <t>PJ</t>
        </is>
      </c>
      <c r="C510" s="35" t="inlineStr">
        <is>
          <t>PALIMANAN COMERCIO DE PISOS E REVESTIMENTOS LTDA</t>
        </is>
      </c>
      <c r="D510" s="35" t="inlineStr">
        <is>
          <t>PALIMANAN COM. PISOS E REVESTIMENTOS LTDA</t>
        </is>
      </c>
      <c r="K510" s="12" t="n"/>
      <c r="L510" s="12" t="inlineStr">
        <is>
          <t>MAT</t>
        </is>
      </c>
      <c r="O510" s="12" t="n"/>
      <c r="P510" s="12" t="n"/>
    </row>
    <row r="511">
      <c r="A511" t="inlineStr">
        <is>
          <t>02754248000173</t>
        </is>
      </c>
      <c r="B511" t="inlineStr">
        <is>
          <t>PJ</t>
        </is>
      </c>
      <c r="C511" t="inlineStr">
        <is>
          <t>PARAFUSOTEC</t>
        </is>
      </c>
      <c r="D511" t="inlineStr">
        <is>
          <t>PARAFUSOTEC</t>
        </is>
      </c>
      <c r="L511" t="inlineStr">
        <is>
          <t>MAT</t>
        </is>
      </c>
    </row>
    <row r="512">
      <c r="A512" s="98" t="inlineStr">
        <is>
          <t>38727707000177</t>
        </is>
      </c>
      <c r="B512" s="98" t="inlineStr">
        <is>
          <t>PJ</t>
        </is>
      </c>
      <c r="C512" s="35" t="inlineStr">
        <is>
          <t>CLUBE P A S I DE SEGUROS</t>
        </is>
      </c>
      <c r="D512" s="35" t="inlineStr">
        <is>
          <t>PASI SEGURO</t>
        </is>
      </c>
      <c r="E512" s="43" t="n"/>
      <c r="K512" s="12" t="n"/>
      <c r="L512" s="12" t="inlineStr">
        <is>
          <t>MO</t>
        </is>
      </c>
      <c r="M512" t="inlineStr">
        <is>
          <t>SEGURO</t>
        </is>
      </c>
      <c r="N512" s="12" t="inlineStr">
        <is>
          <t>FORNECEDOR</t>
        </is>
      </c>
      <c r="O512" s="12" t="n"/>
      <c r="P512" s="12" t="n"/>
    </row>
    <row r="513">
      <c r="A513" s="98" t="inlineStr">
        <is>
          <t>42619734649</t>
        </is>
      </c>
      <c r="B513" s="98" t="inlineStr">
        <is>
          <t>PF</t>
        </is>
      </c>
      <c r="C513" s="35" t="inlineStr">
        <is>
          <t>PAULO CESIO DA SILVA</t>
        </is>
      </c>
      <c r="D513" s="35" t="inlineStr">
        <is>
          <t>PAULO CESIO DA SILVA</t>
        </is>
      </c>
      <c r="K513" t="inlineStr">
        <is>
          <t>42619734649</t>
        </is>
      </c>
      <c r="L513" s="12" t="inlineStr">
        <is>
          <t>MO</t>
        </is>
      </c>
      <c r="O513" s="12" t="inlineStr">
        <is>
          <t>PIX: 42619734649</t>
        </is>
      </c>
      <c r="P513" s="12" t="n"/>
    </row>
    <row r="514">
      <c r="A514" s="98" t="inlineStr">
        <is>
          <t>51836149620</t>
        </is>
      </c>
      <c r="B514" s="98" t="inlineStr">
        <is>
          <t>PF</t>
        </is>
      </c>
      <c r="C514" s="75" t="inlineStr">
        <is>
          <t>PAULO PEDRO DE MORAIS</t>
        </is>
      </c>
      <c r="D514" s="75" t="inlineStr">
        <is>
          <t>PAULO PEDRO DE MORAIS</t>
        </is>
      </c>
      <c r="K514" s="12" t="inlineStr">
        <is>
          <t>51836149620</t>
        </is>
      </c>
      <c r="L514" s="12" t="inlineStr">
        <is>
          <t>DIV</t>
        </is>
      </c>
      <c r="M514" t="inlineStr">
        <is>
          <t>FRETE</t>
        </is>
      </c>
      <c r="O514" s="12" t="inlineStr">
        <is>
          <t>PIX: 51836149620</t>
        </is>
      </c>
      <c r="P514" s="12" t="n"/>
    </row>
    <row r="515">
      <c r="A515" s="98" t="inlineStr">
        <is>
          <t>13082259626</t>
        </is>
      </c>
      <c r="B515" s="98" t="inlineStr">
        <is>
          <t>PF</t>
        </is>
      </c>
      <c r="C515" s="35" t="inlineStr">
        <is>
          <t>PAULO RICARDO</t>
        </is>
      </c>
      <c r="D515" s="36" t="inlineStr">
        <is>
          <t>PAULO RICARDO</t>
        </is>
      </c>
      <c r="E515" t="n">
        <v>31991598539</v>
      </c>
      <c r="G515" s="12" t="n"/>
      <c r="H515" s="39" t="n"/>
      <c r="I515" s="40" t="n"/>
      <c r="J515" s="12" t="n"/>
      <c r="K515" t="n">
        <v>31991598539</v>
      </c>
      <c r="L515" s="12" t="inlineStr">
        <is>
          <t>MO</t>
        </is>
      </c>
      <c r="N515" s="12" t="inlineStr">
        <is>
          <t>COLABORADOR</t>
        </is>
      </c>
      <c r="O515" s="12" t="inlineStr">
        <is>
          <t>PIX: 31991598539</t>
        </is>
      </c>
      <c r="P515" s="12" t="n"/>
    </row>
    <row r="516">
      <c r="A516" s="52" t="inlineStr">
        <is>
          <t>53090977672</t>
        </is>
      </c>
      <c r="B516" s="98" t="inlineStr">
        <is>
          <t>PF</t>
        </is>
      </c>
      <c r="C516" s="35" t="inlineStr">
        <is>
          <t>PAULO SERGIO SANTOS</t>
        </is>
      </c>
      <c r="D516" s="36" t="inlineStr">
        <is>
          <t>PAULO SERGIO SANTOS</t>
        </is>
      </c>
      <c r="F516" s="12" t="n"/>
      <c r="K516" s="12" t="n"/>
      <c r="L516" s="12" t="inlineStr">
        <is>
          <t>SERV</t>
        </is>
      </c>
      <c r="N516" s="12" t="n"/>
      <c r="O516" s="12" t="n"/>
      <c r="P516" s="12" t="n"/>
    </row>
    <row r="517">
      <c r="A517" s="98" t="inlineStr">
        <is>
          <t>41279565000137</t>
        </is>
      </c>
      <c r="B517" s="98" t="inlineStr">
        <is>
          <t>PJ</t>
        </is>
      </c>
      <c r="C517" s="35" t="inlineStr">
        <is>
          <t>PEDRINHO CAÇAMBAS</t>
        </is>
      </c>
      <c r="D517" s="35" t="inlineStr">
        <is>
          <t>PEDRINHO CAÇAMBAS</t>
        </is>
      </c>
      <c r="E517" s="38" t="n"/>
      <c r="K517" s="12" t="inlineStr">
        <is>
          <t>41279565000137</t>
        </is>
      </c>
      <c r="L517" s="12" t="inlineStr">
        <is>
          <t>SERV</t>
        </is>
      </c>
      <c r="N517" s="12" t="n"/>
      <c r="O517" s="12" t="inlineStr">
        <is>
          <t>PIX: 41279565000137</t>
        </is>
      </c>
      <c r="P517" s="12" t="n"/>
    </row>
    <row r="518">
      <c r="A518" s="98" t="inlineStr">
        <is>
          <t>13539956662</t>
        </is>
      </c>
      <c r="B518" s="98" t="inlineStr">
        <is>
          <t>PF</t>
        </is>
      </c>
      <c r="C518" s="35" t="inlineStr">
        <is>
          <t>PEDRO ANTÔNIO CELESTINO OLIVEIRA</t>
        </is>
      </c>
      <c r="D518" s="35" t="inlineStr">
        <is>
          <t>PEDRO ANTÔNIO CELESTINO OLIVEIRA</t>
        </is>
      </c>
      <c r="G518" t="inlineStr">
        <is>
          <t>CEF</t>
        </is>
      </c>
      <c r="H518" t="n">
        <v>13</v>
      </c>
      <c r="I518" t="n">
        <v>4534</v>
      </c>
      <c r="J518" t="n">
        <v>34793</v>
      </c>
      <c r="K518" s="12" t="n"/>
      <c r="L518" s="12" t="inlineStr">
        <is>
          <t>MO</t>
        </is>
      </c>
      <c r="N518" s="12" t="inlineStr">
        <is>
          <t>COLABORADOR</t>
        </is>
      </c>
      <c r="O518" s="12" t="inlineStr">
        <is>
          <t>CEF  013  4534  34793 - CPF: 13.539.956.6-62</t>
        </is>
      </c>
      <c r="P518" s="12" t="n"/>
    </row>
    <row r="519">
      <c r="A519" s="98" t="inlineStr">
        <is>
          <t>11200000000</t>
        </is>
      </c>
      <c r="B519" s="98" t="inlineStr">
        <is>
          <t>PF</t>
        </is>
      </c>
      <c r="C519" s="35" t="inlineStr">
        <is>
          <t>PEDRO HENRIQUE DA SILVA SANTOS</t>
        </is>
      </c>
      <c r="D519" s="35" t="inlineStr">
        <is>
          <t>PEDRO HENRIQUE DA SILVA SANTOS</t>
        </is>
      </c>
      <c r="F519" t="inlineStr">
        <is>
          <t>pedrohsilvasantos7@gmail.com</t>
        </is>
      </c>
      <c r="K519" t="inlineStr">
        <is>
          <t>pedrohsilvasantos7@gmail.com</t>
        </is>
      </c>
      <c r="L519" s="12" t="inlineStr">
        <is>
          <t>MO</t>
        </is>
      </c>
      <c r="N519" s="12" t="inlineStr">
        <is>
          <t>COLABORADOR</t>
        </is>
      </c>
      <c r="O519" s="12" t="inlineStr">
        <is>
          <t>PIX: pedrohsilvasantos7@gmail.com</t>
        </is>
      </c>
      <c r="P519" s="12" t="n"/>
    </row>
    <row r="520">
      <c r="A520" s="98" t="inlineStr">
        <is>
          <t>13274149616</t>
        </is>
      </c>
      <c r="B520" s="98" t="inlineStr">
        <is>
          <t>PF</t>
        </is>
      </c>
      <c r="C520" s="35" t="inlineStr">
        <is>
          <t xml:space="preserve">PEDRO HENRIQUE DUTRA </t>
        </is>
      </c>
      <c r="D520" s="35" t="inlineStr">
        <is>
          <t xml:space="preserve">PEDRO HENRIQUE DUTRA </t>
        </is>
      </c>
      <c r="E520" t="n">
        <v>31990748821</v>
      </c>
      <c r="K520" s="12" t="n">
        <v>31990748821</v>
      </c>
      <c r="L520" s="12" t="inlineStr">
        <is>
          <t>MO</t>
        </is>
      </c>
      <c r="N520" t="inlineStr">
        <is>
          <t>COLABORADOR</t>
        </is>
      </c>
      <c r="O520" s="12" t="inlineStr">
        <is>
          <t>PIX: 31990748821</t>
        </is>
      </c>
      <c r="P520" s="12" t="n"/>
    </row>
    <row r="521">
      <c r="A521" s="98" t="inlineStr">
        <is>
          <t>70248624679</t>
        </is>
      </c>
      <c r="B521" s="98" t="inlineStr">
        <is>
          <t>PF</t>
        </is>
      </c>
      <c r="C521" s="35" t="inlineStr">
        <is>
          <t>PEDRO HENRIQUE LOPES DOS SANTOS</t>
        </is>
      </c>
      <c r="D521" s="35" t="inlineStr">
        <is>
          <t>PEDRO HENRIQUE LOPES DOS SANTOS</t>
        </is>
      </c>
      <c r="E521" s="43" t="n"/>
      <c r="K521" t="inlineStr">
        <is>
          <t>70248624679</t>
        </is>
      </c>
      <c r="L521" s="12" t="inlineStr">
        <is>
          <t>MO</t>
        </is>
      </c>
      <c r="N521" t="inlineStr">
        <is>
          <t>COLABORADOR</t>
        </is>
      </c>
      <c r="O521" s="12" t="inlineStr">
        <is>
          <t>PIX: 70248624679</t>
        </is>
      </c>
      <c r="P521" s="12" t="n"/>
    </row>
    <row r="522">
      <c r="A522" t="inlineStr">
        <is>
          <t>16652460000215</t>
        </is>
      </c>
      <c r="B522" t="inlineStr">
        <is>
          <t>PJ</t>
        </is>
      </c>
      <c r="C522" t="inlineStr">
        <is>
          <t>PEMA BENEFICIAMENTO DE MINERIOS LTDA</t>
        </is>
      </c>
      <c r="D522" t="inlineStr">
        <is>
          <t>PEMA BENEFICIAMENTO DE MINERIOS LTDA</t>
        </is>
      </c>
      <c r="L522" t="inlineStr">
        <is>
          <t>MAT</t>
        </is>
      </c>
      <c r="N522" t="inlineStr">
        <is>
          <t>FORNECEDOR</t>
        </is>
      </c>
    </row>
    <row r="523">
      <c r="A523" s="98" t="inlineStr">
        <is>
          <t>04446069000102</t>
        </is>
      </c>
      <c r="B523" s="98" t="inlineStr">
        <is>
          <t>PJ</t>
        </is>
      </c>
      <c r="C523" s="35" t="inlineStr">
        <is>
          <t>PENETRON BRASIL IND COM PROD CONSTR LTDA</t>
        </is>
      </c>
      <c r="D523" s="36" t="inlineStr">
        <is>
          <t>PENETRON BRASIL</t>
        </is>
      </c>
      <c r="H523" s="45" t="n"/>
      <c r="K523" t="inlineStr">
        <is>
          <t>04446069000102</t>
        </is>
      </c>
      <c r="L523" s="12" t="inlineStr">
        <is>
          <t>MAT</t>
        </is>
      </c>
      <c r="M523" s="12" t="n"/>
      <c r="N523" s="12" t="n"/>
      <c r="O523" s="12" t="inlineStr">
        <is>
          <t>PIX: 04446069000102</t>
        </is>
      </c>
      <c r="P523" s="12" t="n"/>
    </row>
    <row r="524">
      <c r="A524" s="98" t="inlineStr">
        <is>
          <t>37696951000157</t>
        </is>
      </c>
      <c r="B524" s="98" t="inlineStr">
        <is>
          <t>PJ</t>
        </is>
      </c>
      <c r="C524" s="35" t="inlineStr">
        <is>
          <t>Plan Servicos de Cobranca e Administracao Financeira LTDA</t>
        </is>
      </c>
      <c r="D524" s="36" t="inlineStr">
        <is>
          <t>PLAN SERVICOS DE COBR. E ADM. FINANC.LTDA</t>
        </is>
      </c>
      <c r="H524" s="45" t="n"/>
      <c r="K524" s="12" t="n"/>
      <c r="L524" s="12" t="inlineStr">
        <is>
          <t>DIV</t>
        </is>
      </c>
      <c r="O524" s="12" t="n"/>
      <c r="P524" s="12" t="n"/>
    </row>
    <row r="525">
      <c r="A525" s="98" t="inlineStr">
        <is>
          <t>26390229000688</t>
        </is>
      </c>
      <c r="B525" s="98" t="inlineStr">
        <is>
          <t>PJ</t>
        </is>
      </c>
      <c r="C525" s="35" t="inlineStr">
        <is>
          <t>PLANALTO TINTAS LTDA</t>
        </is>
      </c>
      <c r="D525" s="35" t="inlineStr">
        <is>
          <t>PLANALTO TINTAS</t>
        </is>
      </c>
      <c r="L525" s="12" t="inlineStr">
        <is>
          <t>MAT</t>
        </is>
      </c>
      <c r="O525" s="12" t="inlineStr">
        <is>
          <t>-</t>
        </is>
      </c>
      <c r="P525" s="12" t="n"/>
    </row>
    <row r="526">
      <c r="A526" t="inlineStr">
        <is>
          <t>24654133000220</t>
        </is>
      </c>
      <c r="B526" t="inlineStr">
        <is>
          <t>PJ</t>
        </is>
      </c>
      <c r="C526" t="inlineStr">
        <is>
          <t>PLIMAX IMPORTACAO E EXPORTACAO LTDA</t>
        </is>
      </c>
      <c r="D526" t="inlineStr">
        <is>
          <t xml:space="preserve">PLIMAX PERSONA </t>
        </is>
      </c>
      <c r="L526" t="inlineStr">
        <is>
          <t>MO</t>
        </is>
      </c>
      <c r="M526" t="inlineStr">
        <is>
          <t>CESTAS</t>
        </is>
      </c>
      <c r="N526" t="inlineStr">
        <is>
          <t>FORNECEDOR</t>
        </is>
      </c>
    </row>
    <row r="527">
      <c r="A527" s="98" t="inlineStr">
        <is>
          <t>29067113023560</t>
        </is>
      </c>
      <c r="B527" s="98" t="inlineStr">
        <is>
          <t>PJ</t>
        </is>
      </c>
      <c r="C527" s="35" t="inlineStr">
        <is>
          <t>POLIMIX CONCRETO LTDA</t>
        </is>
      </c>
      <c r="D527" s="36" t="inlineStr">
        <is>
          <t>POLIMIX CONCRETO</t>
        </is>
      </c>
      <c r="K527" t="inlineStr">
        <is>
          <t>29067113023560</t>
        </is>
      </c>
      <c r="L527" s="12" t="inlineStr">
        <is>
          <t>MAT</t>
        </is>
      </c>
      <c r="O527" s="12" t="inlineStr">
        <is>
          <t>PIX: 29067113023560</t>
        </is>
      </c>
      <c r="P527" s="12" t="n"/>
    </row>
    <row r="528">
      <c r="A528" s="98" t="inlineStr">
        <is>
          <t>14.608.716/0006-95</t>
        </is>
      </c>
      <c r="B528" s="98" t="inlineStr">
        <is>
          <t>PJ</t>
        </is>
      </c>
      <c r="C528" s="35" t="inlineStr">
        <is>
          <t>PONTO DO AÇO</t>
        </is>
      </c>
      <c r="D528" s="36" t="inlineStr">
        <is>
          <t>PONTO DO AÇO</t>
        </is>
      </c>
      <c r="L528" s="12" t="inlineStr">
        <is>
          <t>MAT</t>
        </is>
      </c>
      <c r="N528" s="12" t="n"/>
      <c r="O528" s="12" t="n"/>
      <c r="P528" s="12" t="n"/>
    </row>
    <row r="529">
      <c r="A529" s="98" t="inlineStr">
        <is>
          <t>03598050000100</t>
        </is>
      </c>
      <c r="B529" s="98" t="inlineStr">
        <is>
          <t>PJ</t>
        </is>
      </c>
      <c r="C529" s="35" t="inlineStr">
        <is>
          <t>PONTO DO INCENDIO LTDA</t>
        </is>
      </c>
      <c r="D529" s="36" t="inlineStr">
        <is>
          <t>PONTO DO INCENDIO LTDA</t>
        </is>
      </c>
      <c r="E529" s="43" t="n"/>
      <c r="L529" s="12" t="inlineStr">
        <is>
          <t>MAT</t>
        </is>
      </c>
      <c r="O529" s="12" t="inlineStr">
        <is>
          <t>-</t>
        </is>
      </c>
      <c r="P529" s="12" t="n"/>
    </row>
    <row r="530">
      <c r="A530" s="98" t="inlineStr">
        <is>
          <t>08311519000100</t>
        </is>
      </c>
      <c r="B530" s="98" t="inlineStr">
        <is>
          <t>PJ</t>
        </is>
      </c>
      <c r="C530" s="35" t="inlineStr">
        <is>
          <t>Ponto Z Modas LTDA</t>
        </is>
      </c>
      <c r="D530" s="35" t="inlineStr">
        <is>
          <t>PONTO Z MODAS LTDA</t>
        </is>
      </c>
      <c r="L530" s="12" t="inlineStr">
        <is>
          <t>DIV</t>
        </is>
      </c>
      <c r="O530" s="12" t="n"/>
      <c r="P530" s="12" t="n"/>
    </row>
    <row r="531">
      <c r="A531" t="inlineStr">
        <is>
          <t>20283486000120</t>
        </is>
      </c>
      <c r="B531" t="inlineStr">
        <is>
          <t>PJ</t>
        </is>
      </c>
      <c r="C531" t="inlineStr">
        <is>
          <t>MORAR BEM REVESTIMENTOS LTDA</t>
        </is>
      </c>
      <c r="D531" t="inlineStr">
        <is>
          <t>PORTOBELLO SHOP</t>
        </is>
      </c>
      <c r="L531" t="inlineStr">
        <is>
          <t>MAT</t>
        </is>
      </c>
      <c r="N531" t="inlineStr">
        <is>
          <t>FORNECEDOR</t>
        </is>
      </c>
    </row>
    <row r="532">
      <c r="A532" s="98" t="inlineStr">
        <is>
          <t>22934889000117</t>
        </is>
      </c>
      <c r="B532" s="98" t="inlineStr">
        <is>
          <t>PJ</t>
        </is>
      </c>
      <c r="C532" s="35" t="inlineStr">
        <is>
          <t>Prefeitura Municipal de Nova Lima</t>
        </is>
      </c>
      <c r="D532" s="35" t="inlineStr">
        <is>
          <t>PREFEITURA MUNICIPAL DE NOVA LIMA</t>
        </is>
      </c>
      <c r="L532" s="12" t="inlineStr">
        <is>
          <t>TP</t>
        </is>
      </c>
      <c r="O532" s="12" t="n"/>
      <c r="P532" s="12" t="n"/>
    </row>
    <row r="533">
      <c r="A533" t="inlineStr">
        <is>
          <t>12033485000107</t>
        </is>
      </c>
      <c r="B533" t="inlineStr">
        <is>
          <t>PJ</t>
        </is>
      </c>
      <c r="C533" t="inlineStr">
        <is>
          <t>Pre Fabricados de Concreto Pre Moart LTDA</t>
        </is>
      </c>
      <c r="D533" t="inlineStr">
        <is>
          <t>PREMOART</t>
        </is>
      </c>
      <c r="L533" t="inlineStr">
        <is>
          <t>MAT</t>
        </is>
      </c>
    </row>
    <row r="534">
      <c r="A534" s="98" t="inlineStr">
        <is>
          <t>48253890000170</t>
        </is>
      </c>
      <c r="B534" s="98" t="inlineStr">
        <is>
          <t>PJ</t>
        </is>
      </c>
      <c r="C534" s="35" t="inlineStr">
        <is>
          <t>PRISMA ENGENHARIA E PERICIAS LTDA</t>
        </is>
      </c>
      <c r="D534" s="36" t="inlineStr">
        <is>
          <t>PRISMA ENGENHARIA E PERICIAS LTDA</t>
        </is>
      </c>
      <c r="L534" s="12" t="inlineStr">
        <is>
          <t>SERV</t>
        </is>
      </c>
      <c r="N534" s="12" t="n"/>
      <c r="O534" s="12" t="inlineStr">
        <is>
          <t>-</t>
        </is>
      </c>
      <c r="P534" s="12" t="n"/>
    </row>
    <row r="535">
      <c r="A535" s="98" t="inlineStr">
        <is>
          <t>04704622000151</t>
        </is>
      </c>
      <c r="B535" s="98" t="inlineStr">
        <is>
          <t>PJ</t>
        </is>
      </c>
      <c r="C535" s="35" t="inlineStr">
        <is>
          <t>PROJETART MOVEIS</t>
        </is>
      </c>
      <c r="D535" s="35" t="inlineStr">
        <is>
          <t>PROJETART MOVEIS</t>
        </is>
      </c>
      <c r="L535" s="12" t="inlineStr">
        <is>
          <t>MAT</t>
        </is>
      </c>
      <c r="O535" s="12" t="n"/>
      <c r="P535" s="12" t="n"/>
    </row>
    <row r="536">
      <c r="A536" s="52" t="inlineStr">
        <is>
          <t>49853248000194</t>
        </is>
      </c>
      <c r="B536" s="98" t="inlineStr">
        <is>
          <t>PJ</t>
        </is>
      </c>
      <c r="C536" s="35" t="inlineStr">
        <is>
          <t>PROTEGE INSTALACOES E MANUTENCOES CONTRA INCENDIO LTDA</t>
        </is>
      </c>
      <c r="D536" s="36" t="inlineStr">
        <is>
          <t xml:space="preserve">PROTEGE INSTALACOES </t>
        </is>
      </c>
      <c r="E536" t="inlineStr">
        <is>
          <t>31984668586</t>
        </is>
      </c>
      <c r="F536" t="inlineStr">
        <is>
          <t>protegeprotecoes@yahoo.com</t>
        </is>
      </c>
      <c r="L536" s="12" t="inlineStr">
        <is>
          <t>SERV</t>
        </is>
      </c>
      <c r="M536" t="inlineStr">
        <is>
          <t>INSTALAÇÃO DE EQUIPAMENTOS EXTINTORES DE INCÊNDIO</t>
        </is>
      </c>
      <c r="O536" s="12" t="inlineStr">
        <is>
          <t>-</t>
        </is>
      </c>
      <c r="P536" s="12" t="n"/>
    </row>
    <row r="537">
      <c r="A537" s="98" t="inlineStr">
        <is>
          <t>54165105000120</t>
        </is>
      </c>
      <c r="B537" s="98" t="inlineStr">
        <is>
          <t>PJ</t>
        </is>
      </c>
      <c r="C537" s="35" t="inlineStr">
        <is>
          <t>PUPA IND COM MAQ PÇ EQPTO</t>
        </is>
      </c>
      <c r="D537" s="36" t="inlineStr">
        <is>
          <t>PUPA IND COM MAQ PÇ EQPTO</t>
        </is>
      </c>
      <c r="G537" s="12" t="n"/>
      <c r="I537" s="40" t="n"/>
      <c r="J537" s="12" t="n"/>
      <c r="L537" s="12" t="inlineStr">
        <is>
          <t>MAT</t>
        </is>
      </c>
      <c r="N537" s="12" t="inlineStr">
        <is>
          <t>FORNECEDOR</t>
        </is>
      </c>
      <c r="O537" s="12" t="n"/>
      <c r="P537" s="12" t="n"/>
    </row>
    <row r="538">
      <c r="A538" s="98" t="inlineStr">
        <is>
          <t>24783329000134</t>
        </is>
      </c>
      <c r="B538" s="98" t="inlineStr">
        <is>
          <t>PJ</t>
        </is>
      </c>
      <c r="C538" s="35" t="inlineStr">
        <is>
          <t>QUALITYCERT</t>
        </is>
      </c>
      <c r="D538" s="35" t="inlineStr">
        <is>
          <t>QUALITYCERT</t>
        </is>
      </c>
      <c r="E538" s="43" t="n"/>
      <c r="L538" s="12" t="inlineStr">
        <is>
          <t>MAT</t>
        </is>
      </c>
      <c r="M538" s="12" t="n"/>
      <c r="N538" s="12" t="n"/>
      <c r="O538" s="12" t="n"/>
      <c r="P538" s="12" t="n"/>
    </row>
    <row r="539">
      <c r="A539" t="inlineStr">
        <is>
          <t>12512512500</t>
        </is>
      </c>
      <c r="B539" t="inlineStr">
        <is>
          <t>PF</t>
        </is>
      </c>
      <c r="C539" t="inlineStr">
        <is>
          <t>RAFAEL HENRIQUE CAMILO LIMA</t>
        </is>
      </c>
      <c r="D539" t="inlineStr">
        <is>
          <t>RAFAEL HENRIQUE CAMILO LIMA</t>
        </is>
      </c>
      <c r="L539" t="inlineStr">
        <is>
          <t>DIV</t>
        </is>
      </c>
    </row>
    <row r="540">
      <c r="A540" s="98" t="inlineStr">
        <is>
          <t>21594554668</t>
        </is>
      </c>
      <c r="B540" s="98" t="inlineStr">
        <is>
          <t>PF</t>
        </is>
      </c>
      <c r="C540" s="35" t="inlineStr">
        <is>
          <t>RAIMUNDO NONATO FRAGA</t>
        </is>
      </c>
      <c r="D540" s="35" t="inlineStr">
        <is>
          <t>RAIMUNDO NONATO FRAGA</t>
        </is>
      </c>
      <c r="G540" t="inlineStr">
        <is>
          <t>ITAÚ</t>
        </is>
      </c>
      <c r="I540" t="n">
        <v>6590</v>
      </c>
      <c r="J540" t="n">
        <v>38086</v>
      </c>
      <c r="L540" s="12" t="inlineStr">
        <is>
          <t>MO</t>
        </is>
      </c>
      <c r="N540" t="inlineStr">
        <is>
          <t>COLABORADOR</t>
        </is>
      </c>
      <c r="O540" s="12" t="inlineStr">
        <is>
          <t>ITAÚ    6590  38086 - CPF: 21.594.554.6-68</t>
        </is>
      </c>
      <c r="P540" s="12" t="n"/>
    </row>
    <row r="541">
      <c r="A541" s="52" t="inlineStr">
        <is>
          <t>28514713000192</t>
        </is>
      </c>
      <c r="B541" s="98" t="inlineStr">
        <is>
          <t>PJ</t>
        </is>
      </c>
      <c r="C541" s="35" t="inlineStr">
        <is>
          <t>RAINHA CESTAS LTDA</t>
        </is>
      </c>
      <c r="D541" s="36" t="inlineStr">
        <is>
          <t>RAINHA CESTAS LTDA</t>
        </is>
      </c>
      <c r="L541" s="12" t="inlineStr">
        <is>
          <t>MO</t>
        </is>
      </c>
      <c r="M541" s="12" t="inlineStr">
        <is>
          <t>CESTAS</t>
        </is>
      </c>
      <c r="N541" t="inlineStr">
        <is>
          <t>FORNECEDOR</t>
        </is>
      </c>
      <c r="O541" s="12" t="n"/>
      <c r="P541" s="12" t="n"/>
    </row>
    <row r="542">
      <c r="A542" s="99" t="inlineStr">
        <is>
          <t>00542612000106</t>
        </is>
      </c>
      <c r="B542" s="98" t="inlineStr">
        <is>
          <t>PJ</t>
        </is>
      </c>
      <c r="C542" s="35" t="inlineStr">
        <is>
          <t>RAMMER TRANSPORTES LTDA</t>
        </is>
      </c>
      <c r="D542" s="35" t="inlineStr">
        <is>
          <t>RAMMER TRANSPORTES LTDA</t>
        </is>
      </c>
      <c r="L542" s="12" t="inlineStr">
        <is>
          <t>DIV</t>
        </is>
      </c>
      <c r="O542" s="12" t="inlineStr">
        <is>
          <t>-</t>
        </is>
      </c>
      <c r="P542" s="12" t="n"/>
    </row>
    <row r="543">
      <c r="A543" s="98" t="inlineStr">
        <is>
          <t>91347254668</t>
        </is>
      </c>
      <c r="B543" s="98" t="inlineStr">
        <is>
          <t>PF</t>
        </is>
      </c>
      <c r="C543" s="35" t="inlineStr">
        <is>
          <t>RAMON GERALDO DO P ALVES</t>
        </is>
      </c>
      <c r="D543" s="35" t="inlineStr">
        <is>
          <t>RAMON GERALDO DO P ALVES</t>
        </is>
      </c>
      <c r="L543" s="12" t="inlineStr">
        <is>
          <t>SERV</t>
        </is>
      </c>
      <c r="O543" s="12" t="n"/>
      <c r="P543" s="12" t="n"/>
    </row>
    <row r="544">
      <c r="A544" s="98" t="inlineStr">
        <is>
          <t>11300000000</t>
        </is>
      </c>
      <c r="B544" s="98" t="inlineStr">
        <is>
          <t>PF</t>
        </is>
      </c>
      <c r="C544" s="35" t="inlineStr">
        <is>
          <t>RAPHAEL VITOR DE SOUZA PORTO</t>
        </is>
      </c>
      <c r="D544" s="35" t="inlineStr">
        <is>
          <t>RAPHAEL VITOR DE SOUZA PORTO</t>
        </is>
      </c>
      <c r="L544" s="12" t="inlineStr">
        <is>
          <t>DIV</t>
        </is>
      </c>
      <c r="M544" t="inlineStr">
        <is>
          <t>FRETE</t>
        </is>
      </c>
      <c r="O544" s="12" t="n"/>
      <c r="P544" s="12" t="n"/>
    </row>
    <row r="545">
      <c r="A545" s="37" t="inlineStr">
        <is>
          <t>00018005600</t>
        </is>
      </c>
      <c r="B545" s="98" t="inlineStr">
        <is>
          <t>PF</t>
        </is>
      </c>
      <c r="C545" s="35" t="inlineStr">
        <is>
          <t>RAYNER FILOMENO</t>
        </is>
      </c>
      <c r="D545" s="36" t="inlineStr">
        <is>
          <t>RAYNER FILOMENO</t>
        </is>
      </c>
      <c r="K545" s="12" t="n"/>
      <c r="L545" s="12" t="inlineStr">
        <is>
          <t>MAT</t>
        </is>
      </c>
      <c r="N545" s="12" t="n"/>
      <c r="O545" s="12" t="n"/>
      <c r="P545" s="12" t="n"/>
    </row>
    <row r="546">
      <c r="A546" s="98" t="inlineStr">
        <is>
          <t>48643934000178</t>
        </is>
      </c>
      <c r="B546" s="98" t="inlineStr">
        <is>
          <t>PJ</t>
        </is>
      </c>
      <c r="C546" s="58" t="inlineStr">
        <is>
          <t>RCN TINTAS</t>
        </is>
      </c>
      <c r="D546" s="35" t="inlineStr">
        <is>
          <t>RCN TINTAS</t>
        </is>
      </c>
      <c r="K546" s="83" t="n"/>
      <c r="L546" s="83" t="inlineStr">
        <is>
          <t>MAT</t>
        </is>
      </c>
      <c r="O546" s="12" t="n"/>
      <c r="P546" s="12" t="n"/>
    </row>
    <row r="547">
      <c r="A547" s="98" t="inlineStr">
        <is>
          <t>30687182000181</t>
        </is>
      </c>
      <c r="B547" s="98" t="inlineStr">
        <is>
          <t>PJ</t>
        </is>
      </c>
      <c r="C547" s="35" t="inlineStr">
        <is>
          <t>REFRISIL DISTRIBUICAO E IMPORTACAO DE PECAS DE REFRIGERACAO LTDA</t>
        </is>
      </c>
      <c r="D547" s="35" t="inlineStr">
        <is>
          <t>REFRISIL REFRIGERACAO</t>
        </is>
      </c>
      <c r="E547" s="38" t="n"/>
      <c r="K547" s="12" t="n"/>
      <c r="L547" s="12" t="inlineStr">
        <is>
          <t>SERV</t>
        </is>
      </c>
      <c r="O547" s="12" t="n"/>
      <c r="P547" s="12" t="n"/>
    </row>
    <row r="548">
      <c r="A548" t="inlineStr">
        <is>
          <t>09610724663</t>
        </is>
      </c>
      <c r="B548" t="inlineStr">
        <is>
          <t>PF</t>
        </is>
      </c>
      <c r="C548" t="inlineStr">
        <is>
          <t>REGINALDO ALVES DIAS</t>
        </is>
      </c>
      <c r="D548" t="inlineStr">
        <is>
          <t>REGINALDO ALVES DIAS</t>
        </is>
      </c>
      <c r="K548" t="inlineStr">
        <is>
          <t>09610724663</t>
        </is>
      </c>
      <c r="L548" t="inlineStr">
        <is>
          <t>MO</t>
        </is>
      </c>
      <c r="N548" t="inlineStr">
        <is>
          <t>COLABORADOR</t>
        </is>
      </c>
      <c r="O548" t="inlineStr">
        <is>
          <t>PIX: 09610724663</t>
        </is>
      </c>
    </row>
    <row r="549">
      <c r="A549" s="37" t="inlineStr">
        <is>
          <t>05761900637</t>
        </is>
      </c>
      <c r="B549" s="98" t="inlineStr">
        <is>
          <t>PF</t>
        </is>
      </c>
      <c r="C549" s="22" t="inlineStr">
        <is>
          <t>RENATO ALVES LIMA</t>
        </is>
      </c>
      <c r="D549" s="22" t="inlineStr">
        <is>
          <t>RENATO ALVES LIMA</t>
        </is>
      </c>
      <c r="E549" s="23" t="n"/>
      <c r="F549" s="24" t="n"/>
      <c r="G549" s="24" t="n"/>
      <c r="H549" s="25" t="n"/>
      <c r="I549" s="26" t="n"/>
      <c r="J549" s="24" t="n"/>
      <c r="K549" s="24" t="inlineStr">
        <is>
          <t>05761900637</t>
        </is>
      </c>
      <c r="L549" s="24" t="inlineStr">
        <is>
          <t>SERV</t>
        </is>
      </c>
      <c r="M549" s="24" t="n"/>
      <c r="N549" s="24" t="n"/>
      <c r="O549" s="12" t="inlineStr">
        <is>
          <t>PIX: 05761900637</t>
        </is>
      </c>
      <c r="P549" s="12" t="n"/>
    </row>
    <row r="550">
      <c r="A550" s="98" t="inlineStr">
        <is>
          <t>00119056693</t>
        </is>
      </c>
      <c r="B550" s="98" t="inlineStr">
        <is>
          <t>PF</t>
        </is>
      </c>
      <c r="C550" s="35" t="inlineStr">
        <is>
          <t>RENATO MARCOS DA CUNHA</t>
        </is>
      </c>
      <c r="D550" s="35" t="inlineStr">
        <is>
          <t>RENATO MARCOS DA CUNHA</t>
        </is>
      </c>
      <c r="E550" t="n">
        <v>31986726494</v>
      </c>
      <c r="F550" s="48" t="inlineStr">
        <is>
          <t>mailto:sousarenato0908@gmail.com</t>
        </is>
      </c>
      <c r="K550" s="12" t="n">
        <v>31986726494</v>
      </c>
      <c r="L550" t="inlineStr">
        <is>
          <t>MAT</t>
        </is>
      </c>
      <c r="O550" s="12" t="inlineStr">
        <is>
          <t>PIX: 31986726494</t>
        </is>
      </c>
      <c r="P550" s="12" t="n"/>
    </row>
    <row r="551">
      <c r="A551" s="98" t="inlineStr">
        <is>
          <t>00000011983</t>
        </is>
      </c>
      <c r="B551" s="98" t="inlineStr">
        <is>
          <t>PF</t>
        </is>
      </c>
      <c r="C551" s="35" t="inlineStr">
        <is>
          <t>RENATO MARTINS GROSSE</t>
        </is>
      </c>
      <c r="D551" s="35" t="inlineStr">
        <is>
          <t>RENATO MARTINS GROSSI</t>
        </is>
      </c>
      <c r="E551" t="inlineStr">
        <is>
          <t>311992489694</t>
        </is>
      </c>
      <c r="F551" t="inlineStr">
        <is>
          <t>mailto:sousarenato0908@gmail.com</t>
        </is>
      </c>
      <c r="K551" s="12" t="inlineStr">
        <is>
          <t>00000011983</t>
        </is>
      </c>
      <c r="L551" s="12" t="inlineStr">
        <is>
          <t>SERV</t>
        </is>
      </c>
      <c r="N551" s="12" t="n"/>
      <c r="O551" s="12" t="inlineStr">
        <is>
          <t>PIX: 00000011983</t>
        </is>
      </c>
      <c r="P551" s="12" t="n"/>
    </row>
    <row r="552">
      <c r="A552" s="52" t="inlineStr">
        <is>
          <t>05761924650</t>
        </is>
      </c>
      <c r="B552" s="98" t="inlineStr">
        <is>
          <t>PF</t>
        </is>
      </c>
      <c r="C552" s="35" t="inlineStr">
        <is>
          <t>RENATO OLIVEIRA SANTOS</t>
        </is>
      </c>
      <c r="D552" s="35" t="inlineStr">
        <is>
          <t>RENATO OLIVEIRA SANTOS</t>
        </is>
      </c>
      <c r="F552" s="48" t="inlineStr">
        <is>
          <t>mailto:renzelage@gmail.com</t>
        </is>
      </c>
      <c r="K552" s="12" t="inlineStr">
        <is>
          <t>05761924650</t>
        </is>
      </c>
      <c r="L552" s="12" t="inlineStr">
        <is>
          <t>MO</t>
        </is>
      </c>
      <c r="N552" t="inlineStr">
        <is>
          <t>TERCEIRO</t>
        </is>
      </c>
      <c r="O552" s="12" t="inlineStr">
        <is>
          <t>PIX: 05761924650</t>
        </is>
      </c>
      <c r="P552" s="12" t="n"/>
    </row>
    <row r="553">
      <c r="A553" s="98" t="inlineStr">
        <is>
          <t>09041110674</t>
        </is>
      </c>
      <c r="B553" s="98" t="inlineStr">
        <is>
          <t>PF</t>
        </is>
      </c>
      <c r="C553" s="35" t="inlineStr">
        <is>
          <t>RENATO VENCESLAU DE SOUZA</t>
        </is>
      </c>
      <c r="D553" s="35" t="inlineStr">
        <is>
          <t>RENATO VENCESLAU DE SOUZA</t>
        </is>
      </c>
      <c r="F553" t="inlineStr">
        <is>
          <t>sousarenato0908@gmail.com</t>
        </is>
      </c>
      <c r="K553" t="inlineStr">
        <is>
          <t>sousarenato0908@gmail.com</t>
        </is>
      </c>
      <c r="L553" s="12" t="n"/>
      <c r="O553" s="12" t="inlineStr">
        <is>
          <t>PIX: sousarenato0908@gmail.com</t>
        </is>
      </c>
      <c r="P553" s="12" t="n"/>
    </row>
    <row r="554">
      <c r="A554" s="98" t="inlineStr">
        <is>
          <t>12781546631</t>
        </is>
      </c>
      <c r="B554" s="98" t="inlineStr">
        <is>
          <t>PF</t>
        </is>
      </c>
      <c r="C554" s="35" t="inlineStr">
        <is>
          <t>RENATO VIEIRA DE JESUS</t>
        </is>
      </c>
      <c r="D554" s="35" t="inlineStr">
        <is>
          <t>RENATO VIEIRA DE JESUS</t>
        </is>
      </c>
      <c r="K554" t="inlineStr">
        <is>
          <t>12781546631</t>
        </is>
      </c>
      <c r="L554" s="12" t="inlineStr">
        <is>
          <t>MO</t>
        </is>
      </c>
      <c r="N554" t="inlineStr">
        <is>
          <t>COLABORADOR</t>
        </is>
      </c>
      <c r="O554" s="12" t="inlineStr">
        <is>
          <t>PIX: 12781546631</t>
        </is>
      </c>
      <c r="P554" s="12" t="n"/>
    </row>
    <row r="555">
      <c r="A555" s="98" t="inlineStr">
        <is>
          <t>00073410600</t>
        </is>
      </c>
      <c r="B555" s="98" t="inlineStr">
        <is>
          <t>PF</t>
        </is>
      </c>
      <c r="C555" s="35" t="inlineStr">
        <is>
          <t>RENZE LAGE</t>
        </is>
      </c>
      <c r="D555" s="35" t="inlineStr">
        <is>
          <t>RENZE LAGE</t>
        </is>
      </c>
      <c r="E555" s="38" t="n"/>
      <c r="F555" t="inlineStr">
        <is>
          <t>renzelage@gmail.com</t>
        </is>
      </c>
      <c r="K555" s="12" t="inlineStr">
        <is>
          <t>renzelage@gmail.com</t>
        </is>
      </c>
      <c r="L555" s="12" t="inlineStr">
        <is>
          <t>SERV</t>
        </is>
      </c>
      <c r="N555" s="12" t="n"/>
      <c r="O555" s="12" t="inlineStr">
        <is>
          <t>PIX: renzelage@gmail.com</t>
        </is>
      </c>
      <c r="P555" s="12" t="n"/>
    </row>
    <row r="556">
      <c r="A556" s="98" t="inlineStr">
        <is>
          <t>46078339000101</t>
        </is>
      </c>
      <c r="B556" s="98" t="inlineStr">
        <is>
          <t>PJ</t>
        </is>
      </c>
      <c r="C556" s="35" t="inlineStr">
        <is>
          <t>REPOR AR</t>
        </is>
      </c>
      <c r="D556" s="35" t="inlineStr">
        <is>
          <t>REPOR AR</t>
        </is>
      </c>
      <c r="E556" s="43" t="n"/>
      <c r="G556" s="12" t="n"/>
      <c r="I556" s="40" t="n"/>
      <c r="J556" s="12" t="n"/>
      <c r="L556" s="12" t="inlineStr">
        <is>
          <t>MAT</t>
        </is>
      </c>
      <c r="M556" s="12" t="n"/>
      <c r="O556" s="12" t="n"/>
      <c r="P556" s="12" t="n"/>
    </row>
    <row r="557">
      <c r="A557" s="98" t="inlineStr">
        <is>
          <t>05119833000190</t>
        </is>
      </c>
      <c r="B557" s="98" t="inlineStr">
        <is>
          <t>PJ</t>
        </is>
      </c>
      <c r="C557" s="35" t="inlineStr">
        <is>
          <t>REVANTE AÇOS</t>
        </is>
      </c>
      <c r="D557" s="36" t="inlineStr">
        <is>
          <t>REVANTE AÇOS</t>
        </is>
      </c>
      <c r="G557" s="12" t="n"/>
      <c r="H557" s="39" t="n"/>
      <c r="I557" s="40" t="n"/>
      <c r="J557" s="12" t="n"/>
      <c r="K557" s="12" t="n"/>
      <c r="L557" s="12" t="inlineStr">
        <is>
          <t>MAT</t>
        </is>
      </c>
      <c r="N557" s="12" t="n"/>
      <c r="O557" s="12" t="n"/>
      <c r="P557" s="12" t="n"/>
    </row>
    <row r="558">
      <c r="A558" s="98" t="inlineStr">
        <is>
          <t>17376344659</t>
        </is>
      </c>
      <c r="B558" s="98" t="inlineStr">
        <is>
          <t>PF</t>
        </is>
      </c>
      <c r="C558" s="35" t="inlineStr">
        <is>
          <t>RIAN VIEIRA LOPES</t>
        </is>
      </c>
      <c r="D558" s="36" t="inlineStr">
        <is>
          <t>RIAN VIEIRA LOPES</t>
        </is>
      </c>
      <c r="E558" t="n">
        <v>31987507826</v>
      </c>
      <c r="K558" t="n">
        <v>31987507826</v>
      </c>
      <c r="L558" s="12" t="inlineStr">
        <is>
          <t>MO</t>
        </is>
      </c>
      <c r="N558" s="12" t="inlineStr">
        <is>
          <t>COLABORADOR</t>
        </is>
      </c>
      <c r="O558" s="12" t="inlineStr">
        <is>
          <t>PIX: 31987507826</t>
        </is>
      </c>
      <c r="P558" s="12" t="n"/>
    </row>
    <row r="559">
      <c r="A559" s="37" t="inlineStr">
        <is>
          <t>73586986653</t>
        </is>
      </c>
      <c r="B559" s="98" t="inlineStr">
        <is>
          <t>PF</t>
        </is>
      </c>
      <c r="C559" s="36" t="inlineStr">
        <is>
          <t>RICARDO JOSE ELOY</t>
        </is>
      </c>
      <c r="D559" s="36" t="inlineStr">
        <is>
          <t>RICARDO JOSE ELOY</t>
        </is>
      </c>
      <c r="E559" s="43" t="n"/>
      <c r="F559" s="44" t="n"/>
      <c r="G559" s="44" t="inlineStr">
        <is>
          <t>ITAÚ</t>
        </is>
      </c>
      <c r="H559" s="45" t="n"/>
      <c r="I559" s="46" t="n">
        <v>5636</v>
      </c>
      <c r="J559" s="44" t="n">
        <v>118738</v>
      </c>
      <c r="K559" s="44" t="n"/>
      <c r="L559" s="44" t="inlineStr">
        <is>
          <t>SERV</t>
        </is>
      </c>
      <c r="M559" s="44" t="inlineStr">
        <is>
          <t>TOPOGRAFIA</t>
        </is>
      </c>
      <c r="N559" s="44" t="n"/>
      <c r="O559" s="12" t="inlineStr">
        <is>
          <t>ITAÚ    5636  118738 - CPF: 73.586.986.6-53</t>
        </is>
      </c>
      <c r="P559" s="12" t="n"/>
    </row>
    <row r="560">
      <c r="A560" s="98" t="inlineStr">
        <is>
          <t>06493573610</t>
        </is>
      </c>
      <c r="B560" s="98" t="inlineStr">
        <is>
          <t>PF</t>
        </is>
      </c>
      <c r="C560" s="35" t="inlineStr">
        <is>
          <t>RICARDO MARCELINO SOBRINHO</t>
        </is>
      </c>
      <c r="D560" s="35" t="inlineStr">
        <is>
          <t>RICARDO MARCELINO SOBRINHO</t>
        </is>
      </c>
      <c r="G560" t="inlineStr">
        <is>
          <t>CEF</t>
        </is>
      </c>
      <c r="H560" t="n">
        <v>13</v>
      </c>
      <c r="I560" t="n">
        <v>3814</v>
      </c>
      <c r="J560" t="n">
        <v>258860</v>
      </c>
      <c r="K560" t="inlineStr">
        <is>
          <t>06493573610</t>
        </is>
      </c>
      <c r="L560" s="12" t="inlineStr">
        <is>
          <t>MO</t>
        </is>
      </c>
      <c r="N560" t="inlineStr">
        <is>
          <t>COLABORADOR</t>
        </is>
      </c>
      <c r="O560" s="12" t="inlineStr">
        <is>
          <t>PIX: 06493573610</t>
        </is>
      </c>
      <c r="P560" s="12" t="n"/>
    </row>
    <row r="561">
      <c r="A561" s="52" t="inlineStr">
        <is>
          <t>17087231000187</t>
        </is>
      </c>
      <c r="B561" s="98" t="inlineStr">
        <is>
          <t>PJ</t>
        </is>
      </c>
      <c r="C561" s="35" t="inlineStr">
        <is>
          <t>BEM ESTAR COMERCIO E INSTALACAO DE BANHEIRAS, SPA'S E OFUROS LTDA</t>
        </is>
      </c>
      <c r="D561" s="35" t="inlineStr">
        <is>
          <t>RIOLAX</t>
        </is>
      </c>
      <c r="L561" s="12" t="inlineStr">
        <is>
          <t>MAT</t>
        </is>
      </c>
      <c r="N561" t="inlineStr">
        <is>
          <t>FORNECEDOR</t>
        </is>
      </c>
      <c r="O561" s="12" t="n"/>
      <c r="P561" s="12" t="n"/>
    </row>
    <row r="562">
      <c r="A562" s="98" t="inlineStr">
        <is>
          <t>25263198000127</t>
        </is>
      </c>
      <c r="B562" s="98" t="inlineStr">
        <is>
          <t>PJ</t>
        </is>
      </c>
      <c r="C562" s="35" t="inlineStr">
        <is>
          <t>ROGÉRIO CASSIO DE SOUZA</t>
        </is>
      </c>
      <c r="D562" s="35" t="inlineStr">
        <is>
          <t>RM CAD LOCAÇÃO DE EQUIPAMENTOS</t>
        </is>
      </c>
      <c r="E562" s="38" t="n"/>
      <c r="G562" t="inlineStr">
        <is>
          <t>NUBANK</t>
        </is>
      </c>
      <c r="I562" t="n">
        <v>1</v>
      </c>
      <c r="J562" t="n">
        <v>544445986</v>
      </c>
      <c r="K562" s="12" t="n"/>
      <c r="L562" s="12" t="inlineStr">
        <is>
          <t>LOC</t>
        </is>
      </c>
      <c r="N562" s="12" t="n"/>
      <c r="O562" s="12" t="inlineStr">
        <is>
          <t>NUBANK    0001  544445986 - CPF: 25.263.198.000.1-27</t>
        </is>
      </c>
      <c r="P562" s="12" t="n"/>
    </row>
    <row r="563">
      <c r="A563" s="98" t="inlineStr">
        <is>
          <t>04113053600</t>
        </is>
      </c>
      <c r="B563" s="98" t="inlineStr">
        <is>
          <t>PF</t>
        </is>
      </c>
      <c r="C563" s="35" t="inlineStr">
        <is>
          <t>ROBERTO CÉSAR SILVA</t>
        </is>
      </c>
      <c r="D563" s="36" t="inlineStr">
        <is>
          <t>ROBERTO CÉSAR SILVA</t>
        </is>
      </c>
      <c r="E563" s="43" t="n"/>
      <c r="K563" s="12" t="n"/>
      <c r="L563" s="12" t="inlineStr">
        <is>
          <t>SERV</t>
        </is>
      </c>
      <c r="O563" s="12" t="n"/>
      <c r="P563" s="12" t="n"/>
    </row>
    <row r="564">
      <c r="A564" s="98" t="inlineStr">
        <is>
          <t>12712712700</t>
        </is>
      </c>
      <c r="B564" s="98" t="inlineStr">
        <is>
          <t>PF</t>
        </is>
      </c>
      <c r="C564" s="35" t="inlineStr">
        <is>
          <t>ROBERTO DE FATIMA ALVES</t>
        </is>
      </c>
      <c r="D564" s="35" t="inlineStr">
        <is>
          <t>ROBERTO DE FATIMA ALVES</t>
        </is>
      </c>
      <c r="G564" s="12" t="n"/>
      <c r="H564" s="39" t="n"/>
      <c r="I564" s="40" t="n"/>
      <c r="J564" s="12" t="n"/>
      <c r="L564" s="12" t="inlineStr">
        <is>
          <t>DIV</t>
        </is>
      </c>
      <c r="N564" s="12" t="n"/>
      <c r="O564" s="12" t="n"/>
      <c r="P564" s="12" t="n"/>
    </row>
    <row r="565">
      <c r="A565" s="98" t="inlineStr">
        <is>
          <t>85086894387</t>
        </is>
      </c>
      <c r="B565" s="98" t="inlineStr">
        <is>
          <t>PF</t>
        </is>
      </c>
      <c r="C565" s="35" t="inlineStr">
        <is>
          <t>ROBERVAL PORTACIO DOS SANTOS</t>
        </is>
      </c>
      <c r="D565" s="36" t="inlineStr">
        <is>
          <t>ROBERVAL PORTACIO DOS SANTOS</t>
        </is>
      </c>
      <c r="E565" t="inlineStr">
        <is>
          <t>31971706400</t>
        </is>
      </c>
      <c r="H565" s="45" t="n"/>
      <c r="K565" s="12" t="inlineStr">
        <is>
          <t>31971706400</t>
        </is>
      </c>
      <c r="L565" s="12" t="inlineStr">
        <is>
          <t>MO</t>
        </is>
      </c>
      <c r="N565" s="12" t="inlineStr">
        <is>
          <t>COLABORADOR</t>
        </is>
      </c>
      <c r="O565" s="12" t="inlineStr">
        <is>
          <t>PIX: 31971706400</t>
        </is>
      </c>
      <c r="P565" s="12" t="n"/>
    </row>
    <row r="566">
      <c r="A566" s="98" t="inlineStr">
        <is>
          <t>07342983667</t>
        </is>
      </c>
      <c r="B566" s="98" t="inlineStr">
        <is>
          <t>PF</t>
        </is>
      </c>
      <c r="C566" s="35" t="inlineStr">
        <is>
          <t>ROBSON FERNANDES DE SOUSA</t>
        </is>
      </c>
      <c r="D566" s="35" t="inlineStr">
        <is>
          <t>ROBSON FERNANDES DE SOUSA</t>
        </is>
      </c>
      <c r="K566" t="inlineStr">
        <is>
          <t>07342983667</t>
        </is>
      </c>
      <c r="L566" s="12" t="inlineStr">
        <is>
          <t>SERV</t>
        </is>
      </c>
      <c r="O566" s="12" t="inlineStr">
        <is>
          <t>PIX: 07342983667</t>
        </is>
      </c>
      <c r="P566" s="12" t="n"/>
    </row>
    <row r="567">
      <c r="A567" s="98" t="inlineStr">
        <is>
          <t>19958312808</t>
        </is>
      </c>
      <c r="B567" s="98" t="inlineStr">
        <is>
          <t>PF</t>
        </is>
      </c>
      <c r="C567" s="35" t="inlineStr">
        <is>
          <t>ROBSON PEREIRA BRITO</t>
        </is>
      </c>
      <c r="D567" s="36" t="inlineStr">
        <is>
          <t>ROBSON PEREIRA BRITO</t>
        </is>
      </c>
      <c r="E567" s="43" t="n"/>
      <c r="G567" t="inlineStr">
        <is>
          <t>CEF</t>
        </is>
      </c>
      <c r="H567" t="n">
        <v>13</v>
      </c>
      <c r="I567" t="n">
        <v>892</v>
      </c>
      <c r="J567" t="n">
        <v>8593814075</v>
      </c>
      <c r="K567" s="12" t="n"/>
      <c r="L567" s="12" t="inlineStr">
        <is>
          <t>MO</t>
        </is>
      </c>
      <c r="N567" t="inlineStr">
        <is>
          <t>COLABORADOR</t>
        </is>
      </c>
      <c r="O567" s="12" t="inlineStr">
        <is>
          <t>CEF  013  0892  8593814075 - CPF: 19.958.312.8-08</t>
        </is>
      </c>
      <c r="P567" s="12" t="n"/>
    </row>
    <row r="568">
      <c r="A568" s="98" t="inlineStr">
        <is>
          <t>12054582638</t>
        </is>
      </c>
      <c r="B568" s="98" t="inlineStr">
        <is>
          <t>PF</t>
        </is>
      </c>
      <c r="C568" s="36" t="inlineStr">
        <is>
          <t>RODOLFO DIAS DA SILVA</t>
        </is>
      </c>
      <c r="D568" s="35" t="inlineStr">
        <is>
          <t>RODOLFO DIAS DA SILVA</t>
        </is>
      </c>
      <c r="H568" s="45" t="n"/>
      <c r="K568" t="inlineStr">
        <is>
          <t>12054582638</t>
        </is>
      </c>
      <c r="L568" s="12" t="inlineStr">
        <is>
          <t>MO</t>
        </is>
      </c>
      <c r="N568" s="12" t="inlineStr">
        <is>
          <t>COLABORADOR</t>
        </is>
      </c>
      <c r="O568" s="12" t="inlineStr">
        <is>
          <t>PIX: 12054582638</t>
        </is>
      </c>
      <c r="P568" s="12" t="n"/>
    </row>
    <row r="569">
      <c r="A569" s="98" t="inlineStr">
        <is>
          <t>53242937000130</t>
        </is>
      </c>
      <c r="B569" s="98" t="inlineStr">
        <is>
          <t>PJ</t>
        </is>
      </c>
      <c r="C569" s="35" t="inlineStr">
        <is>
          <t>RODRIGO ALEXANDRE DIAS</t>
        </is>
      </c>
      <c r="D569" s="35" t="inlineStr">
        <is>
          <t>RODRIGO ALEXANDRE DIAS</t>
        </is>
      </c>
      <c r="E569" s="38" t="n"/>
      <c r="K569" s="12" t="n"/>
      <c r="L569" s="12" t="inlineStr">
        <is>
          <t>SERV</t>
        </is>
      </c>
      <c r="O569" s="12" t="n"/>
      <c r="P569" s="12" t="n"/>
    </row>
    <row r="570">
      <c r="A570" s="98" t="inlineStr">
        <is>
          <t>06235567669</t>
        </is>
      </c>
      <c r="B570" s="98" t="inlineStr">
        <is>
          <t>PF</t>
        </is>
      </c>
      <c r="C570" s="35" t="inlineStr">
        <is>
          <t>RODRIGO NATAL DE SOUZA</t>
        </is>
      </c>
      <c r="D570" s="35" t="inlineStr">
        <is>
          <t>RODRIGO NATAL DE SOUZA</t>
        </is>
      </c>
      <c r="E570" s="43" t="n"/>
      <c r="K570" t="inlineStr">
        <is>
          <t>06235567669</t>
        </is>
      </c>
      <c r="L570" s="12" t="inlineStr">
        <is>
          <t>SERV</t>
        </is>
      </c>
      <c r="O570" s="12" t="inlineStr">
        <is>
          <t>PIX: 06235567669</t>
        </is>
      </c>
      <c r="P570" s="12" t="n"/>
    </row>
    <row r="571">
      <c r="A571" s="98" t="inlineStr">
        <is>
          <t>13259966000190</t>
        </is>
      </c>
      <c r="B571" s="98" t="inlineStr">
        <is>
          <t>PJ</t>
        </is>
      </c>
      <c r="C571" s="35" t="inlineStr">
        <is>
          <t>RODRIGUES E CYBELLE TINTAS LTDA</t>
        </is>
      </c>
      <c r="D571" s="35" t="inlineStr">
        <is>
          <t>RODRIGUES E CYBELLE TINTAS LTDA</t>
        </is>
      </c>
      <c r="E571" s="38" t="n"/>
      <c r="K571" s="12" t="n"/>
      <c r="L571" s="12" t="inlineStr">
        <is>
          <t>MAT</t>
        </is>
      </c>
      <c r="N571" t="inlineStr">
        <is>
          <t>FORNECEDOR</t>
        </is>
      </c>
      <c r="O571" s="12" t="n"/>
      <c r="P571" s="12" t="n"/>
    </row>
    <row r="572">
      <c r="A572" s="98" t="inlineStr">
        <is>
          <t>01234567890</t>
        </is>
      </c>
      <c r="B572" s="98" t="inlineStr">
        <is>
          <t>PF</t>
        </is>
      </c>
      <c r="C572" s="35" t="inlineStr">
        <is>
          <t>SÃO BENTO TOPOGRAFIA</t>
        </is>
      </c>
      <c r="D572" s="35" t="inlineStr">
        <is>
          <t>ROGÉRIO CÁSSIO DE SOUZA</t>
        </is>
      </c>
      <c r="E572" t="n">
        <v>31994499285</v>
      </c>
      <c r="K572" s="12" t="n">
        <v>31994499285</v>
      </c>
      <c r="L572" s="12" t="inlineStr">
        <is>
          <t>SERV</t>
        </is>
      </c>
      <c r="O572" s="12" t="inlineStr">
        <is>
          <t>PIX: 31994499285</t>
        </is>
      </c>
      <c r="P572" s="12" t="n"/>
    </row>
    <row r="573">
      <c r="A573" s="98" t="inlineStr">
        <is>
          <t>02684831670</t>
        </is>
      </c>
      <c r="B573" s="98" t="inlineStr">
        <is>
          <t>PF</t>
        </is>
      </c>
      <c r="C573" s="35" t="inlineStr">
        <is>
          <t>ROGÉRIO DE PAULA GONÇALVES</t>
        </is>
      </c>
      <c r="D573" s="35" t="inlineStr">
        <is>
          <t>ROGÉRIO DE PAULA GONÇALVES</t>
        </is>
      </c>
      <c r="K573" s="12" t="n"/>
      <c r="L573" s="12" t="inlineStr">
        <is>
          <t>DIV</t>
        </is>
      </c>
      <c r="N573" s="12" t="n"/>
      <c r="O573" s="12" t="n"/>
      <c r="P573" s="12" t="n"/>
    </row>
    <row r="574">
      <c r="A574" t="inlineStr">
        <is>
          <t>27648990687</t>
        </is>
      </c>
      <c r="B574" t="inlineStr">
        <is>
          <t>PF</t>
        </is>
      </c>
      <c r="C574" t="inlineStr">
        <is>
          <t>ROGÉRIO VASCONCELOS SANTOS</t>
        </is>
      </c>
      <c r="D574" t="inlineStr">
        <is>
          <t>ROGÉRIO VASCONCELOS SANTOS</t>
        </is>
      </c>
      <c r="E574" t="n">
        <v>31995901635</v>
      </c>
      <c r="K574" t="n">
        <v>31995901635</v>
      </c>
      <c r="L574" t="inlineStr">
        <is>
          <t>MO</t>
        </is>
      </c>
      <c r="O574" t="inlineStr">
        <is>
          <t>PIX: 31995901635</t>
        </is>
      </c>
    </row>
    <row r="575">
      <c r="A575" t="inlineStr">
        <is>
          <t>05519255660</t>
        </is>
      </c>
      <c r="B575" t="inlineStr">
        <is>
          <t>PF</t>
        </is>
      </c>
      <c r="C575" t="inlineStr">
        <is>
          <t>ROMULO DE CARVALHO JUNIOR</t>
        </is>
      </c>
      <c r="D575" t="inlineStr">
        <is>
          <t>ROMULO DE CARVALHO JUNIOR</t>
        </is>
      </c>
      <c r="K575" t="inlineStr">
        <is>
          <t>05519255660</t>
        </is>
      </c>
      <c r="L575" t="inlineStr">
        <is>
          <t>MO</t>
        </is>
      </c>
      <c r="O575" t="inlineStr">
        <is>
          <t>PIX: 05519255660</t>
        </is>
      </c>
    </row>
    <row r="576">
      <c r="A576" s="98" t="inlineStr">
        <is>
          <t>04083278633</t>
        </is>
      </c>
      <c r="B576" s="98" t="inlineStr">
        <is>
          <t>PF</t>
        </is>
      </c>
      <c r="C576" s="35" t="inlineStr">
        <is>
          <t>RONEY GIL NUNES</t>
        </is>
      </c>
      <c r="D576" s="35" t="inlineStr">
        <is>
          <t>RONEY GIL NUNES</t>
        </is>
      </c>
      <c r="K576" t="inlineStr">
        <is>
          <t>04083278633</t>
        </is>
      </c>
      <c r="L576" s="12" t="inlineStr">
        <is>
          <t>MO</t>
        </is>
      </c>
      <c r="N576" t="inlineStr">
        <is>
          <t>COLABORADOR</t>
        </is>
      </c>
      <c r="O576" s="12" t="inlineStr">
        <is>
          <t>PIX: 04083278633</t>
        </is>
      </c>
      <c r="P576" s="12" t="n"/>
    </row>
    <row r="577">
      <c r="A577" s="52" t="inlineStr">
        <is>
          <t>45671688000170</t>
        </is>
      </c>
      <c r="B577" s="98" t="inlineStr">
        <is>
          <t>PJ</t>
        </is>
      </c>
      <c r="C577" s="35" t="inlineStr">
        <is>
          <t>CONECTA AR CONDICIONADO VENDAS E SERVICOS LTDA</t>
        </is>
      </c>
      <c r="D577" s="36" t="inlineStr">
        <is>
          <t>ROSANA MARIA DE SOUZA</t>
        </is>
      </c>
      <c r="E577" s="43" t="n"/>
      <c r="K577" t="inlineStr">
        <is>
          <t>45671688000170</t>
        </is>
      </c>
      <c r="L577" s="12" t="inlineStr">
        <is>
          <t>SERV</t>
        </is>
      </c>
      <c r="O577" s="12" t="inlineStr">
        <is>
          <t>PIX: 45671688000170</t>
        </is>
      </c>
      <c r="P577" s="12" t="n"/>
    </row>
    <row r="578">
      <c r="A578" s="98" t="inlineStr">
        <is>
          <t>00000012289</t>
        </is>
      </c>
      <c r="B578" s="98" t="inlineStr">
        <is>
          <t>PF</t>
        </is>
      </c>
      <c r="C578" s="58" t="inlineStr">
        <is>
          <t xml:space="preserve">ROSINHA DE ASSIS DUARTE
</t>
        </is>
      </c>
      <c r="D578" s="35" t="inlineStr">
        <is>
          <t>ROSINHA DE ASSIS DUARTE</t>
        </is>
      </c>
      <c r="E578" t="inlineStr">
        <is>
          <t xml:space="preserve"> 319.885.530-47
</t>
        </is>
      </c>
      <c r="K578" t="inlineStr">
        <is>
          <t xml:space="preserve"> 319.885.530-47
</t>
        </is>
      </c>
      <c r="L578" s="83" t="inlineStr">
        <is>
          <t>SERV</t>
        </is>
      </c>
      <c r="M578" t="inlineStr">
        <is>
          <t>PROJETISTA ESTRUTURAL</t>
        </is>
      </c>
      <c r="O578" s="12" t="inlineStr">
        <is>
          <t xml:space="preserve">PIX:  319.885.530-47
</t>
        </is>
      </c>
      <c r="P578" s="12" t="n"/>
    </row>
    <row r="579">
      <c r="A579" s="98" t="inlineStr">
        <is>
          <t>13246085000134</t>
        </is>
      </c>
      <c r="B579" s="98" t="inlineStr">
        <is>
          <t>PJ</t>
        </is>
      </c>
      <c r="C579" s="35" t="inlineStr">
        <is>
          <t>RP INDUSTRIA E COMERCIO</t>
        </is>
      </c>
      <c r="D579" s="35" t="inlineStr">
        <is>
          <t>RP INDUSTRIA E COMERCIO</t>
        </is>
      </c>
      <c r="K579" s="12" t="n"/>
      <c r="L579" s="12" t="inlineStr">
        <is>
          <t>MAT</t>
        </is>
      </c>
      <c r="O579" s="12" t="n"/>
      <c r="P579" s="12" t="n"/>
    </row>
    <row r="580">
      <c r="A580" s="98" t="inlineStr">
        <is>
          <t>12112112100</t>
        </is>
      </c>
      <c r="B580" s="98" t="inlineStr">
        <is>
          <t>PF</t>
        </is>
      </c>
      <c r="C580" s="35" t="inlineStr">
        <is>
          <t>SABRINA DE JESUS SANTOS</t>
        </is>
      </c>
      <c r="D580" s="36" t="inlineStr">
        <is>
          <t>SABRINA DE JESUS SANTOS</t>
        </is>
      </c>
      <c r="E580" s="43" t="n"/>
      <c r="L580" s="12" t="inlineStr">
        <is>
          <t>SERV</t>
        </is>
      </c>
      <c r="M580" s="12" t="n"/>
      <c r="N580" s="12" t="n"/>
      <c r="O580" s="12" t="n"/>
      <c r="P580" s="12" t="n"/>
    </row>
    <row r="581">
      <c r="A581" t="inlineStr">
        <is>
          <t>16970686000183</t>
        </is>
      </c>
      <c r="B581" t="inlineStr">
        <is>
          <t>PJ</t>
        </is>
      </c>
      <c r="C581" t="inlineStr">
        <is>
          <t>SADI RODRIGUES CABRAL</t>
        </is>
      </c>
      <c r="D581" t="inlineStr">
        <is>
          <t>SADI RODRIGUES CABRAL</t>
        </is>
      </c>
      <c r="L581" t="inlineStr">
        <is>
          <t>SERV</t>
        </is>
      </c>
    </row>
    <row r="582">
      <c r="A582" s="98" t="inlineStr">
        <is>
          <t>45610986000150</t>
        </is>
      </c>
      <c r="B582" s="98" t="inlineStr">
        <is>
          <t>PJ</t>
        </is>
      </c>
      <c r="C582" s="35" t="inlineStr">
        <is>
          <t>JC SALOME TRANSPORTE,TERRAPLENAGEM E LOCACAO DE EQUIPAMENTOS LTDA</t>
        </is>
      </c>
      <c r="D582" s="35" t="inlineStr">
        <is>
          <t>SALOMÉ TERRAPLANAGEM</t>
        </is>
      </c>
      <c r="K582" t="inlineStr">
        <is>
          <t>45610986000150</t>
        </is>
      </c>
      <c r="L582" s="12" t="inlineStr">
        <is>
          <t>SERV</t>
        </is>
      </c>
      <c r="O582" s="12" t="inlineStr">
        <is>
          <t>PIX: 45610986000150</t>
        </is>
      </c>
      <c r="P582" s="12" t="n"/>
    </row>
    <row r="583">
      <c r="A583" s="98" t="inlineStr">
        <is>
          <t>17349481000300</t>
        </is>
      </c>
      <c r="B583" s="98" t="inlineStr">
        <is>
          <t>PJ</t>
        </is>
      </c>
      <c r="C583" s="35" t="inlineStr">
        <is>
          <t>SAMPRE LTDA</t>
        </is>
      </c>
      <c r="D583" s="35" t="inlineStr">
        <is>
          <t>SAMPRE LTDA</t>
        </is>
      </c>
      <c r="L583" s="12" t="inlineStr">
        <is>
          <t>MO</t>
        </is>
      </c>
      <c r="M583" t="inlineStr">
        <is>
          <t>MEDICINA DO TRABALHO</t>
        </is>
      </c>
      <c r="N583" t="inlineStr">
        <is>
          <t>FORNECEDOR</t>
        </is>
      </c>
      <c r="O583" s="12" t="n"/>
      <c r="P583" s="12" t="n"/>
    </row>
    <row r="584">
      <c r="A584" s="52" t="inlineStr">
        <is>
          <t>25618174000577</t>
        </is>
      </c>
      <c r="B584" s="98" t="inlineStr">
        <is>
          <t>PJ</t>
        </is>
      </c>
      <c r="C584" s="35" t="inlineStr">
        <is>
          <t>CASA UNICA MATERIAIS PARA CONSTRUCAO LTDA</t>
        </is>
      </c>
      <c r="D584" s="35" t="inlineStr">
        <is>
          <t>SANTA CRUZ ACABAMENTOS</t>
        </is>
      </c>
      <c r="E584" s="38" t="n"/>
      <c r="K584" s="12" t="n"/>
      <c r="L584" s="12" t="inlineStr">
        <is>
          <t>MAT</t>
        </is>
      </c>
      <c r="M584" s="12" t="n"/>
      <c r="O584" s="12" t="inlineStr">
        <is>
          <t>-</t>
        </is>
      </c>
      <c r="P584" s="12" t="n"/>
    </row>
    <row r="585">
      <c r="A585" t="inlineStr">
        <is>
          <t>03562661000107</t>
        </is>
      </c>
      <c r="B585" t="inlineStr">
        <is>
          <t>PJ</t>
        </is>
      </c>
      <c r="C585" t="inlineStr">
        <is>
          <t>SAO JOSE DISTRIBUIDORA DE CIMENTO LTDA</t>
        </is>
      </c>
      <c r="D585" t="inlineStr">
        <is>
          <t>SAO JOSE DISTRIBUIDORA DE CIMENTO</t>
        </is>
      </c>
      <c r="L585" t="inlineStr">
        <is>
          <t>MAT</t>
        </is>
      </c>
    </row>
    <row r="586">
      <c r="A586" s="52" t="inlineStr">
        <is>
          <t>28568742000137</t>
        </is>
      </c>
      <c r="B586" s="98" t="inlineStr">
        <is>
          <t>PJ</t>
        </is>
      </c>
      <c r="C586" s="35" t="inlineStr">
        <is>
          <t>SAPEÇAS EQUIPAMENTO E ACESSÓRIOS LTDA</t>
        </is>
      </c>
      <c r="D586" s="35" t="inlineStr">
        <is>
          <t>SAPEÇAS EQUIPAMENTO E ACESSÓRIOS LTDA</t>
        </is>
      </c>
      <c r="E586" s="38" t="n"/>
      <c r="K586" s="12" t="n"/>
      <c r="L586" s="12" t="inlineStr">
        <is>
          <t>MAT</t>
        </is>
      </c>
      <c r="O586" s="12" t="n"/>
      <c r="P586" s="12" t="n"/>
    </row>
    <row r="587">
      <c r="A587" s="52" t="inlineStr">
        <is>
          <t>00091832600</t>
        </is>
      </c>
      <c r="B587" s="98" t="inlineStr">
        <is>
          <t>PF</t>
        </is>
      </c>
      <c r="C587" s="35" t="inlineStr">
        <is>
          <t>SAYMON NEVES DE MAGALHAES</t>
        </is>
      </c>
      <c r="D587" s="35" t="inlineStr">
        <is>
          <t>SAYMON NEVES DE MAGALHAES</t>
        </is>
      </c>
      <c r="E587" s="38" t="n">
        <v>31975789879</v>
      </c>
      <c r="K587" s="12" t="n">
        <v>31975789879</v>
      </c>
      <c r="L587" s="12" t="inlineStr">
        <is>
          <t>SERV</t>
        </is>
      </c>
      <c r="M587" t="inlineStr">
        <is>
          <t>SERRAHEIRO</t>
        </is>
      </c>
      <c r="O587" s="12" t="inlineStr">
        <is>
          <t>PIX: 31975789879</t>
        </is>
      </c>
      <c r="P587" s="12" t="n"/>
    </row>
    <row r="588">
      <c r="A588" s="52" t="inlineStr">
        <is>
          <t>00614021000105</t>
        </is>
      </c>
      <c r="B588" s="98" t="inlineStr">
        <is>
          <t>PJ</t>
        </is>
      </c>
      <c r="C588" s="35" t="inlineStr">
        <is>
          <t>SCOAR INDÚSTRIA E COMÉRCIO LTDA</t>
        </is>
      </c>
      <c r="D588" s="36" t="inlineStr">
        <is>
          <t>SCOAR</t>
        </is>
      </c>
      <c r="E588" s="38" t="n"/>
      <c r="L588" s="12" t="inlineStr">
        <is>
          <t>MAT</t>
        </is>
      </c>
      <c r="N588" s="12" t="n"/>
      <c r="O588" s="12" t="inlineStr">
        <is>
          <t>-</t>
        </is>
      </c>
      <c r="P588" s="12" t="n"/>
    </row>
    <row r="589">
      <c r="A589" s="98" t="inlineStr">
        <is>
          <t>00009998600</t>
        </is>
      </c>
      <c r="B589" s="98" t="inlineStr">
        <is>
          <t>PF</t>
        </is>
      </c>
      <c r="C589" s="35" t="inlineStr">
        <is>
          <t>SEBASTIAO DUARTE LOPES</t>
        </is>
      </c>
      <c r="D589" s="35" t="inlineStr">
        <is>
          <t>SEBASTIAO DUARTE LOPES</t>
        </is>
      </c>
      <c r="E589" t="n">
        <v>31992472093</v>
      </c>
      <c r="K589" t="n">
        <v>31992472093</v>
      </c>
      <c r="L589" s="12" t="inlineStr">
        <is>
          <t>MO</t>
        </is>
      </c>
      <c r="M589" s="12" t="n"/>
      <c r="O589" s="12" t="inlineStr">
        <is>
          <t>PIX: 31992472093</t>
        </is>
      </c>
      <c r="P589" s="12" t="n"/>
    </row>
    <row r="590">
      <c r="A590" s="52" t="inlineStr">
        <is>
          <t>31997217934</t>
        </is>
      </c>
      <c r="B590" s="98" t="inlineStr">
        <is>
          <t>PF</t>
        </is>
      </c>
      <c r="C590" s="35" t="inlineStr">
        <is>
          <t>SEBASTIÃO V SANTOS</t>
        </is>
      </c>
      <c r="D590" s="36" t="inlineStr">
        <is>
          <t>SEBASTIÃO V SANTOS</t>
        </is>
      </c>
      <c r="E590" s="43" t="n">
        <v>31997217934</v>
      </c>
      <c r="K590" t="n">
        <v>31997217934</v>
      </c>
      <c r="L590" s="12" t="inlineStr">
        <is>
          <t>SERV</t>
        </is>
      </c>
      <c r="O590" s="12" t="inlineStr">
        <is>
          <t>PIX: 31997217934</t>
        </is>
      </c>
      <c r="P590" s="12" t="n"/>
    </row>
    <row r="591">
      <c r="A591" s="98" t="inlineStr">
        <is>
          <t>31997159690</t>
        </is>
      </c>
      <c r="B591" s="98" t="inlineStr">
        <is>
          <t>PF</t>
        </is>
      </c>
      <c r="C591" s="35" t="inlineStr">
        <is>
          <t>SERGIO ALVES</t>
        </is>
      </c>
      <c r="D591" s="36" t="inlineStr">
        <is>
          <t>SERGIO ALVES</t>
        </is>
      </c>
      <c r="E591" t="n">
        <v>31997159690</v>
      </c>
      <c r="L591" s="12" t="inlineStr">
        <is>
          <t>MO</t>
        </is>
      </c>
      <c r="N591" t="inlineStr">
        <is>
          <t>COLABORADOR</t>
        </is>
      </c>
      <c r="O591" s="12" t="n"/>
      <c r="P591" s="12" t="n"/>
    </row>
    <row r="592">
      <c r="A592" s="98" t="inlineStr">
        <is>
          <t>03098929000193</t>
        </is>
      </c>
      <c r="B592" s="98" t="inlineStr">
        <is>
          <t>PJ</t>
        </is>
      </c>
      <c r="C592" s="35" t="inlineStr">
        <is>
          <t>SETE LAGOAS TRANSPORTES LTDA</t>
        </is>
      </c>
      <c r="D592" s="35" t="inlineStr">
        <is>
          <t>SETE LAGOAS TRANSPORTES LTDA</t>
        </is>
      </c>
      <c r="E592" s="38" t="n"/>
      <c r="K592" s="12" t="n"/>
      <c r="L592" s="12" t="inlineStr">
        <is>
          <t>DIV</t>
        </is>
      </c>
      <c r="M592" t="inlineStr">
        <is>
          <t>FRETE</t>
        </is>
      </c>
      <c r="O592" s="12" t="n"/>
      <c r="P592" s="12" t="n"/>
    </row>
    <row r="593">
      <c r="A593" s="37" t="inlineStr">
        <is>
          <t>11511511500</t>
        </is>
      </c>
      <c r="B593" s="98" t="inlineStr">
        <is>
          <t>PF</t>
        </is>
      </c>
      <c r="C593" s="36" t="inlineStr">
        <is>
          <t>SIDNEY FELIPE GONÇALVES</t>
        </is>
      </c>
      <c r="D593" s="36" t="inlineStr">
        <is>
          <t>SIDNEY FELIPE GONÇALVES</t>
        </is>
      </c>
      <c r="E593" s="43" t="n"/>
      <c r="F593" s="44" t="n"/>
      <c r="G593" s="44" t="n"/>
      <c r="H593" s="45" t="n"/>
      <c r="I593" s="46" t="n"/>
      <c r="J593" s="44" t="n"/>
      <c r="K593" s="44" t="n"/>
      <c r="L593" s="44" t="inlineStr">
        <is>
          <t>DIV</t>
        </is>
      </c>
      <c r="M593" s="44" t="n"/>
      <c r="N593" s="44" t="n"/>
      <c r="O593" s="12" t="n"/>
      <c r="P593" s="12" t="n"/>
    </row>
    <row r="594">
      <c r="A594" s="98" t="inlineStr">
        <is>
          <t>33081704000195</t>
        </is>
      </c>
      <c r="B594" s="98" t="inlineStr">
        <is>
          <t>PJ</t>
        </is>
      </c>
      <c r="C594" s="35" t="inlineStr">
        <is>
          <t>SIKA S/A</t>
        </is>
      </c>
      <c r="D594" s="35" t="inlineStr">
        <is>
          <t>SIKA S/A</t>
        </is>
      </c>
      <c r="E594" s="43" t="n"/>
      <c r="L594" s="12" t="inlineStr">
        <is>
          <t>MAT</t>
        </is>
      </c>
      <c r="O594" s="12" t="n"/>
      <c r="P594" s="12" t="n"/>
    </row>
    <row r="595">
      <c r="A595" s="98" t="inlineStr">
        <is>
          <t>74879413100</t>
        </is>
      </c>
      <c r="B595" s="98" t="inlineStr">
        <is>
          <t>PF</t>
        </is>
      </c>
      <c r="C595" s="35" t="inlineStr">
        <is>
          <t>SILVIO CEZAR BOLELE DA SILVA</t>
        </is>
      </c>
      <c r="D595" s="35" t="inlineStr">
        <is>
          <t>SILVIO CEZAR BOLELE DA SILVA</t>
        </is>
      </c>
      <c r="E595" t="n">
        <v>31999741371</v>
      </c>
      <c r="K595" t="n">
        <v>31999741371</v>
      </c>
      <c r="L595" s="12" t="inlineStr">
        <is>
          <t>MO</t>
        </is>
      </c>
      <c r="O595" s="12" t="inlineStr">
        <is>
          <t>PIX: 31999741371</t>
        </is>
      </c>
      <c r="P595" s="12" t="n"/>
    </row>
    <row r="596">
      <c r="A596" s="52" t="inlineStr">
        <is>
          <t>19999101000146</t>
        </is>
      </c>
      <c r="B596" s="98" t="inlineStr">
        <is>
          <t>PJ</t>
        </is>
      </c>
      <c r="C596" s="35" t="inlineStr">
        <is>
          <t>ROBERTO JOSE CARVALHO</t>
        </is>
      </c>
      <c r="D596" s="35" t="inlineStr">
        <is>
          <t>SISTEC ENGENHARIA</t>
        </is>
      </c>
      <c r="E596" s="43" t="n"/>
      <c r="G596" t="inlineStr">
        <is>
          <t>STONE</t>
        </is>
      </c>
      <c r="I596" t="n">
        <v>1</v>
      </c>
      <c r="J596" t="n">
        <v>9879743</v>
      </c>
      <c r="L596" s="12" t="inlineStr">
        <is>
          <t>SERV</t>
        </is>
      </c>
      <c r="O596" s="12" t="inlineStr">
        <is>
          <t>STONE    0001  9879743 - CPF: 19.999.101.000.1-46</t>
        </is>
      </c>
      <c r="P596" s="12" t="n"/>
    </row>
    <row r="597">
      <c r="A597" s="98" t="inlineStr">
        <is>
          <t>12942095000141</t>
        </is>
      </c>
      <c r="B597" s="98" t="inlineStr">
        <is>
          <t>PJ</t>
        </is>
      </c>
      <c r="C597" s="35" t="inlineStr">
        <is>
          <t>SOLAR INDUSTRIA DE ACESSORIOS PARA PISCINAS LTDA</t>
        </is>
      </c>
      <c r="D597" s="35" t="inlineStr">
        <is>
          <t>SOLAR ACESSORIOS</t>
        </is>
      </c>
      <c r="L597" s="12" t="inlineStr">
        <is>
          <t>MAT</t>
        </is>
      </c>
      <c r="O597" s="12" t="n"/>
      <c r="P597" s="12" t="n"/>
    </row>
    <row r="598">
      <c r="A598" s="98" t="inlineStr">
        <is>
          <t>11977995000161</t>
        </is>
      </c>
      <c r="B598" s="98" t="inlineStr">
        <is>
          <t>PJ</t>
        </is>
      </c>
      <c r="C598" s="35" t="inlineStr">
        <is>
          <t>Solgas Solucao em Gas Glp LTDA</t>
        </is>
      </c>
      <c r="D598" s="35" t="inlineStr">
        <is>
          <t>SOLGAS SOLUCAO EM GAS GLP LTDA</t>
        </is>
      </c>
      <c r="L598" s="12" t="inlineStr">
        <is>
          <t>MAT</t>
        </is>
      </c>
      <c r="O598" s="12" t="n"/>
      <c r="P598" s="12" t="n"/>
    </row>
    <row r="599">
      <c r="A599" s="98" t="inlineStr">
        <is>
          <t>00047895600</t>
        </is>
      </c>
      <c r="B599" s="98" t="inlineStr">
        <is>
          <t>PF</t>
        </is>
      </c>
      <c r="C599" s="35" t="inlineStr">
        <is>
          <t>CRISTINA APARECIDA DE AS MARTINS</t>
        </is>
      </c>
      <c r="D599" s="35" t="inlineStr">
        <is>
          <t>SOLLAR EQUIPAMENTOS</t>
        </is>
      </c>
      <c r="K599" s="12" t="n"/>
      <c r="L599" s="12" t="inlineStr">
        <is>
          <t>MAT</t>
        </is>
      </c>
      <c r="N599" s="12" t="n"/>
      <c r="O599" s="12" t="n"/>
      <c r="P599" s="12" t="n"/>
    </row>
    <row r="600">
      <c r="A600" s="98" t="inlineStr">
        <is>
          <t>06140103000133</t>
        </is>
      </c>
      <c r="B600" s="98" t="inlineStr">
        <is>
          <t>PJ</t>
        </is>
      </c>
      <c r="C600" s="35" t="inlineStr">
        <is>
          <t>EUGENIO PACELI PESSOA</t>
        </is>
      </c>
      <c r="D600" s="36" t="inlineStr">
        <is>
          <t>SOLLAR EQUIPAMENTOS</t>
        </is>
      </c>
      <c r="E600" t="inlineStr"/>
      <c r="F600" t="inlineStr">
        <is>
          <t>vendas@sollarequipamentos.com.br</t>
        </is>
      </c>
      <c r="G600" t="inlineStr"/>
      <c r="H600" t="inlineStr"/>
      <c r="I600" t="inlineStr"/>
      <c r="J600" t="inlineStr"/>
      <c r="K600" t="inlineStr"/>
      <c r="L600" s="12" t="inlineStr">
        <is>
          <t>MAT</t>
        </is>
      </c>
      <c r="M600" t="inlineStr"/>
      <c r="N600" t="inlineStr"/>
      <c r="O600" s="12" t="inlineStr">
        <is>
          <t>-</t>
        </is>
      </c>
      <c r="P600" s="12" t="n"/>
    </row>
    <row r="601">
      <c r="A601" s="98" t="inlineStr">
        <is>
          <t>20865088000111</t>
        </is>
      </c>
      <c r="B601" s="98" t="inlineStr">
        <is>
          <t>PJ</t>
        </is>
      </c>
      <c r="C601" s="35" t="inlineStr">
        <is>
          <t>SOLSIST SOLUCOES EM ENGENHARIA E SISTEMAS DE ENERGIA SOLAR LTDA</t>
        </is>
      </c>
      <c r="D601" s="35" t="inlineStr">
        <is>
          <t>SOLSIST SOLUÇÕES EM ENGENHARIA</t>
        </is>
      </c>
      <c r="E601" s="43" t="n"/>
      <c r="L601" s="12" t="inlineStr">
        <is>
          <t>SERV</t>
        </is>
      </c>
      <c r="O601" s="12" t="n"/>
      <c r="P601" s="12" t="n"/>
    </row>
    <row r="602">
      <c r="A602" s="98" t="inlineStr">
        <is>
          <t>07817141509</t>
        </is>
      </c>
      <c r="B602" s="98" t="inlineStr">
        <is>
          <t>PF</t>
        </is>
      </c>
      <c r="C602" s="35" t="inlineStr">
        <is>
          <t>SONEANDERSON DE JESUS SOUZA</t>
        </is>
      </c>
      <c r="D602" s="36" t="inlineStr">
        <is>
          <t>SONEANDERSON DE JESUS SOUZA</t>
        </is>
      </c>
      <c r="K602" t="inlineStr">
        <is>
          <t>07817141509</t>
        </is>
      </c>
      <c r="L602" s="12" t="inlineStr">
        <is>
          <t>MO</t>
        </is>
      </c>
      <c r="N602" t="inlineStr">
        <is>
          <t>COLABORADOR</t>
        </is>
      </c>
      <c r="O602" s="12" t="inlineStr">
        <is>
          <t>PIX: 07817141509</t>
        </is>
      </c>
      <c r="P602" s="12" t="n"/>
    </row>
    <row r="603">
      <c r="A603" s="98" t="inlineStr">
        <is>
          <t>34857089000129</t>
        </is>
      </c>
      <c r="B603" s="98" t="inlineStr">
        <is>
          <t>PJ</t>
        </is>
      </c>
      <c r="C603" s="35" t="inlineStr">
        <is>
          <t>CANTO DA ESPERANCA INCORPORACAO E CONSTRUCAO SPE LTDA</t>
        </is>
      </c>
      <c r="D603" s="35" t="inlineStr">
        <is>
          <t>SPE CANTO DA ESPERANCA</t>
        </is>
      </c>
      <c r="K603" s="12" t="n"/>
      <c r="L603" s="12" t="inlineStr">
        <is>
          <t>DIV</t>
        </is>
      </c>
      <c r="O603" s="12" t="n"/>
      <c r="P603" s="12" t="n"/>
    </row>
    <row r="604">
      <c r="A604" s="98" t="inlineStr">
        <is>
          <t>26415506000155</t>
        </is>
      </c>
      <c r="B604" s="98" t="inlineStr">
        <is>
          <t>PJ</t>
        </is>
      </c>
      <c r="C604" s="35" t="inlineStr">
        <is>
          <t>Stanch Comercio e Servicos LTDA</t>
        </is>
      </c>
      <c r="D604" s="35" t="inlineStr">
        <is>
          <t>SUPER IMPER</t>
        </is>
      </c>
      <c r="G604" s="12" t="n"/>
      <c r="I604" s="40" t="n"/>
      <c r="J604" s="12" t="n"/>
      <c r="L604" s="12" t="inlineStr">
        <is>
          <t>MAT</t>
        </is>
      </c>
      <c r="N604" s="12" t="n"/>
      <c r="O604" s="12" t="n"/>
      <c r="P604" s="12" t="n"/>
    </row>
    <row r="605">
      <c r="A605" s="80" t="inlineStr">
        <is>
          <t>34230979007976</t>
        </is>
      </c>
      <c r="B605" s="98" t="inlineStr">
        <is>
          <t>PJ</t>
        </is>
      </c>
      <c r="C605" s="35" t="inlineStr">
        <is>
          <t>SUPERMIX CONCRETO S/A</t>
        </is>
      </c>
      <c r="D605" s="35" t="inlineStr">
        <is>
          <t>SUPERMIX CONCRETO S/A</t>
        </is>
      </c>
      <c r="L605" s="12" t="inlineStr">
        <is>
          <t>MAT</t>
        </is>
      </c>
      <c r="O605" s="12" t="n"/>
      <c r="P605" s="12" t="n"/>
    </row>
    <row r="606">
      <c r="A606" s="98" t="inlineStr">
        <is>
          <t>08188029000150</t>
        </is>
      </c>
      <c r="B606" s="98" t="inlineStr">
        <is>
          <t>PJ</t>
        </is>
      </c>
      <c r="C606" s="35" t="inlineStr">
        <is>
          <t>SUPERT TORK SOLDA</t>
        </is>
      </c>
      <c r="D606" s="35" t="inlineStr">
        <is>
          <t>SUPERT TORK SOLDA</t>
        </is>
      </c>
      <c r="L606" s="12" t="inlineStr">
        <is>
          <t>MAT</t>
        </is>
      </c>
      <c r="O606" s="12" t="inlineStr">
        <is>
          <t>-</t>
        </is>
      </c>
      <c r="P606" s="12" t="n"/>
    </row>
    <row r="607">
      <c r="A607" t="inlineStr">
        <is>
          <t>52675571000120</t>
        </is>
      </c>
      <c r="B607" t="inlineStr">
        <is>
          <t>PJ</t>
        </is>
      </c>
      <c r="C607" t="inlineStr">
        <is>
          <t>TABGHA CONSTRUTORA</t>
        </is>
      </c>
      <c r="D607" t="inlineStr">
        <is>
          <t>TABGHA CONSTRUTORA</t>
        </is>
      </c>
      <c r="K607" t="inlineStr">
        <is>
          <t>52675571000120</t>
        </is>
      </c>
      <c r="L607" t="inlineStr">
        <is>
          <t>ADM</t>
        </is>
      </c>
      <c r="O607" t="inlineStr">
        <is>
          <t>PIX: 52675571000120</t>
        </is>
      </c>
    </row>
    <row r="608">
      <c r="A608" s="98" t="inlineStr">
        <is>
          <t>14844723650</t>
        </is>
      </c>
      <c r="B608" s="98" t="inlineStr">
        <is>
          <t>PF</t>
        </is>
      </c>
      <c r="C608" s="35" t="inlineStr">
        <is>
          <t>TAISSON HENRIQUE FERREIRA DOS SANTOS</t>
        </is>
      </c>
      <c r="D608" s="35" t="inlineStr">
        <is>
          <t>TAISSON HENRIQUE FERREIRA DOS SANTOS</t>
        </is>
      </c>
      <c r="E608" s="43" t="n"/>
      <c r="G608" t="inlineStr">
        <is>
          <t>NUBANK</t>
        </is>
      </c>
      <c r="I608" t="n">
        <v>1</v>
      </c>
      <c r="J608" t="n">
        <v>291500879</v>
      </c>
      <c r="L608" s="12" t="inlineStr">
        <is>
          <t>MO</t>
        </is>
      </c>
      <c r="N608" t="inlineStr">
        <is>
          <t>COLABORADOR</t>
        </is>
      </c>
      <c r="O608" s="12" t="inlineStr">
        <is>
          <t>NUBANK    0001  291500879 - CPF: 14.844.723.6-50</t>
        </is>
      </c>
      <c r="P608" s="12" t="n"/>
    </row>
    <row r="609">
      <c r="A609" s="98" t="inlineStr">
        <is>
          <t>17431354000193</t>
        </is>
      </c>
      <c r="B609" s="98" t="inlineStr">
        <is>
          <t>PJ</t>
        </is>
      </c>
      <c r="C609" s="35" t="inlineStr">
        <is>
          <t>TAKONO</t>
        </is>
      </c>
      <c r="D609" s="35" t="inlineStr">
        <is>
          <t>TAKONO</t>
        </is>
      </c>
      <c r="L609" s="12" t="inlineStr">
        <is>
          <t>MAT</t>
        </is>
      </c>
      <c r="O609" s="12" t="n"/>
      <c r="P609" s="12" t="n"/>
    </row>
    <row r="610">
      <c r="A610" s="98" t="inlineStr">
        <is>
          <t>17359233000188</t>
        </is>
      </c>
      <c r="B610" s="98" t="inlineStr">
        <is>
          <t>PJ</t>
        </is>
      </c>
      <c r="C610" s="35" t="inlineStr">
        <is>
          <t>TECIDOS E ARMARINHOS MIGUEL BARTOLOMEU AS</t>
        </is>
      </c>
      <c r="D610" s="35" t="inlineStr">
        <is>
          <t>TAMBASA ATACADISTAS</t>
        </is>
      </c>
      <c r="L610" s="12" t="inlineStr">
        <is>
          <t>MAT</t>
        </is>
      </c>
      <c r="O610" s="12" t="n"/>
      <c r="P610" s="12" t="n"/>
    </row>
    <row r="611">
      <c r="A611" s="98" t="inlineStr">
        <is>
          <t>20764809000105</t>
        </is>
      </c>
      <c r="B611" s="98" t="inlineStr">
        <is>
          <t>PJ</t>
        </is>
      </c>
      <c r="C611" s="35" t="inlineStr">
        <is>
          <t>TCL-TRANSPORTES E COMERCIO LTDA</t>
        </is>
      </c>
      <c r="D611" s="35" t="inlineStr">
        <is>
          <t>TCL-TRANSPORTES E COMERCIO</t>
        </is>
      </c>
      <c r="L611" s="12" t="inlineStr">
        <is>
          <t>MAT</t>
        </is>
      </c>
      <c r="O611" s="12" t="inlineStr">
        <is>
          <t>-</t>
        </is>
      </c>
      <c r="P611" s="12" t="n"/>
    </row>
    <row r="612">
      <c r="A612" s="98" t="inlineStr">
        <is>
          <t>42979237000378</t>
        </is>
      </c>
      <c r="B612" s="98" t="inlineStr">
        <is>
          <t>PJ</t>
        </is>
      </c>
      <c r="C612" s="58" t="inlineStr">
        <is>
          <t>TECFER COM E IND DE FERRO E MAT CONSTR LTDA</t>
        </is>
      </c>
      <c r="D612" s="36" t="inlineStr">
        <is>
          <t>TECFER COM E IND DE FERRO MAT CONSTR LTDA</t>
        </is>
      </c>
      <c r="E612" s="43" t="n"/>
      <c r="L612" s="12" t="inlineStr">
        <is>
          <t>MAT</t>
        </is>
      </c>
      <c r="O612" s="12" t="n"/>
      <c r="P612" s="12" t="n"/>
    </row>
    <row r="613">
      <c r="A613" s="98" t="inlineStr">
        <is>
          <t>39859989000129</t>
        </is>
      </c>
      <c r="B613" s="98" t="inlineStr">
        <is>
          <t>PJ</t>
        </is>
      </c>
      <c r="C613" s="35" t="inlineStr">
        <is>
          <t>TECNO PEDRAS DISTRIBUIDORA</t>
        </is>
      </c>
      <c r="D613" s="35" t="inlineStr">
        <is>
          <t>TECNO PEDRAS DISTRIBUIDORA</t>
        </is>
      </c>
      <c r="K613" s="12" t="n"/>
      <c r="L613" s="12" t="inlineStr">
        <is>
          <t>MAT</t>
        </is>
      </c>
      <c r="O613" s="12" t="n"/>
      <c r="P613" s="12" t="n"/>
    </row>
    <row r="614">
      <c r="A614" s="98" t="inlineStr">
        <is>
          <t>25794827000226</t>
        </is>
      </c>
      <c r="B614" s="98" t="inlineStr">
        <is>
          <t>PJ</t>
        </is>
      </c>
      <c r="C614" s="35" t="inlineStr">
        <is>
          <t xml:space="preserve">TELAS UNIÃO </t>
        </is>
      </c>
      <c r="D614" s="35" t="inlineStr">
        <is>
          <t xml:space="preserve">TELAS UNIÃO </t>
        </is>
      </c>
      <c r="K614" s="12" t="n"/>
      <c r="L614" s="12" t="inlineStr">
        <is>
          <t>MAT</t>
        </is>
      </c>
      <c r="O614" s="12" t="n"/>
      <c r="P614" s="12" t="n"/>
    </row>
    <row r="615">
      <c r="A615" s="98" t="inlineStr">
        <is>
          <t>06284477000203</t>
        </is>
      </c>
      <c r="B615" s="98" t="inlineStr">
        <is>
          <t>PJ</t>
        </is>
      </c>
      <c r="C615" s="35" t="inlineStr">
        <is>
          <t>TEMPERSOL INDUSTRIA E COMERCIO DE AQUECEDORES LTDA</t>
        </is>
      </c>
      <c r="D615" s="35" t="inlineStr">
        <is>
          <t>TEMPERSOL</t>
        </is>
      </c>
      <c r="L615" s="12" t="inlineStr">
        <is>
          <t>MAT</t>
        </is>
      </c>
      <c r="O615" s="12" t="n"/>
      <c r="P615" s="12" t="n"/>
    </row>
    <row r="616">
      <c r="A616" s="98" t="inlineStr">
        <is>
          <t>18224881000190</t>
        </is>
      </c>
      <c r="B616" s="98" t="inlineStr">
        <is>
          <t>PJ</t>
        </is>
      </c>
      <c r="C616" s="35" t="inlineStr">
        <is>
          <t xml:space="preserve">TERMOTECNICA INDUSTRIA E COMERCIO LTDA </t>
        </is>
      </c>
      <c r="D616" s="35" t="inlineStr">
        <is>
          <t xml:space="preserve">TERMOTECNICA </t>
        </is>
      </c>
      <c r="L616" s="12" t="inlineStr">
        <is>
          <t>SERV</t>
        </is>
      </c>
      <c r="O616" s="12" t="n"/>
      <c r="P616" s="12" t="n"/>
    </row>
    <row r="617">
      <c r="A617" s="98" t="inlineStr">
        <is>
          <t>48050920097</t>
        </is>
      </c>
      <c r="B617" s="98" t="inlineStr">
        <is>
          <t>PF</t>
        </is>
      </c>
      <c r="C617" s="35" t="inlineStr">
        <is>
          <t>GERVASIO JOSE LONCZYNSKI</t>
        </is>
      </c>
      <c r="D617" s="36" t="inlineStr">
        <is>
          <t xml:space="preserve">TERRA DE MINAS TERRAPLANAGEM </t>
        </is>
      </c>
      <c r="K617" s="12" t="inlineStr">
        <is>
          <t>48050920097</t>
        </is>
      </c>
      <c r="L617" s="12" t="inlineStr">
        <is>
          <t>SERV</t>
        </is>
      </c>
      <c r="O617" s="12" t="inlineStr">
        <is>
          <t>PIX: 48050920097</t>
        </is>
      </c>
      <c r="P617" s="12" t="n"/>
    </row>
    <row r="618">
      <c r="A618" s="98" t="inlineStr">
        <is>
          <t>22726889000121</t>
        </is>
      </c>
      <c r="B618" s="98" t="inlineStr">
        <is>
          <t>PJ</t>
        </is>
      </c>
      <c r="C618" s="35" t="inlineStr">
        <is>
          <t>TERRA NOSSA TERRAPLENAGEM E TRANSPORTE LTDA</t>
        </is>
      </c>
      <c r="D618" s="35" t="inlineStr">
        <is>
          <t>TERRA NOSSA TERRAPLENAGEM</t>
        </is>
      </c>
      <c r="K618" t="inlineStr">
        <is>
          <t>22726889000121</t>
        </is>
      </c>
      <c r="L618" s="12" t="inlineStr">
        <is>
          <t>SERV</t>
        </is>
      </c>
      <c r="O618" s="12" t="inlineStr">
        <is>
          <t>PIX: 22726889000121</t>
        </is>
      </c>
      <c r="P618" s="12" t="n"/>
    </row>
    <row r="619">
      <c r="A619" s="98" t="inlineStr">
        <is>
          <t>38583811000135</t>
        </is>
      </c>
      <c r="B619" s="98" t="inlineStr">
        <is>
          <t>PJ</t>
        </is>
      </c>
      <c r="C619" s="35" t="inlineStr">
        <is>
          <t>TERRAPLANAGEM MODELO LTDA</t>
        </is>
      </c>
      <c r="D619" s="35" t="inlineStr">
        <is>
          <t>TERRAPLANAGEM MODELO LTDA</t>
        </is>
      </c>
      <c r="L619" s="12" t="inlineStr">
        <is>
          <t>SERV</t>
        </is>
      </c>
      <c r="O619" s="12" t="n"/>
      <c r="P619" s="12" t="n"/>
    </row>
    <row r="620">
      <c r="A620" s="98" t="inlineStr">
        <is>
          <t>12139461665</t>
        </is>
      </c>
      <c r="B620" s="98" t="inlineStr">
        <is>
          <t>PF</t>
        </is>
      </c>
      <c r="C620" s="35" t="inlineStr">
        <is>
          <t>THAYRONE DA SILVA</t>
        </is>
      </c>
      <c r="D620" s="36" t="inlineStr">
        <is>
          <t>THAYRONE DA SILVA</t>
        </is>
      </c>
      <c r="L620" s="12" t="inlineStr">
        <is>
          <t>SERV</t>
        </is>
      </c>
      <c r="O620" s="12" t="n"/>
      <c r="P620" s="12" t="n"/>
    </row>
    <row r="621">
      <c r="A621" s="98" t="inlineStr">
        <is>
          <t>06731281646</t>
        </is>
      </c>
      <c r="B621" s="98" t="inlineStr">
        <is>
          <t>PF</t>
        </is>
      </c>
      <c r="C621" s="35" t="inlineStr">
        <is>
          <t xml:space="preserve">TIAGO ALMEIDA  AMORIM
</t>
        </is>
      </c>
      <c r="D621" s="35" t="inlineStr">
        <is>
          <t xml:space="preserve">TIAGO ALMEIDA  AMORIM
</t>
        </is>
      </c>
      <c r="E621" s="38" t="n"/>
      <c r="K621" s="12" t="inlineStr">
        <is>
          <t>06731281646</t>
        </is>
      </c>
      <c r="L621" s="12" t="inlineStr">
        <is>
          <t>ADM</t>
        </is>
      </c>
      <c r="O621" s="12" t="inlineStr">
        <is>
          <t>PIX: 06731281646</t>
        </is>
      </c>
      <c r="P621" s="12" t="n"/>
    </row>
    <row r="622">
      <c r="A622" s="98" t="inlineStr">
        <is>
          <t>90347840000118</t>
        </is>
      </c>
      <c r="B622" s="98" t="inlineStr">
        <is>
          <t>PJ</t>
        </is>
      </c>
      <c r="C622" s="35" t="inlineStr">
        <is>
          <t>TK ELEVADORES</t>
        </is>
      </c>
      <c r="D622" s="35" t="inlineStr">
        <is>
          <t>TK ELEVADORES</t>
        </is>
      </c>
      <c r="E622" s="38" t="n"/>
      <c r="K622" s="12" t="n"/>
      <c r="L622" s="12" t="inlineStr">
        <is>
          <t>MAT</t>
        </is>
      </c>
      <c r="O622" s="12" t="n"/>
      <c r="P622" s="12" t="n"/>
    </row>
    <row r="623">
      <c r="A623" s="98" t="inlineStr">
        <is>
          <t>21543399000127</t>
        </is>
      </c>
      <c r="B623" s="98" t="inlineStr">
        <is>
          <t>PJ</t>
        </is>
      </c>
      <c r="C623" s="35" t="inlineStr">
        <is>
          <t>TM ENENHARIA LTDA.</t>
        </is>
      </c>
      <c r="D623" s="36" t="inlineStr">
        <is>
          <t>TM ENENHARIA LTDA.</t>
        </is>
      </c>
      <c r="L623" s="12" t="inlineStr">
        <is>
          <t>SERV</t>
        </is>
      </c>
      <c r="N623" s="12" t="n"/>
      <c r="O623" s="12" t="n"/>
      <c r="P623" s="12" t="n"/>
    </row>
    <row r="624">
      <c r="A624" s="98" t="inlineStr">
        <is>
          <t>10780884000106</t>
        </is>
      </c>
      <c r="B624" s="98" t="inlineStr">
        <is>
          <t>PJ</t>
        </is>
      </c>
      <c r="C624" s="35" t="inlineStr">
        <is>
          <t>TOP MIX CONCRETO LTDA</t>
        </is>
      </c>
      <c r="D624" s="35" t="inlineStr">
        <is>
          <t>TOP MIX CONCRETO LTDA</t>
        </is>
      </c>
      <c r="E624" s="43" t="n"/>
      <c r="L624" s="12" t="inlineStr">
        <is>
          <t>MAT</t>
        </is>
      </c>
      <c r="O624" s="12" t="n"/>
      <c r="P624" s="12" t="n"/>
    </row>
    <row r="625">
      <c r="A625" s="98" t="inlineStr">
        <is>
          <t>15746193000100</t>
        </is>
      </c>
      <c r="B625" s="98" t="inlineStr">
        <is>
          <t>PJ</t>
        </is>
      </c>
      <c r="C625" s="35" t="inlineStr">
        <is>
          <t>TRILHAS DE MINAS TRANSPORTES TERRAPLENAGEM E LOCACAO LTDA</t>
        </is>
      </c>
      <c r="D625" s="35" t="inlineStr">
        <is>
          <t xml:space="preserve">TRILHA DE MINAS </t>
        </is>
      </c>
      <c r="E625" s="43" t="n">
        <v>31992172003</v>
      </c>
      <c r="K625" t="n">
        <v>31992172003</v>
      </c>
      <c r="L625" s="12" t="inlineStr">
        <is>
          <t>SERV</t>
        </is>
      </c>
      <c r="M625" s="12" t="n"/>
      <c r="N625" s="12" t="n"/>
      <c r="O625" s="12" t="inlineStr">
        <is>
          <t>PIX: 31992172003</t>
        </is>
      </c>
      <c r="P625" s="12" t="n"/>
    </row>
    <row r="626">
      <c r="A626" s="98" t="inlineStr">
        <is>
          <t>16206103617</t>
        </is>
      </c>
      <c r="B626" s="98" t="inlineStr">
        <is>
          <t>PF</t>
        </is>
      </c>
      <c r="C626" s="35" t="inlineStr">
        <is>
          <t>TULIO DE JESUS BITENCOURT</t>
        </is>
      </c>
      <c r="D626" s="35" t="inlineStr">
        <is>
          <t>TULIO DE JESUS BITENCOURT</t>
        </is>
      </c>
      <c r="E626" s="43" t="n">
        <v>31997385743</v>
      </c>
      <c r="K626" t="n">
        <v>31997385743</v>
      </c>
      <c r="L626" s="12" t="inlineStr">
        <is>
          <t>MO</t>
        </is>
      </c>
      <c r="O626" s="12" t="inlineStr">
        <is>
          <t>PIX: 31997385743</t>
        </is>
      </c>
      <c r="P626" s="12" t="n"/>
    </row>
    <row r="627">
      <c r="A627" t="inlineStr">
        <is>
          <t>21576319000130</t>
        </is>
      </c>
      <c r="B627" t="inlineStr">
        <is>
          <t>PJ</t>
        </is>
      </c>
      <c r="C627" t="inlineStr">
        <is>
          <t>TUMA COMERCIAL LTDA</t>
        </is>
      </c>
      <c r="D627" t="inlineStr">
        <is>
          <t>TUMA COMERCIAL LTDA</t>
        </is>
      </c>
      <c r="L627" t="inlineStr">
        <is>
          <t>MAT</t>
        </is>
      </c>
      <c r="N627" t="inlineStr">
        <is>
          <t>FORNECEDOR</t>
        </is>
      </c>
    </row>
    <row r="628">
      <c r="A628" t="inlineStr">
        <is>
          <t>22377147000138</t>
        </is>
      </c>
      <c r="B628" t="inlineStr">
        <is>
          <t>PJ</t>
        </is>
      </c>
      <c r="C628" t="inlineStr">
        <is>
          <t>TUPIANDAIMES ESCORAMENTOS E FORMAS LTDA</t>
        </is>
      </c>
      <c r="D628" t="inlineStr">
        <is>
          <t>TUPI ANDAIMES</t>
        </is>
      </c>
      <c r="L628" t="inlineStr">
        <is>
          <t>LOC</t>
        </is>
      </c>
      <c r="O628" t="inlineStr">
        <is>
          <t>-</t>
        </is>
      </c>
    </row>
    <row r="629">
      <c r="A629" s="98" t="inlineStr">
        <is>
          <t>39350424000111</t>
        </is>
      </c>
      <c r="B629" s="98" t="inlineStr">
        <is>
          <t>PJ</t>
        </is>
      </c>
      <c r="C629" s="35" t="inlineStr">
        <is>
          <t>TUTELA EPI'S E MATERIAIS LTDA</t>
        </is>
      </c>
      <c r="D629" s="35" t="inlineStr">
        <is>
          <t>TUTELA SHOP</t>
        </is>
      </c>
      <c r="E629" s="43" t="n"/>
      <c r="L629" s="12" t="inlineStr">
        <is>
          <t>MO</t>
        </is>
      </c>
      <c r="M629" t="inlineStr">
        <is>
          <t>EPI</t>
        </is>
      </c>
      <c r="N629" s="12" t="inlineStr">
        <is>
          <t>FORNECEDOR</t>
        </is>
      </c>
      <c r="O629" s="12" t="n"/>
      <c r="P629" s="12" t="n"/>
    </row>
    <row r="630">
      <c r="A630" s="98" t="inlineStr">
        <is>
          <t>10843127000126</t>
        </is>
      </c>
      <c r="B630" s="98" t="inlineStr">
        <is>
          <t>PJ</t>
        </is>
      </c>
      <c r="C630" s="35" t="inlineStr">
        <is>
          <t>RODI COMERCIO E SERVICOS LTDA</t>
        </is>
      </c>
      <c r="D630" s="35" t="inlineStr">
        <is>
          <t>UGC FRIO MANUTENCAO E INSTALACAO</t>
        </is>
      </c>
      <c r="L630" s="12" t="inlineStr">
        <is>
          <t>MAT</t>
        </is>
      </c>
      <c r="O630" s="12" t="n"/>
      <c r="P630" s="12" t="n"/>
    </row>
    <row r="631">
      <c r="A631" s="37" t="inlineStr">
        <is>
          <t>42584906600</t>
        </is>
      </c>
      <c r="B631" s="98" t="inlineStr">
        <is>
          <t>PF</t>
        </is>
      </c>
      <c r="C631" s="36" t="inlineStr">
        <is>
          <t>ULISSES S OLIVEIRA</t>
        </is>
      </c>
      <c r="D631" s="36" t="inlineStr">
        <is>
          <t>ULISSES S OLIVEIRA</t>
        </is>
      </c>
      <c r="E631" s="43" t="n"/>
      <c r="F631" s="44" t="n"/>
      <c r="G631" s="44" t="n"/>
      <c r="H631" s="45" t="n"/>
      <c r="I631" s="46" t="n"/>
      <c r="J631" s="44" t="n"/>
      <c r="K631" s="44" t="inlineStr">
        <is>
          <t>42584906600</t>
        </is>
      </c>
      <c r="L631" s="44" t="inlineStr">
        <is>
          <t>SERV</t>
        </is>
      </c>
      <c r="M631" s="44" t="n"/>
      <c r="N631" s="44" t="n"/>
      <c r="O631" s="12" t="inlineStr">
        <is>
          <t>PIX: 42584906600</t>
        </is>
      </c>
      <c r="P631" s="12" t="n"/>
    </row>
    <row r="632">
      <c r="A632" s="37" t="inlineStr">
        <is>
          <t>17099987000146</t>
        </is>
      </c>
      <c r="B632" s="98" t="inlineStr">
        <is>
          <t>PJ</t>
        </is>
      </c>
      <c r="C632" s="36" t="inlineStr">
        <is>
          <t>UNI STEIN DO BRASIL LTDA</t>
        </is>
      </c>
      <c r="D632" s="36" t="inlineStr">
        <is>
          <t>UNI STEIN</t>
        </is>
      </c>
      <c r="E632" s="43" t="n"/>
      <c r="F632" s="44" t="n"/>
      <c r="G632" s="44" t="n"/>
      <c r="H632" s="45" t="n"/>
      <c r="I632" s="46" t="n"/>
      <c r="J632" s="44" t="n"/>
      <c r="K632" s="44" t="n"/>
      <c r="L632" s="44" t="inlineStr">
        <is>
          <t>MAT</t>
        </is>
      </c>
      <c r="M632" s="44" t="inlineStr">
        <is>
          <t>PAVIMENTAÇÃO INTERTRAVADA</t>
        </is>
      </c>
      <c r="N632" s="44" t="n"/>
      <c r="O632" s="12" t="inlineStr">
        <is>
          <t>-</t>
        </is>
      </c>
      <c r="P632" s="12" t="n"/>
    </row>
    <row r="633">
      <c r="A633" s="98" t="inlineStr">
        <is>
          <t>18928807000154</t>
        </is>
      </c>
      <c r="B633" s="98" t="inlineStr">
        <is>
          <t>PJ</t>
        </is>
      </c>
      <c r="C633" s="35" t="inlineStr">
        <is>
          <t xml:space="preserve">UNIAR COMERCIO </t>
        </is>
      </c>
      <c r="D633" s="35" t="inlineStr">
        <is>
          <t xml:space="preserve">UNIAR COMERCIO </t>
        </is>
      </c>
      <c r="F633" s="12" t="n"/>
      <c r="K633" s="12" t="n"/>
      <c r="L633" s="12" t="inlineStr">
        <is>
          <t>MAT</t>
        </is>
      </c>
      <c r="O633" s="12" t="n"/>
      <c r="P633" s="12" t="n"/>
    </row>
    <row r="634">
      <c r="A634" t="inlineStr">
        <is>
          <t>02697297000111</t>
        </is>
      </c>
      <c r="B634" t="inlineStr">
        <is>
          <t>PJ</t>
        </is>
      </c>
      <c r="C634" t="inlineStr">
        <is>
          <t>UNIVERSO ELÉTRICO LTDA</t>
        </is>
      </c>
      <c r="D634" t="inlineStr">
        <is>
          <t>UNIVERSO ELÉTRICO LTDA</t>
        </is>
      </c>
      <c r="L634" t="inlineStr">
        <is>
          <t>MAT</t>
        </is>
      </c>
      <c r="N634" t="inlineStr">
        <is>
          <t>FORNECEDOR</t>
        </is>
      </c>
    </row>
    <row r="635">
      <c r="A635" s="52" t="inlineStr">
        <is>
          <t>02697297000383</t>
        </is>
      </c>
      <c r="B635" s="98" t="inlineStr">
        <is>
          <t>PJ</t>
        </is>
      </c>
      <c r="C635" s="35" t="inlineStr">
        <is>
          <t>UNIVERSO ELÉTRICO LTDA</t>
        </is>
      </c>
      <c r="D635" s="36" t="inlineStr">
        <is>
          <t>UNIVERSO ELÉTRICO LTDA</t>
        </is>
      </c>
      <c r="E635" s="43" t="n"/>
      <c r="K635" s="12" t="n"/>
      <c r="L635" s="12" t="inlineStr">
        <is>
          <t>MAT</t>
        </is>
      </c>
      <c r="N635" t="inlineStr">
        <is>
          <t>FORNECEDOR</t>
        </is>
      </c>
      <c r="O635" s="12" t="n"/>
      <c r="P635" s="12" t="n"/>
    </row>
    <row r="636">
      <c r="A636" s="98" t="inlineStr">
        <is>
          <t>17015387000152</t>
        </is>
      </c>
      <c r="B636" s="98" t="inlineStr">
        <is>
          <t>PJ</t>
        </is>
      </c>
      <c r="C636" s="35" t="inlineStr">
        <is>
          <t>UNIÃO IMPERMEABILIZANTES LTDA</t>
        </is>
      </c>
      <c r="D636" s="35" t="inlineStr">
        <is>
          <t xml:space="preserve">UNIÃO IMPERMEABILIZANTES </t>
        </is>
      </c>
      <c r="L636" s="12" t="inlineStr">
        <is>
          <t>MAT</t>
        </is>
      </c>
      <c r="N636" t="inlineStr">
        <is>
          <t>FORNECEDOR</t>
        </is>
      </c>
      <c r="O636" s="12" t="n"/>
      <c r="P636" s="12" t="n"/>
    </row>
    <row r="637">
      <c r="A637" s="98" t="inlineStr">
        <is>
          <t>13527660607</t>
        </is>
      </c>
      <c r="B637" s="98" t="inlineStr">
        <is>
          <t>PF</t>
        </is>
      </c>
      <c r="C637" s="35" t="inlineStr">
        <is>
          <t>UOSTON SANTOS COSTA</t>
        </is>
      </c>
      <c r="D637" s="35" t="inlineStr">
        <is>
          <t>UOSTON SANTOS COSTA</t>
        </is>
      </c>
      <c r="E637" s="43" t="n"/>
      <c r="F637" t="inlineStr">
        <is>
          <t xml:space="preserve"> uostons12@gmail.com</t>
        </is>
      </c>
      <c r="G637" s="12" t="n"/>
      <c r="I637" s="40" t="n"/>
      <c r="J637" s="12" t="n"/>
      <c r="K637" t="inlineStr">
        <is>
          <t xml:space="preserve"> uostons12@gmail.com</t>
        </is>
      </c>
      <c r="L637" s="12" t="inlineStr">
        <is>
          <t>MO</t>
        </is>
      </c>
      <c r="N637" s="12" t="n"/>
      <c r="O637" s="12" t="inlineStr">
        <is>
          <t>PIX:  uostons12@gmail.com</t>
        </is>
      </c>
      <c r="P637" s="12" t="n"/>
    </row>
    <row r="638">
      <c r="A638" s="52" t="inlineStr">
        <is>
          <t>89993250678</t>
        </is>
      </c>
      <c r="B638" s="98" t="inlineStr">
        <is>
          <t>PF</t>
        </is>
      </c>
      <c r="C638" s="35" t="inlineStr">
        <is>
          <t>VAGNER ADRIANI MARTINS</t>
        </is>
      </c>
      <c r="D638" s="35" t="inlineStr">
        <is>
          <t>VAGNER ADRIANI MARTINS</t>
        </is>
      </c>
      <c r="E638" s="43" t="n"/>
      <c r="K638" s="12" t="inlineStr">
        <is>
          <t>89993250678</t>
        </is>
      </c>
      <c r="L638" s="12" t="inlineStr">
        <is>
          <t>DIV</t>
        </is>
      </c>
      <c r="M638" t="inlineStr">
        <is>
          <t>FRETE</t>
        </is>
      </c>
      <c r="N638" s="12" t="n"/>
      <c r="O638" s="12" t="inlineStr">
        <is>
          <t>PIX: 89993250678</t>
        </is>
      </c>
      <c r="P638" s="12" t="n"/>
    </row>
    <row r="639">
      <c r="A639" s="98" t="inlineStr">
        <is>
          <t>00051798600</t>
        </is>
      </c>
      <c r="B639" s="98" t="inlineStr">
        <is>
          <t>PF</t>
        </is>
      </c>
      <c r="C639" s="35" t="inlineStr">
        <is>
          <t>VALDECI VIEGAS DE AMORIM</t>
        </is>
      </c>
      <c r="D639" s="36" t="inlineStr">
        <is>
          <t>VALDECI VIEGAS DE AMORIM</t>
        </is>
      </c>
      <c r="E639" t="n">
        <v>31998972778</v>
      </c>
      <c r="G639" s="12" t="n"/>
      <c r="H639" s="39" t="n"/>
      <c r="I639" s="40" t="n"/>
      <c r="J639" s="12" t="n"/>
      <c r="K639" t="n">
        <v>31998972778</v>
      </c>
      <c r="L639" s="12" t="inlineStr">
        <is>
          <t>SERV</t>
        </is>
      </c>
      <c r="N639" s="12" t="n"/>
      <c r="O639" s="12" t="inlineStr">
        <is>
          <t>PIX: 31998972778</t>
        </is>
      </c>
      <c r="P639" s="12" t="n"/>
    </row>
    <row r="640">
      <c r="A640" t="inlineStr">
        <is>
          <t>00195818660</t>
        </is>
      </c>
      <c r="B640" s="98" t="inlineStr">
        <is>
          <t>PF</t>
        </is>
      </c>
      <c r="C640" s="35" t="inlineStr">
        <is>
          <t>VALDIR RIBEIRO FILHO</t>
        </is>
      </c>
      <c r="D640" s="35" t="inlineStr">
        <is>
          <t>VALDIR RIBEIRO FILHO</t>
        </is>
      </c>
      <c r="K640" s="12" t="n"/>
      <c r="L640" s="12" t="inlineStr">
        <is>
          <t>SERV</t>
        </is>
      </c>
      <c r="O640" s="12" t="n"/>
      <c r="P640" s="12" t="n"/>
    </row>
    <row r="641">
      <c r="A641" s="98" t="inlineStr">
        <is>
          <t>13351596650</t>
        </is>
      </c>
      <c r="B641" s="98" t="inlineStr">
        <is>
          <t>PF</t>
        </is>
      </c>
      <c r="C641" s="35" t="inlineStr">
        <is>
          <t>VALERIO BATISTA DE JESUS</t>
        </is>
      </c>
      <c r="D641" s="35" t="inlineStr">
        <is>
          <t>VALERIO BATISTA DE JESUS</t>
        </is>
      </c>
      <c r="E641" s="38" t="n">
        <v>31986675130</v>
      </c>
      <c r="G641" t="inlineStr">
        <is>
          <t>NUBANK</t>
        </is>
      </c>
      <c r="I641" t="n">
        <v>1</v>
      </c>
      <c r="J641" t="n">
        <v>17746019</v>
      </c>
      <c r="K641" s="12" t="n"/>
      <c r="L641" s="12" t="inlineStr">
        <is>
          <t>MO</t>
        </is>
      </c>
      <c r="N641" t="inlineStr">
        <is>
          <t>COLABORADOR</t>
        </is>
      </c>
      <c r="O641" s="12" t="inlineStr">
        <is>
          <t>NUBANK    0001  17746019 - CPF: 13.351.596.6-50</t>
        </is>
      </c>
      <c r="P641" s="12" t="n"/>
    </row>
    <row r="642">
      <c r="A642" s="98" t="inlineStr">
        <is>
          <t>00000012440</t>
        </is>
      </c>
      <c r="B642" s="98" t="inlineStr">
        <is>
          <t>PF</t>
        </is>
      </c>
      <c r="C642" s="35" t="inlineStr">
        <is>
          <t>VALMIR BISPO DA SILVA</t>
        </is>
      </c>
      <c r="D642" s="35" t="inlineStr">
        <is>
          <t>VALMIR BISPO DA SILVA</t>
        </is>
      </c>
      <c r="E642" t="n">
        <v>38998060567</v>
      </c>
      <c r="K642" t="n">
        <v>38998060567</v>
      </c>
      <c r="L642" s="12" t="inlineStr">
        <is>
          <t>MO</t>
        </is>
      </c>
      <c r="M642" s="12" t="n"/>
      <c r="N642" t="inlineStr">
        <is>
          <t>COLABORADOR</t>
        </is>
      </c>
      <c r="O642" s="12" t="inlineStr">
        <is>
          <t>PIX: 38998060567</t>
        </is>
      </c>
      <c r="P642" s="12" t="n"/>
    </row>
    <row r="643">
      <c r="A643" s="98" t="inlineStr">
        <is>
          <t>09394979646</t>
        </is>
      </c>
      <c r="B643" s="98" t="inlineStr">
        <is>
          <t>PF</t>
        </is>
      </c>
      <c r="C643" s="35" t="inlineStr">
        <is>
          <t xml:space="preserve">VALTER SARDINHA RIBEIRO </t>
        </is>
      </c>
      <c r="D643" s="36" t="inlineStr">
        <is>
          <t xml:space="preserve">VALTER SARDINHA RIBEIRO </t>
        </is>
      </c>
      <c r="G643" s="12" t="inlineStr">
        <is>
          <t>CEF</t>
        </is>
      </c>
      <c r="H643" s="39" t="n">
        <v>13</v>
      </c>
      <c r="I643" s="40" t="n">
        <v>707</v>
      </c>
      <c r="J643" s="12" t="n">
        <v>530625</v>
      </c>
      <c r="K643" s="12" t="n"/>
      <c r="L643" s="12" t="inlineStr">
        <is>
          <t>MO</t>
        </is>
      </c>
      <c r="N643" s="12" t="inlineStr">
        <is>
          <t>COLABORADOR</t>
        </is>
      </c>
      <c r="O643" s="12" t="inlineStr">
        <is>
          <t>CEF  013  0707  530625 - CPF: 09.394.979.6-46</t>
        </is>
      </c>
      <c r="P643" s="12" t="n"/>
    </row>
    <row r="644">
      <c r="A644" s="98" t="inlineStr">
        <is>
          <t>06240368636</t>
        </is>
      </c>
      <c r="B644" s="98" t="inlineStr">
        <is>
          <t>PF</t>
        </is>
      </c>
      <c r="C644" s="35" t="inlineStr">
        <is>
          <t>VANDER LUCIO JESUS DA SILVA</t>
        </is>
      </c>
      <c r="D644" s="35" t="inlineStr">
        <is>
          <t>VANDER LUCIO JESUS DA SILVA</t>
        </is>
      </c>
      <c r="K644" s="12" t="inlineStr">
        <is>
          <t>06240368636</t>
        </is>
      </c>
      <c r="L644" s="12" t="inlineStr">
        <is>
          <t>MO</t>
        </is>
      </c>
      <c r="O644" s="12" t="inlineStr">
        <is>
          <t>PIX: 06240368636</t>
        </is>
      </c>
      <c r="P644" s="12" t="n"/>
    </row>
    <row r="645">
      <c r="A645" s="98" t="inlineStr">
        <is>
          <t>12377901633</t>
        </is>
      </c>
      <c r="B645" s="98" t="inlineStr">
        <is>
          <t>PF</t>
        </is>
      </c>
      <c r="C645" s="35" t="inlineStr">
        <is>
          <t>VANDER PAIXÃO DA SILVA</t>
        </is>
      </c>
      <c r="D645" s="35" t="inlineStr">
        <is>
          <t>VANDER PAIXÃO DA SILVA</t>
        </is>
      </c>
      <c r="E645" t="n">
        <v>31984778807</v>
      </c>
      <c r="F645" s="48" t="n"/>
      <c r="K645" s="12" t="n">
        <v>31984778807</v>
      </c>
      <c r="L645" s="12" t="inlineStr">
        <is>
          <t>SERV</t>
        </is>
      </c>
      <c r="O645" s="12" t="inlineStr">
        <is>
          <t>PIX: 31984778807</t>
        </is>
      </c>
      <c r="P645" s="12" t="n"/>
    </row>
    <row r="646">
      <c r="A646" s="98" t="inlineStr">
        <is>
          <t>17546556000180</t>
        </is>
      </c>
      <c r="B646" s="98" t="inlineStr">
        <is>
          <t>PJ</t>
        </is>
      </c>
      <c r="C646" s="35" t="inlineStr">
        <is>
          <t>VANDERCI DE MELLO ANDRADE</t>
        </is>
      </c>
      <c r="D646" s="35" t="inlineStr">
        <is>
          <t>VANDERCI DE MELLO ANDRADE</t>
        </is>
      </c>
      <c r="L646" s="12" t="inlineStr">
        <is>
          <t>SERV</t>
        </is>
      </c>
      <c r="M646" t="inlineStr">
        <is>
          <t>AR CONDICIONADO</t>
        </is>
      </c>
      <c r="O646" s="12" t="n"/>
      <c r="P646" s="12" t="n"/>
    </row>
    <row r="647">
      <c r="A647" t="inlineStr">
        <is>
          <t>79702732620</t>
        </is>
      </c>
      <c r="B647" t="inlineStr">
        <is>
          <t>PF</t>
        </is>
      </c>
      <c r="C647" t="inlineStr">
        <is>
          <t xml:space="preserve">VANDERLEI FERNANDES DE OLIVEIRA </t>
        </is>
      </c>
      <c r="D647" t="inlineStr">
        <is>
          <t xml:space="preserve">VANDERLEI FERNANDES DE OLIVEIRA </t>
        </is>
      </c>
      <c r="G647" t="inlineStr">
        <is>
          <t>CEF</t>
        </is>
      </c>
      <c r="H647" t="n">
        <v>13</v>
      </c>
      <c r="I647" t="n">
        <v>681</v>
      </c>
      <c r="J647" t="n">
        <v>26238</v>
      </c>
      <c r="K647" t="inlineStr">
        <is>
          <t>79702732620</t>
        </is>
      </c>
      <c r="L647" t="inlineStr">
        <is>
          <t>MO</t>
        </is>
      </c>
      <c r="N647" t="inlineStr">
        <is>
          <t>COLABORADOR</t>
        </is>
      </c>
      <c r="O647" t="inlineStr">
        <is>
          <t>PIX: 79702732620</t>
        </is>
      </c>
    </row>
    <row r="648">
      <c r="A648" s="98" t="inlineStr">
        <is>
          <t>30104762000107</t>
        </is>
      </c>
      <c r="B648" s="98" t="inlineStr">
        <is>
          <t>PJ</t>
        </is>
      </c>
      <c r="C648" s="35" t="inlineStr">
        <is>
          <t>RVR SERVICOS DE ENGENHARIA E CONSTRUCAO LTDA</t>
        </is>
      </c>
      <c r="D648" s="35" t="inlineStr">
        <is>
          <t>VASCONCELOS &amp; RINALDI ENGENHARIA</t>
        </is>
      </c>
      <c r="F648" s="12" t="n"/>
      <c r="K648" s="12" t="inlineStr">
        <is>
          <t>30104762000107</t>
        </is>
      </c>
      <c r="L648" s="12" t="inlineStr">
        <is>
          <t>ADM</t>
        </is>
      </c>
      <c r="N648" s="12" t="n"/>
      <c r="O648" s="12" t="inlineStr">
        <is>
          <t>PIX: 30104762000107</t>
        </is>
      </c>
      <c r="P648" s="12" t="n"/>
    </row>
    <row r="649">
      <c r="A649" s="77" t="inlineStr">
        <is>
          <t>18635713000197</t>
        </is>
      </c>
      <c r="B649" s="98" t="inlineStr">
        <is>
          <t>PJ</t>
        </is>
      </c>
      <c r="C649" s="59" t="inlineStr">
        <is>
          <t>LUCIANA MARA DA SILVA PAES TERRAPLENAGENS</t>
        </is>
      </c>
      <c r="D649" s="59" t="inlineStr">
        <is>
          <t>VENEZA TERRAPLENAGEM</t>
        </is>
      </c>
      <c r="F649" t="inlineStr">
        <is>
          <t>terraplanagemdj@outlook.com</t>
        </is>
      </c>
      <c r="K649" t="inlineStr">
        <is>
          <t>terraplanagemdj@outlook.com</t>
        </is>
      </c>
      <c r="L649" s="12" t="inlineStr">
        <is>
          <t>SERV</t>
        </is>
      </c>
      <c r="M649" s="12" t="n"/>
      <c r="N649" s="12" t="n"/>
      <c r="O649" s="12" t="inlineStr">
        <is>
          <t>PIX: terraplanagemdj@outlook.com</t>
        </is>
      </c>
      <c r="P649" s="12" t="n"/>
    </row>
    <row r="650">
      <c r="A650" s="98" t="inlineStr">
        <is>
          <t>43095046634</t>
        </is>
      </c>
      <c r="B650" s="98" t="inlineStr">
        <is>
          <t>PF</t>
        </is>
      </c>
      <c r="C650" s="35" t="inlineStr">
        <is>
          <t>VERANILDA NUNES IDELFONSO</t>
        </is>
      </c>
      <c r="D650" s="36" t="inlineStr">
        <is>
          <t>VERANILDA NUNES IDELFONSO</t>
        </is>
      </c>
      <c r="L650" s="12" t="inlineStr">
        <is>
          <t>MAT</t>
        </is>
      </c>
      <c r="N650" s="12" t="n"/>
      <c r="O650" s="12" t="n"/>
      <c r="P650" s="12" t="n"/>
    </row>
    <row r="651">
      <c r="A651" t="inlineStr">
        <is>
          <t>34122654000100</t>
        </is>
      </c>
      <c r="B651" t="inlineStr">
        <is>
          <t>PJ</t>
        </is>
      </c>
      <c r="C651" t="inlineStr">
        <is>
          <t>VGA TECNOLOGIA E ELETRONICOS LTDA</t>
        </is>
      </c>
      <c r="D651" t="inlineStr">
        <is>
          <t>VGA TECNOLOGIA E ELETRONICOS LTDA</t>
        </is>
      </c>
      <c r="L651" t="inlineStr">
        <is>
          <t>MO</t>
        </is>
      </c>
      <c r="O651" t="inlineStr">
        <is>
          <t>-</t>
        </is>
      </c>
    </row>
    <row r="652">
      <c r="A652" s="98" t="inlineStr">
        <is>
          <t>17171309681</t>
        </is>
      </c>
      <c r="B652" s="98" t="inlineStr">
        <is>
          <t>PF</t>
        </is>
      </c>
      <c r="C652" s="35" t="inlineStr">
        <is>
          <t xml:space="preserve">VICTOR SANTOS DAMASCENO </t>
        </is>
      </c>
      <c r="D652" s="35" t="inlineStr">
        <is>
          <t xml:space="preserve">VICTOR SANTOS DAMASCENO </t>
        </is>
      </c>
      <c r="E652" s="38" t="n"/>
      <c r="F652" t="inlineStr">
        <is>
          <t>vsdamasceno30@gmail.com</t>
        </is>
      </c>
      <c r="K652" s="12" t="inlineStr">
        <is>
          <t>vsdamasceno30@gmail.com</t>
        </is>
      </c>
      <c r="L652" s="12" t="inlineStr">
        <is>
          <t>MO</t>
        </is>
      </c>
      <c r="N652" t="inlineStr">
        <is>
          <t>COLABORADOR</t>
        </is>
      </c>
      <c r="O652" s="12" t="inlineStr">
        <is>
          <t>PIX: vsdamasceno30@gmail.com</t>
        </is>
      </c>
      <c r="P652" s="12" t="n"/>
    </row>
    <row r="653">
      <c r="A653" s="98" t="inlineStr">
        <is>
          <t>14313602000103</t>
        </is>
      </c>
      <c r="B653" s="98" t="inlineStr">
        <is>
          <t>PJ</t>
        </is>
      </c>
      <c r="C653" s="35" t="inlineStr">
        <is>
          <t>VIDA EQUIPAMENTOS DE PROTECAO LTDA</t>
        </is>
      </c>
      <c r="D653" s="35" t="inlineStr">
        <is>
          <t>VIDA EQUIPAMENTOS DE PROTECAO</t>
        </is>
      </c>
      <c r="E653" s="38" t="n"/>
      <c r="K653" s="12" t="n"/>
      <c r="L653" s="12" t="inlineStr">
        <is>
          <t>MO</t>
        </is>
      </c>
      <c r="M653" t="inlineStr">
        <is>
          <t>EPI</t>
        </is>
      </c>
      <c r="N653" s="12" t="inlineStr">
        <is>
          <t>FORNECEDOR</t>
        </is>
      </c>
      <c r="O653" s="12" t="n"/>
      <c r="P653" s="12" t="n"/>
    </row>
    <row r="654">
      <c r="A654" s="98" t="inlineStr">
        <is>
          <t>51458978000132</t>
        </is>
      </c>
      <c r="B654" s="98" t="inlineStr">
        <is>
          <t>PJ</t>
        </is>
      </c>
      <c r="C654" s="35" t="inlineStr">
        <is>
          <t>VINTAGE VIDROS LTDA</t>
        </is>
      </c>
      <c r="D654" s="35" t="inlineStr">
        <is>
          <t>VINTAGE VIDROS LTDA</t>
        </is>
      </c>
      <c r="L654" s="12" t="inlineStr">
        <is>
          <t>MAT</t>
        </is>
      </c>
      <c r="N654" t="inlineStr">
        <is>
          <t>FORNECEDOR</t>
        </is>
      </c>
      <c r="O654" s="12" t="n"/>
      <c r="P654" s="12" t="n"/>
    </row>
    <row r="655">
      <c r="A655" t="inlineStr">
        <is>
          <t>08470210505</t>
        </is>
      </c>
      <c r="B655" s="98" t="inlineStr">
        <is>
          <t>PF</t>
        </is>
      </c>
      <c r="C655" t="inlineStr">
        <is>
          <t>VITOR ANDRADE DA SILVA</t>
        </is>
      </c>
      <c r="D655" t="inlineStr">
        <is>
          <t>VITOR ANDRADE DA SILVA</t>
        </is>
      </c>
      <c r="K655" t="inlineStr">
        <is>
          <t>08470210505</t>
        </is>
      </c>
      <c r="L655" t="inlineStr">
        <is>
          <t>MO</t>
        </is>
      </c>
      <c r="O655" s="12" t="inlineStr">
        <is>
          <t>PIX: 08470210505</t>
        </is>
      </c>
      <c r="P655" s="12" t="n"/>
    </row>
    <row r="656">
      <c r="A656" s="98" t="inlineStr">
        <is>
          <t>18764873641</t>
        </is>
      </c>
      <c r="B656" s="98" t="inlineStr">
        <is>
          <t>PF</t>
        </is>
      </c>
      <c r="C656" s="35" t="inlineStr">
        <is>
          <t>VITOR GABRIEL SILVA DE OLIVEIRA</t>
        </is>
      </c>
      <c r="D656" s="35" t="inlineStr">
        <is>
          <t>VITOR GABRIEL SILVA DE OLIVEIRA</t>
        </is>
      </c>
      <c r="E656" s="43" t="inlineStr">
        <is>
          <t>38997371226</t>
        </is>
      </c>
      <c r="K656" t="inlineStr">
        <is>
          <t>38997371226</t>
        </is>
      </c>
      <c r="L656" s="12" t="inlineStr">
        <is>
          <t>MO</t>
        </is>
      </c>
      <c r="N656" t="inlineStr">
        <is>
          <t>COLABORADOR</t>
        </is>
      </c>
      <c r="O656" s="12" t="inlineStr">
        <is>
          <t>PIX: 38997371226</t>
        </is>
      </c>
      <c r="P656" s="12" t="n"/>
    </row>
    <row r="657">
      <c r="A657" s="98" t="inlineStr">
        <is>
          <t>31995273779</t>
        </is>
      </c>
      <c r="B657" s="98" t="inlineStr">
        <is>
          <t>PF</t>
        </is>
      </c>
      <c r="C657" s="35" t="inlineStr">
        <is>
          <t>VITOR HENRIQUE</t>
        </is>
      </c>
      <c r="D657" s="35" t="inlineStr">
        <is>
          <t>VITOR HENRIQUE</t>
        </is>
      </c>
      <c r="E657" t="n">
        <v>31995273779</v>
      </c>
      <c r="K657" s="12" t="n">
        <v>31995273779</v>
      </c>
      <c r="L657" s="12" t="inlineStr">
        <is>
          <t>MO</t>
        </is>
      </c>
      <c r="O657" s="12" t="inlineStr">
        <is>
          <t>PIX: 31995273779</t>
        </is>
      </c>
      <c r="P657" s="12" t="n"/>
    </row>
    <row r="658">
      <c r="A658" s="98" t="inlineStr">
        <is>
          <t>15131692628</t>
        </is>
      </c>
      <c r="B658" s="98" t="inlineStr">
        <is>
          <t>PF</t>
        </is>
      </c>
      <c r="C658" s="35" t="inlineStr">
        <is>
          <t>VITOR MARCOS QUEIROZ DOS SANTOS</t>
        </is>
      </c>
      <c r="D658" s="35" t="inlineStr">
        <is>
          <t>VITOR MARCOS QUEIROZ DOS SANTOS</t>
        </is>
      </c>
      <c r="E658" t="n">
        <v>31982303863</v>
      </c>
      <c r="K658" t="n">
        <v>31982303863</v>
      </c>
      <c r="L658" s="12" t="inlineStr">
        <is>
          <t>MO</t>
        </is>
      </c>
      <c r="N658" t="inlineStr">
        <is>
          <t>COLABORADOR</t>
        </is>
      </c>
      <c r="O658" s="12" t="inlineStr">
        <is>
          <t>PIX: 31982303863</t>
        </is>
      </c>
      <c r="P658" s="12" t="n"/>
    </row>
    <row r="659">
      <c r="A659" s="37" t="inlineStr">
        <is>
          <t>40087823000110</t>
        </is>
      </c>
      <c r="B659" s="98" t="inlineStr">
        <is>
          <t>PJ</t>
        </is>
      </c>
      <c r="C659" s="36" t="inlineStr">
        <is>
          <t>NEOVIDROS COMERCIAL LTDA.</t>
        </is>
      </c>
      <c r="D659" s="36" t="inlineStr">
        <is>
          <t>VITRA VIDROS</t>
        </is>
      </c>
      <c r="E659" s="43" t="n"/>
      <c r="F659" s="44" t="n"/>
      <c r="G659" s="44" t="n"/>
      <c r="H659" s="45" t="n"/>
      <c r="I659" s="46" t="n"/>
      <c r="J659" s="44" t="n"/>
      <c r="K659" s="44" t="n"/>
      <c r="L659" s="12" t="inlineStr">
        <is>
          <t>MAT</t>
        </is>
      </c>
      <c r="M659" s="44" t="n"/>
      <c r="N659" s="44" t="n"/>
      <c r="O659" s="12" t="n"/>
      <c r="P659" s="12" t="n"/>
    </row>
    <row r="660">
      <c r="A660" s="98" t="inlineStr">
        <is>
          <t>37052904870</t>
        </is>
      </c>
      <c r="B660" s="98" t="inlineStr">
        <is>
          <t>PF</t>
        </is>
      </c>
      <c r="C660" s="35" t="inlineStr">
        <is>
          <t>VINICIUS SANTANA RINALDI</t>
        </is>
      </c>
      <c r="D660" s="36" t="inlineStr">
        <is>
          <t>VR AREIA E BRITA</t>
        </is>
      </c>
      <c r="G660" s="12" t="inlineStr">
        <is>
          <t>C6 BANK</t>
        </is>
      </c>
      <c r="I660" s="40" t="inlineStr">
        <is>
          <t>0001</t>
        </is>
      </c>
      <c r="J660" s="12" t="inlineStr">
        <is>
          <t>19363893</t>
        </is>
      </c>
      <c r="L660" s="12" t="inlineStr">
        <is>
          <t>MAT</t>
        </is>
      </c>
      <c r="N660" s="12" t="n"/>
      <c r="O660" s="12" t="inlineStr">
        <is>
          <t>C6 BANK    0001  19363893 - CPF: 37.052.904.8-70</t>
        </is>
      </c>
      <c r="P660" s="12" t="n"/>
    </row>
    <row r="661">
      <c r="A661" s="98" t="inlineStr">
        <is>
          <t>05896435000341</t>
        </is>
      </c>
      <c r="B661" s="98" t="inlineStr">
        <is>
          <t>PJ</t>
        </is>
      </c>
      <c r="C661" s="36" t="inlineStr">
        <is>
          <t>WALSYWA INDUSTRIA E COMERCIO DE PRODUTOS METALURGICOS LTDA</t>
        </is>
      </c>
      <c r="D661" s="36" t="inlineStr">
        <is>
          <t>WALSYWA</t>
        </is>
      </c>
      <c r="E661" s="43" t="n"/>
      <c r="G661" s="59" t="n"/>
      <c r="H661" s="60" t="n"/>
      <c r="I661" s="61" t="n"/>
      <c r="J661" s="59" t="n"/>
      <c r="L661" s="12" t="inlineStr">
        <is>
          <t>MAT</t>
        </is>
      </c>
      <c r="N661" s="12" t="n"/>
      <c r="O661" s="12" t="n"/>
      <c r="P661" s="12" t="n"/>
    </row>
    <row r="662">
      <c r="A662" s="98" t="inlineStr">
        <is>
          <t>08022030600</t>
        </is>
      </c>
      <c r="B662" s="98" t="inlineStr">
        <is>
          <t>PF</t>
        </is>
      </c>
      <c r="C662" s="35" t="inlineStr">
        <is>
          <t xml:space="preserve">WALTER BARBOSA DOS SANTOS </t>
        </is>
      </c>
      <c r="D662" s="35" t="inlineStr">
        <is>
          <t xml:space="preserve">WALTER BARBOSA DOS SANTOS </t>
        </is>
      </c>
      <c r="E662" s="38" t="n"/>
      <c r="K662" s="12" t="inlineStr">
        <is>
          <t>08022030600</t>
        </is>
      </c>
      <c r="L662" s="12" t="inlineStr">
        <is>
          <t>SERV</t>
        </is>
      </c>
      <c r="N662" s="12" t="n"/>
      <c r="O662" s="12" t="inlineStr">
        <is>
          <t>PIX: 08022030600</t>
        </is>
      </c>
      <c r="P662" s="12" t="n"/>
    </row>
    <row r="663">
      <c r="A663" s="98" t="inlineStr">
        <is>
          <t>36716693000160</t>
        </is>
      </c>
      <c r="B663" s="98" t="inlineStr">
        <is>
          <t>PJ</t>
        </is>
      </c>
      <c r="C663" s="35" t="inlineStr">
        <is>
          <t>WALTER BARBOSA DOS SANTOS  MEI</t>
        </is>
      </c>
      <c r="D663" s="35" t="inlineStr">
        <is>
          <t>WALTER BARBOSA DOS SANTOS  MEI</t>
        </is>
      </c>
      <c r="K663" s="12" t="n"/>
      <c r="L663" s="12" t="inlineStr">
        <is>
          <t>DIV</t>
        </is>
      </c>
      <c r="N663" s="12" t="n"/>
      <c r="O663" s="12" t="n"/>
      <c r="P663" s="12" t="n"/>
    </row>
    <row r="664">
      <c r="A664" s="52" t="inlineStr">
        <is>
          <t>98803492615</t>
        </is>
      </c>
      <c r="B664" s="98" t="inlineStr">
        <is>
          <t>PF</t>
        </is>
      </c>
      <c r="C664" s="35" t="inlineStr">
        <is>
          <t>WALTERSON ANDRE</t>
        </is>
      </c>
      <c r="D664" s="36" t="inlineStr">
        <is>
          <t>WALTERSON ANDRE</t>
        </is>
      </c>
      <c r="E664" s="43" t="n"/>
      <c r="G664" t="inlineStr">
        <is>
          <t>CEF</t>
        </is>
      </c>
      <c r="H664" t="n">
        <v>13</v>
      </c>
      <c r="I664" t="n">
        <v>536</v>
      </c>
      <c r="J664" t="n">
        <v>70609</v>
      </c>
      <c r="L664" s="12" t="inlineStr">
        <is>
          <t>MO</t>
        </is>
      </c>
      <c r="N664" t="inlineStr">
        <is>
          <t>COLABORADOR</t>
        </is>
      </c>
      <c r="O664" s="12" t="inlineStr">
        <is>
          <t>CEF  013  0536  70609 - CPF: 98.803.492.6-15</t>
        </is>
      </c>
      <c r="P664" s="12" t="n"/>
    </row>
    <row r="665">
      <c r="A665" s="98" t="inlineStr">
        <is>
          <t>03333136660</t>
        </is>
      </c>
      <c r="B665" s="98" t="inlineStr">
        <is>
          <t>PF</t>
        </is>
      </c>
      <c r="C665" s="35" t="inlineStr">
        <is>
          <t>WANDERLEI RODRIGUES CALDEIRA</t>
        </is>
      </c>
      <c r="D665" s="36" t="inlineStr">
        <is>
          <t>WANDERLEI RODRIGUES CALDEIRA</t>
        </is>
      </c>
      <c r="G665" t="inlineStr">
        <is>
          <t>CEF</t>
        </is>
      </c>
      <c r="I665" t="n">
        <v>2427</v>
      </c>
      <c r="J665" t="n">
        <v>7636683840</v>
      </c>
      <c r="L665" s="12" t="inlineStr">
        <is>
          <t>MO</t>
        </is>
      </c>
      <c r="N665" t="inlineStr">
        <is>
          <t>COLABORADOR</t>
        </is>
      </c>
      <c r="O665" s="12" t="inlineStr">
        <is>
          <t>CEF    2427  7636683840 - CPF: 03.333.136.6-60</t>
        </is>
      </c>
      <c r="P665" s="12" t="n"/>
    </row>
    <row r="666">
      <c r="A666" s="98" t="inlineStr">
        <is>
          <t>96830123615</t>
        </is>
      </c>
      <c r="B666" s="98" t="inlineStr">
        <is>
          <t>PF</t>
        </is>
      </c>
      <c r="C666" s="35" t="inlineStr">
        <is>
          <t>WANDERLEY DE SOUZA MAIA</t>
        </is>
      </c>
      <c r="D666" s="36" t="inlineStr">
        <is>
          <t>WANDERLEY DE SOUZA MAIA</t>
        </is>
      </c>
      <c r="E666" s="43" t="n"/>
      <c r="G666" s="12" t="inlineStr">
        <is>
          <t>CEF</t>
        </is>
      </c>
      <c r="H666" s="39" t="n">
        <v>13</v>
      </c>
      <c r="I666" s="40" t="n">
        <v>1486</v>
      </c>
      <c r="J666" s="12" t="n">
        <v>735602</v>
      </c>
      <c r="L666" s="12" t="inlineStr">
        <is>
          <t>MO</t>
        </is>
      </c>
      <c r="N666" t="inlineStr">
        <is>
          <t>COLABORADOR</t>
        </is>
      </c>
      <c r="O666" s="12" t="inlineStr">
        <is>
          <t>CEF  013  1486  735602 - CPF: 96.830.123.6-15</t>
        </is>
      </c>
      <c r="P666" s="12" t="n"/>
    </row>
    <row r="667">
      <c r="A667" s="98" t="inlineStr">
        <is>
          <t>09221229629</t>
        </is>
      </c>
      <c r="B667" s="98" t="inlineStr">
        <is>
          <t>PF</t>
        </is>
      </c>
      <c r="C667" s="35" t="inlineStr">
        <is>
          <t>WANDERSON CARLOS SANTOS VIEIRA</t>
        </is>
      </c>
      <c r="D667" s="35" t="inlineStr">
        <is>
          <t>WANDERSON CARLOS SANTOS VIEIRA</t>
        </is>
      </c>
      <c r="E667" s="43" t="n">
        <v>38998369770</v>
      </c>
      <c r="G667" s="12" t="n"/>
      <c r="I667" s="40" t="n"/>
      <c r="J667" s="12" t="n"/>
      <c r="K667" t="n">
        <v>38998369770</v>
      </c>
      <c r="L667" s="12" t="inlineStr">
        <is>
          <t>MO</t>
        </is>
      </c>
      <c r="N667" s="12" t="inlineStr">
        <is>
          <t>COLABORADOR</t>
        </is>
      </c>
      <c r="O667" s="12" t="inlineStr">
        <is>
          <t>PIX: 38998369770</t>
        </is>
      </c>
      <c r="P667" s="12" t="n"/>
    </row>
    <row r="668">
      <c r="A668" t="inlineStr">
        <is>
          <t>12095122623</t>
        </is>
      </c>
      <c r="B668" t="inlineStr">
        <is>
          <t>PF</t>
        </is>
      </c>
      <c r="C668" t="inlineStr">
        <is>
          <t>WANDERSON ROMUALDO DE SOUZA</t>
        </is>
      </c>
      <c r="D668" t="inlineStr">
        <is>
          <t>WANDERSON ROMUALDO DE SOUZA</t>
        </is>
      </c>
      <c r="K668" t="inlineStr">
        <is>
          <t>12095122623</t>
        </is>
      </c>
      <c r="L668" t="inlineStr">
        <is>
          <t>MO</t>
        </is>
      </c>
      <c r="N668" t="inlineStr">
        <is>
          <t>COLABORADOR</t>
        </is>
      </c>
      <c r="O668" t="inlineStr">
        <is>
          <t>PIX: 12095122623</t>
        </is>
      </c>
    </row>
    <row r="669">
      <c r="A669" s="98" t="inlineStr">
        <is>
          <t>00000012521</t>
        </is>
      </c>
      <c r="B669" s="98" t="inlineStr">
        <is>
          <t>PF</t>
        </is>
      </c>
      <c r="C669" s="35" t="inlineStr">
        <is>
          <t>WASHINGTON MARTINS FERNANDES DA SILVA</t>
        </is>
      </c>
      <c r="D669" s="36" t="inlineStr">
        <is>
          <t>WASHINGTON MARTINS FERNANDES DA SILVA</t>
        </is>
      </c>
      <c r="K669" s="12" t="n"/>
      <c r="L669" s="12" t="inlineStr">
        <is>
          <t>DIV</t>
        </is>
      </c>
      <c r="N669" s="12" t="n"/>
      <c r="O669" s="12" t="n"/>
      <c r="P669" s="12" t="n"/>
    </row>
    <row r="670">
      <c r="A670" s="98" t="inlineStr">
        <is>
          <t>32404522000145</t>
        </is>
      </c>
      <c r="B670" s="98" t="inlineStr">
        <is>
          <t>PJ</t>
        </is>
      </c>
      <c r="C670" s="35" t="inlineStr">
        <is>
          <t>JESULITO DE OLIVEIRA INSTALACOES ELETRICAS</t>
        </is>
      </c>
      <c r="D670" s="35" t="inlineStr">
        <is>
          <t>WATTS INSTAL. ELETR. &amp; ENERGIA RENOVAVEIS</t>
        </is>
      </c>
      <c r="E670" s="38" t="n"/>
      <c r="L670" s="12" t="inlineStr">
        <is>
          <t>SERV</t>
        </is>
      </c>
      <c r="N670" s="12" t="n"/>
      <c r="O670" s="12" t="n"/>
      <c r="P670" s="12" t="n"/>
    </row>
    <row r="671">
      <c r="A671" s="52" t="inlineStr">
        <is>
          <t>05230401648</t>
        </is>
      </c>
      <c r="B671" s="98" t="inlineStr">
        <is>
          <t>PF</t>
        </is>
      </c>
      <c r="C671" s="35" t="inlineStr">
        <is>
          <t>WELINGTON BARBOSA DE OLIVEIRA</t>
        </is>
      </c>
      <c r="D671" s="36" t="inlineStr">
        <is>
          <t>WELINGTON BARBOSA DE OLIVEIRA</t>
        </is>
      </c>
      <c r="F671" s="48" t="inlineStr">
        <is>
          <t>mailto:ws831656@gmail.com</t>
        </is>
      </c>
      <c r="G671" t="inlineStr">
        <is>
          <t>CEF</t>
        </is>
      </c>
      <c r="H671" t="n">
        <v>13</v>
      </c>
      <c r="I671" t="n">
        <v>1422</v>
      </c>
      <c r="J671" t="n">
        <v>270392</v>
      </c>
      <c r="K671" s="12" t="n"/>
      <c r="L671" s="12" t="inlineStr">
        <is>
          <t>SERV</t>
        </is>
      </c>
      <c r="N671" s="12" t="n"/>
      <c r="O671" s="12" t="inlineStr">
        <is>
          <t>CEF  013  1422  270392 - CPF: 05.230.401.6-48</t>
        </is>
      </c>
      <c r="P671" s="12" t="n"/>
    </row>
    <row r="672">
      <c r="A672" s="98" t="inlineStr">
        <is>
          <t>13568423642</t>
        </is>
      </c>
      <c r="B672" s="98" t="inlineStr">
        <is>
          <t>PF</t>
        </is>
      </c>
      <c r="C672" s="35" t="inlineStr">
        <is>
          <t xml:space="preserve">WELINGTON PEREIRA DOS SANTOS    </t>
        </is>
      </c>
      <c r="D672" s="36" t="inlineStr">
        <is>
          <t xml:space="preserve">WELINGTON PEREIRA DOS SANTOS    </t>
        </is>
      </c>
      <c r="E672" s="43" t="n"/>
      <c r="F672" t="inlineStr">
        <is>
          <t>mailto:ws831656@gmail.com</t>
        </is>
      </c>
      <c r="G672" t="inlineStr">
        <is>
          <t>ITAÚ</t>
        </is>
      </c>
      <c r="I672" t="n">
        <v>7349</v>
      </c>
      <c r="J672" t="n">
        <v>201434</v>
      </c>
      <c r="K672" s="12" t="n"/>
      <c r="L672" s="12" t="inlineStr">
        <is>
          <t>MO</t>
        </is>
      </c>
      <c r="N672" s="12" t="inlineStr">
        <is>
          <t>COLABORADOR</t>
        </is>
      </c>
      <c r="O672" s="12" t="inlineStr">
        <is>
          <t>ITAÚ    7349  201434 - CPF: 13.568.423.6-42</t>
        </is>
      </c>
      <c r="P672" s="12" t="n"/>
    </row>
    <row r="673">
      <c r="A673" s="98" t="inlineStr">
        <is>
          <t>13889445616</t>
        </is>
      </c>
      <c r="B673" s="98" t="inlineStr">
        <is>
          <t>PF</t>
        </is>
      </c>
      <c r="C673" s="35" t="inlineStr">
        <is>
          <t xml:space="preserve">WELIO DE FRANÇA DA SILVA
</t>
        </is>
      </c>
      <c r="D673" s="36" t="inlineStr">
        <is>
          <t>WELIO DE FRANÇA DA SILVA</t>
        </is>
      </c>
      <c r="F673" s="91" t="inlineStr">
        <is>
          <t>mailto:wesleyfirminodossantos09@gmail.com</t>
        </is>
      </c>
      <c r="K673" s="12" t="inlineStr">
        <is>
          <t>13889445616</t>
        </is>
      </c>
      <c r="L673" s="12" t="inlineStr">
        <is>
          <t>MO</t>
        </is>
      </c>
      <c r="N673" s="12" t="n"/>
      <c r="O673" s="12" t="inlineStr">
        <is>
          <t>PIX: 13889445616</t>
        </is>
      </c>
      <c r="P673" s="12" t="n"/>
    </row>
    <row r="674">
      <c r="A674" s="52" t="inlineStr">
        <is>
          <t>14020156662</t>
        </is>
      </c>
      <c r="B674" s="98" t="inlineStr">
        <is>
          <t>PF</t>
        </is>
      </c>
      <c r="C674" s="35" t="inlineStr">
        <is>
          <t>WELLINGTON GOMES PAIVA</t>
        </is>
      </c>
      <c r="D674" s="35" t="inlineStr">
        <is>
          <t>WELLINGTON GOMES PAIVA</t>
        </is>
      </c>
      <c r="E674" s="23" t="n"/>
      <c r="F674" t="inlineStr">
        <is>
          <t>mailto:wesleyfirminodossantos09@gmail.com</t>
        </is>
      </c>
      <c r="K674" s="12" t="inlineStr">
        <is>
          <t>14020156662</t>
        </is>
      </c>
      <c r="L674" s="12" t="inlineStr">
        <is>
          <t>MO</t>
        </is>
      </c>
      <c r="N674" s="12" t="inlineStr">
        <is>
          <t>COLABORADOR</t>
        </is>
      </c>
      <c r="O674" s="12" t="inlineStr">
        <is>
          <t>PIX: 14020156662</t>
        </is>
      </c>
      <c r="P674" s="12" t="n"/>
    </row>
    <row r="675">
      <c r="A675" s="98" t="inlineStr">
        <is>
          <t>01934626643</t>
        </is>
      </c>
      <c r="B675" s="98" t="inlineStr">
        <is>
          <t>PF</t>
        </is>
      </c>
      <c r="C675" s="35" t="inlineStr">
        <is>
          <t>WELVERTE LUCAS CONRADO LOPES</t>
        </is>
      </c>
      <c r="D675" s="36" t="inlineStr">
        <is>
          <t>WELVERTE LUCAS CONRADO LOPES</t>
        </is>
      </c>
      <c r="E675" s="38" t="n">
        <v>31990902743</v>
      </c>
      <c r="G675" s="12" t="n"/>
      <c r="I675" s="40" t="n"/>
      <c r="J675" s="12" t="n"/>
      <c r="K675" s="12" t="n"/>
      <c r="L675" s="12" t="inlineStr">
        <is>
          <t>MO</t>
        </is>
      </c>
      <c r="N675" s="12" t="inlineStr">
        <is>
          <t>COLABORADOR</t>
        </is>
      </c>
      <c r="O675" s="12" t="n"/>
      <c r="P675" s="12" t="n"/>
    </row>
    <row r="676">
      <c r="A676" s="98" t="inlineStr">
        <is>
          <t>00035321600</t>
        </is>
      </c>
      <c r="B676" s="98" t="inlineStr">
        <is>
          <t>PF</t>
        </is>
      </c>
      <c r="C676" s="35" t="inlineStr">
        <is>
          <t>WENDER RYAN PEREIRA SANTOS</t>
        </is>
      </c>
      <c r="D676" s="36" t="inlineStr">
        <is>
          <t>WENDER RYAN PEREIRA SANTOS</t>
        </is>
      </c>
      <c r="E676" s="43" t="n"/>
      <c r="F676" t="inlineStr">
        <is>
          <t>ws831656@gmail.com</t>
        </is>
      </c>
      <c r="K676" s="12" t="inlineStr">
        <is>
          <t>ws831656@gmail.com</t>
        </is>
      </c>
      <c r="L676" s="12" t="inlineStr">
        <is>
          <t>MO</t>
        </is>
      </c>
      <c r="N676" s="12" t="inlineStr">
        <is>
          <t>COLABORADOR</t>
        </is>
      </c>
      <c r="O676" s="12" t="inlineStr">
        <is>
          <t>PIX: ws831656@gmail.com</t>
        </is>
      </c>
      <c r="P676" s="12" t="n"/>
    </row>
    <row r="677">
      <c r="A677" s="98" t="inlineStr">
        <is>
          <t>06929339644</t>
        </is>
      </c>
      <c r="B677" s="98" t="inlineStr">
        <is>
          <t>PF</t>
        </is>
      </c>
      <c r="C677" s="35" t="inlineStr">
        <is>
          <t xml:space="preserve">WESLEY DE PAULA OLIVEIRA </t>
        </is>
      </c>
      <c r="D677" s="36" t="inlineStr">
        <is>
          <t xml:space="preserve">WESLEY DE PAULA OLIVEIRA </t>
        </is>
      </c>
      <c r="K677" s="12" t="inlineStr">
        <is>
          <t>06929339644</t>
        </is>
      </c>
      <c r="L677" s="12" t="inlineStr">
        <is>
          <t>MO</t>
        </is>
      </c>
      <c r="N677" s="12" t="inlineStr">
        <is>
          <t>COLABORADOR</t>
        </is>
      </c>
      <c r="O677" s="12" t="inlineStr">
        <is>
          <t>PIX: 06929339644</t>
        </is>
      </c>
      <c r="P677" s="12" t="n"/>
    </row>
    <row r="678">
      <c r="A678" s="98" t="inlineStr">
        <is>
          <t>13313313300</t>
        </is>
      </c>
      <c r="B678" s="98" t="inlineStr">
        <is>
          <t>PF</t>
        </is>
      </c>
      <c r="C678" s="35" t="inlineStr">
        <is>
          <t>WESLEY FIRMINO DOS SANTOS</t>
        </is>
      </c>
      <c r="D678" s="36" t="inlineStr">
        <is>
          <t>WESLEY FIRMINO DOS SANTOS</t>
        </is>
      </c>
      <c r="E678" s="43" t="n"/>
      <c r="F678" t="inlineStr">
        <is>
          <t>wesleyfirminodossantos09@gmail.com</t>
        </is>
      </c>
      <c r="K678" s="12" t="inlineStr">
        <is>
          <t>wesleyfirminodossantos09@gmail.com</t>
        </is>
      </c>
      <c r="L678" s="12" t="inlineStr">
        <is>
          <t>MO</t>
        </is>
      </c>
      <c r="N678" s="12" t="inlineStr">
        <is>
          <t>COLABORADOR</t>
        </is>
      </c>
      <c r="O678" s="12" t="inlineStr">
        <is>
          <t>PIX: wesleyfirminodossantos09@gmail.com</t>
        </is>
      </c>
      <c r="P678" s="12" t="n"/>
    </row>
    <row r="679">
      <c r="A679" s="98" t="inlineStr">
        <is>
          <t>00000011550</t>
        </is>
      </c>
      <c r="B679" s="98" t="inlineStr">
        <is>
          <t>PF</t>
        </is>
      </c>
      <c r="C679" s="35" t="inlineStr">
        <is>
          <t>WESLEY JOSÉ DA SILVA</t>
        </is>
      </c>
      <c r="D679" s="35" t="inlineStr">
        <is>
          <t>WESLEY JOSÉ DA SILVA</t>
        </is>
      </c>
      <c r="E679" t="n">
        <v>31995901635</v>
      </c>
      <c r="K679" s="12" t="n">
        <v>31995901635</v>
      </c>
      <c r="L679" s="12" t="inlineStr">
        <is>
          <t>MO</t>
        </is>
      </c>
      <c r="N679" s="12" t="inlineStr">
        <is>
          <t>COLABORADOR</t>
        </is>
      </c>
      <c r="O679" s="12" t="inlineStr">
        <is>
          <t>PIX: 31995901635</t>
        </is>
      </c>
      <c r="P679" s="12" t="n"/>
    </row>
    <row r="680">
      <c r="A680" s="98" t="inlineStr">
        <is>
          <t>70428051600</t>
        </is>
      </c>
      <c r="B680" s="98" t="inlineStr">
        <is>
          <t>PF</t>
        </is>
      </c>
      <c r="C680" s="35" t="inlineStr">
        <is>
          <t>WESLEY RODRIGUES DOS SANTOS</t>
        </is>
      </c>
      <c r="D680" s="35" t="inlineStr">
        <is>
          <t>WESLEY RODRIGUES DOS SANTOS</t>
        </is>
      </c>
      <c r="E680" t="n">
        <v>33999182905</v>
      </c>
      <c r="G680" t="inlineStr">
        <is>
          <t>NUBANK</t>
        </is>
      </c>
      <c r="I680" t="n">
        <v>1</v>
      </c>
      <c r="J680" t="n">
        <v>594266572</v>
      </c>
      <c r="K680" s="12" t="n">
        <v>33999182905</v>
      </c>
      <c r="L680" s="12" t="inlineStr">
        <is>
          <t>MO</t>
        </is>
      </c>
      <c r="N680" t="inlineStr">
        <is>
          <t>COLABORADOR</t>
        </is>
      </c>
      <c r="O680" s="12" t="inlineStr">
        <is>
          <t>PIX: 33999182905</t>
        </is>
      </c>
      <c r="P680" s="12" t="n"/>
    </row>
    <row r="681">
      <c r="A681" s="98" t="inlineStr">
        <is>
          <t>70709873662</t>
        </is>
      </c>
      <c r="B681" s="98" t="inlineStr">
        <is>
          <t>PF</t>
        </is>
      </c>
      <c r="C681" s="35" t="inlineStr">
        <is>
          <t>WILIAN MELQUIADES DOS SANTOS</t>
        </is>
      </c>
      <c r="D681" s="35" t="inlineStr">
        <is>
          <t>WILIAN MELQUIADES DOS SANTOS</t>
        </is>
      </c>
      <c r="E681" t="n">
        <v>31987909502</v>
      </c>
      <c r="K681" s="12" t="n">
        <v>31987909502</v>
      </c>
      <c r="L681" s="12" t="inlineStr">
        <is>
          <t>MO</t>
        </is>
      </c>
      <c r="M681" s="12" t="n"/>
      <c r="N681" t="inlineStr">
        <is>
          <t>COLABORADOR</t>
        </is>
      </c>
      <c r="O681" s="12" t="inlineStr">
        <is>
          <t>PIX: 31987909502</t>
        </is>
      </c>
      <c r="P681" s="12" t="n"/>
    </row>
    <row r="682">
      <c r="A682" s="98" t="inlineStr">
        <is>
          <t>12125858606</t>
        </is>
      </c>
      <c r="B682" s="98" t="inlineStr">
        <is>
          <t>PF</t>
        </is>
      </c>
      <c r="C682" s="35" t="inlineStr">
        <is>
          <t>WILLIAN BISPO CORREIA</t>
        </is>
      </c>
      <c r="D682" s="35" t="inlineStr">
        <is>
          <t>WILLIAN BISPO CORREIA</t>
        </is>
      </c>
      <c r="E682" s="43" t="n"/>
      <c r="K682" t="inlineStr">
        <is>
          <t>12125858606</t>
        </is>
      </c>
      <c r="L682" s="12" t="inlineStr">
        <is>
          <t>MO</t>
        </is>
      </c>
      <c r="M682" s="12" t="n"/>
      <c r="N682" s="12" t="inlineStr">
        <is>
          <t>COLABORADOR</t>
        </is>
      </c>
      <c r="O682" s="12" t="inlineStr">
        <is>
          <t>PIX: 12125858606</t>
        </is>
      </c>
      <c r="P682" s="12" t="n"/>
    </row>
    <row r="683">
      <c r="A683" s="52" t="inlineStr">
        <is>
          <t>04086722690</t>
        </is>
      </c>
      <c r="B683" s="98" t="inlineStr">
        <is>
          <t>PF</t>
        </is>
      </c>
      <c r="C683" s="35" t="inlineStr">
        <is>
          <t>WILLIAN FABIANO COSTA</t>
        </is>
      </c>
      <c r="D683" s="35" t="inlineStr">
        <is>
          <t>WILLIAN FABIANO COSTA</t>
        </is>
      </c>
      <c r="K683" t="inlineStr">
        <is>
          <t>04086722690</t>
        </is>
      </c>
      <c r="L683" s="12" t="inlineStr">
        <is>
          <t>MO</t>
        </is>
      </c>
      <c r="N683" t="inlineStr">
        <is>
          <t>COLABORADOR</t>
        </is>
      </c>
      <c r="O683" s="12" t="inlineStr">
        <is>
          <t>PIX: 04086722690</t>
        </is>
      </c>
      <c r="P683" s="12" t="n"/>
    </row>
    <row r="684">
      <c r="A684" s="98" t="inlineStr">
        <is>
          <t>33276955806</t>
        </is>
      </c>
      <c r="B684" s="98" t="inlineStr">
        <is>
          <t>PF</t>
        </is>
      </c>
      <c r="C684" s="35" t="inlineStr">
        <is>
          <t>WILLIAN SILVA SANTOS</t>
        </is>
      </c>
      <c r="D684" s="35" t="inlineStr">
        <is>
          <t>WILLIAN SILVA SANTOS</t>
        </is>
      </c>
      <c r="G684" s="12" t="n"/>
      <c r="I684" s="40" t="n"/>
      <c r="J684" s="12" t="n"/>
      <c r="K684" t="inlineStr">
        <is>
          <t>33276955806</t>
        </is>
      </c>
      <c r="L684" s="12" t="inlineStr">
        <is>
          <t>MO</t>
        </is>
      </c>
      <c r="N684" t="inlineStr">
        <is>
          <t>COLABORADOR</t>
        </is>
      </c>
      <c r="O684" s="12" t="inlineStr">
        <is>
          <t>PIX: 33276955806</t>
        </is>
      </c>
      <c r="P684" s="12" t="n"/>
    </row>
    <row r="685">
      <c r="A685" s="98" t="inlineStr">
        <is>
          <t>13418439632</t>
        </is>
      </c>
      <c r="B685" s="98" t="inlineStr">
        <is>
          <t>PF</t>
        </is>
      </c>
      <c r="C685" s="35" t="inlineStr">
        <is>
          <t>WINGSTON JULIO FERREIRA</t>
        </is>
      </c>
      <c r="D685" s="35" t="inlineStr">
        <is>
          <t>WINGSTON JULIO FERREIRA</t>
        </is>
      </c>
      <c r="K685" s="12" t="inlineStr">
        <is>
          <t>13418439632</t>
        </is>
      </c>
      <c r="L685" s="12" t="inlineStr">
        <is>
          <t>MO</t>
        </is>
      </c>
      <c r="M685" s="12" t="n"/>
      <c r="O685" s="12" t="inlineStr">
        <is>
          <t>PIX: 13418439632</t>
        </is>
      </c>
      <c r="P685" s="12" t="n"/>
    </row>
    <row r="686">
      <c r="A686" s="98" t="inlineStr">
        <is>
          <t>12138271676</t>
        </is>
      </c>
      <c r="B686" s="98" t="inlineStr">
        <is>
          <t>PF</t>
        </is>
      </c>
      <c r="C686" s="35" t="inlineStr">
        <is>
          <t>WIZ GUILHERME COSTA</t>
        </is>
      </c>
      <c r="D686" s="36" t="inlineStr">
        <is>
          <t>WIZ GUILHERME COSTA</t>
        </is>
      </c>
      <c r="E686" s="43" t="n"/>
      <c r="K686" t="inlineStr">
        <is>
          <t>12138271676</t>
        </is>
      </c>
      <c r="L686" s="12" t="inlineStr">
        <is>
          <t>DIV</t>
        </is>
      </c>
      <c r="M686" t="inlineStr">
        <is>
          <t>FRETE</t>
        </is>
      </c>
      <c r="O686" s="12" t="inlineStr">
        <is>
          <t>PIX: 12138271676</t>
        </is>
      </c>
      <c r="P686" s="12" t="n"/>
    </row>
    <row r="687">
      <c r="A687" s="98" t="inlineStr">
        <is>
          <t>30996544000116</t>
        </is>
      </c>
      <c r="B687" s="98" t="inlineStr">
        <is>
          <t>PJ</t>
        </is>
      </c>
      <c r="C687" s="75" t="inlineStr">
        <is>
          <t>Work Med Seguranca e Medicina do Trabalho LTDA</t>
        </is>
      </c>
      <c r="D687" s="35" t="inlineStr">
        <is>
          <t>WORK MED</t>
        </is>
      </c>
      <c r="L687" s="12" t="inlineStr">
        <is>
          <t>MO</t>
        </is>
      </c>
      <c r="M687" s="12" t="inlineStr">
        <is>
          <t>MEDICINA DO TRABALHO</t>
        </is>
      </c>
      <c r="N687" t="inlineStr">
        <is>
          <t>FORNECEDOR</t>
        </is>
      </c>
      <c r="O687" s="12" t="n"/>
      <c r="P687" s="12" t="n"/>
    </row>
    <row r="688">
      <c r="A688" t="inlineStr">
        <is>
          <t>00000012602</t>
        </is>
      </c>
      <c r="B688" t="inlineStr">
        <is>
          <t>PF</t>
        </is>
      </c>
      <c r="C688" t="inlineStr">
        <is>
          <t>YRVING VINICIUS DA SILVA</t>
        </is>
      </c>
      <c r="D688" t="inlineStr">
        <is>
          <t>YRVING VINICIUS DA SILVA</t>
        </is>
      </c>
      <c r="L688" t="inlineStr">
        <is>
          <t>DIV</t>
        </is>
      </c>
    </row>
    <row r="689">
      <c r="A689" t="inlineStr">
        <is>
          <t>31993097534</t>
        </is>
      </c>
      <c r="B689" t="inlineStr">
        <is>
          <t>PF</t>
        </is>
      </c>
      <c r="C689" t="inlineStr">
        <is>
          <t>YURI MARTINS DE OLIVEIRA</t>
        </is>
      </c>
      <c r="D689" t="inlineStr">
        <is>
          <t>YURI MARTINS DE OLIVEIRA</t>
        </is>
      </c>
      <c r="G689" t="inlineStr">
        <is>
          <t>BV</t>
        </is>
      </c>
      <c r="I689" t="n">
        <v>2020</v>
      </c>
      <c r="J689" t="n">
        <v>24997358</v>
      </c>
      <c r="L689" t="inlineStr">
        <is>
          <t>MO</t>
        </is>
      </c>
      <c r="O689" t="inlineStr">
        <is>
          <t>BV    2020  24997358 - CPF: 31.993.097.5-34</t>
        </is>
      </c>
    </row>
    <row r="690">
      <c r="A690" t="inlineStr">
        <is>
          <t>07523720927</t>
        </is>
      </c>
      <c r="B690" t="inlineStr">
        <is>
          <t>PF</t>
        </is>
      </c>
      <c r="C690" t="inlineStr">
        <is>
          <t>ZAQUEU DIRCEU CASSIANO</t>
        </is>
      </c>
      <c r="D690" t="inlineStr">
        <is>
          <t>ZAQUEU DIRCEU CASSIANO</t>
        </is>
      </c>
      <c r="K690" t="inlineStr">
        <is>
          <t>07523720927</t>
        </is>
      </c>
      <c r="L690" t="inlineStr">
        <is>
          <t>SERV</t>
        </is>
      </c>
      <c r="M690" t="inlineStr">
        <is>
          <t>PINTURA</t>
        </is>
      </c>
      <c r="O690" t="inlineStr">
        <is>
          <t>PIX: 07523720927</t>
        </is>
      </c>
    </row>
    <row r="691">
      <c r="A691" t="inlineStr">
        <is>
          <t>11811811800</t>
        </is>
      </c>
      <c r="B691" t="inlineStr">
        <is>
          <t>PF</t>
        </is>
      </c>
      <c r="C691" t="inlineStr">
        <is>
          <t>ZILDA MARIA SANTIAGO MENDICINO</t>
        </is>
      </c>
      <c r="D691" t="inlineStr">
        <is>
          <t>ZILDA MARIA SANTIAGO MENDICINO</t>
        </is>
      </c>
      <c r="L691" t="inlineStr">
        <is>
          <t>SERV</t>
        </is>
      </c>
    </row>
    <row r="692">
      <c r="A692" t="inlineStr">
        <is>
          <t>19468242000132</t>
        </is>
      </c>
      <c r="B692" t="inlineStr">
        <is>
          <t>PJ</t>
        </is>
      </c>
      <c r="C692" t="inlineStr">
        <is>
          <t>ZOOP TECNOLOGIA E MEIOS PAGTO LTDA</t>
        </is>
      </c>
      <c r="D692" t="inlineStr">
        <is>
          <t>ZOOP TECNOLOGIA E MEIOS PAGTO LTDA</t>
        </is>
      </c>
      <c r="L692" t="inlineStr">
        <is>
          <t>DIV</t>
        </is>
      </c>
      <c r="M692" t="inlineStr">
        <is>
          <t>CARTÓRIO</t>
        </is>
      </c>
    </row>
    <row r="693">
      <c r="A693" t="inlineStr">
        <is>
          <t>00065389000153</t>
        </is>
      </c>
      <c r="B693" t="inlineStr">
        <is>
          <t>PJ</t>
        </is>
      </c>
      <c r="C693" t="inlineStr">
        <is>
          <t>ÁGUA E LUZ LTDA</t>
        </is>
      </c>
      <c r="D693" t="inlineStr">
        <is>
          <t>ÁGUA E LUZ  COLOMBINI MAT. CONSTRUCAO</t>
        </is>
      </c>
      <c r="K693" t="inlineStr">
        <is>
          <t>00065389000153</t>
        </is>
      </c>
      <c r="L693" t="inlineStr">
        <is>
          <t>MAT</t>
        </is>
      </c>
      <c r="O693" t="inlineStr">
        <is>
          <t>PIX: 00.065.389/0001-53</t>
        </is>
      </c>
    </row>
  </sheetData>
  <autoFilter ref="A1:O666"/>
  <conditionalFormatting sqref="A1">
    <cfRule type="duplicateValues" priority="742" dxfId="0"/>
    <cfRule type="duplicateValues" priority="743" dxfId="0"/>
    <cfRule type="duplicateValues" priority="744" dxfId="0"/>
  </conditionalFormatting>
  <conditionalFormatting sqref="A1:A11 A624:A1048576">
    <cfRule type="duplicateValues" priority="776" dxfId="0"/>
    <cfRule type="duplicateValues" priority="777" dxfId="0"/>
    <cfRule type="duplicateValues" priority="778" dxfId="0"/>
  </conditionalFormatting>
  <conditionalFormatting sqref="A2:A11 A624:A1048576">
    <cfRule type="duplicateValues" priority="785" dxfId="0"/>
    <cfRule type="duplicateValues" priority="786" dxfId="0"/>
    <cfRule type="duplicateValues" priority="787" dxfId="0"/>
  </conditionalFormatting>
  <conditionalFormatting sqref="A12 A14:A423 A429 A431:A525 A527:A541 A543:A617">
    <cfRule type="duplicateValues" priority="205" dxfId="0"/>
    <cfRule type="duplicateValues" priority="206" dxfId="0"/>
    <cfRule type="duplicateValues" priority="207" dxfId="0"/>
  </conditionalFormatting>
  <conditionalFormatting sqref="A12:A423 A429 A431:A525 A527:A541 A543:A617">
    <cfRule type="duplicateValues" priority="90" dxfId="0"/>
    <cfRule type="duplicateValues" priority="121" dxfId="0"/>
    <cfRule type="duplicateValues" priority="213" dxfId="0"/>
  </conditionalFormatting>
  <conditionalFormatting sqref="A13:A47">
    <cfRule type="duplicateValues" priority="843" dxfId="0"/>
    <cfRule type="duplicateValues" priority="844" dxfId="0"/>
  </conditionalFormatting>
  <conditionalFormatting sqref="A13:A58">
    <cfRule type="duplicateValues" priority="847" dxfId="0"/>
  </conditionalFormatting>
  <conditionalFormatting sqref="A25">
    <cfRule type="duplicateValues" priority="178" dxfId="0"/>
    <cfRule type="duplicateValues" priority="179" dxfId="0"/>
    <cfRule type="duplicateValues" priority="180" dxfId="0"/>
  </conditionalFormatting>
  <conditionalFormatting sqref="A33">
    <cfRule type="expression" priority="196" dxfId="143">
      <formula>"se($A$41=""PF"";000\.000\.000-00;00\.000\.000\/0000-00)"</formula>
    </cfRule>
    <cfRule type="duplicateValues" priority="197" dxfId="0"/>
    <cfRule type="duplicateValues" priority="198" dxfId="0"/>
  </conditionalFormatting>
  <conditionalFormatting sqref="A43">
    <cfRule type="duplicateValues" priority="182" dxfId="0"/>
    <cfRule type="duplicateValues" priority="183" dxfId="0"/>
    <cfRule type="duplicateValues" priority="184" dxfId="0"/>
    <cfRule type="duplicateValues" priority="185" dxfId="0"/>
  </conditionalFormatting>
  <conditionalFormatting sqref="A47:A48">
    <cfRule type="expression" priority="200" dxfId="143">
      <formula>"se($A41=""PF"";000\.000\.000-00;00\.000\.000\/0000-00)"</formula>
    </cfRule>
  </conditionalFormatting>
  <conditionalFormatting sqref="A47:A58">
    <cfRule type="duplicateValues" priority="202" dxfId="0"/>
    <cfRule type="duplicateValues" priority="203" dxfId="0"/>
  </conditionalFormatting>
  <conditionalFormatting sqref="A48:A49">
    <cfRule type="expression" priority="199" dxfId="143">
      <formula>"se($A$41=""PF"";000\.000\.000-00;00\.000\.000\/0000-00)"</formula>
    </cfRule>
  </conditionalFormatting>
  <conditionalFormatting sqref="A58:A62">
    <cfRule type="duplicateValues" priority="209" dxfId="0"/>
    <cfRule type="duplicateValues" priority="210" dxfId="0"/>
    <cfRule type="duplicateValues" priority="211" dxfId="0"/>
  </conditionalFormatting>
  <conditionalFormatting sqref="A62:A64">
    <cfRule type="duplicateValues" priority="191" dxfId="0"/>
    <cfRule type="duplicateValues" priority="192" dxfId="0"/>
    <cfRule type="duplicateValues" priority="193" dxfId="0"/>
  </conditionalFormatting>
  <conditionalFormatting sqref="A107">
    <cfRule type="duplicateValues" priority="141" dxfId="0"/>
    <cfRule type="duplicateValues" priority="142" dxfId="0"/>
    <cfRule type="duplicateValues" priority="143" dxfId="0"/>
    <cfRule type="duplicateValues" priority="144" dxfId="0"/>
    <cfRule type="duplicateValues" priority="145" dxfId="0"/>
  </conditionalFormatting>
  <conditionalFormatting sqref="A170">
    <cfRule type="duplicateValues" priority="169" dxfId="0"/>
    <cfRule type="duplicateValues" priority="170" dxfId="0"/>
    <cfRule type="duplicateValues" priority="171" dxfId="0"/>
    <cfRule type="duplicateValues" priority="172" dxfId="0"/>
    <cfRule type="duplicateValues" priority="173" dxfId="0"/>
  </conditionalFormatting>
  <conditionalFormatting sqref="A182">
    <cfRule type="duplicateValues" priority="132" dxfId="0"/>
    <cfRule type="duplicateValues" priority="133" dxfId="0"/>
    <cfRule type="duplicateValues" priority="135" dxfId="0"/>
    <cfRule type="duplicateValues" priority="136" dxfId="0"/>
    <cfRule type="duplicateValues" priority="137" dxfId="0"/>
    <cfRule type="duplicateValues" priority="139" dxfId="0"/>
  </conditionalFormatting>
  <conditionalFormatting sqref="A183">
    <cfRule type="duplicateValues" priority="124" dxfId="0"/>
    <cfRule type="duplicateValues" priority="125" dxfId="0"/>
    <cfRule type="duplicateValues" priority="126" dxfId="0"/>
    <cfRule type="duplicateValues" priority="127" dxfId="0"/>
    <cfRule type="duplicateValues" priority="128" dxfId="0"/>
    <cfRule type="duplicateValues" priority="130" dxfId="0"/>
  </conditionalFormatting>
  <conditionalFormatting sqref="A243">
    <cfRule type="duplicateValues" priority="160" dxfId="0"/>
    <cfRule type="duplicateValues" priority="161" dxfId="0"/>
    <cfRule type="duplicateValues" priority="163" dxfId="0"/>
    <cfRule type="duplicateValues" priority="164" dxfId="0"/>
    <cfRule type="duplicateValues" priority="165" dxfId="0"/>
    <cfRule type="duplicateValues" priority="167" dxfId="0"/>
  </conditionalFormatting>
  <conditionalFormatting sqref="A244">
    <cfRule type="duplicateValues" priority="152" dxfId="0"/>
    <cfRule type="duplicateValues" priority="153" dxfId="0"/>
    <cfRule type="duplicateValues" priority="154" dxfId="0"/>
    <cfRule type="duplicateValues" priority="155" dxfId="0"/>
    <cfRule type="duplicateValues" priority="156" dxfId="0"/>
    <cfRule type="duplicateValues" priority="158" dxfId="0"/>
  </conditionalFormatting>
  <conditionalFormatting sqref="A253:A255">
    <cfRule type="duplicateValues" priority="115" dxfId="0"/>
    <cfRule type="duplicateValues" priority="116" dxfId="0"/>
    <cfRule type="duplicateValues" priority="117" dxfId="0"/>
    <cfRule type="duplicateValues" priority="118" dxfId="0"/>
    <cfRule type="duplicateValues" priority="119" dxfId="0"/>
    <cfRule type="duplicateValues" priority="120" dxfId="0"/>
  </conditionalFormatting>
  <conditionalFormatting sqref="A257">
    <cfRule type="duplicateValues" priority="109" dxfId="0"/>
    <cfRule type="duplicateValues" priority="110" dxfId="0"/>
    <cfRule type="duplicateValues" priority="111" dxfId="0"/>
    <cfRule type="duplicateValues" priority="112" dxfId="0"/>
    <cfRule type="duplicateValues" priority="113" dxfId="0"/>
    <cfRule type="duplicateValues" priority="114" dxfId="0"/>
  </conditionalFormatting>
  <conditionalFormatting sqref="A259:A260">
    <cfRule type="duplicateValues" priority="103" dxfId="0"/>
    <cfRule type="duplicateValues" priority="104" dxfId="0"/>
    <cfRule type="duplicateValues" priority="105" dxfId="0"/>
    <cfRule type="duplicateValues" priority="106" dxfId="0"/>
    <cfRule type="duplicateValues" priority="107" dxfId="0"/>
    <cfRule type="duplicateValues" priority="108" dxfId="0"/>
  </conditionalFormatting>
  <conditionalFormatting sqref="A265">
    <cfRule type="duplicateValues" priority="97" dxfId="0"/>
    <cfRule type="duplicateValues" priority="98" dxfId="0"/>
    <cfRule type="duplicateValues" priority="99" dxfId="0"/>
    <cfRule type="duplicateValues" priority="100" dxfId="0"/>
    <cfRule type="duplicateValues" priority="101" dxfId="0"/>
    <cfRule type="duplicateValues" priority="102" dxfId="0"/>
  </conditionalFormatting>
  <conditionalFormatting sqref="A424 A426:A428">
    <cfRule type="duplicateValues" priority="69" dxfId="0"/>
    <cfRule type="duplicateValues" priority="70" dxfId="0"/>
    <cfRule type="duplicateValues" priority="71" dxfId="0"/>
    <cfRule type="duplicateValues" priority="72" dxfId="0"/>
    <cfRule type="duplicateValues" priority="73" dxfId="0"/>
    <cfRule type="duplicateValues" priority="74" dxfId="0"/>
  </conditionalFormatting>
  <conditionalFormatting sqref="A430">
    <cfRule type="duplicateValues" priority="59" dxfId="0"/>
    <cfRule type="duplicateValues" priority="60" dxfId="0"/>
    <cfRule type="duplicateValues" priority="61" dxfId="0"/>
    <cfRule type="duplicateValues" priority="62" dxfId="0"/>
    <cfRule type="duplicateValues" priority="63" dxfId="0"/>
    <cfRule type="duplicateValues" priority="64" dxfId="0"/>
  </conditionalFormatting>
  <conditionalFormatting sqref="A618:A621">
    <cfRule type="duplicateValues" priority="46" dxfId="0"/>
    <cfRule type="duplicateValues" priority="47" dxfId="0"/>
    <cfRule type="duplicateValues" priority="50" dxfId="0"/>
    <cfRule type="duplicateValues" priority="51" dxfId="0"/>
    <cfRule type="duplicateValues" priority="52" dxfId="0"/>
    <cfRule type="duplicateValues" priority="54" dxfId="0"/>
  </conditionalFormatting>
  <conditionalFormatting sqref="A622:A623">
    <cfRule type="duplicateValues" priority="34" dxfId="0"/>
    <cfRule type="duplicateValues" priority="35" dxfId="0"/>
    <cfRule type="duplicateValues" priority="36" dxfId="0"/>
    <cfRule type="duplicateValues" priority="37" dxfId="0"/>
    <cfRule type="duplicateValues" priority="38" dxfId="0"/>
    <cfRule type="duplicateValues" priority="39" dxfId="0"/>
  </conditionalFormatting>
  <conditionalFormatting sqref="C1">
    <cfRule type="duplicateValues" priority="984" dxfId="0"/>
    <cfRule type="duplicateValues" priority="985" dxfId="0"/>
  </conditionalFormatting>
  <conditionalFormatting sqref="C1:C11 C622 C624:C1048576">
    <cfRule type="duplicateValues" priority="791" dxfId="0"/>
  </conditionalFormatting>
  <conditionalFormatting sqref="C2:C11 C622 C624:C1048576">
    <cfRule type="duplicateValues" priority="794" dxfId="0"/>
  </conditionalFormatting>
  <conditionalFormatting sqref="C12 C14:C22 C25:C223 C225:C261 C263:C423 C429:C617">
    <cfRule type="duplicateValues" priority="208" dxfId="0"/>
  </conditionalFormatting>
  <conditionalFormatting sqref="C12:C223 C225:C261 C263:C423 C429:C617">
    <cfRule type="duplicateValues" priority="214" dxfId="0"/>
  </conditionalFormatting>
  <conditionalFormatting sqref="C13:C24 C26:C47">
    <cfRule type="duplicateValues" priority="869" dxfId="0"/>
  </conditionalFormatting>
  <conditionalFormatting sqref="C13:C47">
    <cfRule type="duplicateValues" priority="872" dxfId="0"/>
  </conditionalFormatting>
  <conditionalFormatting sqref="C25">
    <cfRule type="duplicateValues" priority="177" dxfId="0"/>
    <cfRule type="duplicateValues" priority="201" dxfId="0"/>
  </conditionalFormatting>
  <conditionalFormatting sqref="C39:C40">
    <cfRule type="duplicateValues" priority="148" dxfId="0"/>
    <cfRule type="duplicateValues" priority="149" dxfId="0"/>
  </conditionalFormatting>
  <conditionalFormatting sqref="C43">
    <cfRule type="duplicateValues" priority="181" dxfId="0"/>
    <cfRule type="duplicateValues" priority="186" dxfId="0"/>
  </conditionalFormatting>
  <conditionalFormatting sqref="C47:C48">
    <cfRule type="duplicateValues" priority="194" dxfId="0"/>
    <cfRule type="duplicateValues" priority="195" dxfId="0"/>
  </conditionalFormatting>
  <conditionalFormatting sqref="C48:C58 C63:C64">
    <cfRule type="duplicateValues" priority="204" dxfId="0"/>
  </conditionalFormatting>
  <conditionalFormatting sqref="C58:C63">
    <cfRule type="duplicateValues" priority="212" dxfId="0"/>
  </conditionalFormatting>
  <conditionalFormatting sqref="C68:C69">
    <cfRule type="duplicateValues" priority="190" dxfId="0"/>
  </conditionalFormatting>
  <conditionalFormatting sqref="C102:C103">
    <cfRule type="duplicateValues" priority="187" dxfId="0"/>
    <cfRule type="duplicateValues" priority="188" dxfId="0"/>
  </conditionalFormatting>
  <conditionalFormatting sqref="C182">
    <cfRule type="duplicateValues" priority="138" dxfId="0"/>
    <cfRule type="duplicateValues" priority="140" dxfId="0"/>
  </conditionalFormatting>
  <conditionalFormatting sqref="C183">
    <cfRule type="duplicateValues" priority="129" dxfId="0"/>
    <cfRule type="duplicateValues" priority="131" dxfId="0"/>
  </conditionalFormatting>
  <conditionalFormatting sqref="C224">
    <cfRule type="duplicateValues" priority="95" dxfId="0"/>
    <cfRule type="duplicateValues" priority="96" dxfId="0"/>
  </conditionalFormatting>
  <conditionalFormatting sqref="C243">
    <cfRule type="duplicateValues" priority="166" dxfId="0"/>
    <cfRule type="duplicateValues" priority="168" dxfId="0"/>
  </conditionalFormatting>
  <conditionalFormatting sqref="C244">
    <cfRule type="duplicateValues" priority="157" dxfId="0"/>
    <cfRule type="duplicateValues" priority="159" dxfId="0"/>
  </conditionalFormatting>
  <conditionalFormatting sqref="C424:C428">
    <cfRule type="duplicateValues" priority="67" dxfId="0"/>
    <cfRule type="duplicateValues" priority="68" dxfId="0"/>
  </conditionalFormatting>
  <conditionalFormatting sqref="C618:C621">
    <cfRule type="duplicateValues" priority="53" dxfId="0"/>
    <cfRule type="duplicateValues" priority="55" dxfId="0"/>
  </conditionalFormatting>
  <conditionalFormatting sqref="C623">
    <cfRule type="duplicateValues" priority="30" dxfId="0"/>
    <cfRule type="duplicateValues" priority="31" dxfId="0"/>
  </conditionalFormatting>
  <conditionalFormatting sqref="D1:D5 D7:D11 D624:D1048576">
    <cfRule type="duplicateValues" priority="796" dxfId="0"/>
    <cfRule type="duplicateValues" priority="797" dxfId="0"/>
  </conditionalFormatting>
  <conditionalFormatting sqref="D6">
    <cfRule type="duplicateValues" priority="20" dxfId="0"/>
    <cfRule type="duplicateValues" priority="21" dxfId="0"/>
  </conditionalFormatting>
  <conditionalFormatting sqref="D12:D242 D245:D312 D314:D384 D388 D392:D398 D400:D515 D517:D617">
    <cfRule type="duplicateValues" priority="176" dxfId="0"/>
  </conditionalFormatting>
  <conditionalFormatting sqref="D12:D515 D517:D617">
    <cfRule type="duplicateValues" priority="58" dxfId="0"/>
  </conditionalFormatting>
  <conditionalFormatting sqref="D125:D126">
    <cfRule type="duplicateValues" priority="146" dxfId="0"/>
    <cfRule type="duplicateValues" priority="147" dxfId="0"/>
  </conditionalFormatting>
  <conditionalFormatting sqref="D136">
    <cfRule type="duplicateValues" priority="122" dxfId="0"/>
    <cfRule type="duplicateValues" priority="123" dxfId="0"/>
  </conditionalFormatting>
  <conditionalFormatting sqref="D188:D190">
    <cfRule type="duplicateValues" priority="174" dxfId="0"/>
    <cfRule type="duplicateValues" priority="175" dxfId="0"/>
  </conditionalFormatting>
  <conditionalFormatting sqref="D198">
    <cfRule type="duplicateValues" priority="150" dxfId="0"/>
    <cfRule type="duplicateValues" priority="151" dxfId="0"/>
  </conditionalFormatting>
  <conditionalFormatting sqref="D313">
    <cfRule type="duplicateValues" priority="93" dxfId="0"/>
    <cfRule type="duplicateValues" priority="94" dxfId="0"/>
  </conditionalFormatting>
  <conditionalFormatting sqref="D314:D331">
    <cfRule type="duplicateValues" priority="92" dxfId="0"/>
  </conditionalFormatting>
  <conditionalFormatting sqref="D317:D331">
    <cfRule type="duplicateValues" priority="91" dxfId="0"/>
  </conditionalFormatting>
  <conditionalFormatting sqref="D381">
    <cfRule type="duplicateValues" priority="89" dxfId="0"/>
  </conditionalFormatting>
  <conditionalFormatting sqref="D385">
    <cfRule type="duplicateValues" priority="87" dxfId="0"/>
    <cfRule type="duplicateValues" priority="88" dxfId="0"/>
  </conditionalFormatting>
  <conditionalFormatting sqref="D386">
    <cfRule type="duplicateValues" priority="85" dxfId="0"/>
    <cfRule type="duplicateValues" priority="86" dxfId="0"/>
  </conditionalFormatting>
  <conditionalFormatting sqref="D387">
    <cfRule type="duplicateValues" priority="83" dxfId="0"/>
    <cfRule type="duplicateValues" priority="84" dxfId="0"/>
  </conditionalFormatting>
  <conditionalFormatting sqref="D389">
    <cfRule type="duplicateValues" priority="81" dxfId="0"/>
    <cfRule type="duplicateValues" priority="82" dxfId="0"/>
  </conditionalFormatting>
  <conditionalFormatting sqref="D390">
    <cfRule type="duplicateValues" priority="79" dxfId="0"/>
    <cfRule type="duplicateValues" priority="80" dxfId="0"/>
  </conditionalFormatting>
  <conditionalFormatting sqref="D391">
    <cfRule type="duplicateValues" priority="77" dxfId="0"/>
    <cfRule type="duplicateValues" priority="78" dxfId="0"/>
  </conditionalFormatting>
  <conditionalFormatting sqref="D399">
    <cfRule type="duplicateValues" priority="75" dxfId="0"/>
    <cfRule type="duplicateValues" priority="76" dxfId="0"/>
  </conditionalFormatting>
  <conditionalFormatting sqref="D516">
    <cfRule type="duplicateValues" priority="56" dxfId="0"/>
    <cfRule type="duplicateValues" priority="57" dxfId="0"/>
  </conditionalFormatting>
  <conditionalFormatting sqref="D618:D621">
    <cfRule type="duplicateValues" priority="44" dxfId="0"/>
    <cfRule type="duplicateValues" priority="48" dxfId="0"/>
  </conditionalFormatting>
  <conditionalFormatting sqref="D622">
    <cfRule type="duplicateValues" priority="40" dxfId="0"/>
    <cfRule type="duplicateValues" priority="41" dxfId="0"/>
  </conditionalFormatting>
  <conditionalFormatting sqref="D623">
    <cfRule type="duplicateValues" priority="28" dxfId="0"/>
    <cfRule type="duplicateValues" priority="29" dxfId="0"/>
  </conditionalFormatting>
  <conditionalFormatting sqref="E1:E11 E624:E1048576">
    <cfRule type="duplicateValues" priority="802" dxfId="0"/>
    <cfRule type="duplicateValues" priority="803" dxfId="0"/>
  </conditionalFormatting>
  <conditionalFormatting sqref="E12:E310 E312:E418 E423:E516 E518:E617">
    <cfRule type="duplicateValues" priority="189" dxfId="0"/>
  </conditionalFormatting>
  <conditionalFormatting sqref="E12:E310 E312:E516 E518:E617">
    <cfRule type="duplicateValues" priority="65" dxfId="0"/>
  </conditionalFormatting>
  <conditionalFormatting sqref="E182">
    <cfRule type="duplicateValues" priority="134" dxfId="0"/>
  </conditionalFormatting>
  <conditionalFormatting sqref="E243">
    <cfRule type="duplicateValues" priority="162" dxfId="0"/>
  </conditionalFormatting>
  <conditionalFormatting sqref="E419:E422">
    <cfRule type="duplicateValues" priority="66" dxfId="0"/>
  </conditionalFormatting>
  <conditionalFormatting sqref="E618:E622">
    <cfRule type="duplicateValues" priority="42" dxfId="0"/>
    <cfRule type="duplicateValues" priority="43" dxfId="0"/>
  </conditionalFormatting>
  <conditionalFormatting sqref="E623">
    <cfRule type="duplicateValues" priority="32" dxfId="0"/>
    <cfRule type="duplicateValues" priority="33" dxfId="0"/>
  </conditionalFormatting>
  <conditionalFormatting sqref="F618:F621">
    <cfRule type="duplicateValues" priority="45" dxfId="0"/>
    <cfRule type="duplicateValues" priority="49" dxfId="0"/>
  </conditionalFormatting>
  <conditionalFormatting sqref="K271">
    <cfRule type="duplicateValues" priority="1" dxfId="0"/>
    <cfRule type="duplicateValues" priority="2" dxfId="0"/>
    <cfRule type="duplicateValues" priority="3" dxfId="0"/>
    <cfRule type="duplicateValues" priority="4" dxfId="0"/>
    <cfRule type="duplicateValues" priority="5" dxfId="0"/>
    <cfRule type="duplicateValues" priority="6" dxfId="0"/>
  </conditionalFormatting>
  <conditionalFormatting sqref="K452">
    <cfRule type="duplicateValues" priority="7" dxfId="0"/>
    <cfRule type="duplicateValues" priority="8" dxfId="0"/>
    <cfRule type="duplicateValues" priority="9" dxfId="0"/>
    <cfRule type="duplicateValues" priority="10" dxfId="0"/>
    <cfRule type="duplicateValues" priority="11" dxfId="0"/>
    <cfRule type="duplicateValues" priority="12" dxfId="0"/>
  </conditionalFormatting>
  <conditionalFormatting sqref="K628">
    <cfRule type="duplicateValues" priority="13" dxfId="0"/>
    <cfRule type="duplicateValues" priority="14" dxfId="0"/>
    <cfRule type="duplicateValues" priority="15" dxfId="0"/>
    <cfRule type="duplicateValues" priority="16" dxfId="0"/>
    <cfRule type="duplicateValues" priority="17" dxfId="0"/>
    <cfRule type="duplicateValues" priority="18" dxfId="0"/>
  </conditionalFormatting>
  <conditionalFormatting sqref="D182:D312">
    <cfRule type="duplicateValues" priority="1058" dxfId="0"/>
  </conditionalFormatting>
  <hyperlinks>
    <hyperlink xmlns:r="http://schemas.openxmlformats.org/officeDocument/2006/relationships" ref="F550" r:id="rId1"/>
    <hyperlink xmlns:r="http://schemas.openxmlformats.org/officeDocument/2006/relationships" ref="F552" r:id="rId2"/>
    <hyperlink xmlns:r="http://schemas.openxmlformats.org/officeDocument/2006/relationships" ref="F671" r:id="rId3"/>
    <hyperlink xmlns:r="http://schemas.openxmlformats.org/officeDocument/2006/relationships" ref="F673" r:id="rId4"/>
  </hyperlinks>
  <pageMargins left="0.511811024" right="0.511811024" top="0.787401575" bottom="0.787401575" header="0.31496062" footer="0.31496062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72"/>
  <sheetViews>
    <sheetView topLeftCell="B1" workbookViewId="0">
      <selection activeCell="B21" sqref="B21"/>
    </sheetView>
  </sheetViews>
  <sheetFormatPr baseColWidth="8" defaultColWidth="8.875" defaultRowHeight="15"/>
  <cols>
    <col width="13.375" customWidth="1" style="94" min="1" max="1"/>
    <col width="13.625" bestFit="1" customWidth="1" style="94" min="2" max="2"/>
    <col width="8.875" customWidth="1" style="94" min="3" max="7"/>
    <col width="20.375" bestFit="1" customWidth="1" style="94" min="8" max="8"/>
    <col width="8.875" customWidth="1" style="94" min="9" max="31"/>
    <col width="8.875" customWidth="1" style="94" min="32" max="16384"/>
  </cols>
  <sheetData>
    <row r="1">
      <c r="B1" s="95" t="inlineStr">
        <is>
          <t>CPF</t>
        </is>
      </c>
      <c r="I1" s="94" t="n">
        <v>1</v>
      </c>
      <c r="J1" s="94" t="n">
        <v>2</v>
      </c>
      <c r="K1" s="94" t="n">
        <v>3</v>
      </c>
      <c r="L1" s="94" t="n">
        <v>5</v>
      </c>
      <c r="M1" s="94" t="n">
        <v>6</v>
      </c>
      <c r="N1" s="94" t="n">
        <v>7</v>
      </c>
      <c r="O1" s="94" t="n">
        <v>9</v>
      </c>
      <c r="P1" s="94" t="n">
        <v>10</v>
      </c>
      <c r="Q1" s="94" t="n">
        <v>11</v>
      </c>
      <c r="R1" s="94" t="n">
        <v>13</v>
      </c>
      <c r="S1" s="94" t="n">
        <v>14</v>
      </c>
      <c r="U1" s="94" t="inlineStr">
        <is>
          <t>DV1</t>
        </is>
      </c>
      <c r="V1" s="94" t="inlineStr">
        <is>
          <t>DV2</t>
        </is>
      </c>
    </row>
    <row r="2">
      <c r="A2" s="95">
        <f>D2&amp;E2&amp;F2&amp;G2</f>
        <v/>
      </c>
      <c r="B2" s="94">
        <f>D2&amp;"."&amp;E2&amp;"."&amp;F2&amp;"-"&amp;G2</f>
        <v/>
      </c>
      <c r="D2" s="94">
        <f>I2&amp;J2&amp;K2</f>
        <v/>
      </c>
      <c r="E2" s="94">
        <f>L2&amp;M2&amp;N2</f>
        <v/>
      </c>
      <c r="F2" s="94">
        <f>O2&amp;P2&amp;Q2</f>
        <v/>
      </c>
      <c r="G2" s="94">
        <f>R2&amp;S2</f>
        <v/>
      </c>
      <c r="I2" s="94" t="n">
        <v>1</v>
      </c>
      <c r="J2" s="94" t="n">
        <v>1</v>
      </c>
      <c r="K2" s="94" t="n">
        <v>1</v>
      </c>
      <c r="L2" s="94" t="n">
        <v>2</v>
      </c>
      <c r="M2" s="94" t="n">
        <v>2</v>
      </c>
      <c r="N2" s="94" t="n">
        <v>2</v>
      </c>
      <c r="O2" s="94" t="n">
        <v>3</v>
      </c>
      <c r="P2" s="94" t="n">
        <v>3</v>
      </c>
      <c r="Q2" s="94" t="n">
        <v>3</v>
      </c>
      <c r="R2" s="94" t="n">
        <v>9</v>
      </c>
      <c r="S2" s="94" t="n">
        <v>6</v>
      </c>
      <c r="U2" s="94">
        <f>IF(MOD(((I2*1)+(J2*2)+(K2*3)+(L2*4)+(M2*5)+(N2*6)+(O2*7)+(P2*8)+(Q2*9)),11)=10,0,MOD(((I2*1)+(J2*2)+(K2*3)+(L2*4)+(M2*5)+(N2*6)+(O2*7)+(P2*8)+(Q2*9)),11))</f>
        <v/>
      </c>
      <c r="V2" s="94">
        <f>IF(MOD(((I2*0)+(J2*1)+(K2*2)+(L2*3)+(M2*4)+(N2*5)+(O2*6)+(P2*7)+(Q2*8)+(R2*9)),11)=10,0,MOD(((I2*0)+(J2*1)+(K2*2)+(L2*3)+(M2*4)+(N2*5)+(O2*6)+(P2*7)+(Q2*8)+(R2*9)),11))</f>
        <v/>
      </c>
    </row>
    <row r="3">
      <c r="A3" s="95">
        <f>D3&amp;E3&amp;F3&amp;G3</f>
        <v/>
      </c>
      <c r="B3" s="94">
        <f>D3&amp;"."&amp;E3&amp;"."&amp;F3&amp;"-"&amp;G3</f>
        <v/>
      </c>
      <c r="D3" s="94">
        <f>I3&amp;J3&amp;K3</f>
        <v/>
      </c>
      <c r="E3" s="94">
        <f>L3&amp;M3&amp;N3</f>
        <v/>
      </c>
      <c r="F3" s="94">
        <f>O3&amp;P3&amp;Q3</f>
        <v/>
      </c>
      <c r="G3" s="94">
        <f>R3&amp;S3</f>
        <v/>
      </c>
      <c r="H3" s="94" t="inlineStr">
        <is>
          <t>MHS EVENTO SST ESOCIAL</t>
        </is>
      </c>
      <c r="I3" s="94" t="inlineStr">
        <is>
          <t>0</t>
        </is>
      </c>
      <c r="J3" s="94" t="inlineStr">
        <is>
          <t>0</t>
        </is>
      </c>
      <c r="K3" s="94" t="inlineStr">
        <is>
          <t>0</t>
        </is>
      </c>
      <c r="L3" s="94" t="inlineStr">
        <is>
          <t>0</t>
        </is>
      </c>
      <c r="M3" s="94" t="inlineStr">
        <is>
          <t>0</t>
        </is>
      </c>
      <c r="N3" s="94" t="inlineStr">
        <is>
          <t>0</t>
        </is>
      </c>
      <c r="O3" s="94" t="n">
        <v>1</v>
      </c>
      <c r="P3" s="94" t="n">
        <v>1</v>
      </c>
      <c r="Q3" s="94" t="n">
        <v>0</v>
      </c>
      <c r="R3" s="94" t="n">
        <v>4</v>
      </c>
      <c r="S3" s="94" t="n">
        <v>5</v>
      </c>
      <c r="U3" s="94">
        <f>IF(MOD(((I3*1)+(J3*2)+(K3*3)+(L3*4)+(M3*5)+(N3*6)+(O3*7)+(P3*8)+(Q3*9)),11)=10,0,MOD(((I3*1)+(J3*2)+(K3*3)+(L3*4)+(M3*5)+(N3*6)+(O3*7)+(P3*8)+(Q3*9)),11))</f>
        <v/>
      </c>
      <c r="V3" s="94">
        <f>IF(MOD(((I3*0)+(J3*1)+(K3*2)+(L3*3)+(M3*4)+(N3*5)+(O3*6)+(P3*7)+(Q3*8)+(R3*9)),11)=10,0,MOD(((I3*0)+(J3*1)+(K3*2)+(L3*3)+(M3*4)+(N3*5)+(O3*6)+(P3*7)+(Q3*8)+(R3*9)),11))</f>
        <v/>
      </c>
    </row>
    <row r="4">
      <c r="A4" s="95">
        <f>D4&amp;E4&amp;F4&amp;G4</f>
        <v/>
      </c>
      <c r="B4" s="94">
        <f>D4&amp;"."&amp;E4&amp;"."&amp;F4&amp;"-"&amp;G4</f>
        <v/>
      </c>
      <c r="D4" s="94">
        <f>I4&amp;J4&amp;K4</f>
        <v/>
      </c>
      <c r="E4" s="94">
        <f>L4&amp;M4&amp;N4</f>
        <v/>
      </c>
      <c r="F4" s="94">
        <f>O4&amp;P4&amp;Q4</f>
        <v/>
      </c>
      <c r="G4" s="94">
        <f>R4&amp;S4</f>
        <v/>
      </c>
      <c r="H4" s="94" t="inlineStr">
        <is>
          <t>MHS MENSALIDADE</t>
        </is>
      </c>
      <c r="I4" s="94" t="inlineStr">
        <is>
          <t>0</t>
        </is>
      </c>
      <c r="J4" s="94" t="inlineStr">
        <is>
          <t>0</t>
        </is>
      </c>
      <c r="K4" s="94" t="inlineStr">
        <is>
          <t>0</t>
        </is>
      </c>
      <c r="L4" s="94" t="inlineStr">
        <is>
          <t>0</t>
        </is>
      </c>
      <c r="M4" s="94" t="inlineStr">
        <is>
          <t>0</t>
        </is>
      </c>
      <c r="N4" s="94" t="inlineStr">
        <is>
          <t>0</t>
        </is>
      </c>
      <c r="O4" s="94" t="n">
        <v>1</v>
      </c>
      <c r="P4" s="94" t="n">
        <v>1</v>
      </c>
      <c r="Q4" s="94" t="n">
        <v>1</v>
      </c>
      <c r="R4" s="94" t="n">
        <v>2</v>
      </c>
      <c r="S4" s="94" t="n">
        <v>6</v>
      </c>
      <c r="U4" s="94">
        <f>IF(MOD(((I4*1)+(J4*2)+(K4*3)+(L4*4)+(M4*5)+(N4*6)+(O4*7)+(P4*8)+(Q4*9)),11)=10,0,MOD(((I4*1)+(J4*2)+(K4*3)+(L4*4)+(M4*5)+(N4*6)+(O4*7)+(P4*8)+(Q4*9)),11))</f>
        <v/>
      </c>
      <c r="V4" s="94">
        <f>IF(MOD(((I4*0)+(J4*1)+(K4*2)+(L4*3)+(M4*4)+(N4*5)+(O4*6)+(P4*7)+(Q4*8)+(R4*9)),11)=10,0,MOD(((I4*0)+(J4*1)+(K4*2)+(L4*3)+(M4*4)+(N4*5)+(O4*6)+(P4*7)+(Q4*8)+(R4*9)),11))</f>
        <v/>
      </c>
    </row>
    <row r="5">
      <c r="A5" s="95">
        <f>D5&amp;E5&amp;F5&amp;G5</f>
        <v/>
      </c>
      <c r="B5" s="94">
        <f>D5&amp;"."&amp;E5&amp;"."&amp;F5&amp;"-"&amp;G5</f>
        <v/>
      </c>
      <c r="D5" s="94">
        <f>I5&amp;J5&amp;K5</f>
        <v/>
      </c>
      <c r="E5" s="94">
        <f>L5&amp;M5&amp;N5</f>
        <v/>
      </c>
      <c r="F5" s="94">
        <f>O5&amp;P5&amp;Q5</f>
        <v/>
      </c>
      <c r="G5" s="94">
        <f>R5&amp;S5</f>
        <v/>
      </c>
      <c r="H5" s="94" t="inlineStr">
        <is>
          <t>MOTOBOY</t>
        </is>
      </c>
      <c r="I5" s="94" t="inlineStr">
        <is>
          <t>0</t>
        </is>
      </c>
      <c r="J5" s="94" t="inlineStr">
        <is>
          <t>0</t>
        </is>
      </c>
      <c r="K5" s="94" t="inlineStr">
        <is>
          <t>0</t>
        </is>
      </c>
      <c r="L5" s="94" t="inlineStr">
        <is>
          <t>0</t>
        </is>
      </c>
      <c r="M5" s="94" t="inlineStr">
        <is>
          <t>0</t>
        </is>
      </c>
      <c r="N5" s="94" t="inlineStr">
        <is>
          <t>0</t>
        </is>
      </c>
      <c r="O5" s="94" t="n">
        <v>1</v>
      </c>
      <c r="P5" s="94" t="n">
        <v>1</v>
      </c>
      <c r="Q5" s="94" t="n">
        <v>2</v>
      </c>
      <c r="R5" s="94" t="n">
        <v>0</v>
      </c>
      <c r="S5" s="94" t="n">
        <v>7</v>
      </c>
      <c r="U5" s="94">
        <f>IF(MOD(((I5*1)+(J5*2)+(K5*3)+(L5*4)+(M5*5)+(N5*6)+(O5*7)+(P5*8)+(Q5*9)),11)=10,0,MOD(((I5*1)+(J5*2)+(K5*3)+(L5*4)+(M5*5)+(N5*6)+(O5*7)+(P5*8)+(Q5*9)),11))</f>
        <v/>
      </c>
      <c r="V5" s="94">
        <f>IF(MOD(((I5*0)+(J5*1)+(K5*2)+(L5*3)+(M5*4)+(N5*5)+(O5*6)+(P5*7)+(Q5*8)+(R5*9)),11)=10,0,MOD(((I5*0)+(J5*1)+(K5*2)+(L5*3)+(M5*4)+(N5*5)+(O5*6)+(P5*7)+(Q5*8)+(R5*9)),11))</f>
        <v/>
      </c>
    </row>
    <row r="6">
      <c r="A6" s="95">
        <f>D6&amp;E6&amp;F6&amp;G6</f>
        <v/>
      </c>
      <c r="B6" s="94">
        <f>D6&amp;"."&amp;E6&amp;"."&amp;F6&amp;"-"&amp;G6</f>
        <v/>
      </c>
      <c r="D6" s="94">
        <f>I6&amp;J6&amp;K6</f>
        <v/>
      </c>
      <c r="E6" s="94">
        <f>L6&amp;M6&amp;N6</f>
        <v/>
      </c>
      <c r="F6" s="94">
        <f>O6&amp;P6&amp;Q6</f>
        <v/>
      </c>
      <c r="G6" s="94">
        <f>R6&amp;S6</f>
        <v/>
      </c>
      <c r="H6" s="94" t="inlineStr">
        <is>
          <t>FOLHA DP</t>
        </is>
      </c>
      <c r="I6" s="94" t="inlineStr">
        <is>
          <t>0</t>
        </is>
      </c>
      <c r="J6" s="94" t="inlineStr">
        <is>
          <t>0</t>
        </is>
      </c>
      <c r="K6" s="94" t="inlineStr">
        <is>
          <t>0</t>
        </is>
      </c>
      <c r="L6" s="94" t="inlineStr">
        <is>
          <t>0</t>
        </is>
      </c>
      <c r="M6" s="94" t="inlineStr">
        <is>
          <t>0</t>
        </is>
      </c>
      <c r="N6" s="94" t="inlineStr">
        <is>
          <t>0</t>
        </is>
      </c>
      <c r="O6" s="94" t="n">
        <v>1</v>
      </c>
      <c r="P6" s="94" t="n">
        <v>1</v>
      </c>
      <c r="Q6" s="94" t="n">
        <v>3</v>
      </c>
      <c r="R6" s="94" t="n">
        <v>9</v>
      </c>
      <c r="S6" s="94" t="n">
        <v>8</v>
      </c>
      <c r="U6" s="94">
        <f>IF(MOD(((I6*1)+(J6*2)+(K6*3)+(L6*4)+(M6*5)+(N6*6)+(O6*7)+(P6*8)+(Q6*9)),11)=10,0,MOD(((I6*1)+(J6*2)+(K6*3)+(L6*4)+(M6*5)+(N6*6)+(O6*7)+(P6*8)+(Q6*9)),11))</f>
        <v/>
      </c>
      <c r="V6" s="94">
        <f>IF(MOD(((I6*0)+(J6*1)+(K6*2)+(L6*3)+(M6*4)+(N6*5)+(O6*6)+(P6*7)+(Q6*8)+(R6*9)),11)=10,0,MOD(((I6*0)+(J6*1)+(K6*2)+(L6*3)+(M6*4)+(N6*5)+(O6*6)+(P6*7)+(Q6*8)+(R6*9)),11))</f>
        <v/>
      </c>
    </row>
    <row r="7">
      <c r="A7" s="95">
        <f>D7&amp;E7&amp;F7&amp;G7</f>
        <v/>
      </c>
      <c r="B7" s="94">
        <f>D7&amp;"."&amp;E7&amp;"."&amp;F7&amp;"-"&amp;G7</f>
        <v/>
      </c>
      <c r="D7" s="94">
        <f>I7&amp;J7&amp;K7</f>
        <v/>
      </c>
      <c r="E7" s="94">
        <f>L7&amp;M7&amp;N7</f>
        <v/>
      </c>
      <c r="F7" s="94">
        <f>O7&amp;P7&amp;Q7</f>
        <v/>
      </c>
      <c r="G7" s="94">
        <f>R7&amp;S7</f>
        <v/>
      </c>
      <c r="H7" s="94" t="inlineStr">
        <is>
          <t>DIVERSOS</t>
        </is>
      </c>
      <c r="I7" s="94" t="inlineStr">
        <is>
          <t>0</t>
        </is>
      </c>
      <c r="J7" s="94" t="inlineStr">
        <is>
          <t>0</t>
        </is>
      </c>
      <c r="K7" s="94" t="inlineStr">
        <is>
          <t>0</t>
        </is>
      </c>
      <c r="L7" s="94" t="inlineStr">
        <is>
          <t>0</t>
        </is>
      </c>
      <c r="M7" s="94" t="inlineStr">
        <is>
          <t>0</t>
        </is>
      </c>
      <c r="N7" s="94" t="inlineStr">
        <is>
          <t>0</t>
        </is>
      </c>
      <c r="O7" s="94" t="n">
        <v>1</v>
      </c>
      <c r="P7" s="94" t="n">
        <v>1</v>
      </c>
      <c r="Q7" s="94" t="n">
        <v>4</v>
      </c>
      <c r="R7" s="94" t="n">
        <v>7</v>
      </c>
      <c r="S7" s="94" t="n">
        <v>9</v>
      </c>
      <c r="U7" s="94">
        <f>IF(MOD(((I7*1)+(J7*2)+(K7*3)+(L7*4)+(M7*5)+(N7*6)+(O7*7)+(P7*8)+(Q7*9)),11)=10,0,MOD(((I7*1)+(J7*2)+(K7*3)+(L7*4)+(M7*5)+(N7*6)+(O7*7)+(P7*8)+(Q7*9)),11))</f>
        <v/>
      </c>
      <c r="V7" s="94">
        <f>IF(MOD(((I7*0)+(J7*1)+(K7*2)+(L7*3)+(M7*4)+(N7*5)+(O7*6)+(P7*7)+(Q7*8)+(R7*9)),11)=10,0,MOD(((I7*0)+(J7*1)+(K7*2)+(L7*3)+(M7*4)+(N7*5)+(O7*6)+(P7*7)+(Q7*8)+(R7*9)),11))</f>
        <v/>
      </c>
    </row>
    <row r="8">
      <c r="A8" s="95">
        <f>D8&amp;E8&amp;F8&amp;G8</f>
        <v/>
      </c>
      <c r="B8" s="94">
        <f>D8&amp;"."&amp;E8&amp;"."&amp;F8&amp;"-"&amp;G8</f>
        <v/>
      </c>
      <c r="D8" s="94">
        <f>I8&amp;J8&amp;K8</f>
        <v/>
      </c>
      <c r="E8" s="94">
        <f>L8&amp;M8&amp;N8</f>
        <v/>
      </c>
      <c r="F8" s="94">
        <f>O8&amp;P8&amp;Q8</f>
        <v/>
      </c>
      <c r="G8" s="94">
        <f>R8&amp;S8</f>
        <v/>
      </c>
      <c r="H8" s="94" t="inlineStr">
        <is>
          <t>WESLEY JOSÉ DA SILVA</t>
        </is>
      </c>
      <c r="I8" s="94" t="inlineStr">
        <is>
          <t>0</t>
        </is>
      </c>
      <c r="J8" s="94" t="inlineStr">
        <is>
          <t>0</t>
        </is>
      </c>
      <c r="K8" s="94" t="inlineStr">
        <is>
          <t>0</t>
        </is>
      </c>
      <c r="L8" s="94" t="inlineStr">
        <is>
          <t>0</t>
        </is>
      </c>
      <c r="M8" s="94" t="inlineStr">
        <is>
          <t>0</t>
        </is>
      </c>
      <c r="N8" s="94" t="inlineStr">
        <is>
          <t>0</t>
        </is>
      </c>
      <c r="O8" s="94" t="n">
        <v>1</v>
      </c>
      <c r="P8" s="94" t="n">
        <v>1</v>
      </c>
      <c r="Q8" s="94" t="n">
        <v>5</v>
      </c>
      <c r="R8" s="94" t="n">
        <v>5</v>
      </c>
      <c r="S8" s="94" t="n">
        <v>0</v>
      </c>
      <c r="U8" s="94">
        <f>IF(MOD(((I8*1)+(J8*2)+(K8*3)+(L8*4)+(M8*5)+(N8*6)+(O8*7)+(P8*8)+(Q8*9)),11)=10,0,MOD(((I8*1)+(J8*2)+(K8*3)+(L8*4)+(M8*5)+(N8*6)+(O8*7)+(P8*8)+(Q8*9)),11))</f>
        <v/>
      </c>
      <c r="V8" s="94">
        <f>IF(MOD(((I8*0)+(J8*1)+(K8*2)+(L8*3)+(M8*4)+(N8*5)+(O8*6)+(P8*7)+(Q8*8)+(R8*9)),11)=10,0,MOD(((I8*0)+(J8*1)+(K8*2)+(L8*3)+(M8*4)+(N8*5)+(O8*6)+(P8*7)+(Q8*8)+(R8*9)),11))</f>
        <v/>
      </c>
    </row>
    <row r="9">
      <c r="A9" s="95">
        <f>D9&amp;E9&amp;F9&amp;G9</f>
        <v/>
      </c>
      <c r="B9" s="94">
        <f>D9&amp;"."&amp;E9&amp;"."&amp;F9&amp;"-"&amp;G9</f>
        <v/>
      </c>
      <c r="D9" s="94">
        <f>I9&amp;J9&amp;K9</f>
        <v/>
      </c>
      <c r="E9" s="94">
        <f>L9&amp;M9&amp;N9</f>
        <v/>
      </c>
      <c r="F9" s="94">
        <f>O9&amp;P9&amp;Q9</f>
        <v/>
      </c>
      <c r="G9" s="94">
        <f>R9&amp;S9</f>
        <v/>
      </c>
      <c r="H9" s="94" t="inlineStr">
        <is>
          <t>BRUNO GEOVANI RIBEIRO</t>
        </is>
      </c>
      <c r="I9" s="94" t="inlineStr">
        <is>
          <t>0</t>
        </is>
      </c>
      <c r="J9" s="94" t="inlineStr">
        <is>
          <t>0</t>
        </is>
      </c>
      <c r="K9" s="94" t="inlineStr">
        <is>
          <t>0</t>
        </is>
      </c>
      <c r="L9" s="94" t="inlineStr">
        <is>
          <t>0</t>
        </is>
      </c>
      <c r="M9" s="94" t="inlineStr">
        <is>
          <t>0</t>
        </is>
      </c>
      <c r="N9" s="94" t="inlineStr">
        <is>
          <t>0</t>
        </is>
      </c>
      <c r="O9" s="94" t="n">
        <v>1</v>
      </c>
      <c r="P9" s="94" t="n">
        <v>1</v>
      </c>
      <c r="Q9" s="94" t="n">
        <v>6</v>
      </c>
      <c r="R9" s="94" t="n">
        <v>3</v>
      </c>
      <c r="S9" s="94" t="n">
        <v>0</v>
      </c>
      <c r="U9" s="94">
        <f>IF(MOD(((I9*1)+(J9*2)+(K9*3)+(L9*4)+(M9*5)+(N9*6)+(O9*7)+(P9*8)+(Q9*9)),11)=10,0,MOD(((I9*1)+(J9*2)+(K9*3)+(L9*4)+(M9*5)+(N9*6)+(O9*7)+(P9*8)+(Q9*9)),11))</f>
        <v/>
      </c>
      <c r="V9" s="94">
        <f>IF(MOD(((I9*0)+(J9*1)+(K9*2)+(L9*3)+(M9*4)+(N9*5)+(O9*6)+(P9*7)+(Q9*8)+(R9*9)),11)=10,0,MOD(((I9*0)+(J9*1)+(K9*2)+(L9*3)+(M9*4)+(N9*5)+(O9*6)+(P9*7)+(Q9*8)+(R9*9)),11))</f>
        <v/>
      </c>
    </row>
    <row r="10">
      <c r="A10" s="95">
        <f>D10&amp;E10&amp;F10&amp;G10</f>
        <v/>
      </c>
      <c r="B10" s="94">
        <f>D10&amp;"."&amp;E10&amp;"."&amp;F10&amp;"-"&amp;G10</f>
        <v/>
      </c>
      <c r="D10" s="94">
        <f>I10&amp;J10&amp;K10</f>
        <v/>
      </c>
      <c r="E10" s="94">
        <f>L10&amp;M10&amp;N10</f>
        <v/>
      </c>
      <c r="F10" s="94">
        <f>O10&amp;P10&amp;Q10</f>
        <v/>
      </c>
      <c r="G10" s="94">
        <f>R10&amp;S10</f>
        <v/>
      </c>
      <c r="H10" s="94" t="inlineStr">
        <is>
          <t>FLAVIO MARCOS PLUENS</t>
        </is>
      </c>
      <c r="I10" s="94" t="inlineStr">
        <is>
          <t>0</t>
        </is>
      </c>
      <c r="J10" s="94" t="inlineStr">
        <is>
          <t>0</t>
        </is>
      </c>
      <c r="K10" s="94" t="inlineStr">
        <is>
          <t>0</t>
        </is>
      </c>
      <c r="L10" s="94" t="inlineStr">
        <is>
          <t>0</t>
        </is>
      </c>
      <c r="M10" s="94" t="inlineStr">
        <is>
          <t>0</t>
        </is>
      </c>
      <c r="N10" s="94" t="inlineStr">
        <is>
          <t>0</t>
        </is>
      </c>
      <c r="O10" s="94" t="n">
        <v>1</v>
      </c>
      <c r="P10" s="94" t="n">
        <v>1</v>
      </c>
      <c r="Q10" s="94" t="n">
        <v>7</v>
      </c>
      <c r="R10" s="94" t="n">
        <v>1</v>
      </c>
      <c r="S10" s="94" t="n">
        <v>1</v>
      </c>
      <c r="U10" s="94">
        <f>IF(MOD(((I10*1)+(J10*2)+(K10*3)+(L10*4)+(M10*5)+(N10*6)+(O10*7)+(P10*8)+(Q10*9)),11)=10,0,MOD(((I10*1)+(J10*2)+(K10*3)+(L10*4)+(M10*5)+(N10*6)+(O10*7)+(P10*8)+(Q10*9)),11))</f>
        <v/>
      </c>
      <c r="V10" s="94">
        <f>IF(MOD(((I10*0)+(J10*1)+(K10*2)+(L10*3)+(M10*4)+(N10*5)+(O10*6)+(P10*7)+(Q10*8)+(R10*9)),11)=10,0,MOD(((I10*0)+(J10*1)+(K10*2)+(L10*3)+(M10*4)+(N10*5)+(O10*6)+(P10*7)+(Q10*8)+(R10*9)),11))</f>
        <v/>
      </c>
    </row>
    <row r="11">
      <c r="A11" s="95">
        <f>D11&amp;E11&amp;F11&amp;G11</f>
        <v/>
      </c>
      <c r="B11" s="94">
        <f>D11&amp;"."&amp;E11&amp;"."&amp;F11&amp;"-"&amp;G11</f>
        <v/>
      </c>
      <c r="D11" s="94">
        <f>I11&amp;J11&amp;K11</f>
        <v/>
      </c>
      <c r="E11" s="94">
        <f>L11&amp;M11&amp;N11</f>
        <v/>
      </c>
      <c r="F11" s="94">
        <f>O11&amp;P11&amp;Q11</f>
        <v/>
      </c>
      <c r="G11" s="94">
        <f>R11&amp;S11</f>
        <v/>
      </c>
      <c r="H11" s="94" t="inlineStr">
        <is>
          <t>MHS PGR + PCMSO</t>
        </is>
      </c>
      <c r="I11" s="94" t="inlineStr">
        <is>
          <t>0</t>
        </is>
      </c>
      <c r="J11" s="94" t="inlineStr">
        <is>
          <t>0</t>
        </is>
      </c>
      <c r="K11" s="94" t="inlineStr">
        <is>
          <t>0</t>
        </is>
      </c>
      <c r="L11" s="94" t="inlineStr">
        <is>
          <t>0</t>
        </is>
      </c>
      <c r="M11" s="94" t="inlineStr">
        <is>
          <t>0</t>
        </is>
      </c>
      <c r="N11" s="94" t="inlineStr">
        <is>
          <t>0</t>
        </is>
      </c>
      <c r="O11" s="94" t="n">
        <v>1</v>
      </c>
      <c r="P11" s="94" t="n">
        <v>1</v>
      </c>
      <c r="Q11" s="94" t="n">
        <v>8</v>
      </c>
      <c r="R11" s="94" t="n">
        <v>0</v>
      </c>
      <c r="S11" s="94" t="n">
        <v>0</v>
      </c>
      <c r="U11" s="94">
        <f>IF(MOD(((I11*1)+(J11*2)+(K11*3)+(L11*4)+(M11*5)+(N11*6)+(O11*7)+(P11*8)+(Q11*9)),11)=10,0,MOD(((I11*1)+(J11*2)+(K11*3)+(L11*4)+(M11*5)+(N11*6)+(O11*7)+(P11*8)+(Q11*9)),11))</f>
        <v/>
      </c>
      <c r="V11" s="94">
        <f>IF(MOD(((I11*0)+(J11*1)+(K11*2)+(L11*3)+(M11*4)+(N11*5)+(O11*6)+(P11*7)+(Q11*8)+(R11*9)),11)=10,0,MOD(((I11*0)+(J11*1)+(K11*2)+(L11*3)+(M11*4)+(N11*5)+(O11*6)+(P11*7)+(Q11*8)+(R11*9)),11))</f>
        <v/>
      </c>
    </row>
    <row r="12">
      <c r="A12" s="95">
        <f>D12&amp;E12&amp;F12&amp;G12</f>
        <v/>
      </c>
      <c r="B12" s="94">
        <f>D12&amp;"."&amp;E12&amp;"."&amp;F12&amp;"-"&amp;G12</f>
        <v/>
      </c>
      <c r="D12" s="94">
        <f>I12&amp;J12&amp;K12</f>
        <v/>
      </c>
      <c r="E12" s="94">
        <f>L12&amp;M12&amp;N12</f>
        <v/>
      </c>
      <c r="F12" s="94">
        <f>O12&amp;P12&amp;Q12</f>
        <v/>
      </c>
      <c r="G12" s="94">
        <f>R12&amp;S12</f>
        <v/>
      </c>
      <c r="H12" s="94" t="inlineStr">
        <is>
          <t>RENATO MARTINS GROSSI</t>
        </is>
      </c>
      <c r="I12" s="94" t="inlineStr">
        <is>
          <t>0</t>
        </is>
      </c>
      <c r="J12" s="94" t="inlineStr">
        <is>
          <t>0</t>
        </is>
      </c>
      <c r="K12" s="94" t="inlineStr">
        <is>
          <t>0</t>
        </is>
      </c>
      <c r="L12" s="94" t="inlineStr">
        <is>
          <t>0</t>
        </is>
      </c>
      <c r="M12" s="94" t="inlineStr">
        <is>
          <t>0</t>
        </is>
      </c>
      <c r="N12" s="94" t="inlineStr">
        <is>
          <t>0</t>
        </is>
      </c>
      <c r="O12" s="94" t="n">
        <v>1</v>
      </c>
      <c r="P12" s="94" t="n">
        <v>1</v>
      </c>
      <c r="Q12" s="94" t="n">
        <v>9</v>
      </c>
      <c r="R12" s="94" t="n">
        <v>8</v>
      </c>
      <c r="S12" s="94" t="n">
        <v>3</v>
      </c>
      <c r="U12" s="94">
        <f>IF(MOD(((I12*1)+(J12*2)+(K12*3)+(L12*4)+(M12*5)+(N12*6)+(O12*7)+(P12*8)+(Q12*9)),11)=10,0,MOD(((I12*1)+(J12*2)+(K12*3)+(L12*4)+(M12*5)+(N12*6)+(O12*7)+(P12*8)+(Q12*9)),11))</f>
        <v/>
      </c>
      <c r="V12" s="94">
        <f>IF(MOD(((I12*0)+(J12*1)+(K12*2)+(L12*3)+(M12*4)+(N12*5)+(O12*6)+(P12*7)+(Q12*8)+(R12*9)),11)=10,0,MOD(((I12*0)+(J12*1)+(K12*2)+(L12*3)+(M12*4)+(N12*5)+(O12*6)+(P12*7)+(Q12*8)+(R12*9)),11))</f>
        <v/>
      </c>
    </row>
    <row r="13">
      <c r="A13" s="95">
        <f>D13&amp;E13&amp;F13&amp;G13</f>
        <v/>
      </c>
      <c r="B13" s="94">
        <f>D13&amp;"."&amp;E13&amp;"."&amp;F13&amp;"-"&amp;G13</f>
        <v/>
      </c>
      <c r="D13" s="94">
        <f>I13&amp;J13&amp;K13</f>
        <v/>
      </c>
      <c r="E13" s="94">
        <f>L13&amp;M13&amp;N13</f>
        <v/>
      </c>
      <c r="F13" s="94">
        <f>O13&amp;P13&amp;Q13</f>
        <v/>
      </c>
      <c r="G13" s="94">
        <f>R13&amp;S13</f>
        <v/>
      </c>
      <c r="H13" s="94" t="inlineStr">
        <is>
          <t>JOSÉ MARIA ARAUJO</t>
        </is>
      </c>
      <c r="I13" s="94" t="inlineStr">
        <is>
          <t>0</t>
        </is>
      </c>
      <c r="J13" s="94" t="inlineStr">
        <is>
          <t>0</t>
        </is>
      </c>
      <c r="K13" s="94" t="inlineStr">
        <is>
          <t>0</t>
        </is>
      </c>
      <c r="L13" s="94" t="inlineStr">
        <is>
          <t>0</t>
        </is>
      </c>
      <c r="M13" s="94" t="inlineStr">
        <is>
          <t>0</t>
        </is>
      </c>
      <c r="N13" s="94" t="inlineStr">
        <is>
          <t>0</t>
        </is>
      </c>
      <c r="O13" s="94" t="n">
        <v>1</v>
      </c>
      <c r="P13" s="94" t="n">
        <v>2</v>
      </c>
      <c r="Q13" s="94" t="n">
        <v>0</v>
      </c>
      <c r="R13" s="94" t="n">
        <v>1</v>
      </c>
      <c r="S13" s="94" t="n">
        <v>7</v>
      </c>
      <c r="U13" s="94">
        <f>IF(MOD(((I13*1)+(J13*2)+(K13*3)+(L13*4)+(M13*5)+(N13*6)+(O13*7)+(P13*8)+(Q13*9)),11)=10,0,MOD(((I13*1)+(J13*2)+(K13*3)+(L13*4)+(M13*5)+(N13*6)+(O13*7)+(P13*8)+(Q13*9)),11))</f>
        <v/>
      </c>
      <c r="V13" s="94">
        <f>IF(MOD(((I13*0)+(J13*1)+(K13*2)+(L13*3)+(M13*4)+(N13*5)+(O13*6)+(P13*7)+(Q13*8)+(R13*9)),11)=10,0,MOD(((I13*0)+(J13*1)+(K13*2)+(L13*3)+(M13*4)+(N13*5)+(O13*6)+(P13*7)+(Q13*8)+(R13*9)),11))</f>
        <v/>
      </c>
    </row>
    <row r="14">
      <c r="A14" s="95">
        <f>D14&amp;E14&amp;F14&amp;G14</f>
        <v/>
      </c>
      <c r="B14" s="94">
        <f>D14&amp;"."&amp;E14&amp;"."&amp;F14&amp;"-"&amp;G14</f>
        <v/>
      </c>
      <c r="D14" s="94">
        <f>I14&amp;J14&amp;K14</f>
        <v/>
      </c>
      <c r="E14" s="94">
        <f>L14&amp;M14&amp;N14</f>
        <v/>
      </c>
      <c r="F14" s="94">
        <f>O14&amp;P14&amp;Q14</f>
        <v/>
      </c>
      <c r="G14" s="94">
        <f>R14&amp;S14</f>
        <v/>
      </c>
      <c r="H14" s="94" t="inlineStr">
        <is>
          <t>OSVALDO PEREIRA DOS SANTOS</t>
        </is>
      </c>
      <c r="I14" s="94" t="inlineStr">
        <is>
          <t>0</t>
        </is>
      </c>
      <c r="J14" s="94" t="inlineStr">
        <is>
          <t>0</t>
        </is>
      </c>
      <c r="K14" s="94" t="inlineStr">
        <is>
          <t>0</t>
        </is>
      </c>
      <c r="L14" s="94" t="inlineStr">
        <is>
          <t>0</t>
        </is>
      </c>
      <c r="M14" s="94" t="inlineStr">
        <is>
          <t>0</t>
        </is>
      </c>
      <c r="N14" s="94" t="inlineStr">
        <is>
          <t>0</t>
        </is>
      </c>
      <c r="O14" s="94" t="n">
        <v>1</v>
      </c>
      <c r="P14" s="94" t="n">
        <v>2</v>
      </c>
      <c r="Q14" s="94" t="n">
        <v>1</v>
      </c>
      <c r="R14" s="94" t="n">
        <v>0</v>
      </c>
      <c r="S14" s="94" t="n">
        <v>6</v>
      </c>
      <c r="U14" s="94">
        <f>IF(MOD(((I14*1)+(J14*2)+(K14*3)+(L14*4)+(M14*5)+(N14*6)+(O14*7)+(P14*8)+(Q14*9)),11)=10,0,MOD(((I14*1)+(J14*2)+(K14*3)+(L14*4)+(M14*5)+(N14*6)+(O14*7)+(P14*8)+(Q14*9)),11))</f>
        <v/>
      </c>
      <c r="V14" s="94">
        <f>IF(MOD(((I14*0)+(J14*1)+(K14*2)+(L14*3)+(M14*4)+(N14*5)+(O14*6)+(P14*7)+(Q14*8)+(R14*9)),11)=10,0,MOD(((I14*0)+(J14*1)+(K14*2)+(L14*3)+(M14*4)+(N14*5)+(O14*6)+(P14*7)+(Q14*8)+(R14*9)),11))</f>
        <v/>
      </c>
    </row>
    <row r="15">
      <c r="A15" s="95">
        <f>D15&amp;E15&amp;F15&amp;G15</f>
        <v/>
      </c>
      <c r="B15" s="94">
        <f>D15&amp;"."&amp;E15&amp;"."&amp;F15&amp;"-"&amp;G15</f>
        <v/>
      </c>
      <c r="D15" s="94">
        <f>I15&amp;J15&amp;K15</f>
        <v/>
      </c>
      <c r="E15" s="94">
        <f>L15&amp;M15&amp;N15</f>
        <v/>
      </c>
      <c r="F15" s="94">
        <f>O15&amp;P15&amp;Q15</f>
        <v/>
      </c>
      <c r="G15" s="94">
        <f>R15&amp;S15</f>
        <v/>
      </c>
      <c r="H15" s="94" t="inlineStr">
        <is>
          <t>ROSINHA DE ASSIS DUARTE</t>
        </is>
      </c>
      <c r="I15" s="94" t="inlineStr">
        <is>
          <t>0</t>
        </is>
      </c>
      <c r="J15" s="94" t="inlineStr">
        <is>
          <t>0</t>
        </is>
      </c>
      <c r="K15" s="94" t="inlineStr">
        <is>
          <t>0</t>
        </is>
      </c>
      <c r="L15" s="94" t="inlineStr">
        <is>
          <t>0</t>
        </is>
      </c>
      <c r="M15" s="94" t="inlineStr">
        <is>
          <t>0</t>
        </is>
      </c>
      <c r="N15" s="94" t="inlineStr">
        <is>
          <t>0</t>
        </is>
      </c>
      <c r="O15" s="94" t="n">
        <v>1</v>
      </c>
      <c r="P15" s="94" t="n">
        <v>2</v>
      </c>
      <c r="Q15" s="94" t="n">
        <v>2</v>
      </c>
      <c r="R15" s="94" t="n">
        <v>8</v>
      </c>
      <c r="S15" s="94" t="n">
        <v>9</v>
      </c>
      <c r="U15" s="94">
        <f>IF(MOD(((I15*1)+(J15*2)+(K15*3)+(L15*4)+(M15*5)+(N15*6)+(O15*7)+(P15*8)+(Q15*9)),11)=10,0,MOD(((I15*1)+(J15*2)+(K15*3)+(L15*4)+(M15*5)+(N15*6)+(O15*7)+(P15*8)+(Q15*9)),11))</f>
        <v/>
      </c>
      <c r="V15" s="94">
        <f>IF(MOD(((I15*0)+(J15*1)+(K15*2)+(L15*3)+(M15*4)+(N15*5)+(O15*6)+(P15*7)+(Q15*8)+(R15*9)),11)=10,0,MOD(((I15*0)+(J15*1)+(K15*2)+(L15*3)+(M15*4)+(N15*5)+(O15*6)+(P15*7)+(Q15*8)+(R15*9)),11))</f>
        <v/>
      </c>
    </row>
    <row r="16" ht="15.75" customHeight="1">
      <c r="A16" s="95">
        <f>D16&amp;E16&amp;F16&amp;G16</f>
        <v/>
      </c>
      <c r="B16" s="94">
        <f>D16&amp;"."&amp;E16&amp;"."&amp;F16&amp;"-"&amp;G16</f>
        <v/>
      </c>
      <c r="D16" s="94">
        <f>I16&amp;J16&amp;K16</f>
        <v/>
      </c>
      <c r="E16" s="94">
        <f>L16&amp;M16&amp;N16</f>
        <v/>
      </c>
      <c r="F16" s="94">
        <f>O16&amp;P16&amp;Q16</f>
        <v/>
      </c>
      <c r="G16" s="94">
        <f>R16&amp;S16</f>
        <v/>
      </c>
      <c r="H16" t="inlineStr">
        <is>
          <t>AMILTON APARECIDO DA FONSECA</t>
        </is>
      </c>
      <c r="I16" s="94" t="inlineStr">
        <is>
          <t>0</t>
        </is>
      </c>
      <c r="J16" s="94" t="inlineStr">
        <is>
          <t>0</t>
        </is>
      </c>
      <c r="K16" s="94" t="inlineStr">
        <is>
          <t>0</t>
        </is>
      </c>
      <c r="L16" s="94" t="inlineStr">
        <is>
          <t>0</t>
        </is>
      </c>
      <c r="M16" s="94" t="inlineStr">
        <is>
          <t>0</t>
        </is>
      </c>
      <c r="N16" s="94" t="inlineStr">
        <is>
          <t>0</t>
        </is>
      </c>
      <c r="O16" s="94" t="n">
        <v>1</v>
      </c>
      <c r="P16" s="94" t="n">
        <v>2</v>
      </c>
      <c r="Q16" s="94" t="n">
        <v>3</v>
      </c>
      <c r="R16" s="94" t="n">
        <v>6</v>
      </c>
      <c r="S16" s="94" t="n">
        <v>0</v>
      </c>
      <c r="U16" s="94">
        <f>IF(MOD(((I16*1)+(J16*2)+(K16*3)+(L16*4)+(M16*5)+(N16*6)+(O16*7)+(P16*8)+(Q16*9)),11)=10,0,MOD(((I16*1)+(J16*2)+(K16*3)+(L16*4)+(M16*5)+(N16*6)+(O16*7)+(P16*8)+(Q16*9)),11))</f>
        <v/>
      </c>
      <c r="V16" s="94">
        <f>IF(MOD(((I16*0)+(J16*1)+(K16*2)+(L16*3)+(M16*4)+(N16*5)+(O16*6)+(P16*7)+(Q16*8)+(R16*9)),11)=10,0,MOD(((I16*0)+(J16*1)+(K16*2)+(L16*3)+(M16*4)+(N16*5)+(O16*6)+(P16*7)+(Q16*8)+(R16*9)),11))</f>
        <v/>
      </c>
    </row>
    <row r="17">
      <c r="A17" s="95">
        <f>D17&amp;E17&amp;F17&amp;G17</f>
        <v/>
      </c>
      <c r="B17" s="94">
        <f>D17&amp;"."&amp;E17&amp;"."&amp;F17&amp;"-"&amp;G17</f>
        <v/>
      </c>
      <c r="D17" s="94">
        <f>I17&amp;J17&amp;K17</f>
        <v/>
      </c>
      <c r="E17" s="94">
        <f>L17&amp;M17&amp;N17</f>
        <v/>
      </c>
      <c r="F17" s="94">
        <f>O17&amp;P17&amp;Q17</f>
        <v/>
      </c>
      <c r="G17" s="94">
        <f>R17&amp;S17</f>
        <v/>
      </c>
      <c r="H17" s="94" t="inlineStr">
        <is>
          <t>VALMIR BISPO DA SILVA</t>
        </is>
      </c>
      <c r="I17" s="94" t="inlineStr">
        <is>
          <t>0</t>
        </is>
      </c>
      <c r="J17" s="94" t="inlineStr">
        <is>
          <t>0</t>
        </is>
      </c>
      <c r="K17" s="94" t="inlineStr">
        <is>
          <t>0</t>
        </is>
      </c>
      <c r="L17" s="94" t="inlineStr">
        <is>
          <t>0</t>
        </is>
      </c>
      <c r="M17" s="94" t="inlineStr">
        <is>
          <t>0</t>
        </is>
      </c>
      <c r="N17" s="94" t="inlineStr">
        <is>
          <t>0</t>
        </is>
      </c>
      <c r="O17" s="94" t="n">
        <v>1</v>
      </c>
      <c r="P17" s="94" t="n">
        <v>2</v>
      </c>
      <c r="Q17" s="94" t="n">
        <v>4</v>
      </c>
      <c r="R17" s="94" t="n">
        <v>4</v>
      </c>
      <c r="S17" s="94" t="n">
        <v>0</v>
      </c>
      <c r="U17" s="94">
        <f>IF(MOD(((I17*1)+(J17*2)+(K17*3)+(L17*4)+(M17*5)+(N17*6)+(O17*7)+(P17*8)+(Q17*9)),11)=10,0,MOD(((I17*1)+(J17*2)+(K17*3)+(L17*4)+(M17*5)+(N17*6)+(O17*7)+(P17*8)+(Q17*9)),11))</f>
        <v/>
      </c>
      <c r="V17" s="94">
        <f>IF(MOD(((I17*0)+(J17*1)+(K17*2)+(L17*3)+(M17*4)+(N17*5)+(O17*6)+(P17*7)+(Q17*8)+(R17*9)),11)=10,0,MOD(((I17*0)+(J17*1)+(K17*2)+(L17*3)+(M17*4)+(N17*5)+(O17*6)+(P17*7)+(Q17*8)+(R17*9)),11))</f>
        <v/>
      </c>
    </row>
    <row r="18">
      <c r="A18" s="95">
        <f>D18&amp;E18&amp;F18&amp;G18</f>
        <v/>
      </c>
      <c r="B18" s="94">
        <f>D18&amp;"."&amp;E18&amp;"."&amp;F18&amp;"-"&amp;G18</f>
        <v/>
      </c>
      <c r="D18" s="94">
        <f>I18&amp;J18&amp;K18</f>
        <v/>
      </c>
      <c r="E18" s="94">
        <f>L18&amp;M18&amp;N18</f>
        <v/>
      </c>
      <c r="F18" s="94">
        <f>O18&amp;P18&amp;Q18</f>
        <v/>
      </c>
      <c r="G18" s="94">
        <f>R18&amp;S18</f>
        <v/>
      </c>
      <c r="H18" s="94" t="inlineStr">
        <is>
          <t>WASHINGTON MARTINS FERNANDES DA SILVA</t>
        </is>
      </c>
      <c r="I18" s="94" t="inlineStr">
        <is>
          <t>0</t>
        </is>
      </c>
      <c r="J18" s="94" t="inlineStr">
        <is>
          <t>0</t>
        </is>
      </c>
      <c r="K18" s="94" t="inlineStr">
        <is>
          <t>0</t>
        </is>
      </c>
      <c r="L18" s="94" t="inlineStr">
        <is>
          <t>0</t>
        </is>
      </c>
      <c r="M18" s="94" t="inlineStr">
        <is>
          <t>0</t>
        </is>
      </c>
      <c r="N18" s="94" t="inlineStr">
        <is>
          <t>0</t>
        </is>
      </c>
      <c r="O18" s="94" t="n">
        <v>1</v>
      </c>
      <c r="P18" s="94" t="n">
        <v>2</v>
      </c>
      <c r="Q18" s="94" t="n">
        <v>5</v>
      </c>
      <c r="R18" s="94" t="n">
        <v>2</v>
      </c>
      <c r="S18" s="94" t="n">
        <v>1</v>
      </c>
      <c r="U18" s="94">
        <f>IF(MOD(((I18*1)+(J18*2)+(K18*3)+(L18*4)+(M18*5)+(N18*6)+(O18*7)+(P18*8)+(Q18*9)),11)=10,0,MOD(((I18*1)+(J18*2)+(K18*3)+(L18*4)+(M18*5)+(N18*6)+(O18*7)+(P18*8)+(Q18*9)),11))</f>
        <v/>
      </c>
      <c r="V18" s="94">
        <f>IF(MOD(((I18*0)+(J18*1)+(K18*2)+(L18*3)+(M18*4)+(N18*5)+(O18*6)+(P18*7)+(Q18*8)+(R18*9)),11)=10,0,MOD(((I18*0)+(J18*1)+(K18*2)+(L18*3)+(M18*4)+(N18*5)+(O18*6)+(P18*7)+(Q18*8)+(R18*9)),11))</f>
        <v/>
      </c>
    </row>
    <row r="19">
      <c r="A19" s="95">
        <f>D19&amp;E19&amp;F19&amp;G19</f>
        <v/>
      </c>
      <c r="B19" s="94">
        <f>D19&amp;"."&amp;E19&amp;"."&amp;F19&amp;"-"&amp;G19</f>
        <v/>
      </c>
      <c r="D19" s="94">
        <f>I19&amp;J19&amp;K19</f>
        <v/>
      </c>
      <c r="E19" s="94">
        <f>L19&amp;M19&amp;N19</f>
        <v/>
      </c>
      <c r="F19" s="94">
        <f>O19&amp;P19&amp;Q19</f>
        <v/>
      </c>
      <c r="G19" s="94">
        <f>R19&amp;S19</f>
        <v/>
      </c>
      <c r="H19" s="94" t="inlineStr">
        <is>
          <t>YRVING VINICIUS DA SILVA</t>
        </is>
      </c>
      <c r="I19" s="94" t="inlineStr">
        <is>
          <t>0</t>
        </is>
      </c>
      <c r="J19" s="94" t="inlineStr">
        <is>
          <t>0</t>
        </is>
      </c>
      <c r="K19" s="94" t="inlineStr">
        <is>
          <t>0</t>
        </is>
      </c>
      <c r="L19" s="94" t="inlineStr">
        <is>
          <t>0</t>
        </is>
      </c>
      <c r="M19" s="94" t="inlineStr">
        <is>
          <t>0</t>
        </is>
      </c>
      <c r="N19" s="94" t="inlineStr">
        <is>
          <t>0</t>
        </is>
      </c>
      <c r="O19" s="94" t="n">
        <v>1</v>
      </c>
      <c r="P19" s="94" t="n">
        <v>2</v>
      </c>
      <c r="Q19" s="94" t="n">
        <v>6</v>
      </c>
      <c r="R19" s="94" t="n">
        <v>0</v>
      </c>
      <c r="S19" s="94" t="n">
        <v>2</v>
      </c>
      <c r="U19" s="94">
        <f>IF(MOD(((I19*1)+(J19*2)+(K19*3)+(L19*4)+(M19*5)+(N19*6)+(O19*7)+(P19*8)+(Q19*9)),11)=10,0,MOD(((I19*1)+(J19*2)+(K19*3)+(L19*4)+(M19*5)+(N19*6)+(O19*7)+(P19*8)+(Q19*9)),11))</f>
        <v/>
      </c>
      <c r="V19" s="94">
        <f>IF(MOD(((I19*0)+(J19*1)+(K19*2)+(L19*3)+(M19*4)+(N19*5)+(O19*6)+(P19*7)+(Q19*8)+(R19*9)),11)=10,0,MOD(((I19*0)+(J19*1)+(K19*2)+(L19*3)+(M19*4)+(N19*5)+(O19*6)+(P19*7)+(Q19*8)+(R19*9)),11))</f>
        <v/>
      </c>
    </row>
    <row r="20">
      <c r="A20" s="95">
        <f>D20&amp;E20&amp;F20&amp;G20</f>
        <v/>
      </c>
      <c r="B20" s="94">
        <f>D20&amp;"."&amp;E20&amp;"."&amp;F20&amp;"-"&amp;G20</f>
        <v/>
      </c>
      <c r="D20" s="94">
        <f>I20&amp;J20&amp;K20</f>
        <v/>
      </c>
      <c r="E20" s="94">
        <f>L20&amp;M20&amp;N20</f>
        <v/>
      </c>
      <c r="F20" s="94">
        <f>O20&amp;P20&amp;Q20</f>
        <v/>
      </c>
      <c r="G20" s="94">
        <f>R20&amp;S20</f>
        <v/>
      </c>
      <c r="H20" s="94" t="inlineStr">
        <is>
          <t>BRUNO RODRIGUES DOS SANTOS</t>
        </is>
      </c>
      <c r="I20" s="94" t="inlineStr">
        <is>
          <t>0</t>
        </is>
      </c>
      <c r="J20" s="94" t="inlineStr">
        <is>
          <t>0</t>
        </is>
      </c>
      <c r="K20" s="94" t="inlineStr">
        <is>
          <t>0</t>
        </is>
      </c>
      <c r="L20" s="94" t="inlineStr">
        <is>
          <t>0</t>
        </is>
      </c>
      <c r="M20" s="94" t="inlineStr">
        <is>
          <t>0</t>
        </is>
      </c>
      <c r="N20" s="94" t="inlineStr">
        <is>
          <t>0</t>
        </is>
      </c>
      <c r="O20" s="94" t="n">
        <v>1</v>
      </c>
      <c r="P20" s="94" t="n">
        <v>2</v>
      </c>
      <c r="Q20" s="94" t="n">
        <v>7</v>
      </c>
      <c r="R20" s="94" t="n">
        <v>9</v>
      </c>
      <c r="S20" s="94" t="n">
        <v>3</v>
      </c>
      <c r="U20" s="94">
        <f>IF(MOD(((I20*1)+(J20*2)+(K20*3)+(L20*4)+(M20*5)+(N20*6)+(O20*7)+(P20*8)+(Q20*9)),11)=10,0,MOD(((I20*1)+(J20*2)+(K20*3)+(L20*4)+(M20*5)+(N20*6)+(O20*7)+(P20*8)+(Q20*9)),11))</f>
        <v/>
      </c>
      <c r="V20" s="94">
        <f>IF(MOD(((I20*0)+(J20*1)+(K20*2)+(L20*3)+(M20*4)+(N20*5)+(O20*6)+(P20*7)+(Q20*8)+(R20*9)),11)=10,0,MOD(((I20*0)+(J20*1)+(K20*2)+(L20*3)+(M20*4)+(N20*5)+(O20*6)+(P20*7)+(Q20*8)+(R20*9)),11))</f>
        <v/>
      </c>
    </row>
    <row r="21">
      <c r="A21" s="95">
        <f>D21&amp;E21&amp;F21&amp;G21</f>
        <v/>
      </c>
      <c r="B21" s="94">
        <f>D21&amp;"."&amp;E21&amp;"."&amp;F21&amp;"-"&amp;G21</f>
        <v/>
      </c>
      <c r="D21" s="94">
        <f>I21&amp;J21&amp;K21</f>
        <v/>
      </c>
      <c r="E21" s="94">
        <f>L21&amp;M21&amp;N21</f>
        <v/>
      </c>
      <c r="F21" s="94">
        <f>O21&amp;P21&amp;Q21</f>
        <v/>
      </c>
      <c r="G21" s="94">
        <f>R21&amp;S21</f>
        <v/>
      </c>
      <c r="H21" s="97" t="inlineStr">
        <is>
          <t>ISAIAS NERES RODRIGUES</t>
        </is>
      </c>
      <c r="I21" s="94" t="inlineStr">
        <is>
          <t>0</t>
        </is>
      </c>
      <c r="J21" s="94" t="inlineStr">
        <is>
          <t>0</t>
        </is>
      </c>
      <c r="K21" s="94" t="inlineStr">
        <is>
          <t>0</t>
        </is>
      </c>
      <c r="L21" s="94" t="inlineStr">
        <is>
          <t>0</t>
        </is>
      </c>
      <c r="M21" s="94" t="inlineStr">
        <is>
          <t>0</t>
        </is>
      </c>
      <c r="N21" s="94" t="inlineStr">
        <is>
          <t>0</t>
        </is>
      </c>
      <c r="O21" s="94" t="n">
        <v>1</v>
      </c>
      <c r="P21" s="94" t="n">
        <v>2</v>
      </c>
      <c r="Q21" s="94" t="n">
        <v>8</v>
      </c>
      <c r="R21" s="94" t="n">
        <v>7</v>
      </c>
      <c r="S21" s="94" t="n">
        <v>4</v>
      </c>
      <c r="U21" s="94">
        <f>IF(MOD(((I21*1)+(J21*2)+(K21*3)+(L21*4)+(M21*5)+(N21*6)+(O21*7)+(P21*8)+(Q21*9)),11)=10,0,MOD(((I21*1)+(J21*2)+(K21*3)+(L21*4)+(M21*5)+(N21*6)+(O21*7)+(P21*8)+(Q21*9)),11))</f>
        <v/>
      </c>
      <c r="V21" s="94">
        <f>IF(MOD(((I21*0)+(J21*1)+(K21*2)+(L21*3)+(M21*4)+(N21*5)+(O21*6)+(P21*7)+(Q21*8)+(R21*9)),11)=10,0,MOD(((I21*0)+(J21*1)+(K21*2)+(L21*3)+(M21*4)+(N21*5)+(O21*6)+(P21*7)+(Q21*8)+(R21*9)),11))</f>
        <v/>
      </c>
    </row>
    <row r="22">
      <c r="A22" s="95">
        <f>D22&amp;E22&amp;F22&amp;G22</f>
        <v/>
      </c>
      <c r="B22" s="94">
        <f>D22&amp;"."&amp;E22&amp;"."&amp;F22&amp;"-"&amp;G22</f>
        <v/>
      </c>
      <c r="D22" s="94">
        <f>I22&amp;J22&amp;K22</f>
        <v/>
      </c>
      <c r="E22" s="94">
        <f>L22&amp;M22&amp;N22</f>
        <v/>
      </c>
      <c r="F22" s="94">
        <f>O22&amp;P22&amp;Q22</f>
        <v/>
      </c>
      <c r="G22" s="94">
        <f>R22&amp;S22</f>
        <v/>
      </c>
      <c r="I22" s="94" t="inlineStr">
        <is>
          <t>0</t>
        </is>
      </c>
      <c r="J22" s="94" t="inlineStr">
        <is>
          <t>0</t>
        </is>
      </c>
      <c r="K22" s="94" t="inlineStr">
        <is>
          <t>0</t>
        </is>
      </c>
      <c r="L22" s="94" t="inlineStr">
        <is>
          <t>0</t>
        </is>
      </c>
      <c r="M22" s="94" t="inlineStr">
        <is>
          <t>0</t>
        </is>
      </c>
      <c r="N22" s="94" t="inlineStr">
        <is>
          <t>0</t>
        </is>
      </c>
      <c r="O22" s="94" t="n">
        <v>1</v>
      </c>
      <c r="P22" s="94" t="n">
        <v>2</v>
      </c>
      <c r="Q22" s="94" t="n">
        <v>9</v>
      </c>
      <c r="R22" s="94" t="n">
        <v>5</v>
      </c>
      <c r="S22" s="94" t="n">
        <v>5</v>
      </c>
      <c r="U22" s="94">
        <f>IF(MOD(((I22*1)+(J22*2)+(K22*3)+(L22*4)+(M22*5)+(N22*6)+(O22*7)+(P22*8)+(Q22*9)),11)=10,0,MOD(((I22*1)+(J22*2)+(K22*3)+(L22*4)+(M22*5)+(N22*6)+(O22*7)+(P22*8)+(Q22*9)),11))</f>
        <v/>
      </c>
      <c r="V22" s="94">
        <f>IF(MOD(((I22*0)+(J22*1)+(K22*2)+(L22*3)+(M22*4)+(N22*5)+(O22*6)+(P22*7)+(Q22*8)+(R22*9)),11)=10,0,MOD(((I22*0)+(J22*1)+(K22*2)+(L22*3)+(M22*4)+(N22*5)+(O22*6)+(P22*7)+(Q22*8)+(R22*9)),11))</f>
        <v/>
      </c>
    </row>
    <row r="23">
      <c r="A23" s="95">
        <f>D23&amp;E23&amp;F23&amp;G23</f>
        <v/>
      </c>
      <c r="B23" s="94">
        <f>D23&amp;"."&amp;E23&amp;"."&amp;F23&amp;"-"&amp;G23</f>
        <v/>
      </c>
      <c r="D23" s="94">
        <f>I23&amp;J23&amp;K23</f>
        <v/>
      </c>
      <c r="E23" s="94">
        <f>L23&amp;M23&amp;N23</f>
        <v/>
      </c>
      <c r="F23" s="94">
        <f>O23&amp;P23&amp;Q23</f>
        <v/>
      </c>
      <c r="G23" s="94">
        <f>R23&amp;S23</f>
        <v/>
      </c>
      <c r="I23" s="94" t="inlineStr">
        <is>
          <t>0</t>
        </is>
      </c>
      <c r="J23" s="94" t="inlineStr">
        <is>
          <t>0</t>
        </is>
      </c>
      <c r="K23" s="94" t="inlineStr">
        <is>
          <t>0</t>
        </is>
      </c>
      <c r="L23" s="94" t="inlineStr">
        <is>
          <t>0</t>
        </is>
      </c>
      <c r="M23" s="94" t="inlineStr">
        <is>
          <t>0</t>
        </is>
      </c>
      <c r="N23" s="94" t="inlineStr">
        <is>
          <t>0</t>
        </is>
      </c>
      <c r="O23" s="94" t="n">
        <v>1</v>
      </c>
      <c r="P23" s="94" t="n">
        <v>3</v>
      </c>
      <c r="Q23" s="94" t="n">
        <v>0</v>
      </c>
      <c r="R23" s="94" t="n">
        <v>9</v>
      </c>
      <c r="S23" s="94" t="n">
        <v>9</v>
      </c>
      <c r="U23" s="94">
        <f>IF(MOD(((I23*1)+(J23*2)+(K23*3)+(L23*4)+(M23*5)+(N23*6)+(O23*7)+(P23*8)+(Q23*9)),11)=10,0,MOD(((I23*1)+(J23*2)+(K23*3)+(L23*4)+(M23*5)+(N23*6)+(O23*7)+(P23*8)+(Q23*9)),11))</f>
        <v/>
      </c>
      <c r="V23" s="94">
        <f>IF(MOD(((I23*0)+(J23*1)+(K23*2)+(L23*3)+(M23*4)+(N23*5)+(O23*6)+(P23*7)+(Q23*8)+(R23*9)),11)=10,0,MOD(((I23*0)+(J23*1)+(K23*2)+(L23*3)+(M23*4)+(N23*5)+(O23*6)+(P23*7)+(Q23*8)+(R23*9)),11))</f>
        <v/>
      </c>
    </row>
    <row r="24">
      <c r="A24" s="95">
        <f>D24&amp;E24&amp;F24&amp;G24</f>
        <v/>
      </c>
      <c r="B24" s="94">
        <f>D24&amp;"."&amp;E24&amp;"."&amp;F24&amp;"-"&amp;G24</f>
        <v/>
      </c>
      <c r="D24" s="94">
        <f>I24&amp;J24&amp;K24</f>
        <v/>
      </c>
      <c r="E24" s="94">
        <f>L24&amp;M24&amp;N24</f>
        <v/>
      </c>
      <c r="F24" s="94">
        <f>O24&amp;P24&amp;Q24</f>
        <v/>
      </c>
      <c r="G24" s="94">
        <f>R24&amp;S24</f>
        <v/>
      </c>
      <c r="I24" s="94" t="inlineStr">
        <is>
          <t>0</t>
        </is>
      </c>
      <c r="J24" s="94" t="inlineStr">
        <is>
          <t>0</t>
        </is>
      </c>
      <c r="K24" s="94" t="inlineStr">
        <is>
          <t>0</t>
        </is>
      </c>
      <c r="L24" s="94" t="inlineStr">
        <is>
          <t>0</t>
        </is>
      </c>
      <c r="M24" s="94" t="inlineStr">
        <is>
          <t>0</t>
        </is>
      </c>
      <c r="N24" s="94" t="inlineStr">
        <is>
          <t>0</t>
        </is>
      </c>
      <c r="O24" s="94" t="n">
        <v>1</v>
      </c>
      <c r="P24" s="94" t="n">
        <v>3</v>
      </c>
      <c r="Q24" s="94" t="n">
        <v>1</v>
      </c>
      <c r="R24" s="94" t="n">
        <v>7</v>
      </c>
      <c r="S24" s="94" t="n">
        <v>0</v>
      </c>
      <c r="U24" s="94">
        <f>IF(MOD(((I24*1)+(J24*2)+(K24*3)+(L24*4)+(M24*5)+(N24*6)+(O24*7)+(P24*8)+(Q24*9)),11)=10,0,MOD(((I24*1)+(J24*2)+(K24*3)+(L24*4)+(M24*5)+(N24*6)+(O24*7)+(P24*8)+(Q24*9)),11))</f>
        <v/>
      </c>
      <c r="V24" s="94">
        <f>IF(MOD(((I24*0)+(J24*1)+(K24*2)+(L24*3)+(M24*4)+(N24*5)+(O24*6)+(P24*7)+(Q24*8)+(R24*9)),11)=10,0,MOD(((I24*0)+(J24*1)+(K24*2)+(L24*3)+(M24*4)+(N24*5)+(O24*6)+(P24*7)+(Q24*8)+(R24*9)),11))</f>
        <v/>
      </c>
    </row>
    <row r="25">
      <c r="A25" s="95">
        <f>D25&amp;E25&amp;F25&amp;G25</f>
        <v/>
      </c>
      <c r="B25" s="94">
        <f>D25&amp;"."&amp;E25&amp;"."&amp;F25&amp;"-"&amp;G25</f>
        <v/>
      </c>
      <c r="D25" s="94">
        <f>I25&amp;J25&amp;K25</f>
        <v/>
      </c>
      <c r="E25" s="94">
        <f>L25&amp;M25&amp;N25</f>
        <v/>
      </c>
      <c r="F25" s="94">
        <f>O25&amp;P25&amp;Q25</f>
        <v/>
      </c>
      <c r="G25" s="94">
        <f>R25&amp;S25</f>
        <v/>
      </c>
      <c r="I25" s="94" t="inlineStr">
        <is>
          <t>0</t>
        </is>
      </c>
      <c r="J25" s="94" t="inlineStr">
        <is>
          <t>0</t>
        </is>
      </c>
      <c r="K25" s="94" t="inlineStr">
        <is>
          <t>0</t>
        </is>
      </c>
      <c r="L25" s="94" t="inlineStr">
        <is>
          <t>0</t>
        </is>
      </c>
      <c r="M25" s="94" t="inlineStr">
        <is>
          <t>0</t>
        </is>
      </c>
      <c r="N25" s="94" t="inlineStr">
        <is>
          <t>0</t>
        </is>
      </c>
      <c r="O25" s="94" t="n">
        <v>1</v>
      </c>
      <c r="P25" s="94" t="n">
        <v>3</v>
      </c>
      <c r="Q25" s="94" t="n">
        <v>2</v>
      </c>
      <c r="R25" s="94" t="n">
        <v>5</v>
      </c>
      <c r="S25" s="94" t="n">
        <v>0</v>
      </c>
      <c r="U25" s="94">
        <f>IF(MOD(((I25*1)+(J25*2)+(K25*3)+(L25*4)+(M25*5)+(N25*6)+(O25*7)+(P25*8)+(Q25*9)),11)=10,0,MOD(((I25*1)+(J25*2)+(K25*3)+(L25*4)+(M25*5)+(N25*6)+(O25*7)+(P25*8)+(Q25*9)),11))</f>
        <v/>
      </c>
      <c r="V25" s="94">
        <f>IF(MOD(((I25*0)+(J25*1)+(K25*2)+(L25*3)+(M25*4)+(N25*5)+(O25*6)+(P25*7)+(Q25*8)+(R25*9)),11)=10,0,MOD(((I25*0)+(J25*1)+(K25*2)+(L25*3)+(M25*4)+(N25*5)+(O25*6)+(P25*7)+(Q25*8)+(R25*9)),11))</f>
        <v/>
      </c>
    </row>
    <row r="26">
      <c r="A26" s="95">
        <f>D26&amp;E26&amp;F26&amp;G26</f>
        <v/>
      </c>
      <c r="B26" s="94">
        <f>D26&amp;"."&amp;E26&amp;"."&amp;F26&amp;"-"&amp;G26</f>
        <v/>
      </c>
      <c r="D26" s="94">
        <f>I26&amp;J26&amp;K26</f>
        <v/>
      </c>
      <c r="E26" s="94">
        <f>L26&amp;M26&amp;N26</f>
        <v/>
      </c>
      <c r="F26" s="94">
        <f>O26&amp;P26&amp;Q26</f>
        <v/>
      </c>
      <c r="G26" s="94">
        <f>R26&amp;S26</f>
        <v/>
      </c>
      <c r="I26" s="94" t="inlineStr">
        <is>
          <t>0</t>
        </is>
      </c>
      <c r="J26" s="94" t="inlineStr">
        <is>
          <t>0</t>
        </is>
      </c>
      <c r="K26" s="94" t="inlineStr">
        <is>
          <t>0</t>
        </is>
      </c>
      <c r="L26" s="94" t="inlineStr">
        <is>
          <t>0</t>
        </is>
      </c>
      <c r="M26" s="94" t="inlineStr">
        <is>
          <t>0</t>
        </is>
      </c>
      <c r="N26" s="94" t="inlineStr">
        <is>
          <t>0</t>
        </is>
      </c>
      <c r="O26" s="94" t="n">
        <v>1</v>
      </c>
      <c r="P26" s="94" t="n">
        <v>3</v>
      </c>
      <c r="Q26" s="94" t="n">
        <v>3</v>
      </c>
      <c r="R26" s="94" t="n">
        <v>3</v>
      </c>
      <c r="S26" s="94" t="n">
        <v>1</v>
      </c>
      <c r="U26" s="94">
        <f>IF(MOD(((I26*1)+(J26*2)+(K26*3)+(L26*4)+(M26*5)+(N26*6)+(O26*7)+(P26*8)+(Q26*9)),11)=10,0,MOD(((I26*1)+(J26*2)+(K26*3)+(L26*4)+(M26*5)+(N26*6)+(O26*7)+(P26*8)+(Q26*9)),11))</f>
        <v/>
      </c>
      <c r="V26" s="94">
        <f>IF(MOD(((I26*0)+(J26*1)+(K26*2)+(L26*3)+(M26*4)+(N26*5)+(O26*6)+(P26*7)+(Q26*8)+(R26*9)),11)=10,0,MOD(((I26*0)+(J26*1)+(K26*2)+(L26*3)+(M26*4)+(N26*5)+(O26*6)+(P26*7)+(Q26*8)+(R26*9)),11))</f>
        <v/>
      </c>
    </row>
    <row r="27">
      <c r="A27" s="95">
        <f>D27&amp;E27&amp;F27&amp;G27</f>
        <v/>
      </c>
      <c r="B27" s="94">
        <f>D27&amp;"."&amp;E27&amp;"."&amp;F27&amp;"-"&amp;G27</f>
        <v/>
      </c>
      <c r="D27" s="94">
        <f>I27&amp;J27&amp;K27</f>
        <v/>
      </c>
      <c r="E27" s="94">
        <f>L27&amp;M27&amp;N27</f>
        <v/>
      </c>
      <c r="F27" s="94">
        <f>O27&amp;P27&amp;Q27</f>
        <v/>
      </c>
      <c r="G27" s="94">
        <f>R27&amp;S27</f>
        <v/>
      </c>
      <c r="I27" s="94" t="inlineStr">
        <is>
          <t>0</t>
        </is>
      </c>
      <c r="J27" s="94" t="inlineStr">
        <is>
          <t>0</t>
        </is>
      </c>
      <c r="K27" s="94" t="inlineStr">
        <is>
          <t>0</t>
        </is>
      </c>
      <c r="L27" s="94" t="inlineStr">
        <is>
          <t>0</t>
        </is>
      </c>
      <c r="M27" s="94" t="inlineStr">
        <is>
          <t>0</t>
        </is>
      </c>
      <c r="N27" s="94" t="inlineStr">
        <is>
          <t>0</t>
        </is>
      </c>
      <c r="O27" s="94" t="n">
        <v>1</v>
      </c>
      <c r="P27" s="94" t="n">
        <v>3</v>
      </c>
      <c r="Q27" s="94" t="n">
        <v>4</v>
      </c>
      <c r="R27" s="94" t="n">
        <v>1</v>
      </c>
      <c r="S27" s="94" t="n">
        <v>2</v>
      </c>
      <c r="U27" s="94">
        <f>IF(MOD(((I27*1)+(J27*2)+(K27*3)+(L27*4)+(M27*5)+(N27*6)+(O27*7)+(P27*8)+(Q27*9)),11)=10,0,MOD(((I27*1)+(J27*2)+(K27*3)+(L27*4)+(M27*5)+(N27*6)+(O27*7)+(P27*8)+(Q27*9)),11))</f>
        <v/>
      </c>
      <c r="V27" s="94">
        <f>IF(MOD(((I27*0)+(J27*1)+(K27*2)+(L27*3)+(M27*4)+(N27*5)+(O27*6)+(P27*7)+(Q27*8)+(R27*9)),11)=10,0,MOD(((I27*0)+(J27*1)+(K27*2)+(L27*3)+(M27*4)+(N27*5)+(O27*6)+(P27*7)+(Q27*8)+(R27*9)),11))</f>
        <v/>
      </c>
    </row>
    <row r="28">
      <c r="A28" s="95">
        <f>D28&amp;E28&amp;F28&amp;G28</f>
        <v/>
      </c>
      <c r="B28" s="94">
        <f>D28&amp;"."&amp;E28&amp;"."&amp;F28&amp;"-"&amp;G28</f>
        <v/>
      </c>
      <c r="D28" s="94">
        <f>I28&amp;J28&amp;K28</f>
        <v/>
      </c>
      <c r="E28" s="94">
        <f>L28&amp;M28&amp;N28</f>
        <v/>
      </c>
      <c r="F28" s="94">
        <f>O28&amp;P28&amp;Q28</f>
        <v/>
      </c>
      <c r="G28" s="94">
        <f>R28&amp;S28</f>
        <v/>
      </c>
      <c r="I28" s="94" t="inlineStr">
        <is>
          <t>0</t>
        </is>
      </c>
      <c r="J28" s="94" t="inlineStr">
        <is>
          <t>0</t>
        </is>
      </c>
      <c r="K28" s="94" t="inlineStr">
        <is>
          <t>0</t>
        </is>
      </c>
      <c r="L28" s="94" t="inlineStr">
        <is>
          <t>0</t>
        </is>
      </c>
      <c r="M28" s="94" t="inlineStr">
        <is>
          <t>0</t>
        </is>
      </c>
      <c r="N28" s="94" t="inlineStr">
        <is>
          <t>0</t>
        </is>
      </c>
      <c r="O28" s="94" t="n">
        <v>1</v>
      </c>
      <c r="P28" s="94" t="n">
        <v>3</v>
      </c>
      <c r="Q28" s="94" t="n">
        <v>5</v>
      </c>
      <c r="R28" s="94" t="n">
        <v>0</v>
      </c>
      <c r="S28" s="94" t="n">
        <v>1</v>
      </c>
      <c r="U28" s="94">
        <f>IF(MOD(((I28*1)+(J28*2)+(K28*3)+(L28*4)+(M28*5)+(N28*6)+(O28*7)+(P28*8)+(Q28*9)),11)=10,0,MOD(((I28*1)+(J28*2)+(K28*3)+(L28*4)+(M28*5)+(N28*6)+(O28*7)+(P28*8)+(Q28*9)),11))</f>
        <v/>
      </c>
      <c r="V28" s="94">
        <f>IF(MOD(((I28*0)+(J28*1)+(K28*2)+(L28*3)+(M28*4)+(N28*5)+(O28*6)+(P28*7)+(Q28*8)+(R28*9)),11)=10,0,MOD(((I28*0)+(J28*1)+(K28*2)+(L28*3)+(M28*4)+(N28*5)+(O28*6)+(P28*7)+(Q28*8)+(R28*9)),11))</f>
        <v/>
      </c>
    </row>
    <row r="29">
      <c r="A29" s="95">
        <f>D29&amp;E29&amp;F29&amp;G29</f>
        <v/>
      </c>
      <c r="B29" s="94">
        <f>D29&amp;"."&amp;E29&amp;"."&amp;F29&amp;"-"&amp;G29</f>
        <v/>
      </c>
      <c r="D29" s="94">
        <f>I29&amp;J29&amp;K29</f>
        <v/>
      </c>
      <c r="E29" s="94">
        <f>L29&amp;M29&amp;N29</f>
        <v/>
      </c>
      <c r="F29" s="94">
        <f>O29&amp;P29&amp;Q29</f>
        <v/>
      </c>
      <c r="G29" s="94">
        <f>R29&amp;S29</f>
        <v/>
      </c>
      <c r="I29" s="94" t="inlineStr">
        <is>
          <t>0</t>
        </is>
      </c>
      <c r="J29" s="94" t="inlineStr">
        <is>
          <t>0</t>
        </is>
      </c>
      <c r="K29" s="94" t="inlineStr">
        <is>
          <t>0</t>
        </is>
      </c>
      <c r="L29" s="94" t="inlineStr">
        <is>
          <t>0</t>
        </is>
      </c>
      <c r="M29" s="94" t="inlineStr">
        <is>
          <t>0</t>
        </is>
      </c>
      <c r="N29" s="94" t="inlineStr">
        <is>
          <t>0</t>
        </is>
      </c>
      <c r="O29" s="94" t="n">
        <v>1</v>
      </c>
      <c r="P29" s="94" t="n">
        <v>3</v>
      </c>
      <c r="Q29" s="94" t="n">
        <v>6</v>
      </c>
      <c r="R29" s="94" t="n">
        <v>8</v>
      </c>
      <c r="S29" s="94" t="n">
        <v>4</v>
      </c>
      <c r="U29" s="94">
        <f>IF(MOD(((I29*1)+(J29*2)+(K29*3)+(L29*4)+(M29*5)+(N29*6)+(O29*7)+(P29*8)+(Q29*9)),11)=10,0,MOD(((I29*1)+(J29*2)+(K29*3)+(L29*4)+(M29*5)+(N29*6)+(O29*7)+(P29*8)+(Q29*9)),11))</f>
        <v/>
      </c>
      <c r="V29" s="94">
        <f>IF(MOD(((I29*0)+(J29*1)+(K29*2)+(L29*3)+(M29*4)+(N29*5)+(O29*6)+(P29*7)+(Q29*8)+(R29*9)),11)=10,0,MOD(((I29*0)+(J29*1)+(K29*2)+(L29*3)+(M29*4)+(N29*5)+(O29*6)+(P29*7)+(Q29*8)+(R29*9)),11))</f>
        <v/>
      </c>
    </row>
    <row r="30">
      <c r="A30" s="95">
        <f>D30&amp;E30&amp;F30&amp;G30</f>
        <v/>
      </c>
      <c r="B30" s="94">
        <f>D30&amp;"."&amp;E30&amp;"."&amp;F30&amp;"-"&amp;G30</f>
        <v/>
      </c>
      <c r="D30" s="94">
        <f>I30&amp;J30&amp;K30</f>
        <v/>
      </c>
      <c r="E30" s="94">
        <f>L30&amp;M30&amp;N30</f>
        <v/>
      </c>
      <c r="F30" s="94">
        <f>O30&amp;P30&amp;Q30</f>
        <v/>
      </c>
      <c r="G30" s="94">
        <f>R30&amp;S30</f>
        <v/>
      </c>
      <c r="I30" s="94" t="inlineStr">
        <is>
          <t>0</t>
        </is>
      </c>
      <c r="J30" s="94" t="inlineStr">
        <is>
          <t>0</t>
        </is>
      </c>
      <c r="K30" s="94" t="inlineStr">
        <is>
          <t>0</t>
        </is>
      </c>
      <c r="L30" s="94" t="inlineStr">
        <is>
          <t>0</t>
        </is>
      </c>
      <c r="M30" s="94" t="inlineStr">
        <is>
          <t>0</t>
        </is>
      </c>
      <c r="N30" s="94" t="inlineStr">
        <is>
          <t>0</t>
        </is>
      </c>
      <c r="O30" s="94" t="n">
        <v>1</v>
      </c>
      <c r="P30" s="94" t="n">
        <v>3</v>
      </c>
      <c r="Q30" s="94" t="n">
        <v>7</v>
      </c>
      <c r="R30" s="94" t="n">
        <v>6</v>
      </c>
      <c r="S30" s="94" t="n">
        <v>5</v>
      </c>
      <c r="U30" s="94">
        <f>IF(MOD(((I30*1)+(J30*2)+(K30*3)+(L30*4)+(M30*5)+(N30*6)+(O30*7)+(P30*8)+(Q30*9)),11)=10,0,MOD(((I30*1)+(J30*2)+(K30*3)+(L30*4)+(M30*5)+(N30*6)+(O30*7)+(P30*8)+(Q30*9)),11))</f>
        <v/>
      </c>
      <c r="V30" s="94">
        <f>IF(MOD(((I30*0)+(J30*1)+(K30*2)+(L30*3)+(M30*4)+(N30*5)+(O30*6)+(P30*7)+(Q30*8)+(R30*9)),11)=10,0,MOD(((I30*0)+(J30*1)+(K30*2)+(L30*3)+(M30*4)+(N30*5)+(O30*6)+(P30*7)+(Q30*8)+(R30*9)),11))</f>
        <v/>
      </c>
    </row>
    <row r="31">
      <c r="A31" s="95">
        <f>D31&amp;E31&amp;F31&amp;G31</f>
        <v/>
      </c>
      <c r="B31" s="94">
        <f>D31&amp;"."&amp;E31&amp;"."&amp;F31&amp;"-"&amp;G31</f>
        <v/>
      </c>
      <c r="D31" s="94">
        <f>I31&amp;J31&amp;K31</f>
        <v/>
      </c>
      <c r="E31" s="94">
        <f>L31&amp;M31&amp;N31</f>
        <v/>
      </c>
      <c r="F31" s="94">
        <f>O31&amp;P31&amp;Q31</f>
        <v/>
      </c>
      <c r="G31" s="94">
        <f>R31&amp;S31</f>
        <v/>
      </c>
      <c r="I31" s="94" t="inlineStr">
        <is>
          <t>0</t>
        </is>
      </c>
      <c r="J31" s="94" t="inlineStr">
        <is>
          <t>0</t>
        </is>
      </c>
      <c r="K31" s="94" t="inlineStr">
        <is>
          <t>0</t>
        </is>
      </c>
      <c r="L31" s="94" t="inlineStr">
        <is>
          <t>0</t>
        </is>
      </c>
      <c r="M31" s="94" t="inlineStr">
        <is>
          <t>0</t>
        </is>
      </c>
      <c r="N31" s="94" t="inlineStr">
        <is>
          <t>0</t>
        </is>
      </c>
      <c r="O31" s="94" t="n">
        <v>1</v>
      </c>
      <c r="P31" s="94" t="n">
        <v>3</v>
      </c>
      <c r="Q31" s="94" t="n">
        <v>8</v>
      </c>
      <c r="R31" s="94" t="n">
        <v>4</v>
      </c>
      <c r="S31" s="94" t="n">
        <v>6</v>
      </c>
      <c r="U31" s="94">
        <f>IF(MOD(((I31*1)+(J31*2)+(K31*3)+(L31*4)+(M31*5)+(N31*6)+(O31*7)+(P31*8)+(Q31*9)),11)=10,0,MOD(((I31*1)+(J31*2)+(K31*3)+(L31*4)+(M31*5)+(N31*6)+(O31*7)+(P31*8)+(Q31*9)),11))</f>
        <v/>
      </c>
      <c r="V31" s="94">
        <f>IF(MOD(((I31*0)+(J31*1)+(K31*2)+(L31*3)+(M31*4)+(N31*5)+(O31*6)+(P31*7)+(Q31*8)+(R31*9)),11)=10,0,MOD(((I31*0)+(J31*1)+(K31*2)+(L31*3)+(M31*4)+(N31*5)+(O31*6)+(P31*7)+(Q31*8)+(R31*9)),11))</f>
        <v/>
      </c>
    </row>
    <row r="32">
      <c r="A32" s="95">
        <f>D32&amp;E32&amp;F32&amp;G32</f>
        <v/>
      </c>
      <c r="B32" s="94">
        <f>D32&amp;"."&amp;E32&amp;"."&amp;F32&amp;"-"&amp;G32</f>
        <v/>
      </c>
      <c r="D32" s="94">
        <f>I32&amp;J32&amp;K32</f>
        <v/>
      </c>
      <c r="E32" s="94">
        <f>L32&amp;M32&amp;N32</f>
        <v/>
      </c>
      <c r="F32" s="94">
        <f>O32&amp;P32&amp;Q32</f>
        <v/>
      </c>
      <c r="G32" s="94">
        <f>R32&amp;S32</f>
        <v/>
      </c>
      <c r="I32" s="94" t="inlineStr">
        <is>
          <t>0</t>
        </is>
      </c>
      <c r="J32" s="94" t="inlineStr">
        <is>
          <t>0</t>
        </is>
      </c>
      <c r="K32" s="94" t="inlineStr">
        <is>
          <t>0</t>
        </is>
      </c>
      <c r="L32" s="94" t="inlineStr">
        <is>
          <t>0</t>
        </is>
      </c>
      <c r="M32" s="94" t="inlineStr">
        <is>
          <t>0</t>
        </is>
      </c>
      <c r="N32" s="94" t="inlineStr">
        <is>
          <t>0</t>
        </is>
      </c>
      <c r="O32" s="94" t="n">
        <v>1</v>
      </c>
      <c r="P32" s="94" t="n">
        <v>3</v>
      </c>
      <c r="Q32" s="94" t="n">
        <v>9</v>
      </c>
      <c r="R32" s="94" t="n">
        <v>2</v>
      </c>
      <c r="S32" s="94" t="n">
        <v>7</v>
      </c>
      <c r="U32" s="94">
        <f>IF(MOD(((I32*1)+(J32*2)+(K32*3)+(L32*4)+(M32*5)+(N32*6)+(O32*7)+(P32*8)+(Q32*9)),11)=10,0,MOD(((I32*1)+(J32*2)+(K32*3)+(L32*4)+(M32*5)+(N32*6)+(O32*7)+(P32*8)+(Q32*9)),11))</f>
        <v/>
      </c>
      <c r="V32" s="94">
        <f>IF(MOD(((I32*0)+(J32*1)+(K32*2)+(L32*3)+(M32*4)+(N32*5)+(O32*6)+(P32*7)+(Q32*8)+(R32*9)),11)=10,0,MOD(((I32*0)+(J32*1)+(K32*2)+(L32*3)+(M32*4)+(N32*5)+(O32*6)+(P32*7)+(Q32*8)+(R32*9)),11))</f>
        <v/>
      </c>
    </row>
    <row r="33">
      <c r="A33" s="95">
        <f>D33&amp;E33&amp;F33&amp;G33</f>
        <v/>
      </c>
      <c r="B33" s="94">
        <f>D33&amp;"."&amp;E33&amp;"."&amp;F33&amp;"-"&amp;G33</f>
        <v/>
      </c>
      <c r="D33" s="94">
        <f>I33&amp;J33&amp;K33</f>
        <v/>
      </c>
      <c r="E33" s="94">
        <f>L33&amp;M33&amp;N33</f>
        <v/>
      </c>
      <c r="F33" s="94">
        <f>O33&amp;P33&amp;Q33</f>
        <v/>
      </c>
      <c r="G33" s="94">
        <f>R33&amp;S33</f>
        <v/>
      </c>
      <c r="I33" s="94" t="inlineStr">
        <is>
          <t>0</t>
        </is>
      </c>
      <c r="J33" s="94" t="inlineStr">
        <is>
          <t>0</t>
        </is>
      </c>
      <c r="K33" s="94" t="inlineStr">
        <is>
          <t>0</t>
        </is>
      </c>
      <c r="L33" s="94" t="inlineStr">
        <is>
          <t>0</t>
        </is>
      </c>
      <c r="M33" s="94" t="inlineStr">
        <is>
          <t>0</t>
        </is>
      </c>
      <c r="N33" s="94" t="inlineStr">
        <is>
          <t>0</t>
        </is>
      </c>
      <c r="O33" s="94" t="n">
        <v>1</v>
      </c>
      <c r="P33" s="94" t="n">
        <v>4</v>
      </c>
      <c r="Q33" s="94" t="n">
        <v>0</v>
      </c>
      <c r="R33" s="94" t="n">
        <v>6</v>
      </c>
      <c r="S33" s="94" t="n">
        <v>0</v>
      </c>
      <c r="U33" s="94">
        <f>IF(MOD(((I33*1)+(J33*2)+(K33*3)+(L33*4)+(M33*5)+(N33*6)+(O33*7)+(P33*8)+(Q33*9)),11)=10,0,MOD(((I33*1)+(J33*2)+(K33*3)+(L33*4)+(M33*5)+(N33*6)+(O33*7)+(P33*8)+(Q33*9)),11))</f>
        <v/>
      </c>
      <c r="V33" s="94">
        <f>IF(MOD(((I33*0)+(J33*1)+(K33*2)+(L33*3)+(M33*4)+(N33*5)+(O33*6)+(P33*7)+(Q33*8)+(R33*9)),11)=10,0,MOD(((I33*0)+(J33*1)+(K33*2)+(L33*3)+(M33*4)+(N33*5)+(O33*6)+(P33*7)+(Q33*8)+(R33*9)),11))</f>
        <v/>
      </c>
    </row>
    <row r="34">
      <c r="A34" s="95">
        <f>D34&amp;E34&amp;F34&amp;G34</f>
        <v/>
      </c>
      <c r="B34" s="94">
        <f>D34&amp;"."&amp;E34&amp;"."&amp;F34&amp;"-"&amp;G34</f>
        <v/>
      </c>
      <c r="D34" s="94">
        <f>I34&amp;J34&amp;K34</f>
        <v/>
      </c>
      <c r="E34" s="94">
        <f>L34&amp;M34&amp;N34</f>
        <v/>
      </c>
      <c r="F34" s="94">
        <f>O34&amp;P34&amp;Q34</f>
        <v/>
      </c>
      <c r="G34" s="94">
        <f>R34&amp;S34</f>
        <v/>
      </c>
      <c r="I34" s="94" t="inlineStr">
        <is>
          <t>0</t>
        </is>
      </c>
      <c r="J34" s="94" t="inlineStr">
        <is>
          <t>0</t>
        </is>
      </c>
      <c r="K34" s="94" t="inlineStr">
        <is>
          <t>0</t>
        </is>
      </c>
      <c r="L34" s="94" t="inlineStr">
        <is>
          <t>0</t>
        </is>
      </c>
      <c r="M34" s="94" t="inlineStr">
        <is>
          <t>0</t>
        </is>
      </c>
      <c r="N34" s="94" t="inlineStr">
        <is>
          <t>0</t>
        </is>
      </c>
      <c r="O34" s="94" t="n">
        <v>1</v>
      </c>
      <c r="P34" s="94" t="n">
        <v>4</v>
      </c>
      <c r="Q34" s="94" t="n">
        <v>1</v>
      </c>
      <c r="R34" s="94" t="n">
        <v>4</v>
      </c>
      <c r="S34" s="94" t="n">
        <v>1</v>
      </c>
      <c r="U34" s="94">
        <f>IF(MOD(((I34*1)+(J34*2)+(K34*3)+(L34*4)+(M34*5)+(N34*6)+(O34*7)+(P34*8)+(Q34*9)),11)=10,0,MOD(((I34*1)+(J34*2)+(K34*3)+(L34*4)+(M34*5)+(N34*6)+(O34*7)+(P34*8)+(Q34*9)),11))</f>
        <v/>
      </c>
      <c r="V34" s="94">
        <f>IF(MOD(((I34*0)+(J34*1)+(K34*2)+(L34*3)+(M34*4)+(N34*5)+(O34*6)+(P34*7)+(Q34*8)+(R34*9)),11)=10,0,MOD(((I34*0)+(J34*1)+(K34*2)+(L34*3)+(M34*4)+(N34*5)+(O34*6)+(P34*7)+(Q34*8)+(R34*9)),11))</f>
        <v/>
      </c>
    </row>
    <row r="35">
      <c r="A35" s="95">
        <f>D35&amp;E35&amp;F35&amp;G35</f>
        <v/>
      </c>
      <c r="B35" s="94">
        <f>D35&amp;"."&amp;E35&amp;"."&amp;F35&amp;"-"&amp;G35</f>
        <v/>
      </c>
      <c r="D35" s="94">
        <f>I35&amp;J35&amp;K35</f>
        <v/>
      </c>
      <c r="E35" s="94">
        <f>L35&amp;M35&amp;N35</f>
        <v/>
      </c>
      <c r="F35" s="94">
        <f>O35&amp;P35&amp;Q35</f>
        <v/>
      </c>
      <c r="G35" s="94">
        <f>R35&amp;S35</f>
        <v/>
      </c>
      <c r="I35" s="94" t="inlineStr">
        <is>
          <t>0</t>
        </is>
      </c>
      <c r="J35" s="94" t="inlineStr">
        <is>
          <t>0</t>
        </is>
      </c>
      <c r="K35" s="94" t="inlineStr">
        <is>
          <t>0</t>
        </is>
      </c>
      <c r="L35" s="94" t="inlineStr">
        <is>
          <t>0</t>
        </is>
      </c>
      <c r="M35" s="94" t="inlineStr">
        <is>
          <t>0</t>
        </is>
      </c>
      <c r="N35" s="94" t="inlineStr">
        <is>
          <t>0</t>
        </is>
      </c>
      <c r="O35" s="94" t="n">
        <v>1</v>
      </c>
      <c r="P35" s="94" t="n">
        <v>4</v>
      </c>
      <c r="Q35" s="94" t="n">
        <v>2</v>
      </c>
      <c r="R35" s="94" t="n">
        <v>2</v>
      </c>
      <c r="S35" s="94" t="n">
        <v>2</v>
      </c>
      <c r="U35" s="94">
        <f>IF(MOD(((I35*1)+(J35*2)+(K35*3)+(L35*4)+(M35*5)+(N35*6)+(O35*7)+(P35*8)+(Q35*9)),11)=10,0,MOD(((I35*1)+(J35*2)+(K35*3)+(L35*4)+(M35*5)+(N35*6)+(O35*7)+(P35*8)+(Q35*9)),11))</f>
        <v/>
      </c>
      <c r="V35" s="94">
        <f>IF(MOD(((I35*0)+(J35*1)+(K35*2)+(L35*3)+(M35*4)+(N35*5)+(O35*6)+(P35*7)+(Q35*8)+(R35*9)),11)=10,0,MOD(((I35*0)+(J35*1)+(K35*2)+(L35*3)+(M35*4)+(N35*5)+(O35*6)+(P35*7)+(Q35*8)+(R35*9)),11))</f>
        <v/>
      </c>
    </row>
    <row r="36">
      <c r="A36" s="95">
        <f>D36&amp;E36&amp;F36&amp;G36</f>
        <v/>
      </c>
      <c r="B36" s="94">
        <f>D36&amp;"."&amp;E36&amp;"."&amp;F36&amp;"-"&amp;G36</f>
        <v/>
      </c>
      <c r="D36" s="94">
        <f>I36&amp;J36&amp;K36</f>
        <v/>
      </c>
      <c r="E36" s="94">
        <f>L36&amp;M36&amp;N36</f>
        <v/>
      </c>
      <c r="F36" s="94">
        <f>O36&amp;P36&amp;Q36</f>
        <v/>
      </c>
      <c r="G36" s="94">
        <f>R36&amp;S36</f>
        <v/>
      </c>
      <c r="I36" s="94" t="inlineStr">
        <is>
          <t>0</t>
        </is>
      </c>
      <c r="J36" s="94" t="inlineStr">
        <is>
          <t>0</t>
        </is>
      </c>
      <c r="K36" s="94" t="inlineStr">
        <is>
          <t>0</t>
        </is>
      </c>
      <c r="L36" s="94" t="inlineStr">
        <is>
          <t>0</t>
        </is>
      </c>
      <c r="M36" s="94" t="inlineStr">
        <is>
          <t>0</t>
        </is>
      </c>
      <c r="N36" s="94" t="inlineStr">
        <is>
          <t>0</t>
        </is>
      </c>
      <c r="O36" s="94" t="n">
        <v>1</v>
      </c>
      <c r="P36" s="94" t="n">
        <v>4</v>
      </c>
      <c r="Q36" s="94" t="n">
        <v>3</v>
      </c>
      <c r="R36" s="94" t="n">
        <v>0</v>
      </c>
      <c r="S36" s="94" t="n">
        <v>3</v>
      </c>
      <c r="U36" s="94">
        <f>IF(MOD(((I36*1)+(J36*2)+(K36*3)+(L36*4)+(M36*5)+(N36*6)+(O36*7)+(P36*8)+(Q36*9)),11)=10,0,MOD(((I36*1)+(J36*2)+(K36*3)+(L36*4)+(M36*5)+(N36*6)+(O36*7)+(P36*8)+(Q36*9)),11))</f>
        <v/>
      </c>
      <c r="V36" s="94">
        <f>IF(MOD(((I36*0)+(J36*1)+(K36*2)+(L36*3)+(M36*4)+(N36*5)+(O36*6)+(P36*7)+(Q36*8)+(R36*9)),11)=10,0,MOD(((I36*0)+(J36*1)+(K36*2)+(L36*3)+(M36*4)+(N36*5)+(O36*6)+(P36*7)+(Q36*8)+(R36*9)),11))</f>
        <v/>
      </c>
    </row>
    <row r="37">
      <c r="A37" s="95">
        <f>D37&amp;E37&amp;F37&amp;G37</f>
        <v/>
      </c>
      <c r="B37" s="94">
        <f>D37&amp;"."&amp;E37&amp;"."&amp;F37&amp;"-"&amp;G37</f>
        <v/>
      </c>
      <c r="D37" s="94">
        <f>I37&amp;J37&amp;K37</f>
        <v/>
      </c>
      <c r="E37" s="94">
        <f>L37&amp;M37&amp;N37</f>
        <v/>
      </c>
      <c r="F37" s="94">
        <f>O37&amp;P37&amp;Q37</f>
        <v/>
      </c>
      <c r="G37" s="94">
        <f>R37&amp;S37</f>
        <v/>
      </c>
      <c r="I37" s="94" t="inlineStr">
        <is>
          <t>0</t>
        </is>
      </c>
      <c r="J37" s="94" t="inlineStr">
        <is>
          <t>0</t>
        </is>
      </c>
      <c r="K37" s="94" t="inlineStr">
        <is>
          <t>0</t>
        </is>
      </c>
      <c r="L37" s="94" t="inlineStr">
        <is>
          <t>0</t>
        </is>
      </c>
      <c r="M37" s="94" t="inlineStr">
        <is>
          <t>0</t>
        </is>
      </c>
      <c r="N37" s="94" t="inlineStr">
        <is>
          <t>0</t>
        </is>
      </c>
      <c r="O37" s="94" t="n">
        <v>1</v>
      </c>
      <c r="P37" s="94" t="n">
        <v>4</v>
      </c>
      <c r="Q37" s="94" t="n">
        <v>4</v>
      </c>
      <c r="R37" s="94" t="n">
        <v>9</v>
      </c>
      <c r="S37" s="94" t="n">
        <v>4</v>
      </c>
      <c r="U37" s="94">
        <f>IF(MOD(((I37*1)+(J37*2)+(K37*3)+(L37*4)+(M37*5)+(N37*6)+(O37*7)+(P37*8)+(Q37*9)),11)=10,0,MOD(((I37*1)+(J37*2)+(K37*3)+(L37*4)+(M37*5)+(N37*6)+(O37*7)+(P37*8)+(Q37*9)),11))</f>
        <v/>
      </c>
      <c r="V37" s="94">
        <f>IF(MOD(((I37*0)+(J37*1)+(K37*2)+(L37*3)+(M37*4)+(N37*5)+(O37*6)+(P37*7)+(Q37*8)+(R37*9)),11)=10,0,MOD(((I37*0)+(J37*1)+(K37*2)+(L37*3)+(M37*4)+(N37*5)+(O37*6)+(P37*7)+(Q37*8)+(R37*9)),11))</f>
        <v/>
      </c>
    </row>
    <row r="38">
      <c r="A38" s="95">
        <f>D38&amp;E38&amp;F38&amp;G38</f>
        <v/>
      </c>
      <c r="B38" s="94">
        <f>D38&amp;"."&amp;E38&amp;"."&amp;F38&amp;"-"&amp;G38</f>
        <v/>
      </c>
      <c r="D38" s="94">
        <f>I38&amp;J38&amp;K38</f>
        <v/>
      </c>
      <c r="E38" s="94">
        <f>L38&amp;M38&amp;N38</f>
        <v/>
      </c>
      <c r="F38" s="94">
        <f>O38&amp;P38&amp;Q38</f>
        <v/>
      </c>
      <c r="G38" s="94">
        <f>R38&amp;S38</f>
        <v/>
      </c>
      <c r="I38" s="94" t="inlineStr">
        <is>
          <t>0</t>
        </is>
      </c>
      <c r="J38" s="94" t="inlineStr">
        <is>
          <t>0</t>
        </is>
      </c>
      <c r="K38" s="94" t="inlineStr">
        <is>
          <t>0</t>
        </is>
      </c>
      <c r="L38" s="94" t="inlineStr">
        <is>
          <t>0</t>
        </is>
      </c>
      <c r="M38" s="94" t="inlineStr">
        <is>
          <t>0</t>
        </is>
      </c>
      <c r="N38" s="94" t="inlineStr">
        <is>
          <t>0</t>
        </is>
      </c>
      <c r="O38" s="94" t="n">
        <v>1</v>
      </c>
      <c r="P38" s="94" t="n">
        <v>4</v>
      </c>
      <c r="Q38" s="94" t="n">
        <v>5</v>
      </c>
      <c r="R38" s="94" t="n">
        <v>7</v>
      </c>
      <c r="S38" s="94" t="n">
        <v>5</v>
      </c>
      <c r="U38" s="94">
        <f>IF(MOD(((I38*1)+(J38*2)+(K38*3)+(L38*4)+(M38*5)+(N38*6)+(O38*7)+(P38*8)+(Q38*9)),11)=10,0,MOD(((I38*1)+(J38*2)+(K38*3)+(L38*4)+(M38*5)+(N38*6)+(O38*7)+(P38*8)+(Q38*9)),11))</f>
        <v/>
      </c>
      <c r="V38" s="94">
        <f>IF(MOD(((I38*0)+(J38*1)+(K38*2)+(L38*3)+(M38*4)+(N38*5)+(O38*6)+(P38*7)+(Q38*8)+(R38*9)),11)=10,0,MOD(((I38*0)+(J38*1)+(K38*2)+(L38*3)+(M38*4)+(N38*5)+(O38*6)+(P38*7)+(Q38*8)+(R38*9)),11))</f>
        <v/>
      </c>
    </row>
    <row r="39">
      <c r="A39" s="95">
        <f>D39&amp;E39&amp;F39&amp;G39</f>
        <v/>
      </c>
      <c r="B39" s="94">
        <f>D39&amp;"."&amp;E39&amp;"."&amp;F39&amp;"-"&amp;G39</f>
        <v/>
      </c>
      <c r="D39" s="94">
        <f>I39&amp;J39&amp;K39</f>
        <v/>
      </c>
      <c r="E39" s="94">
        <f>L39&amp;M39&amp;N39</f>
        <v/>
      </c>
      <c r="F39" s="94">
        <f>O39&amp;P39&amp;Q39</f>
        <v/>
      </c>
      <c r="G39" s="94">
        <f>R39&amp;S39</f>
        <v/>
      </c>
      <c r="I39" s="94" t="inlineStr">
        <is>
          <t>0</t>
        </is>
      </c>
      <c r="J39" s="94" t="inlineStr">
        <is>
          <t>0</t>
        </is>
      </c>
      <c r="K39" s="94" t="inlineStr">
        <is>
          <t>0</t>
        </is>
      </c>
      <c r="L39" s="94" t="inlineStr">
        <is>
          <t>0</t>
        </is>
      </c>
      <c r="M39" s="94" t="inlineStr">
        <is>
          <t>0</t>
        </is>
      </c>
      <c r="N39" s="94" t="inlineStr">
        <is>
          <t>0</t>
        </is>
      </c>
      <c r="O39" s="94" t="n">
        <v>1</v>
      </c>
      <c r="P39" s="94" t="n">
        <v>4</v>
      </c>
      <c r="Q39" s="94" t="n">
        <v>6</v>
      </c>
      <c r="R39" s="94" t="n">
        <v>5</v>
      </c>
      <c r="S39" s="94" t="n">
        <v>6</v>
      </c>
      <c r="U39" s="94">
        <f>IF(MOD(((I39*1)+(J39*2)+(K39*3)+(L39*4)+(M39*5)+(N39*6)+(O39*7)+(P39*8)+(Q39*9)),11)=10,0,MOD(((I39*1)+(J39*2)+(K39*3)+(L39*4)+(M39*5)+(N39*6)+(O39*7)+(P39*8)+(Q39*9)),11))</f>
        <v/>
      </c>
      <c r="V39" s="94">
        <f>IF(MOD(((I39*0)+(J39*1)+(K39*2)+(L39*3)+(M39*4)+(N39*5)+(O39*6)+(P39*7)+(Q39*8)+(R39*9)),11)=10,0,MOD(((I39*0)+(J39*1)+(K39*2)+(L39*3)+(M39*4)+(N39*5)+(O39*6)+(P39*7)+(Q39*8)+(R39*9)),11))</f>
        <v/>
      </c>
    </row>
    <row r="40">
      <c r="A40" s="95">
        <f>D40&amp;E40&amp;F40&amp;G40</f>
        <v/>
      </c>
      <c r="B40" s="94">
        <f>D40&amp;"."&amp;E40&amp;"."&amp;F40&amp;"-"&amp;G40</f>
        <v/>
      </c>
      <c r="D40" s="94">
        <f>I40&amp;J40&amp;K40</f>
        <v/>
      </c>
      <c r="E40" s="94">
        <f>L40&amp;M40&amp;N40</f>
        <v/>
      </c>
      <c r="F40" s="94">
        <f>O40&amp;P40&amp;Q40</f>
        <v/>
      </c>
      <c r="G40" s="94">
        <f>R40&amp;S40</f>
        <v/>
      </c>
      <c r="I40" s="94" t="inlineStr">
        <is>
          <t>0</t>
        </is>
      </c>
      <c r="J40" s="94" t="inlineStr">
        <is>
          <t>0</t>
        </is>
      </c>
      <c r="K40" s="94" t="inlineStr">
        <is>
          <t>0</t>
        </is>
      </c>
      <c r="L40" s="94" t="inlineStr">
        <is>
          <t>0</t>
        </is>
      </c>
      <c r="M40" s="94" t="inlineStr">
        <is>
          <t>0</t>
        </is>
      </c>
      <c r="N40" s="94" t="inlineStr">
        <is>
          <t>0</t>
        </is>
      </c>
      <c r="O40" s="94" t="n">
        <v>1</v>
      </c>
      <c r="P40" s="94" t="n">
        <v>4</v>
      </c>
      <c r="Q40" s="94" t="n">
        <v>7</v>
      </c>
      <c r="R40" s="94" t="n">
        <v>3</v>
      </c>
      <c r="S40" s="94" t="n">
        <v>7</v>
      </c>
      <c r="U40" s="94">
        <f>IF(MOD(((I40*1)+(J40*2)+(K40*3)+(L40*4)+(M40*5)+(N40*6)+(O40*7)+(P40*8)+(Q40*9)),11)=10,0,MOD(((I40*1)+(J40*2)+(K40*3)+(L40*4)+(M40*5)+(N40*6)+(O40*7)+(P40*8)+(Q40*9)),11))</f>
        <v/>
      </c>
      <c r="V40" s="94">
        <f>IF(MOD(((I40*0)+(J40*1)+(K40*2)+(L40*3)+(M40*4)+(N40*5)+(O40*6)+(P40*7)+(Q40*8)+(R40*9)),11)=10,0,MOD(((I40*0)+(J40*1)+(K40*2)+(L40*3)+(M40*4)+(N40*5)+(O40*6)+(P40*7)+(Q40*8)+(R40*9)),11))</f>
        <v/>
      </c>
    </row>
    <row r="41">
      <c r="A41" s="95">
        <f>D41&amp;E41&amp;F41&amp;G41</f>
        <v/>
      </c>
      <c r="B41" s="94">
        <f>D41&amp;"."&amp;E41&amp;"."&amp;F41&amp;"-"&amp;G41</f>
        <v/>
      </c>
      <c r="D41" s="94">
        <f>I41&amp;J41&amp;K41</f>
        <v/>
      </c>
      <c r="E41" s="94">
        <f>L41&amp;M41&amp;N41</f>
        <v/>
      </c>
      <c r="F41" s="94">
        <f>O41&amp;P41&amp;Q41</f>
        <v/>
      </c>
      <c r="G41" s="94">
        <f>R41&amp;S41</f>
        <v/>
      </c>
      <c r="I41" s="94" t="inlineStr">
        <is>
          <t>0</t>
        </is>
      </c>
      <c r="J41" s="94" t="inlineStr">
        <is>
          <t>0</t>
        </is>
      </c>
      <c r="K41" s="94" t="inlineStr">
        <is>
          <t>0</t>
        </is>
      </c>
      <c r="L41" s="94" t="inlineStr">
        <is>
          <t>0</t>
        </is>
      </c>
      <c r="M41" s="94" t="inlineStr">
        <is>
          <t>0</t>
        </is>
      </c>
      <c r="N41" s="94" t="inlineStr">
        <is>
          <t>0</t>
        </is>
      </c>
      <c r="O41" s="94" t="n">
        <v>1</v>
      </c>
      <c r="P41" s="94" t="n">
        <v>4</v>
      </c>
      <c r="Q41" s="94" t="n">
        <v>8</v>
      </c>
      <c r="R41" s="94" t="n">
        <v>1</v>
      </c>
      <c r="S41" s="94" t="n">
        <v>8</v>
      </c>
      <c r="U41" s="94">
        <f>IF(MOD(((I41*1)+(J41*2)+(K41*3)+(L41*4)+(M41*5)+(N41*6)+(O41*7)+(P41*8)+(Q41*9)),11)=10,0,MOD(((I41*1)+(J41*2)+(K41*3)+(L41*4)+(M41*5)+(N41*6)+(O41*7)+(P41*8)+(Q41*9)),11))</f>
        <v/>
      </c>
      <c r="V41" s="94">
        <f>IF(MOD(((I41*0)+(J41*1)+(K41*2)+(L41*3)+(M41*4)+(N41*5)+(O41*6)+(P41*7)+(Q41*8)+(R41*9)),11)=10,0,MOD(((I41*0)+(J41*1)+(K41*2)+(L41*3)+(M41*4)+(N41*5)+(O41*6)+(P41*7)+(Q41*8)+(R41*9)),11))</f>
        <v/>
      </c>
    </row>
    <row r="42">
      <c r="A42" s="95">
        <f>D42&amp;E42&amp;F42&amp;G42</f>
        <v/>
      </c>
      <c r="B42" s="94">
        <f>D42&amp;"."&amp;E42&amp;"."&amp;F42&amp;"-"&amp;G42</f>
        <v/>
      </c>
      <c r="D42" s="94">
        <f>I42&amp;J42&amp;K42</f>
        <v/>
      </c>
      <c r="E42" s="94">
        <f>L42&amp;M42&amp;N42</f>
        <v/>
      </c>
      <c r="F42" s="94">
        <f>O42&amp;P42&amp;Q42</f>
        <v/>
      </c>
      <c r="G42" s="94">
        <f>R42&amp;S42</f>
        <v/>
      </c>
      <c r="I42" s="94" t="inlineStr">
        <is>
          <t>0</t>
        </is>
      </c>
      <c r="J42" s="94" t="inlineStr">
        <is>
          <t>0</t>
        </is>
      </c>
      <c r="K42" s="94" t="inlineStr">
        <is>
          <t>0</t>
        </is>
      </c>
      <c r="L42" s="94" t="inlineStr">
        <is>
          <t>0</t>
        </is>
      </c>
      <c r="M42" s="94" t="inlineStr">
        <is>
          <t>0</t>
        </is>
      </c>
      <c r="N42" s="94" t="inlineStr">
        <is>
          <t>0</t>
        </is>
      </c>
      <c r="O42" s="94" t="n">
        <v>1</v>
      </c>
      <c r="P42" s="94" t="n">
        <v>4</v>
      </c>
      <c r="Q42" s="94" t="n">
        <v>9</v>
      </c>
      <c r="R42" s="94" t="n">
        <v>0</v>
      </c>
      <c r="S42" s="94" t="n">
        <v>7</v>
      </c>
      <c r="U42" s="94">
        <f>IF(MOD(((I42*1)+(J42*2)+(K42*3)+(L42*4)+(M42*5)+(N42*6)+(O42*7)+(P42*8)+(Q42*9)),11)=10,0,MOD(((I42*1)+(J42*2)+(K42*3)+(L42*4)+(M42*5)+(N42*6)+(O42*7)+(P42*8)+(Q42*9)),11))</f>
        <v/>
      </c>
      <c r="V42" s="94">
        <f>IF(MOD(((I42*0)+(J42*1)+(K42*2)+(L42*3)+(M42*4)+(N42*5)+(O42*6)+(P42*7)+(Q42*8)+(R42*9)),11)=10,0,MOD(((I42*0)+(J42*1)+(K42*2)+(L42*3)+(M42*4)+(N42*5)+(O42*6)+(P42*7)+(Q42*8)+(R42*9)),11))</f>
        <v/>
      </c>
    </row>
    <row r="43">
      <c r="A43" s="95">
        <f>D43&amp;E43&amp;F43&amp;G43</f>
        <v/>
      </c>
      <c r="B43" s="94">
        <f>D43&amp;"."&amp;E43&amp;"."&amp;F43&amp;"-"&amp;G43</f>
        <v/>
      </c>
      <c r="D43" s="94">
        <f>I43&amp;J43&amp;K43</f>
        <v/>
      </c>
      <c r="E43" s="94">
        <f>L43&amp;M43&amp;N43</f>
        <v/>
      </c>
      <c r="F43" s="94">
        <f>O43&amp;P43&amp;Q43</f>
        <v/>
      </c>
      <c r="G43" s="94">
        <f>R43&amp;S43</f>
        <v/>
      </c>
      <c r="I43" s="94" t="inlineStr">
        <is>
          <t>0</t>
        </is>
      </c>
      <c r="J43" s="94" t="inlineStr">
        <is>
          <t>0</t>
        </is>
      </c>
      <c r="K43" s="94" t="inlineStr">
        <is>
          <t>0</t>
        </is>
      </c>
      <c r="L43" s="94" t="inlineStr">
        <is>
          <t>0</t>
        </is>
      </c>
      <c r="M43" s="94" t="inlineStr">
        <is>
          <t>0</t>
        </is>
      </c>
      <c r="N43" s="94" t="inlineStr">
        <is>
          <t>0</t>
        </is>
      </c>
      <c r="O43" s="94" t="n">
        <v>1</v>
      </c>
      <c r="P43" s="94" t="n">
        <v>5</v>
      </c>
      <c r="Q43" s="94" t="n">
        <v>0</v>
      </c>
      <c r="R43" s="94" t="n">
        <v>3</v>
      </c>
      <c r="S43" s="94" t="n">
        <v>2</v>
      </c>
      <c r="U43" s="94">
        <f>IF(MOD(((I43*1)+(J43*2)+(K43*3)+(L43*4)+(M43*5)+(N43*6)+(O43*7)+(P43*8)+(Q43*9)),11)=10,0,MOD(((I43*1)+(J43*2)+(K43*3)+(L43*4)+(M43*5)+(N43*6)+(O43*7)+(P43*8)+(Q43*9)),11))</f>
        <v/>
      </c>
      <c r="V43" s="94">
        <f>IF(MOD(((I43*0)+(J43*1)+(K43*2)+(L43*3)+(M43*4)+(N43*5)+(O43*6)+(P43*7)+(Q43*8)+(R43*9)),11)=10,0,MOD(((I43*0)+(J43*1)+(K43*2)+(L43*3)+(M43*4)+(N43*5)+(O43*6)+(P43*7)+(Q43*8)+(R43*9)),11))</f>
        <v/>
      </c>
    </row>
    <row r="44">
      <c r="A44" s="95">
        <f>D44&amp;E44&amp;F44&amp;G44</f>
        <v/>
      </c>
      <c r="B44" s="94">
        <f>D44&amp;"."&amp;E44&amp;"."&amp;F44&amp;"-"&amp;G44</f>
        <v/>
      </c>
      <c r="D44" s="94">
        <f>I44&amp;J44&amp;K44</f>
        <v/>
      </c>
      <c r="E44" s="94">
        <f>L44&amp;M44&amp;N44</f>
        <v/>
      </c>
      <c r="F44" s="94">
        <f>O44&amp;P44&amp;Q44</f>
        <v/>
      </c>
      <c r="G44" s="94">
        <f>R44&amp;S44</f>
        <v/>
      </c>
      <c r="I44" s="94" t="inlineStr">
        <is>
          <t>0</t>
        </is>
      </c>
      <c r="J44" s="94" t="inlineStr">
        <is>
          <t>0</t>
        </is>
      </c>
      <c r="K44" s="94" t="inlineStr">
        <is>
          <t>0</t>
        </is>
      </c>
      <c r="L44" s="94" t="inlineStr">
        <is>
          <t>0</t>
        </is>
      </c>
      <c r="M44" s="94" t="inlineStr">
        <is>
          <t>0</t>
        </is>
      </c>
      <c r="N44" s="94" t="inlineStr">
        <is>
          <t>0</t>
        </is>
      </c>
      <c r="O44" s="94" t="n">
        <v>1</v>
      </c>
      <c r="P44" s="94" t="n">
        <v>5</v>
      </c>
      <c r="Q44" s="94" t="n">
        <v>1</v>
      </c>
      <c r="R44" s="94" t="n">
        <v>1</v>
      </c>
      <c r="S44" s="94" t="n">
        <v>3</v>
      </c>
      <c r="U44" s="94">
        <f>IF(MOD(((I44*1)+(J44*2)+(K44*3)+(L44*4)+(M44*5)+(N44*6)+(O44*7)+(P44*8)+(Q44*9)),11)=10,0,MOD(((I44*1)+(J44*2)+(K44*3)+(L44*4)+(M44*5)+(N44*6)+(O44*7)+(P44*8)+(Q44*9)),11))</f>
        <v/>
      </c>
      <c r="V44" s="94">
        <f>IF(MOD(((I44*0)+(J44*1)+(K44*2)+(L44*3)+(M44*4)+(N44*5)+(O44*6)+(P44*7)+(Q44*8)+(R44*9)),11)=10,0,MOD(((I44*0)+(J44*1)+(K44*2)+(L44*3)+(M44*4)+(N44*5)+(O44*6)+(P44*7)+(Q44*8)+(R44*9)),11))</f>
        <v/>
      </c>
    </row>
    <row r="45">
      <c r="A45" s="95">
        <f>D45&amp;E45&amp;F45&amp;G45</f>
        <v/>
      </c>
      <c r="B45" s="94">
        <f>D45&amp;"."&amp;E45&amp;"."&amp;F45&amp;"-"&amp;G45</f>
        <v/>
      </c>
      <c r="D45" s="94">
        <f>I45&amp;J45&amp;K45</f>
        <v/>
      </c>
      <c r="E45" s="94">
        <f>L45&amp;M45&amp;N45</f>
        <v/>
      </c>
      <c r="F45" s="94">
        <f>O45&amp;P45&amp;Q45</f>
        <v/>
      </c>
      <c r="G45" s="94">
        <f>R45&amp;S45</f>
        <v/>
      </c>
      <c r="I45" s="94" t="inlineStr">
        <is>
          <t>0</t>
        </is>
      </c>
      <c r="J45" s="94" t="inlineStr">
        <is>
          <t>0</t>
        </is>
      </c>
      <c r="K45" s="94" t="inlineStr">
        <is>
          <t>0</t>
        </is>
      </c>
      <c r="L45" s="94" t="inlineStr">
        <is>
          <t>0</t>
        </is>
      </c>
      <c r="M45" s="94" t="inlineStr">
        <is>
          <t>0</t>
        </is>
      </c>
      <c r="N45" s="94" t="inlineStr">
        <is>
          <t>0</t>
        </is>
      </c>
      <c r="O45" s="94" t="n">
        <v>1</v>
      </c>
      <c r="P45" s="94" t="n">
        <v>5</v>
      </c>
      <c r="Q45" s="94" t="n">
        <v>2</v>
      </c>
      <c r="R45" s="94" t="n">
        <v>0</v>
      </c>
      <c r="S45" s="94" t="n">
        <v>2</v>
      </c>
      <c r="U45" s="94">
        <f>IF(MOD(((I45*1)+(J45*2)+(K45*3)+(L45*4)+(M45*5)+(N45*6)+(O45*7)+(P45*8)+(Q45*9)),11)=10,0,MOD(((I45*1)+(J45*2)+(K45*3)+(L45*4)+(M45*5)+(N45*6)+(O45*7)+(P45*8)+(Q45*9)),11))</f>
        <v/>
      </c>
      <c r="V45" s="94">
        <f>IF(MOD(((I45*0)+(J45*1)+(K45*2)+(L45*3)+(M45*4)+(N45*5)+(O45*6)+(P45*7)+(Q45*8)+(R45*9)),11)=10,0,MOD(((I45*0)+(J45*1)+(K45*2)+(L45*3)+(M45*4)+(N45*5)+(O45*6)+(P45*7)+(Q45*8)+(R45*9)),11))</f>
        <v/>
      </c>
    </row>
    <row r="46">
      <c r="A46" s="95">
        <f>D46&amp;E46&amp;F46&amp;G46</f>
        <v/>
      </c>
      <c r="B46" s="94">
        <f>D46&amp;"."&amp;E46&amp;"."&amp;F46&amp;"-"&amp;G46</f>
        <v/>
      </c>
      <c r="D46" s="94">
        <f>I46&amp;J46&amp;K46</f>
        <v/>
      </c>
      <c r="E46" s="94">
        <f>L46&amp;M46&amp;N46</f>
        <v/>
      </c>
      <c r="F46" s="94">
        <f>O46&amp;P46&amp;Q46</f>
        <v/>
      </c>
      <c r="G46" s="94">
        <f>R46&amp;S46</f>
        <v/>
      </c>
      <c r="I46" s="94" t="inlineStr">
        <is>
          <t>0</t>
        </is>
      </c>
      <c r="J46" s="94" t="inlineStr">
        <is>
          <t>0</t>
        </is>
      </c>
      <c r="K46" s="94" t="inlineStr">
        <is>
          <t>0</t>
        </is>
      </c>
      <c r="L46" s="94" t="inlineStr">
        <is>
          <t>0</t>
        </is>
      </c>
      <c r="M46" s="94" t="inlineStr">
        <is>
          <t>0</t>
        </is>
      </c>
      <c r="N46" s="94" t="inlineStr">
        <is>
          <t>0</t>
        </is>
      </c>
      <c r="O46" s="94" t="n">
        <v>1</v>
      </c>
      <c r="P46" s="94" t="n">
        <v>5</v>
      </c>
      <c r="Q46" s="94" t="n">
        <v>3</v>
      </c>
      <c r="R46" s="94" t="n">
        <v>8</v>
      </c>
      <c r="S46" s="94" t="n">
        <v>5</v>
      </c>
      <c r="U46" s="94">
        <f>IF(MOD(((I46*1)+(J46*2)+(K46*3)+(L46*4)+(M46*5)+(N46*6)+(O46*7)+(P46*8)+(Q46*9)),11)=10,0,MOD(((I46*1)+(J46*2)+(K46*3)+(L46*4)+(M46*5)+(N46*6)+(O46*7)+(P46*8)+(Q46*9)),11))</f>
        <v/>
      </c>
      <c r="V46" s="94">
        <f>IF(MOD(((I46*0)+(J46*1)+(K46*2)+(L46*3)+(M46*4)+(N46*5)+(O46*6)+(P46*7)+(Q46*8)+(R46*9)),11)=10,0,MOD(((I46*0)+(J46*1)+(K46*2)+(L46*3)+(M46*4)+(N46*5)+(O46*6)+(P46*7)+(Q46*8)+(R46*9)),11))</f>
        <v/>
      </c>
    </row>
    <row r="47">
      <c r="A47" s="95">
        <f>D47&amp;E47&amp;F47&amp;G47</f>
        <v/>
      </c>
      <c r="B47" s="94">
        <f>D47&amp;"."&amp;E47&amp;"."&amp;F47&amp;"-"&amp;G47</f>
        <v/>
      </c>
      <c r="D47" s="94">
        <f>I47&amp;J47&amp;K47</f>
        <v/>
      </c>
      <c r="E47" s="94">
        <f>L47&amp;M47&amp;N47</f>
        <v/>
      </c>
      <c r="F47" s="94">
        <f>O47&amp;P47&amp;Q47</f>
        <v/>
      </c>
      <c r="G47" s="94">
        <f>R47&amp;S47</f>
        <v/>
      </c>
      <c r="I47" s="94" t="inlineStr">
        <is>
          <t>0</t>
        </is>
      </c>
      <c r="J47" s="94" t="inlineStr">
        <is>
          <t>0</t>
        </is>
      </c>
      <c r="K47" s="94" t="inlineStr">
        <is>
          <t>0</t>
        </is>
      </c>
      <c r="L47" s="94" t="inlineStr">
        <is>
          <t>0</t>
        </is>
      </c>
      <c r="M47" s="94" t="inlineStr">
        <is>
          <t>0</t>
        </is>
      </c>
      <c r="N47" s="94" t="inlineStr">
        <is>
          <t>0</t>
        </is>
      </c>
      <c r="O47" s="94" t="n">
        <v>1</v>
      </c>
      <c r="P47" s="94" t="n">
        <v>5</v>
      </c>
      <c r="Q47" s="94" t="n">
        <v>4</v>
      </c>
      <c r="R47" s="94" t="n">
        <v>6</v>
      </c>
      <c r="S47" s="94" t="n">
        <v>6</v>
      </c>
      <c r="U47" s="94">
        <f>IF(MOD(((I47*1)+(J47*2)+(K47*3)+(L47*4)+(M47*5)+(N47*6)+(O47*7)+(P47*8)+(Q47*9)),11)=10,0,MOD(((I47*1)+(J47*2)+(K47*3)+(L47*4)+(M47*5)+(N47*6)+(O47*7)+(P47*8)+(Q47*9)),11))</f>
        <v/>
      </c>
      <c r="V47" s="94">
        <f>IF(MOD(((I47*0)+(J47*1)+(K47*2)+(L47*3)+(M47*4)+(N47*5)+(O47*6)+(P47*7)+(Q47*8)+(R47*9)),11)=10,0,MOD(((I47*0)+(J47*1)+(K47*2)+(L47*3)+(M47*4)+(N47*5)+(O47*6)+(P47*7)+(Q47*8)+(R47*9)),11))</f>
        <v/>
      </c>
    </row>
    <row r="48">
      <c r="A48" s="95">
        <f>D48&amp;E48&amp;F48&amp;G48</f>
        <v/>
      </c>
      <c r="B48" s="94">
        <f>D48&amp;"."&amp;E48&amp;"."&amp;F48&amp;"-"&amp;G48</f>
        <v/>
      </c>
      <c r="D48" s="94">
        <f>I48&amp;J48&amp;K48</f>
        <v/>
      </c>
      <c r="E48" s="94">
        <f>L48&amp;M48&amp;N48</f>
        <v/>
      </c>
      <c r="F48" s="94">
        <f>O48&amp;P48&amp;Q48</f>
        <v/>
      </c>
      <c r="G48" s="94">
        <f>R48&amp;S48</f>
        <v/>
      </c>
      <c r="I48" s="94" t="inlineStr">
        <is>
          <t>0</t>
        </is>
      </c>
      <c r="J48" s="94" t="inlineStr">
        <is>
          <t>0</t>
        </is>
      </c>
      <c r="K48" s="94" t="inlineStr">
        <is>
          <t>0</t>
        </is>
      </c>
      <c r="L48" s="94" t="inlineStr">
        <is>
          <t>0</t>
        </is>
      </c>
      <c r="M48" s="94" t="inlineStr">
        <is>
          <t>0</t>
        </is>
      </c>
      <c r="N48" s="94" t="inlineStr">
        <is>
          <t>0</t>
        </is>
      </c>
      <c r="O48" s="94" t="n">
        <v>1</v>
      </c>
      <c r="P48" s="94" t="n">
        <v>5</v>
      </c>
      <c r="Q48" s="94" t="n">
        <v>5</v>
      </c>
      <c r="R48" s="94" t="n">
        <v>4</v>
      </c>
      <c r="S48" s="94" t="n">
        <v>7</v>
      </c>
      <c r="U48" s="94">
        <f>IF(MOD(((I48*1)+(J48*2)+(K48*3)+(L48*4)+(M48*5)+(N48*6)+(O48*7)+(P48*8)+(Q48*9)),11)=10,0,MOD(((I48*1)+(J48*2)+(K48*3)+(L48*4)+(M48*5)+(N48*6)+(O48*7)+(P48*8)+(Q48*9)),11))</f>
        <v/>
      </c>
      <c r="V48" s="94">
        <f>IF(MOD(((I48*0)+(J48*1)+(K48*2)+(L48*3)+(M48*4)+(N48*5)+(O48*6)+(P48*7)+(Q48*8)+(R48*9)),11)=10,0,MOD(((I48*0)+(J48*1)+(K48*2)+(L48*3)+(M48*4)+(N48*5)+(O48*6)+(P48*7)+(Q48*8)+(R48*9)),11))</f>
        <v/>
      </c>
    </row>
    <row r="49">
      <c r="A49" s="95">
        <f>D49&amp;E49&amp;F49&amp;G49</f>
        <v/>
      </c>
      <c r="B49" s="94">
        <f>D49&amp;"."&amp;E49&amp;"."&amp;F49&amp;"-"&amp;G49</f>
        <v/>
      </c>
      <c r="D49" s="94">
        <f>I49&amp;J49&amp;K49</f>
        <v/>
      </c>
      <c r="E49" s="94">
        <f>L49&amp;M49&amp;N49</f>
        <v/>
      </c>
      <c r="F49" s="94">
        <f>O49&amp;P49&amp;Q49</f>
        <v/>
      </c>
      <c r="G49" s="94">
        <f>R49&amp;S49</f>
        <v/>
      </c>
      <c r="I49" s="94" t="inlineStr">
        <is>
          <t>0</t>
        </is>
      </c>
      <c r="J49" s="94" t="inlineStr">
        <is>
          <t>0</t>
        </is>
      </c>
      <c r="K49" s="94" t="inlineStr">
        <is>
          <t>0</t>
        </is>
      </c>
      <c r="L49" s="94" t="inlineStr">
        <is>
          <t>0</t>
        </is>
      </c>
      <c r="M49" s="94" t="inlineStr">
        <is>
          <t>0</t>
        </is>
      </c>
      <c r="N49" s="94" t="inlineStr">
        <is>
          <t>0</t>
        </is>
      </c>
      <c r="O49" s="94" t="n">
        <v>1</v>
      </c>
      <c r="P49" s="94" t="n">
        <v>5</v>
      </c>
      <c r="Q49" s="94" t="n">
        <v>6</v>
      </c>
      <c r="R49" s="94" t="n">
        <v>2</v>
      </c>
      <c r="S49" s="94" t="n">
        <v>8</v>
      </c>
      <c r="U49" s="94">
        <f>IF(MOD(((I49*1)+(J49*2)+(K49*3)+(L49*4)+(M49*5)+(N49*6)+(O49*7)+(P49*8)+(Q49*9)),11)=10,0,MOD(((I49*1)+(J49*2)+(K49*3)+(L49*4)+(M49*5)+(N49*6)+(O49*7)+(P49*8)+(Q49*9)),11))</f>
        <v/>
      </c>
      <c r="V49" s="94">
        <f>IF(MOD(((I49*0)+(J49*1)+(K49*2)+(L49*3)+(M49*4)+(N49*5)+(O49*6)+(P49*7)+(Q49*8)+(R49*9)),11)=10,0,MOD(((I49*0)+(J49*1)+(K49*2)+(L49*3)+(M49*4)+(N49*5)+(O49*6)+(P49*7)+(Q49*8)+(R49*9)),11))</f>
        <v/>
      </c>
    </row>
    <row r="50">
      <c r="A50" s="95">
        <f>D50&amp;E50&amp;F50&amp;G50</f>
        <v/>
      </c>
      <c r="B50" s="94">
        <f>D50&amp;"."&amp;E50&amp;"."&amp;F50&amp;"-"&amp;G50</f>
        <v/>
      </c>
      <c r="D50" s="94">
        <f>I50&amp;J50&amp;K50</f>
        <v/>
      </c>
      <c r="E50" s="94">
        <f>L50&amp;M50&amp;N50</f>
        <v/>
      </c>
      <c r="F50" s="94">
        <f>O50&amp;P50&amp;Q50</f>
        <v/>
      </c>
      <c r="G50" s="94">
        <f>R50&amp;S50</f>
        <v/>
      </c>
      <c r="I50" s="94" t="inlineStr">
        <is>
          <t>0</t>
        </is>
      </c>
      <c r="J50" s="94" t="inlineStr">
        <is>
          <t>0</t>
        </is>
      </c>
      <c r="K50" s="94" t="inlineStr">
        <is>
          <t>0</t>
        </is>
      </c>
      <c r="L50" s="94" t="inlineStr">
        <is>
          <t>0</t>
        </is>
      </c>
      <c r="M50" s="94" t="inlineStr">
        <is>
          <t>0</t>
        </is>
      </c>
      <c r="N50" s="94" t="inlineStr">
        <is>
          <t>0</t>
        </is>
      </c>
      <c r="O50" s="94" t="n">
        <v>1</v>
      </c>
      <c r="P50" s="94" t="n">
        <v>5</v>
      </c>
      <c r="Q50" s="94" t="n">
        <v>7</v>
      </c>
      <c r="R50" s="94" t="n">
        <v>0</v>
      </c>
      <c r="S50" s="94" t="n">
        <v>9</v>
      </c>
      <c r="U50" s="94">
        <f>IF(MOD(((I50*1)+(J50*2)+(K50*3)+(L50*4)+(M50*5)+(N50*6)+(O50*7)+(P50*8)+(Q50*9)),11)=10,0,MOD(((I50*1)+(J50*2)+(K50*3)+(L50*4)+(M50*5)+(N50*6)+(O50*7)+(P50*8)+(Q50*9)),11))</f>
        <v/>
      </c>
      <c r="V50" s="94">
        <f>IF(MOD(((I50*0)+(J50*1)+(K50*2)+(L50*3)+(M50*4)+(N50*5)+(O50*6)+(P50*7)+(Q50*8)+(R50*9)),11)=10,0,MOD(((I50*0)+(J50*1)+(K50*2)+(L50*3)+(M50*4)+(N50*5)+(O50*6)+(P50*7)+(Q50*8)+(R50*9)),11))</f>
        <v/>
      </c>
    </row>
    <row r="51">
      <c r="A51" s="95">
        <f>D51&amp;E51&amp;F51&amp;G51</f>
        <v/>
      </c>
      <c r="B51" s="94">
        <f>D51&amp;"."&amp;E51&amp;"."&amp;F51&amp;"-"&amp;G51</f>
        <v/>
      </c>
      <c r="D51" s="94">
        <f>I51&amp;J51&amp;K51</f>
        <v/>
      </c>
      <c r="E51" s="94">
        <f>L51&amp;M51&amp;N51</f>
        <v/>
      </c>
      <c r="F51" s="94">
        <f>O51&amp;P51&amp;Q51</f>
        <v/>
      </c>
      <c r="G51" s="94">
        <f>R51&amp;S51</f>
        <v/>
      </c>
      <c r="I51" s="94" t="inlineStr">
        <is>
          <t>0</t>
        </is>
      </c>
      <c r="J51" s="94" t="inlineStr">
        <is>
          <t>0</t>
        </is>
      </c>
      <c r="K51" s="94" t="inlineStr">
        <is>
          <t>0</t>
        </is>
      </c>
      <c r="L51" s="94" t="inlineStr">
        <is>
          <t>0</t>
        </is>
      </c>
      <c r="M51" s="94" t="inlineStr">
        <is>
          <t>0</t>
        </is>
      </c>
      <c r="N51" s="94" t="inlineStr">
        <is>
          <t>0</t>
        </is>
      </c>
      <c r="O51" s="94" t="n">
        <v>1</v>
      </c>
      <c r="P51" s="94" t="n">
        <v>5</v>
      </c>
      <c r="Q51" s="94" t="n">
        <v>8</v>
      </c>
      <c r="R51" s="94" t="n">
        <v>9</v>
      </c>
      <c r="S51" s="94" t="n">
        <v>0</v>
      </c>
      <c r="U51" s="94">
        <f>IF(MOD(((I51*1)+(J51*2)+(K51*3)+(L51*4)+(M51*5)+(N51*6)+(O51*7)+(P51*8)+(Q51*9)),11)=10,0,MOD(((I51*1)+(J51*2)+(K51*3)+(L51*4)+(M51*5)+(N51*6)+(O51*7)+(P51*8)+(Q51*9)),11))</f>
        <v/>
      </c>
      <c r="V51" s="94">
        <f>IF(MOD(((I51*0)+(J51*1)+(K51*2)+(L51*3)+(M51*4)+(N51*5)+(O51*6)+(P51*7)+(Q51*8)+(R51*9)),11)=10,0,MOD(((I51*0)+(J51*1)+(K51*2)+(L51*3)+(M51*4)+(N51*5)+(O51*6)+(P51*7)+(Q51*8)+(R51*9)),11))</f>
        <v/>
      </c>
    </row>
    <row r="52">
      <c r="A52" s="95">
        <f>D52&amp;E52&amp;F52&amp;G52</f>
        <v/>
      </c>
      <c r="B52" s="94">
        <f>D52&amp;"."&amp;E52&amp;"."&amp;F52&amp;"-"&amp;G52</f>
        <v/>
      </c>
      <c r="D52" s="94">
        <f>I52&amp;J52&amp;K52</f>
        <v/>
      </c>
      <c r="E52" s="94">
        <f>L52&amp;M52&amp;N52</f>
        <v/>
      </c>
      <c r="F52" s="94">
        <f>O52&amp;P52&amp;Q52</f>
        <v/>
      </c>
      <c r="G52" s="94">
        <f>R52&amp;S52</f>
        <v/>
      </c>
      <c r="I52" s="94" t="inlineStr">
        <is>
          <t>0</t>
        </is>
      </c>
      <c r="J52" s="94" t="inlineStr">
        <is>
          <t>0</t>
        </is>
      </c>
      <c r="K52" s="94" t="inlineStr">
        <is>
          <t>0</t>
        </is>
      </c>
      <c r="L52" s="94" t="inlineStr">
        <is>
          <t>0</t>
        </is>
      </c>
      <c r="M52" s="94" t="inlineStr">
        <is>
          <t>0</t>
        </is>
      </c>
      <c r="N52" s="94" t="inlineStr">
        <is>
          <t>0</t>
        </is>
      </c>
      <c r="O52" s="94" t="n">
        <v>1</v>
      </c>
      <c r="P52" s="94" t="n">
        <v>5</v>
      </c>
      <c r="Q52" s="94" t="n">
        <v>9</v>
      </c>
      <c r="R52" s="94" t="n">
        <v>7</v>
      </c>
      <c r="S52" s="94" t="n">
        <v>0</v>
      </c>
      <c r="U52" s="94">
        <f>IF(MOD(((I52*1)+(J52*2)+(K52*3)+(L52*4)+(M52*5)+(N52*6)+(O52*7)+(P52*8)+(Q52*9)),11)=10,0,MOD(((I52*1)+(J52*2)+(K52*3)+(L52*4)+(M52*5)+(N52*6)+(O52*7)+(P52*8)+(Q52*9)),11))</f>
        <v/>
      </c>
      <c r="V52" s="94">
        <f>IF(MOD(((I52*0)+(J52*1)+(K52*2)+(L52*3)+(M52*4)+(N52*5)+(O52*6)+(P52*7)+(Q52*8)+(R52*9)),11)=10,0,MOD(((I52*0)+(J52*1)+(K52*2)+(L52*3)+(M52*4)+(N52*5)+(O52*6)+(P52*7)+(Q52*8)+(R52*9)),11))</f>
        <v/>
      </c>
    </row>
    <row r="53">
      <c r="A53" s="95">
        <f>D53&amp;E53&amp;F53&amp;G53</f>
        <v/>
      </c>
      <c r="B53" s="94">
        <f>D53&amp;"."&amp;E53&amp;"."&amp;F53&amp;"-"&amp;G53</f>
        <v/>
      </c>
      <c r="D53" s="94">
        <f>I53&amp;J53&amp;K53</f>
        <v/>
      </c>
      <c r="E53" s="94">
        <f>L53&amp;M53&amp;N53</f>
        <v/>
      </c>
      <c r="F53" s="94">
        <f>O53&amp;P53&amp;Q53</f>
        <v/>
      </c>
      <c r="G53" s="94">
        <f>R53&amp;S53</f>
        <v/>
      </c>
      <c r="I53" s="94" t="inlineStr">
        <is>
          <t>0</t>
        </is>
      </c>
      <c r="J53" s="94" t="inlineStr">
        <is>
          <t>0</t>
        </is>
      </c>
      <c r="K53" s="94" t="inlineStr">
        <is>
          <t>0</t>
        </is>
      </c>
      <c r="L53" s="94" t="inlineStr">
        <is>
          <t>0</t>
        </is>
      </c>
      <c r="M53" s="94" t="inlineStr">
        <is>
          <t>0</t>
        </is>
      </c>
      <c r="N53" s="94" t="inlineStr">
        <is>
          <t>0</t>
        </is>
      </c>
      <c r="O53" s="94" t="n">
        <v>1</v>
      </c>
      <c r="P53" s="94" t="n">
        <v>6</v>
      </c>
      <c r="Q53" s="94" t="n">
        <v>0</v>
      </c>
      <c r="R53" s="94" t="n">
        <v>0</v>
      </c>
      <c r="S53" s="94" t="n">
        <v>4</v>
      </c>
      <c r="U53" s="94">
        <f>IF(MOD(((I53*1)+(J53*2)+(K53*3)+(L53*4)+(M53*5)+(N53*6)+(O53*7)+(P53*8)+(Q53*9)),11)=10,0,MOD(((I53*1)+(J53*2)+(K53*3)+(L53*4)+(M53*5)+(N53*6)+(O53*7)+(P53*8)+(Q53*9)),11))</f>
        <v/>
      </c>
      <c r="V53" s="94">
        <f>IF(MOD(((I53*0)+(J53*1)+(K53*2)+(L53*3)+(M53*4)+(N53*5)+(O53*6)+(P53*7)+(Q53*8)+(R53*9)),11)=10,0,MOD(((I53*0)+(J53*1)+(K53*2)+(L53*3)+(M53*4)+(N53*5)+(O53*6)+(P53*7)+(Q53*8)+(R53*9)),11))</f>
        <v/>
      </c>
    </row>
    <row r="54">
      <c r="A54" s="95">
        <f>D54&amp;E54&amp;F54&amp;G54</f>
        <v/>
      </c>
      <c r="B54" s="94">
        <f>D54&amp;"."&amp;E54&amp;"."&amp;F54&amp;"-"&amp;G54</f>
        <v/>
      </c>
      <c r="D54" s="94">
        <f>I54&amp;J54&amp;K54</f>
        <v/>
      </c>
      <c r="E54" s="94">
        <f>L54&amp;M54&amp;N54</f>
        <v/>
      </c>
      <c r="F54" s="94">
        <f>O54&amp;P54&amp;Q54</f>
        <v/>
      </c>
      <c r="G54" s="94">
        <f>R54&amp;S54</f>
        <v/>
      </c>
      <c r="I54" s="94" t="inlineStr">
        <is>
          <t>0</t>
        </is>
      </c>
      <c r="J54" s="94" t="inlineStr">
        <is>
          <t>0</t>
        </is>
      </c>
      <c r="K54" s="94" t="inlineStr">
        <is>
          <t>0</t>
        </is>
      </c>
      <c r="L54" s="94" t="inlineStr">
        <is>
          <t>0</t>
        </is>
      </c>
      <c r="M54" s="94" t="inlineStr">
        <is>
          <t>0</t>
        </is>
      </c>
      <c r="N54" s="94" t="inlineStr">
        <is>
          <t>0</t>
        </is>
      </c>
      <c r="O54" s="94" t="n">
        <v>1</v>
      </c>
      <c r="P54" s="94" t="n">
        <v>7</v>
      </c>
      <c r="Q54" s="94" t="n">
        <v>0</v>
      </c>
      <c r="R54" s="94" t="n">
        <v>8</v>
      </c>
      <c r="S54" s="94" t="n">
        <v>6</v>
      </c>
      <c r="U54" s="94">
        <f>IF(MOD(((I54*1)+(J54*2)+(K54*3)+(L54*4)+(M54*5)+(N54*6)+(O54*7)+(P54*8)+(Q54*9)),11)=10,0,MOD(((I54*1)+(J54*2)+(K54*3)+(L54*4)+(M54*5)+(N54*6)+(O54*7)+(P54*8)+(Q54*9)),11))</f>
        <v/>
      </c>
      <c r="V54" s="94">
        <f>IF(MOD(((I54*0)+(J54*1)+(K54*2)+(L54*3)+(M54*4)+(N54*5)+(O54*6)+(P54*7)+(Q54*8)+(R54*9)),11)=10,0,MOD(((I54*0)+(J54*1)+(K54*2)+(L54*3)+(M54*4)+(N54*5)+(O54*6)+(P54*7)+(Q54*8)+(R54*9)),11))</f>
        <v/>
      </c>
    </row>
    <row r="55">
      <c r="A55" s="95">
        <f>D55&amp;E55&amp;F55&amp;G55</f>
        <v/>
      </c>
      <c r="B55" s="94">
        <f>D55&amp;"."&amp;E55&amp;"."&amp;F55&amp;"-"&amp;G55</f>
        <v/>
      </c>
      <c r="D55" s="94">
        <f>I55&amp;J55&amp;K55</f>
        <v/>
      </c>
      <c r="E55" s="94">
        <f>L55&amp;M55&amp;N55</f>
        <v/>
      </c>
      <c r="F55" s="94">
        <f>O55&amp;P55&amp;Q55</f>
        <v/>
      </c>
      <c r="G55" s="94">
        <f>R55&amp;S55</f>
        <v/>
      </c>
      <c r="I55" s="94" t="inlineStr">
        <is>
          <t>0</t>
        </is>
      </c>
      <c r="J55" s="94" t="inlineStr">
        <is>
          <t>0</t>
        </is>
      </c>
      <c r="K55" s="94" t="inlineStr">
        <is>
          <t>0</t>
        </is>
      </c>
      <c r="L55" s="94" t="inlineStr">
        <is>
          <t>0</t>
        </is>
      </c>
      <c r="M55" s="94" t="inlineStr">
        <is>
          <t>0</t>
        </is>
      </c>
      <c r="N55" s="94" t="inlineStr">
        <is>
          <t>0</t>
        </is>
      </c>
      <c r="O55" s="94" t="n">
        <v>1</v>
      </c>
      <c r="P55" s="94" t="n">
        <v>8</v>
      </c>
      <c r="Q55" s="94" t="n">
        <v>0</v>
      </c>
      <c r="R55" s="94" t="n">
        <v>5</v>
      </c>
      <c r="S55" s="94" t="n">
        <v>8</v>
      </c>
      <c r="U55" s="94">
        <f>IF(MOD(((I55*1)+(J55*2)+(K55*3)+(L55*4)+(M55*5)+(N55*6)+(O55*7)+(P55*8)+(Q55*9)),11)=10,0,MOD(((I55*1)+(J55*2)+(K55*3)+(L55*4)+(M55*5)+(N55*6)+(O55*7)+(P55*8)+(Q55*9)),11))</f>
        <v/>
      </c>
      <c r="V55" s="94">
        <f>IF(MOD(((I55*0)+(J55*1)+(K55*2)+(L55*3)+(M55*4)+(N55*5)+(O55*6)+(P55*7)+(Q55*8)+(R55*9)),11)=10,0,MOD(((I55*0)+(J55*1)+(K55*2)+(L55*3)+(M55*4)+(N55*5)+(O55*6)+(P55*7)+(Q55*8)+(R55*9)),11))</f>
        <v/>
      </c>
    </row>
    <row r="56">
      <c r="A56" s="95">
        <f>D56&amp;E56&amp;F56&amp;G56</f>
        <v/>
      </c>
      <c r="B56" s="94">
        <f>D56&amp;"."&amp;E56&amp;"."&amp;F56&amp;"-"&amp;G56</f>
        <v/>
      </c>
      <c r="D56" s="94">
        <f>I56&amp;J56&amp;K56</f>
        <v/>
      </c>
      <c r="E56" s="94">
        <f>L56&amp;M56&amp;N56</f>
        <v/>
      </c>
      <c r="F56" s="94">
        <f>O56&amp;P56&amp;Q56</f>
        <v/>
      </c>
      <c r="G56" s="94">
        <f>R56&amp;S56</f>
        <v/>
      </c>
      <c r="I56" s="94" t="inlineStr">
        <is>
          <t>0</t>
        </is>
      </c>
      <c r="J56" s="94" t="inlineStr">
        <is>
          <t>0</t>
        </is>
      </c>
      <c r="K56" s="94" t="inlineStr">
        <is>
          <t>0</t>
        </is>
      </c>
      <c r="L56" s="94" t="inlineStr">
        <is>
          <t>0</t>
        </is>
      </c>
      <c r="M56" s="94" t="inlineStr">
        <is>
          <t>0</t>
        </is>
      </c>
      <c r="N56" s="94" t="inlineStr">
        <is>
          <t>0</t>
        </is>
      </c>
      <c r="O56" s="94" t="n">
        <v>1</v>
      </c>
      <c r="P56" s="94" t="n">
        <v>9</v>
      </c>
      <c r="Q56" s="94" t="n">
        <v>0</v>
      </c>
      <c r="R56" s="94" t="n">
        <v>2</v>
      </c>
      <c r="S56" s="94" t="n">
        <v>0</v>
      </c>
      <c r="U56" s="94">
        <f>IF(MOD(((I56*1)+(J56*2)+(K56*3)+(L56*4)+(M56*5)+(N56*6)+(O56*7)+(P56*8)+(Q56*9)),11)=10,0,MOD(((I56*1)+(J56*2)+(K56*3)+(L56*4)+(M56*5)+(N56*6)+(O56*7)+(P56*8)+(Q56*9)),11))</f>
        <v/>
      </c>
      <c r="V56" s="94">
        <f>IF(MOD(((I56*0)+(J56*1)+(K56*2)+(L56*3)+(M56*4)+(N56*5)+(O56*6)+(P56*7)+(Q56*8)+(R56*9)),11)=10,0,MOD(((I56*0)+(J56*1)+(K56*2)+(L56*3)+(M56*4)+(N56*5)+(O56*6)+(P56*7)+(Q56*8)+(R56*9)),11))</f>
        <v/>
      </c>
    </row>
    <row r="71">
      <c r="B71" s="94">
        <f>0.15^2</f>
        <v/>
      </c>
    </row>
    <row r="72">
      <c r="B72" s="94">
        <f>B71*PI()</f>
        <v/>
      </c>
    </row>
  </sheetData>
  <conditionalFormatting sqref="H16">
    <cfRule type="duplicateValues" priority="4" dxfId="0"/>
    <cfRule type="duplicateValues" priority="5" dxfId="0"/>
    <cfRule type="duplicateValues" priority="6" dxfId="0"/>
    <cfRule type="duplicateValues" priority="7" dxfId="0"/>
    <cfRule type="duplicateValues" priority="2" dxfId="0"/>
    <cfRule type="duplicateValues" priority="3" dxfId="0"/>
  </conditionalFormatting>
  <conditionalFormatting sqref="H1:H1048576">
    <cfRule type="duplicateValues" priority="1" dxfId="0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862"/>
  <sheetViews>
    <sheetView topLeftCell="E1" zoomScaleNormal="100" workbookViewId="0">
      <pane ySplit="17" topLeftCell="A607" activePane="bottomLeft" state="frozen"/>
      <selection pane="bottomLeft" activeCell="K609" sqref="K609"/>
    </sheetView>
  </sheetViews>
  <sheetFormatPr baseColWidth="8" defaultColWidth="8.875" defaultRowHeight="15.75"/>
  <cols>
    <col width="19.5" bestFit="1" customWidth="1" style="98" min="1" max="1"/>
    <col width="31.125" bestFit="1" customWidth="1" style="35" min="2" max="2"/>
    <col width="38" bestFit="1" customWidth="1" style="35" min="3" max="3"/>
    <col width="15.625" bestFit="1" customWidth="1" style="38" min="4" max="4"/>
    <col width="23" customWidth="1" style="12" min="5" max="5"/>
    <col width="11.5" bestFit="1" customWidth="1" style="12" min="6" max="6"/>
    <col width="6.125" customWidth="1" style="39" min="7" max="7"/>
    <col width="8.875" customWidth="1" style="40" min="8" max="8"/>
    <col width="10.625" customWidth="1" style="12" min="9" max="9"/>
    <col width="8.875" customWidth="1" style="12" min="10" max="10"/>
    <col width="23.375" customWidth="1" style="35" min="11" max="11"/>
    <col width="14.375" customWidth="1" style="12" min="12" max="12"/>
    <col width="25.5" customWidth="1" style="12" min="13" max="14"/>
    <col width="23.625" customWidth="1" style="59" min="15" max="15"/>
    <col width="29.125" bestFit="1" customWidth="1" style="59" min="16" max="16"/>
    <col width="34.125" bestFit="1" customWidth="1" style="59" min="17" max="17"/>
    <col width="2.875" customWidth="1" style="12" min="18" max="18"/>
    <col width="8.875" customWidth="1" style="12" min="19" max="39"/>
    <col width="8.875" customWidth="1" style="12" min="40" max="16384"/>
  </cols>
  <sheetData>
    <row r="1" ht="48" customHeight="1" thickBot="1">
      <c r="A1" s="10" t="inlineStr">
        <is>
          <t>CNPJ/CPF</t>
        </is>
      </c>
      <c r="B1" s="9" t="inlineStr">
        <is>
          <t>RAZÃO SOCIAL</t>
        </is>
      </c>
      <c r="C1" s="9" t="inlineStr">
        <is>
          <t>NOME</t>
        </is>
      </c>
      <c r="D1" s="63" t="inlineStr">
        <is>
          <t>TELEFONE:</t>
        </is>
      </c>
      <c r="E1" s="64" t="inlineStr">
        <is>
          <t>EMAIL:</t>
        </is>
      </c>
      <c r="F1" s="64" t="inlineStr">
        <is>
          <t>BANCO:</t>
        </is>
      </c>
      <c r="G1" s="65" t="inlineStr">
        <is>
          <t>OP</t>
        </is>
      </c>
      <c r="H1" s="66" t="inlineStr">
        <is>
          <t>AGENCIA:</t>
        </is>
      </c>
      <c r="I1" s="64" t="inlineStr">
        <is>
          <t>CONTA:</t>
        </is>
      </c>
      <c r="J1" s="64" t="inlineStr">
        <is>
          <t>Tipo</t>
        </is>
      </c>
      <c r="K1" s="64" t="inlineStr">
        <is>
          <t>Chave</t>
        </is>
      </c>
      <c r="L1" s="9" t="inlineStr">
        <is>
          <t xml:space="preserve">CATEGORIA: </t>
        </is>
      </c>
      <c r="M1" s="9" t="inlineStr">
        <is>
          <t>ESPECIFICACAO</t>
        </is>
      </c>
      <c r="N1" s="9" t="inlineStr">
        <is>
          <t>VÍNCULO</t>
        </is>
      </c>
      <c r="O1" s="12" t="inlineStr">
        <is>
          <t>DADOS BANCÁRIOS</t>
        </is>
      </c>
      <c r="P1" s="12" t="inlineStr">
        <is>
          <t>TED</t>
        </is>
      </c>
      <c r="Q1" s="12" t="inlineStr">
        <is>
          <t>PIX</t>
        </is>
      </c>
    </row>
    <row r="2" ht="17.1" customHeight="1">
      <c r="A2" s="37" t="n">
        <v>30104762000107</v>
      </c>
      <c r="B2" s="14" t="inlineStr">
        <is>
          <t>RVR SERVICOS DE ENGENHARIA E CONSTRUCAO LTDA</t>
        </is>
      </c>
      <c r="C2" s="14" t="inlineStr">
        <is>
          <t>VASCONCELOS &amp; RINALDI ENGENHARIA</t>
        </is>
      </c>
      <c r="D2" s="15" t="n"/>
      <c r="E2" s="16" t="n"/>
      <c r="F2" s="16" t="n"/>
      <c r="G2" s="17" t="n"/>
      <c r="H2" s="18" t="n"/>
      <c r="I2" s="16" t="n"/>
      <c r="J2" s="16" t="inlineStr">
        <is>
          <t>CNPJ/CPF</t>
        </is>
      </c>
      <c r="K2" s="19">
        <f>IF(J2=0,"",IF(J2=Diversos!$I$2,IF(LEN(A2)&lt;=11,TEXT(A2,"00000000000"),TEXT(A2,"00000000000000")),IF(J2=Diversos!$I$3,E2,D2)))</f>
        <v/>
      </c>
      <c r="L2" s="16" t="inlineStr">
        <is>
          <t>ADM</t>
        </is>
      </c>
      <c r="M2" s="16" t="n"/>
      <c r="N2" s="16" t="n"/>
      <c r="O2" s="78">
        <f>IF(AND(P2&lt;&gt;"",Q2&lt;&gt;""),Q2,P2&amp;Q2)</f>
        <v/>
      </c>
      <c r="P2" s="79">
        <f>IF(F2=0,"",IF(G2=13,F2&amp;" "&amp;TEXT(G2,"000")&amp;" "&amp;TEXT(H2,"0000")&amp;" "&amp;I2,F2&amp;" "&amp;" "&amp;TEXT(H2,"0000")&amp;" "&amp;I2))</f>
        <v/>
      </c>
      <c r="Q2" s="79">
        <f>IF(J2=0,"",IF(J2="CNPJ/CPF","PIX: "&amp;TEXT(K2,"00000000000"),IF(J2="TELEFONE","PIX: "&amp;K2,IF(J2="EMAIL","PIX: "&amp;K2,"PIX: "&amp;TEXT(K2,"00000000000000")))))</f>
        <v/>
      </c>
    </row>
    <row r="3" ht="17.1" customHeight="1">
      <c r="A3" s="37" t="n">
        <v>27648990687</v>
      </c>
      <c r="B3" s="22" t="inlineStr">
        <is>
          <t>ROGÉRIO VASCONCELOS SANTOS</t>
        </is>
      </c>
      <c r="C3" s="22">
        <f>UPPER(B3)</f>
        <v/>
      </c>
      <c r="D3" s="23" t="n">
        <v>31995901635</v>
      </c>
      <c r="E3" s="24" t="n"/>
      <c r="F3" s="24" t="n"/>
      <c r="G3" s="25" t="n"/>
      <c r="H3" s="26" t="n"/>
      <c r="I3" s="24" t="n"/>
      <c r="J3" s="24" t="inlineStr">
        <is>
          <t>TELEFONE</t>
        </is>
      </c>
      <c r="K3" s="27">
        <f>IF(J3=0,"",IF(J3=Diversos!$I$2,IF(LEN(A3)&lt;=11,TEXT(A3,"00000000000"),TEXT(A3,"00000000000000")),IF(J3=Diversos!$I$3,E3,D3)))</f>
        <v/>
      </c>
      <c r="L3" s="24" t="inlineStr">
        <is>
          <t>MO</t>
        </is>
      </c>
      <c r="M3" s="24" t="n"/>
      <c r="N3" s="24" t="n"/>
      <c r="O3" s="24">
        <f>IF(AND(P3&lt;&gt;"",Q3&lt;&gt;""),Q3,P3&amp;Q3)</f>
        <v/>
      </c>
      <c r="P3" s="30">
        <f>IF(F3=0,"",IF(G3=13,F3&amp;" "&amp;TEXT(G3,"000")&amp;" "&amp;TEXT(H3,"0000")&amp;" "&amp;I3,F3&amp;" "&amp;" "&amp;TEXT(H3,"0000")&amp;" "&amp;I3))</f>
        <v/>
      </c>
      <c r="Q3" s="30">
        <f>IF(J3=0,"",IF(J3="CNPJ/CPF","PIX: "&amp;TEXT(K3,"00000000000"),IF(J3="TELEFONE","PIX: "&amp;K3,IF(J3="EMAIL","PIX: "&amp;K3,"PIX: "&amp;TEXT(K3,"00000000000000")))))</f>
        <v/>
      </c>
    </row>
    <row r="4" ht="17.1" customHeight="1">
      <c r="A4" s="98" t="n">
        <v>37052904870</v>
      </c>
      <c r="B4" s="29" t="inlineStr">
        <is>
          <t>VINICIUS SANTANA RINALDI</t>
        </is>
      </c>
      <c r="C4" s="22" t="inlineStr">
        <is>
          <t>VR AREIA E BRITA</t>
        </is>
      </c>
      <c r="D4" s="23" t="n"/>
      <c r="E4" s="30" t="n"/>
      <c r="F4" s="30" t="inlineStr">
        <is>
          <t>C6 BANK</t>
        </is>
      </c>
      <c r="G4" s="31" t="n"/>
      <c r="H4" s="32" t="n">
        <v>1</v>
      </c>
      <c r="I4" s="30" t="n">
        <v>19363893</v>
      </c>
      <c r="J4" s="30" t="inlineStr">
        <is>
          <t>CNPJ/CPF</t>
        </is>
      </c>
      <c r="K4" s="27">
        <f>IF(J4=0,"",IF(J4=Diversos!$I$2,IF(LEN(A4)&lt;=11,TEXT(A4,"00000000000"),TEXT(A4,"00000000000000")),IF(J4=Diversos!$I$3,E4,D4)))</f>
        <v/>
      </c>
      <c r="L4" s="30" t="inlineStr">
        <is>
          <t>MAT</t>
        </is>
      </c>
      <c r="M4" s="30" t="n"/>
      <c r="N4" s="30" t="n"/>
      <c r="O4" s="30">
        <f>IF(AND(P4&lt;&gt;"",Q4&lt;&gt;""),Q4,P4&amp;Q4)</f>
        <v/>
      </c>
      <c r="P4" s="30">
        <f>IF(F4=0,"",IF(G4=13,F4&amp;"  "&amp;TEXT(G4,"000")&amp;"  "&amp;TEXT(H4,"0000")&amp;"  "&amp;I4,F4&amp;"  "&amp;TEXT(H4,"0000")&amp;"  "&amp;I4))</f>
        <v/>
      </c>
      <c r="Q4" s="30">
        <f>IF(J4=0,"",IF(J4="CNPJ/CPF","PIX: "&amp;TEXT(K4,"00000000000"),IF(J4="TELEFONE","PIX: "&amp;K4,IF(J4="EMAIL","PIX: "&amp;K4,"PIX: "&amp;TEXT(K4,"00000000000000")))))</f>
        <v/>
      </c>
    </row>
    <row r="5" ht="17.1" customHeight="1">
      <c r="A5" s="37" t="n">
        <v>37081707840</v>
      </c>
      <c r="B5" s="22" t="inlineStr">
        <is>
          <t>BRUNO SANTANA RINALDI</t>
        </is>
      </c>
      <c r="C5" s="22">
        <f>UPPER(B5)</f>
        <v/>
      </c>
      <c r="D5" s="23" t="n"/>
      <c r="E5" s="24" t="n"/>
      <c r="F5" s="24" t="n"/>
      <c r="G5" s="25" t="n"/>
      <c r="H5" s="26" t="n"/>
      <c r="I5" s="24" t="n"/>
      <c r="J5" s="24" t="inlineStr">
        <is>
          <t>CNPJ/CPF</t>
        </is>
      </c>
      <c r="K5" s="27">
        <f>IF(J5=0,"",IF(J5=Diversos!$I$2,IF(LEN(A5)&lt;=11,TEXT(A5,"00000000000"),TEXT(A5,"00000000000000")),IF(J5=Diversos!$I$3,E5,D5)))</f>
        <v/>
      </c>
      <c r="L5" s="24" t="inlineStr">
        <is>
          <t>MO</t>
        </is>
      </c>
      <c r="M5" s="24" t="n"/>
      <c r="N5" s="24" t="n"/>
      <c r="O5" s="24">
        <f>IF(AND(P5&lt;&gt;"",Q5&lt;&gt;""),Q5,P5&amp;Q5)</f>
        <v/>
      </c>
      <c r="P5" s="30">
        <f>IF(F5=0,"",IF(G5=13,F5&amp;"  "&amp;TEXT(G5,"000")&amp;"  "&amp;TEXT(H5,"0000")&amp;"  "&amp;I5,F5&amp;"  "&amp;TEXT(H5,"0000")&amp;"  "&amp;I5))</f>
        <v/>
      </c>
      <c r="Q5" s="30">
        <f>IF(J5=0,"",IF(J5="CNPJ/CPF","PIX: "&amp;TEXT(K5,"00000000000"),IF(J5="TELEFONE","PIX: "&amp;K5,IF(J5="EMAIL","PIX: "&amp;K5,"PIX: "&amp;TEXT(K5,"00000000000000")))))</f>
        <v/>
      </c>
    </row>
    <row r="6" ht="17.1" customHeight="1">
      <c r="A6" s="37" t="n">
        <v>16600000600</v>
      </c>
      <c r="B6" s="22" t="inlineStr">
        <is>
          <t>FRETE PF</t>
        </is>
      </c>
      <c r="C6" s="22">
        <f>UPPER(B6)</f>
        <v/>
      </c>
      <c r="D6" s="23" t="n"/>
      <c r="E6" s="24" t="n"/>
      <c r="F6" s="24" t="n"/>
      <c r="G6" s="25" t="n"/>
      <c r="H6" s="26" t="n"/>
      <c r="I6" s="24" t="n"/>
      <c r="J6" s="24" t="n"/>
      <c r="K6" s="27">
        <f>IF(J6=0,"",IF(J6=Diversos!$I$2,IF(LEN(A6)&lt;=11,TEXT(A6,"00000000000"),TEXT(A6,"00000000000000")),IF(J6=Diversos!$I$3,E6,D6)))</f>
        <v/>
      </c>
      <c r="L6" s="24" t="inlineStr">
        <is>
          <t>DIV</t>
        </is>
      </c>
      <c r="M6" s="24" t="inlineStr">
        <is>
          <t>FRETE</t>
        </is>
      </c>
      <c r="N6" s="24" t="n"/>
      <c r="O6" s="24">
        <f>IF(AND(P6&lt;&gt;"",Q6&lt;&gt;""),Q6,P6&amp;Q6)</f>
        <v/>
      </c>
      <c r="P6" s="30">
        <f>IF(F6=0,"",IF(G6=13,F6&amp;"  "&amp;TEXT(G6,"000")&amp;"  "&amp;TEXT(H6,"0000")&amp;"  "&amp;I6,F6&amp;"  "&amp;TEXT(H6,"0000")&amp;"  "&amp;I6))</f>
        <v/>
      </c>
      <c r="Q6" s="30">
        <f>IF(J6=0,"",IF(J6="CNPJ/CPF","PIX: "&amp;TEXT(K6,"00000000000"),IF(J6="TELEFONE","PIX: "&amp;K6,IF(J6="EMAIL","PIX: "&amp;K6,"PIX: "&amp;TEXT(K6,"00000000000000")))))</f>
        <v/>
      </c>
    </row>
    <row r="7" ht="17.1" customHeight="1">
      <c r="A7" s="37" t="n">
        <v>17155730000164</v>
      </c>
      <c r="B7" s="22" t="inlineStr">
        <is>
          <t>COMPANHIA ENERGETICA DE MINAS GERAISCEMIG</t>
        </is>
      </c>
      <c r="C7" s="22" t="inlineStr">
        <is>
          <t>CEMIG</t>
        </is>
      </c>
      <c r="D7" s="23" t="n"/>
      <c r="E7" s="24" t="n"/>
      <c r="F7" s="24" t="n"/>
      <c r="G7" s="25" t="n"/>
      <c r="H7" s="26" t="n"/>
      <c r="I7" s="24" t="n"/>
      <c r="J7" s="24" t="n"/>
      <c r="K7" s="27">
        <f>IF(J7=0,"",IF(J7=Diversos!$I$2,IF(LEN(A7)&lt;=11,TEXT(A7,"00000000000"),TEXT(A7,"00000000000000")),IF(J7=Diversos!$I$3,E7,D7)))</f>
        <v/>
      </c>
      <c r="L7" s="24" t="inlineStr">
        <is>
          <t>TP</t>
        </is>
      </c>
      <c r="M7" s="24" t="n"/>
      <c r="N7" s="24" t="n"/>
      <c r="O7" s="30">
        <f>IF(AND(P7&lt;&gt;"",Q7&lt;&gt;""),Q7,P7&amp;Q7)</f>
        <v/>
      </c>
      <c r="P7" s="30">
        <f>IF(F7=0,"",IF(G7=13,F7&amp;"  "&amp;TEXT(G7,"000")&amp;"  "&amp;TEXT(H7,"0000")&amp;"  "&amp;I7,F7&amp;"  "&amp;TEXT(H7,"0000")&amp;"  "&amp;I7))</f>
        <v/>
      </c>
      <c r="Q7" s="30">
        <f>IF(J7=0,"",IF(J7="CNPJ/CPF","PIX: "&amp;TEXT(K7,"00000000000"),IF(J7="TELEFONE","PIX: "&amp;K7,IF(J7="EMAIL","PIX: "&amp;K7,"PIX: "&amp;TEXT(K7,"00000000000000")))))</f>
        <v/>
      </c>
    </row>
    <row r="8" ht="16.5" customHeight="1">
      <c r="A8" s="37" t="n">
        <v>17281106000103</v>
      </c>
      <c r="B8" s="22" t="inlineStr">
        <is>
          <t xml:space="preserve">COMPANHIA DE SANEAMENTO DE MINAS GERAIS </t>
        </is>
      </c>
      <c r="C8" s="22" t="inlineStr">
        <is>
          <t>COPASA MG</t>
        </is>
      </c>
      <c r="D8" s="23" t="n"/>
      <c r="E8" s="24" t="n"/>
      <c r="F8" s="24" t="n"/>
      <c r="G8" s="25" t="n"/>
      <c r="H8" s="26" t="n"/>
      <c r="I8" s="24" t="n"/>
      <c r="J8" s="24" t="n"/>
      <c r="K8" s="27">
        <f>IF(J8=0,"",IF(J8=Diversos!$I$2,IF(LEN(A8)&lt;=11,TEXT(A8,"00000000000"),TEXT(A8,"00000000000000")),IF(J8=Diversos!$I$3,E8,D8)))</f>
        <v/>
      </c>
      <c r="L8" s="24" t="inlineStr">
        <is>
          <t>TP</t>
        </is>
      </c>
      <c r="M8" s="24" t="n"/>
      <c r="N8" s="24" t="n"/>
      <c r="O8" s="30">
        <f>IF(AND(P8&lt;&gt;"",Q8&lt;&gt;""),Q8,P8&amp;Q8)</f>
        <v/>
      </c>
      <c r="P8" s="30">
        <f>IF(F8=0,"",IF(G8=13,F8&amp;"  "&amp;TEXT(G8,"000")&amp;"  "&amp;TEXT(H8,"0000")&amp;"  "&amp;I8,F8&amp;"  "&amp;TEXT(H8,"0000")&amp;"  "&amp;I8))</f>
        <v/>
      </c>
      <c r="Q8" s="30">
        <f>IF(J8=0,"",IF(J8="CNPJ/CPF","PIX: "&amp;TEXT(K8,"00000000000"),IF(J8="TELEFONE","PIX: "&amp;K8,IF(J8="EMAIL","PIX: "&amp;K8,"PIX: "&amp;TEXT(K8,"00000000000000")))))</f>
        <v/>
      </c>
    </row>
    <row r="9" ht="16.5" customHeight="1">
      <c r="A9" s="37" t="n">
        <v>360305000104</v>
      </c>
      <c r="B9" s="22" t="inlineStr">
        <is>
          <t>CAIXA ECONOMICA FEDERAL</t>
        </is>
      </c>
      <c r="C9" s="22" t="inlineStr">
        <is>
          <t>FGTS</t>
        </is>
      </c>
      <c r="D9" s="23" t="n"/>
      <c r="E9" s="24" t="n"/>
      <c r="F9" s="24" t="n"/>
      <c r="G9" s="25" t="n"/>
      <c r="H9" s="26" t="n"/>
      <c r="I9" s="24" t="n"/>
      <c r="J9" s="24" t="n"/>
      <c r="K9" s="27">
        <f>IF(J9=0,"",IF(J9=Diversos!$I$2,IF(LEN(A9)&lt;=11,TEXT(A9,"00000000000"),TEXT(A9,"00000000000000")),IF(J9=Diversos!$I$3,E9,D9)))</f>
        <v/>
      </c>
      <c r="L9" s="24" t="inlineStr">
        <is>
          <t>MO</t>
        </is>
      </c>
      <c r="M9" s="24" t="n"/>
      <c r="N9" s="24" t="n"/>
      <c r="O9" s="30">
        <f>IF(AND(P9&lt;&gt;"",Q9&lt;&gt;""),Q9,P9&amp;Q9)</f>
        <v/>
      </c>
      <c r="P9" s="30">
        <f>IF(F9=0,"",IF(G9=13,F9&amp;"  "&amp;TEXT(G9,"000")&amp;"  "&amp;TEXT(H9,"0000")&amp;"  "&amp;I9,F9&amp;"  "&amp;TEXT(H9,"0000")&amp;"  "&amp;I9))</f>
        <v/>
      </c>
      <c r="Q9" s="30">
        <f>IF(J9=0,"",IF(J9="CNPJ/CPF","PIX: "&amp;TEXT(K9,"00000000000"),IF(J9="TELEFONE","PIX: "&amp;K9,IF(J9="EMAIL","PIX: "&amp;K9,"PIX: "&amp;TEXT(K9,"00000000000000")))))</f>
        <v/>
      </c>
    </row>
    <row r="10" ht="17.1" customHeight="1">
      <c r="A10" s="37" t="n">
        <v>394460000141</v>
      </c>
      <c r="B10" s="22" t="inlineStr">
        <is>
          <t>Ministerio da Fazenda</t>
        </is>
      </c>
      <c r="C10" s="22" t="inlineStr">
        <is>
          <t>INSS/IRRF</t>
        </is>
      </c>
      <c r="D10" s="23" t="n"/>
      <c r="E10" s="24" t="n"/>
      <c r="F10" s="24" t="n"/>
      <c r="G10" s="25" t="n"/>
      <c r="H10" s="26" t="n"/>
      <c r="I10" s="24" t="n"/>
      <c r="J10" s="24" t="n"/>
      <c r="K10" s="27">
        <f>IF(J10=0,"",IF(J10=Diversos!$I$2,IF(LEN(A10)&lt;=11,TEXT(A10,"00000000000"),TEXT(A10,"00000000000000")),IF(J10=Diversos!$I$3,E10,D10)))</f>
        <v/>
      </c>
      <c r="L10" s="24" t="inlineStr">
        <is>
          <t>MO</t>
        </is>
      </c>
      <c r="M10" s="24" t="n"/>
      <c r="N10" s="24" t="n"/>
      <c r="O10" s="30">
        <f>IF(AND(P10&lt;&gt;"",Q10&lt;&gt;""),Q10,P10&amp;Q10)</f>
        <v/>
      </c>
      <c r="P10" s="30">
        <f>IF(F10=0,"",IF(G10=13,F10&amp;"  "&amp;TEXT(G10,"000")&amp;"  "&amp;TEXT(H10,"0000")&amp;"  "&amp;I10,F10&amp;"  "&amp;TEXT(H10,"0000")&amp;"  "&amp;I10))</f>
        <v/>
      </c>
      <c r="Q10" s="30">
        <f>IF(J10=0,"",IF(J10="CNPJ/CPF","PIX: "&amp;TEXT(K10,"00000000000"),IF(J10="TELEFONE","PIX: "&amp;K10,IF(J10="EMAIL","PIX: "&amp;K10,"PIX: "&amp;TEXT(K10,"00000000000000")))))</f>
        <v/>
      </c>
    </row>
    <row r="11" ht="17.1" customHeight="1">
      <c r="A11" s="37" t="n">
        <v>29979036000140</v>
      </c>
      <c r="B11" s="22" t="inlineStr">
        <is>
          <t>INSTITUTO NACIONAL DO SEGURO SOCIAL</t>
        </is>
      </c>
      <c r="C11" s="22" t="inlineStr">
        <is>
          <t>INSS</t>
        </is>
      </c>
      <c r="D11" s="23" t="n"/>
      <c r="E11" s="24" t="n"/>
      <c r="F11" s="24" t="n"/>
      <c r="G11" s="25" t="n"/>
      <c r="H11" s="26" t="n"/>
      <c r="I11" s="24" t="n"/>
      <c r="J11" s="24" t="n"/>
      <c r="K11" s="27">
        <f>IF(J11=0,"",IF(J11=Diversos!$I$2,IF(LEN(A11)&lt;=11,TEXT(A11,"00000000000"),TEXT(A11,"00000000000000")),IF(J11=Diversos!$I$3,E11,D11)))</f>
        <v/>
      </c>
      <c r="L11" s="24" t="inlineStr">
        <is>
          <t>MO</t>
        </is>
      </c>
      <c r="M11" s="24" t="n"/>
      <c r="N11" s="24" t="n"/>
      <c r="O11" s="30">
        <f>IF(AND(P11&lt;&gt;"",Q11&lt;&gt;""),Q11,P11&amp;Q11)</f>
        <v/>
      </c>
      <c r="P11" s="30">
        <f>IF(F11=0,"",IF(G11=13,F11&amp;"  "&amp;TEXT(G11,"000")&amp;"  "&amp;TEXT(H11,"0000")&amp;"  "&amp;I11,F11&amp;"  "&amp;TEXT(H11,"0000")&amp;"  "&amp;I11))</f>
        <v/>
      </c>
      <c r="Q11" s="30">
        <f>IF(J11=0,"",IF(J11="CNPJ/CPF","PIX: "&amp;TEXT(K11,"00000000000"),IF(J11="TELEFONE","PIX: "&amp;K11,IF(J11="EMAIL","PIX: "&amp;K11,"PIX: "&amp;TEXT(K11,"00000000000000")))))</f>
        <v/>
      </c>
    </row>
    <row r="12" ht="17.1" customHeight="1">
      <c r="A12" s="37" t="n">
        <v>16000000000100</v>
      </c>
      <c r="B12" s="22" t="inlineStr">
        <is>
          <t>DIVERSOS</t>
        </is>
      </c>
      <c r="C12" s="22">
        <f>UPPER(B12)</f>
        <v/>
      </c>
      <c r="D12" s="23" t="n"/>
      <c r="E12" s="24" t="n"/>
      <c r="F12" s="24" t="n"/>
      <c r="G12" s="25" t="n"/>
      <c r="H12" s="26" t="n"/>
      <c r="I12" s="24" t="n"/>
      <c r="J12" s="24" t="n"/>
      <c r="K12" s="27">
        <f>IF(J12=0,"",IF(J12=Diversos!$I$2,IF(LEN(A12)&lt;=11,TEXT(A12,"00000000000"),TEXT(A12,"00000000000000")),IF(J12=Diversos!$I$3,E12,D12)))</f>
        <v/>
      </c>
      <c r="L12" s="24" t="inlineStr">
        <is>
          <t>DIV</t>
        </is>
      </c>
      <c r="M12" s="24" t="n"/>
      <c r="N12" s="24" t="n"/>
      <c r="O12" s="30">
        <f>IF(AND(P12&lt;&gt;"",Q12&lt;&gt;""),Q12,P12&amp;Q12)</f>
        <v/>
      </c>
      <c r="P12" s="30">
        <f>IF(F12=0,"",IF(G12=13,F12&amp;"  "&amp;TEXT(G12,"000")&amp;"  "&amp;TEXT(H12,"0000")&amp;"  "&amp;I12,F12&amp;"  "&amp;TEXT(H12,"0000")&amp;"  "&amp;I12))</f>
        <v/>
      </c>
      <c r="Q12" s="30">
        <f>IF(J12=0,"",IF(J12="CNPJ/CPF","PIX: "&amp;TEXT(K12,"00000000000"),IF(J12="TELEFONE","PIX: "&amp;K12,IF(J12="EMAIL","PIX: "&amp;K12,"PIX: "&amp;TEXT(K12,"00000000000000")))))</f>
        <v/>
      </c>
    </row>
    <row r="13" ht="17.1" customHeight="1">
      <c r="A13" s="37" t="n">
        <v>10000000001</v>
      </c>
      <c r="B13" s="22" t="inlineStr">
        <is>
          <t>MHS TECNICO DE SEGURANÇA</t>
        </is>
      </c>
      <c r="C13" s="22" t="inlineStr">
        <is>
          <t>MHS EVENTO SST ESOCIAL</t>
        </is>
      </c>
      <c r="D13" s="23" t="n">
        <v>31995901635</v>
      </c>
      <c r="E13" s="24" t="n"/>
      <c r="F13" s="24" t="n"/>
      <c r="G13" s="25" t="n"/>
      <c r="H13" s="26" t="n"/>
      <c r="I13" s="24" t="n"/>
      <c r="J13" s="24" t="n"/>
      <c r="K13" s="27">
        <f>IF(J13=0,"",IF(J13=Diversos!$I$2,IF(LEN(A13)&lt;=11,TEXT(A13,"00000000000"),TEXT(A13,"00000000000000")),IF(J13=Diversos!$I$3,E13,D13)))</f>
        <v/>
      </c>
      <c r="L13" s="24" t="inlineStr">
        <is>
          <t>MO</t>
        </is>
      </c>
      <c r="M13" s="24" t="n"/>
      <c r="N13" s="24" t="n"/>
      <c r="O13" s="30">
        <f>IF(AND(P13&lt;&gt;"",Q13&lt;&gt;""),Q13,P13&amp;Q13)</f>
        <v/>
      </c>
      <c r="P13" s="30">
        <f>IF(F13=0,"",IF(G13=13,F13&amp;"  "&amp;TEXT(G13,"000")&amp;"  "&amp;TEXT(H13,"0000")&amp;"  "&amp;I13,F13&amp;"  "&amp;TEXT(H13,"0000")&amp;"  "&amp;I13))</f>
        <v/>
      </c>
      <c r="Q13" s="30">
        <f>IF(J13=0,"",IF(J13="CNPJ/CPF","PIX: "&amp;TEXT(K13,"00000000000"),IF(J13="TELEFONE","PIX: "&amp;K13,IF(J13="EMAIL","PIX: "&amp;K13,"PIX: "&amp;TEXT(K13,"00000000000000")))))</f>
        <v/>
      </c>
    </row>
    <row r="14" ht="17.1" customHeight="1">
      <c r="A14" s="37" t="n">
        <v>10000000002</v>
      </c>
      <c r="B14" s="22" t="inlineStr">
        <is>
          <t>MHS TECNICO DE SEGURANÇA</t>
        </is>
      </c>
      <c r="C14" s="22" t="inlineStr">
        <is>
          <t>MHS MENSALIDADE</t>
        </is>
      </c>
      <c r="D14" s="23" t="n">
        <v>31995901635</v>
      </c>
      <c r="E14" s="24" t="n"/>
      <c r="F14" s="24" t="n"/>
      <c r="G14" s="25" t="n"/>
      <c r="H14" s="26" t="n"/>
      <c r="I14" s="24" t="n"/>
      <c r="J14" s="24" t="inlineStr">
        <is>
          <t>TELEFONE</t>
        </is>
      </c>
      <c r="K14" s="27">
        <f>IF(J14=0,"",IF(J14=Diversos!$I$2,IF(LEN(A14)&lt;=11,TEXT(A14,"00000000000"),TEXT(A14,"00000000000000")),IF(J14=Diversos!$I$3,E14,D14)))</f>
        <v/>
      </c>
      <c r="L14" s="24" t="inlineStr">
        <is>
          <t>MO</t>
        </is>
      </c>
      <c r="M14" s="24" t="n"/>
      <c r="N14" s="24" t="n"/>
      <c r="O14" s="30">
        <f>IF(AND(P14&lt;&gt;"",Q14&lt;&gt;""),Q14,P14&amp;Q14)</f>
        <v/>
      </c>
      <c r="P14" s="30">
        <f>IF(F14=0,"",IF(G14=13,F14&amp;"  "&amp;TEXT(G14,"000")&amp;"  "&amp;TEXT(H14,"0000")&amp;"  "&amp;I14,F14&amp;"  "&amp;TEXT(H14,"0000")&amp;"  "&amp;I14))</f>
        <v/>
      </c>
      <c r="Q14" s="30">
        <f>IF(J14=0,"",IF(J14="CNPJ/CPF","PIX: "&amp;TEXT(K14,"00000000000"),IF(J14="TELEFONE","PIX: "&amp;K14,IF(J14="EMAIL","PIX: "&amp;K14,"PIX: "&amp;TEXT(K14,"00000000000000")))))</f>
        <v/>
      </c>
    </row>
    <row r="15" ht="17.1" customHeight="1">
      <c r="A15" s="37" t="n">
        <v>10000000003</v>
      </c>
      <c r="B15" s="22" t="inlineStr">
        <is>
          <t>MOTOBOY</t>
        </is>
      </c>
      <c r="C15" s="22" t="inlineStr">
        <is>
          <t>MOTOBOY</t>
        </is>
      </c>
      <c r="D15" s="23" t="n">
        <v>31995901635</v>
      </c>
      <c r="E15" s="24" t="n"/>
      <c r="F15" s="24" t="n"/>
      <c r="G15" s="25" t="n"/>
      <c r="H15" s="26" t="n"/>
      <c r="I15" s="24" t="n"/>
      <c r="J15" s="24" t="inlineStr">
        <is>
          <t>TELEFONE</t>
        </is>
      </c>
      <c r="K15" s="27">
        <f>IF(J15=0,"",IF(J15=Diversos!$I$2,IF(LEN(A15)&lt;=11,TEXT(A15,"00000000000"),TEXT(A15,"00000000000000")),IF(J15=Diversos!$I$3,E15,D15)))</f>
        <v/>
      </c>
      <c r="L15" s="24" t="inlineStr">
        <is>
          <t>DIV</t>
        </is>
      </c>
      <c r="M15" s="24" t="n"/>
      <c r="N15" s="24" t="n"/>
      <c r="O15" s="30">
        <f>IF(AND(P15&lt;&gt;"",Q15&lt;&gt;""),Q15,P15&amp;Q15)</f>
        <v/>
      </c>
      <c r="P15" s="30">
        <f>IF(F15=0,"",IF(G15=13,F15&amp;"  "&amp;TEXT(G15,"000")&amp;"  "&amp;TEXT(H15,"0000")&amp;"  "&amp;I15,F15&amp;"  "&amp;TEXT(H15,"0000")&amp;"  "&amp;I15))</f>
        <v/>
      </c>
      <c r="Q15" s="30">
        <f>IF(J15=0,"",IF(J15="CNPJ/CPF","PIX: "&amp;TEXT(K15,"00000000000"),IF(J15="TELEFONE","PIX: "&amp;K15,IF(J15="EMAIL","PIX: "&amp;K15,"PIX: "&amp;TEXT(K15,"00000000000000")))))</f>
        <v/>
      </c>
    </row>
    <row r="16" ht="17.1" customHeight="1">
      <c r="A16" s="37" t="n">
        <v>10000000004</v>
      </c>
      <c r="B16" s="22" t="inlineStr">
        <is>
          <t>FOLHA DP</t>
        </is>
      </c>
      <c r="C16" s="22" t="inlineStr">
        <is>
          <t>FOLHA DP</t>
        </is>
      </c>
      <c r="D16" s="23" t="n">
        <v>31995901635</v>
      </c>
      <c r="E16" s="24" t="n"/>
      <c r="F16" s="24" t="n"/>
      <c r="G16" s="25" t="n"/>
      <c r="H16" s="26" t="n"/>
      <c r="I16" s="24" t="n"/>
      <c r="J16" s="24" t="inlineStr">
        <is>
          <t>TELEFONE</t>
        </is>
      </c>
      <c r="K16" s="27">
        <f>IF(J16=0,"",IF(J16=Diversos!$I$2,IF(LEN(A16)&lt;=11,TEXT(A16,"00000000000"),TEXT(A16,"00000000000000")),IF(J16=Diversos!$I$3,E16,D16)))</f>
        <v/>
      </c>
      <c r="L16" s="24" t="inlineStr">
        <is>
          <t>MO</t>
        </is>
      </c>
      <c r="M16" s="24" t="n"/>
      <c r="N16" s="24" t="n"/>
      <c r="O16" s="30">
        <f>IF(AND(P16&lt;&gt;"",Q16&lt;&gt;""),Q16,P16&amp;Q16)</f>
        <v/>
      </c>
      <c r="P16" s="30">
        <f>IF(F16=0,"",IF(G16=13,F16&amp;"  "&amp;TEXT(G16,"000")&amp;"  "&amp;TEXT(H16,"0000")&amp;"  "&amp;I16,F16&amp;"  "&amp;TEXT(H16,"0000")&amp;"  "&amp;I16))</f>
        <v/>
      </c>
      <c r="Q16" s="30">
        <f>IF(J16=0,"",IF(J16="CNPJ/CPF","PIX: "&amp;TEXT(K16,"00000000000"),IF(J16="TELEFONE","PIX: "&amp;K16,IF(J16="EMAIL","PIX: "&amp;K16,"PIX: "&amp;TEXT(K16,"00000000000000")))))</f>
        <v/>
      </c>
    </row>
    <row r="17" ht="16.5" customHeight="1">
      <c r="A17" s="37" t="n">
        <v>7834753000141</v>
      </c>
      <c r="B17" s="22" t="inlineStr">
        <is>
          <t>FERNANDO ANTONIO DUMONT PRADO</t>
        </is>
      </c>
      <c r="C17" s="22" t="inlineStr">
        <is>
          <t>ANCORA PAPELARIA</t>
        </is>
      </c>
      <c r="D17" s="23" t="n"/>
      <c r="E17" s="24" t="inlineStr">
        <is>
          <t>ancorapapelaria@gmail.com</t>
        </is>
      </c>
      <c r="F17" s="24" t="inlineStr">
        <is>
          <t>BRADESCO</t>
        </is>
      </c>
      <c r="G17" s="25" t="n"/>
      <c r="H17" s="26" t="n">
        <v>2899</v>
      </c>
      <c r="I17" s="24" t="n">
        <v>80802</v>
      </c>
      <c r="J17" s="24" t="inlineStr">
        <is>
          <t>EMAIL</t>
        </is>
      </c>
      <c r="K17" s="27">
        <f>IF(J17=0,"",IF(J17=Diversos!$I$2,IF(LEN(A17)&lt;=11,TEXT(A17,"00000000000"),TEXT(A17,"00000000000000")),IF(J17=Diversos!$I$3,E17,D17)))</f>
        <v/>
      </c>
      <c r="L17" s="24" t="inlineStr">
        <is>
          <t>SERV</t>
        </is>
      </c>
      <c r="M17" s="24" t="n"/>
      <c r="N17" s="24" t="n"/>
      <c r="O17" s="30">
        <f>IF(AND(P17&lt;&gt;"",Q17&lt;&gt;""),Q17,P17&amp;Q17)</f>
        <v/>
      </c>
      <c r="P17" s="30">
        <f>IF(F17=0,"",IF(G17=13,F17&amp;"  "&amp;TEXT(G17,"000")&amp;"  "&amp;TEXT(H17,"0000")&amp;"  "&amp;I17,F17&amp;"  "&amp;TEXT(H17,"0000")&amp;"  "&amp;I17))</f>
        <v/>
      </c>
      <c r="Q17" s="30">
        <f>IF(J17=0,"",IF(J17="CNPJ/CPF","PIX: "&amp;TEXT(K17,"00000000000"),IF(J17="TELEFONE","PIX: "&amp;K17,IF(J17="EMAIL","PIX: "&amp;K17,"PIX: "&amp;TEXT(K17,"00000000000000")))))</f>
        <v/>
      </c>
    </row>
    <row r="18" ht="17.1" customHeight="1">
      <c r="A18" s="98" t="n">
        <v>37753966000100</v>
      </c>
      <c r="B18" s="35" t="inlineStr">
        <is>
          <t>L GÁS LTDA</t>
        </is>
      </c>
      <c r="C18" s="35">
        <f>UPPER(B18)</f>
        <v/>
      </c>
      <c r="K18" s="41">
        <f>IF(J18=0,"",IF(J18=Diversos!$I$2,IF(LEN(A18)&lt;=11,TEXT(A18,"00000000000"),TEXT(A18,"00000000000000")),IF(J18=Diversos!$I$3,E18,D18)))</f>
        <v/>
      </c>
      <c r="L18" s="12" t="inlineStr">
        <is>
          <t>MAT</t>
        </is>
      </c>
      <c r="O18" s="59">
        <f>IF(AND(P18&lt;&gt;"",Q18&lt;&gt;""),Q18,P18&amp;Q18)</f>
        <v/>
      </c>
      <c r="P18" s="12">
        <f>IF(F18=0,"",IF(G18=13,F18&amp;"  "&amp;TEXT(G18,"000")&amp;"  "&amp;TEXT(H18,"0000")&amp;"  "&amp;I18,F18&amp;"  "&amp;TEXT(H18,"0000")&amp;"  "&amp;I18))</f>
        <v/>
      </c>
      <c r="Q18" s="12">
        <f>IF(J18=0,"",IF(J18="CNPJ/CPF","PIX: "&amp;TEXT(K18,"00000000000"),IF(J18="TELEFONE","PIX: "&amp;K18,IF(J18="EMAIL","PIX: "&amp;K18,"PIX: "&amp;TEXT(K18,"00000000000000")))))</f>
        <v/>
      </c>
    </row>
    <row r="19">
      <c r="A19" s="98" t="n">
        <v>38542718005060</v>
      </c>
      <c r="B19" s="35" t="inlineStr">
        <is>
          <t>ABC ATACADO BRASILEIRO DA CONSTRUCAO S/A</t>
        </is>
      </c>
      <c r="C19" s="35" t="inlineStr">
        <is>
          <t>ABC DA CONSTRUCAO</t>
        </is>
      </c>
      <c r="K19" s="41">
        <f>IF(J19=0,"",IF(J19=Diversos!$I$2,IF(LEN(A19)&lt;=11,TEXT(A19,"00000000000"),TEXT(A19,"00000000000000")),IF(J19=Diversos!$I$3,E19,D19)))</f>
        <v/>
      </c>
      <c r="L19" s="12" t="inlineStr">
        <is>
          <t>MAT</t>
        </is>
      </c>
      <c r="N19" s="12" t="inlineStr">
        <is>
          <t>FORNECEDOR</t>
        </is>
      </c>
      <c r="O19" s="12">
        <f>IF(AND(P19&lt;&gt;"",Q19&lt;&gt;""),Q19,P19&amp;Q19)</f>
        <v/>
      </c>
      <c r="P19" s="12">
        <f>IF(F19=0,"",IF(G19=13,F19&amp;"  "&amp;TEXT(G19,"000")&amp;"  "&amp;TEXT(H19,"0000")&amp;"  "&amp;I19,F19&amp;"  "&amp;TEXT(H19,"0000")&amp;"  "&amp;I19))</f>
        <v/>
      </c>
      <c r="Q19" s="12">
        <f>IF(J19=0,"",IF(J19="CNPJ/CPF","PIX: "&amp;TEXT(K19,"00000000000"),IF(J19="TELEFONE","PIX: "&amp;K19,IF(J19="EMAIL","PIX: "&amp;K19,"PIX: "&amp;TEXT(K19,"00000000000000")))))</f>
        <v/>
      </c>
    </row>
    <row r="20">
      <c r="A20" s="98" t="n">
        <v>14285160000139</v>
      </c>
      <c r="B20" s="35" t="inlineStr">
        <is>
          <t>ABRIL UNIFORMES LTDA</t>
        </is>
      </c>
      <c r="C20" s="36" t="inlineStr">
        <is>
          <t xml:space="preserve">ABRIL UNIFORMES </t>
        </is>
      </c>
      <c r="K20" s="41">
        <f>IF(J20=0,"",IF(J20=Diversos!$I$2,IF(LEN(A20)&lt;=11,TEXT(A20,"00000000000"),TEXT(A20,"00000000000000")),IF(J20=Diversos!$I$3,E20,D20)))</f>
        <v/>
      </c>
      <c r="L20" s="12" t="inlineStr">
        <is>
          <t>MO</t>
        </is>
      </c>
      <c r="M20" s="12" t="inlineStr">
        <is>
          <t>UNIFORMES</t>
        </is>
      </c>
      <c r="N20" s="44" t="inlineStr">
        <is>
          <t>FORNECEDOR</t>
        </is>
      </c>
      <c r="O20" s="12">
        <f>IF(AND(P20&lt;&gt;"",Q20&lt;&gt;""),Q20,P20&amp;Q20)</f>
        <v/>
      </c>
      <c r="P20" s="12">
        <f>IF(F20=0,"",IF(G20=13,F20&amp;"  "&amp;TEXT(G20,"000")&amp;"  "&amp;TEXT(H20,"0000")&amp;"  "&amp;I20,F20&amp;"  "&amp;TEXT(H20,"0000")&amp;"  "&amp;I20))</f>
        <v/>
      </c>
      <c r="Q20" s="12">
        <f>IF(J20=0,"",IF(J20="CNPJ/CPF","PIX: "&amp;TEXT(K20,"00000000000"),IF(J20="TELEFONE","PIX: "&amp;K20,IF(J20="EMAIL","PIX: "&amp;K20,"PIX: "&amp;TEXT(K20,"00000000000000")))))</f>
        <v/>
      </c>
    </row>
    <row r="21">
      <c r="A21" s="98" t="n">
        <v>42841924000594</v>
      </c>
      <c r="B21" s="35" t="inlineStr">
        <is>
          <t>FERRAGENS SANTA MONICA LTDA</t>
        </is>
      </c>
      <c r="C21" s="36" t="inlineStr">
        <is>
          <t>AÇO SANTA CLARA</t>
        </is>
      </c>
      <c r="D21" s="43" t="n"/>
      <c r="K21" s="41">
        <f>IF(J21=0,"",IF(J21=Diversos!$I$2,IF(LEN(A21)&lt;=11,TEXT(A21,"00000000000"),TEXT(A21,"00000000000000")),IF(J21=Diversos!$I$3,E21,D21)))</f>
        <v/>
      </c>
      <c r="L21" s="12" t="inlineStr">
        <is>
          <t>MAT</t>
        </is>
      </c>
      <c r="O21" s="12">
        <f>IF(AND(P21&lt;&gt;"",Q21&lt;&gt;""),Q21,P21&amp;Q21)</f>
        <v/>
      </c>
      <c r="P21" s="12">
        <f>IF(F21=0,"",IF(G21=13,F21&amp;"  "&amp;TEXT(G21,"000")&amp;"  "&amp;TEXT(H21,"0000")&amp;"  "&amp;I21,F21&amp;"  "&amp;TEXT(H21,"0000")&amp;"  "&amp;I21))</f>
        <v/>
      </c>
      <c r="Q21" s="12">
        <f>IF(J21=0,"",IF(J21="CNPJ/CPF","PIX: "&amp;TEXT(K21,"00000000000"),IF(J21="TELEFONE","PIX: "&amp;K21,IF(J21="EMAIL","PIX: "&amp;K21,"PIX: "&amp;TEXT(K21,"00000000000000")))))</f>
        <v/>
      </c>
    </row>
    <row r="22">
      <c r="A22" s="98" t="n">
        <v>6018430000389</v>
      </c>
      <c r="B22" s="35" t="inlineStr">
        <is>
          <t>AÇOMIX LTDA</t>
        </is>
      </c>
      <c r="C22" s="35">
        <f>UPPER(B22)</f>
        <v/>
      </c>
      <c r="K22" s="41">
        <f>IF(J22=0,"",IF(J22=Diversos!$I$2,IF(LEN(A22)&lt;=11,TEXT(A22,"00000000000"),TEXT(A22,"00000000000000")),IF(J22=Diversos!$I$3,E22,D22)))</f>
        <v/>
      </c>
      <c r="L22" s="12" t="inlineStr">
        <is>
          <t>MAT</t>
        </is>
      </c>
      <c r="N22" s="12" t="inlineStr">
        <is>
          <t>FORNECEDOR</t>
        </is>
      </c>
      <c r="O22" s="12">
        <f>IF(AND(P22&lt;&gt;"",Q22&lt;&gt;""),Q22,P22&amp;Q22)</f>
        <v/>
      </c>
      <c r="P22" s="12">
        <f>IF(F22=0,"",IF(G22=13,F22&amp;"  "&amp;TEXT(G22,"000")&amp;"  "&amp;TEXT(H22,"0000")&amp;"  "&amp;I22,F22&amp;"  "&amp;TEXT(H22,"0000")&amp;"  "&amp;I22))</f>
        <v/>
      </c>
      <c r="Q22" s="12">
        <f>IF(J22=0,"",IF(J22="CNPJ/CPF","PIX: "&amp;TEXT(K22,"00000000000"),IF(J22="TELEFONE","PIX: "&amp;K22,IF(J22="EMAIL","PIX: "&amp;K22,"PIX: "&amp;TEXT(K22,"00000000000000")))))</f>
        <v/>
      </c>
    </row>
    <row r="23">
      <c r="A23" s="98" t="n">
        <v>7305286000162</v>
      </c>
      <c r="B23" s="35" t="inlineStr">
        <is>
          <t>AÇONIL COMERCIO DE MATERIAIS DE CONSTRUCAO LTDA</t>
        </is>
      </c>
      <c r="C23" s="35" t="inlineStr">
        <is>
          <t>AÇONIL</t>
        </is>
      </c>
      <c r="L23" s="12" t="inlineStr">
        <is>
          <t>MAT</t>
        </is>
      </c>
      <c r="O23" s="12">
        <f>IF(AND(P23&lt;&gt;"",Q23&lt;&gt;""),Q23,P23&amp;Q23)</f>
        <v/>
      </c>
      <c r="P23" s="12">
        <f>IF(F23=0,"",IF(G23=13,F23&amp;"  "&amp;TEXT(G23,"000")&amp;"  "&amp;TEXT(H23,"0000")&amp;"  "&amp;I23,F23&amp;"  "&amp;TEXT(H23,"0000")&amp;"  "&amp;I23))</f>
        <v/>
      </c>
      <c r="Q23" s="12">
        <f>IF(J23=0,"",IF(J23="CNPJ/CPF","PIX: "&amp;TEXT(K23,"00000000000"),IF(J23="TELEFONE","PIX: "&amp;K23,IF(J23="EMAIL","PIX: "&amp;K23,"PIX: "&amp;TEXT(K23,"00000000000000")))))</f>
        <v/>
      </c>
    </row>
    <row r="24">
      <c r="A24" s="98" t="n">
        <v>37008145000149</v>
      </c>
      <c r="B24" s="35" t="inlineStr">
        <is>
          <t>ACQUALIMP INDUSTRIA C M P LTDA</t>
        </is>
      </c>
      <c r="C24" s="35">
        <f>UPPER(B24)</f>
        <v/>
      </c>
      <c r="K24" s="41">
        <f>IF(J24=0,"",IF(J24=Diversos!$I$2,IF(LEN(A24)&lt;=11,TEXT(A24,"00000000000"),TEXT(A24,"00000000000000")),IF(J24=Diversos!$I$3,E24,D24)))</f>
        <v/>
      </c>
      <c r="L24" s="12" t="inlineStr">
        <is>
          <t>MAT</t>
        </is>
      </c>
      <c r="O24" s="12">
        <f>IF(AND(P24&lt;&gt;"",Q24&lt;&gt;""),Q24,P24&amp;Q24)</f>
        <v/>
      </c>
      <c r="P24" s="12">
        <f>IF(F24=0,"",IF(G24=13,F24&amp;"  "&amp;TEXT(G24,"000")&amp;"  "&amp;TEXT(H24,"0000")&amp;"  "&amp;I24,F24&amp;"  "&amp;TEXT(H24,"0000")&amp;"  "&amp;I24))</f>
        <v/>
      </c>
      <c r="Q24" s="12">
        <f>IF(J24=0,"",IF(J24="CNPJ/CPF","PIX: "&amp;TEXT(K24,"00000000000"),IF(J24="TELEFONE","PIX: "&amp;K24,IF(J24="EMAIL","PIX: "&amp;K24,"PIX: "&amp;TEXT(K24,"00000000000000")))))</f>
        <v/>
      </c>
    </row>
    <row r="25">
      <c r="A25" s="98" t="n">
        <v>3473509680</v>
      </c>
      <c r="B25" s="35" t="inlineStr">
        <is>
          <t>ADAILSON SILVA</t>
        </is>
      </c>
      <c r="C25" s="35">
        <f>UPPER(B25)</f>
        <v/>
      </c>
      <c r="F25" s="12" t="inlineStr">
        <is>
          <t>CEF</t>
        </is>
      </c>
      <c r="H25" s="40" t="n">
        <v>1926</v>
      </c>
      <c r="I25" s="12" t="inlineStr">
        <is>
          <t>50939-5</t>
        </is>
      </c>
      <c r="K25" s="41">
        <f>IF(J25=0,"",IF(J25=Diversos!$I$2,IF(LEN(A25)&lt;=11,TEXT(A25,"00000000000"),TEXT(A25,"00000000000000")),IF(J25=Diversos!$I$3,E25,D25)))</f>
        <v/>
      </c>
      <c r="L25" s="12" t="inlineStr">
        <is>
          <t>MO</t>
        </is>
      </c>
      <c r="O25" s="59">
        <f>IF(AND(P25&lt;&gt;"",Q25&lt;&gt;""),Q25,P25&amp;Q25)</f>
        <v/>
      </c>
      <c r="P25" s="12">
        <f>IF(F25=0,"",IF(G25=13,F25&amp;"  "&amp;TEXT(G25,"000")&amp;"  "&amp;TEXT(H25,"0000")&amp;"  "&amp;I25,F25&amp;"  "&amp;TEXT(H25,"0000")&amp;"  "&amp;I25))</f>
        <v/>
      </c>
      <c r="Q25" s="12">
        <f>IF(J25=0,"",IF(J25="CNPJ/CPF","PIX: "&amp;TEXT(K25,"00000000000"),IF(J25="TELEFONE","PIX: "&amp;K25,IF(J25="EMAIL","PIX: "&amp;K25,"PIX: "&amp;TEXT(K25,"00000000000000")))))</f>
        <v/>
      </c>
    </row>
    <row r="26">
      <c r="A26" s="98" t="n">
        <v>13540399801</v>
      </c>
      <c r="B26" s="35" t="inlineStr">
        <is>
          <t>ADALMO ANTONIO DA SILVA</t>
        </is>
      </c>
      <c r="C26" s="36">
        <f>UPPER(B26)</f>
        <v/>
      </c>
      <c r="J26" s="12" t="inlineStr">
        <is>
          <t>CNPJ/CPF</t>
        </is>
      </c>
      <c r="K26" s="41">
        <f>IF(J26=0,"",IF(J26=Diversos!$I$2,IF(LEN(A26)&lt;=11,TEXT(A26,"00000000000"),TEXT(A26,"00000000000000")),IF(J26=Diversos!$I$3,E26,D26)))</f>
        <v/>
      </c>
      <c r="L26" s="12" t="inlineStr">
        <is>
          <t>MO</t>
        </is>
      </c>
      <c r="N26" s="12" t="inlineStr">
        <is>
          <t>COLABORADOR</t>
        </is>
      </c>
      <c r="O26" s="12">
        <f>IF(AND(P26&lt;&gt;"",Q26&lt;&gt;""),Q26,P26&amp;Q26)</f>
        <v/>
      </c>
      <c r="P26" s="12">
        <f>IF(F26=0,"",IF(G26=13,F26&amp;"  "&amp;TEXT(G26,"000")&amp;"  "&amp;TEXT(H26,"0000")&amp;"  "&amp;I26,F26&amp;"  "&amp;TEXT(H26,"0000")&amp;"  "&amp;I26))</f>
        <v/>
      </c>
      <c r="Q26" s="12">
        <f>IF(J26=0,"",IF(J26="CNPJ/CPF","PIX: "&amp;TEXT(K26,"00000000000"),IF(J26="TELEFONE","PIX: "&amp;K26,IF(J26="EMAIL","PIX: "&amp;K26,"PIX: "&amp;TEXT(K26,"00000000000000")))))</f>
        <v/>
      </c>
    </row>
    <row r="27">
      <c r="A27" s="98" t="n">
        <v>3120153567</v>
      </c>
      <c r="B27" s="58" t="inlineStr">
        <is>
          <t>ADEILTON ALVES</t>
        </is>
      </c>
      <c r="C27" s="35">
        <f>UPPER(B27)</f>
        <v/>
      </c>
      <c r="J27" s="83" t="inlineStr">
        <is>
          <t>CNPJ/CPF</t>
        </is>
      </c>
      <c r="K27" s="41">
        <f>IF(J27=0,"",IF(J27=Diversos!$I$2,IF(LEN(A27)&lt;=11,TEXT(A27,"00000000000"),TEXT(A27,"00000000000000")),IF(J27=Diversos!$I$3,E27,D27)))</f>
        <v/>
      </c>
      <c r="L27" s="12" t="inlineStr">
        <is>
          <t>MO</t>
        </is>
      </c>
      <c r="O27" s="59">
        <f>IF(AND(P27&lt;&gt;"",Q27&lt;&gt;""),Q27,P27&amp;Q27)</f>
        <v/>
      </c>
      <c r="P27" s="12">
        <f>IF(F27=0,"",IF(G27=13,F27&amp;"  "&amp;TEXT(G27,"000")&amp;"  "&amp;TEXT(H27,"0000")&amp;"  "&amp;I27,F27&amp;"  "&amp;TEXT(H27,"0000")&amp;"  "&amp;I27))</f>
        <v/>
      </c>
      <c r="Q27" s="12">
        <f>IF(J27=0,"",IF(J27="CNPJ/CPF","PIX: "&amp;TEXT(K27,"00000000000"),IF(J27="TELEFONE","PIX: "&amp;K27,IF(J27="EMAIL","PIX: "&amp;K27,"PIX: "&amp;TEXT(K27,"00000000000000")))))</f>
        <v/>
      </c>
    </row>
    <row r="28">
      <c r="A28" s="98" t="n">
        <v>50636383687</v>
      </c>
      <c r="B28" s="35" t="inlineStr">
        <is>
          <t>ADILSON CARLOS DE MOURA MARTINS</t>
        </is>
      </c>
      <c r="C28" s="35">
        <f>UPPER(B28)</f>
        <v/>
      </c>
      <c r="K28" s="41">
        <f>IF(J28=0,"",IF(J28=Diversos!$I$2,IF(LEN(A28)&lt;=11,TEXT(A28,"00000000000"),TEXT(A28,"00000000000000")),IF(J28=Diversos!$I$3,E28,D28)))</f>
        <v/>
      </c>
      <c r="L28" s="12" t="inlineStr">
        <is>
          <t>SERV</t>
        </is>
      </c>
      <c r="O28" s="59">
        <f>IF(AND(P28&lt;&gt;"",Q28&lt;&gt;""),Q28,P28&amp;Q28)</f>
        <v/>
      </c>
      <c r="P28" s="12">
        <f>IF(F28=0,"",IF(G28=13,F28&amp;"  "&amp;TEXT(G28,"000")&amp;"  "&amp;TEXT(H28,"0000")&amp;"  "&amp;I28,F28&amp;"  "&amp;TEXT(H28,"0000")&amp;"  "&amp;I28))</f>
        <v/>
      </c>
      <c r="Q28" s="12">
        <f>IF(J28=0,"",IF(J28="CNPJ/CPF","PIX: "&amp;TEXT(K28,"00000000000"),IF(J28="TELEFONE","PIX: "&amp;K28,IF(J28="EMAIL","PIX: "&amp;K28,"PIX: "&amp;TEXT(K28,"00000000000000")))))</f>
        <v/>
      </c>
    </row>
    <row r="29">
      <c r="A29" s="98" t="n">
        <v>93649070600</v>
      </c>
      <c r="B29" s="35" t="inlineStr">
        <is>
          <t>ADILSON LEITE DA COSTA</t>
        </is>
      </c>
      <c r="C29" s="36">
        <f>UPPER(B29)</f>
        <v/>
      </c>
      <c r="F29" s="12" t="inlineStr">
        <is>
          <t>CEF</t>
        </is>
      </c>
      <c r="G29" s="39" t="n">
        <v>13</v>
      </c>
      <c r="H29" s="40" t="n">
        <v>893</v>
      </c>
      <c r="I29" s="12" t="n">
        <v>2224192</v>
      </c>
      <c r="K29" s="41">
        <f>IF(J29=0,"",IF(J29=Diversos!$I$2,IF(LEN(A29)&lt;=11,TEXT(A29,"00000000000"),TEXT(A29,"00000000000000")),IF(J29=Diversos!$I$3,E29,D29)))</f>
        <v/>
      </c>
      <c r="L29" s="12" t="inlineStr">
        <is>
          <t>MO</t>
        </is>
      </c>
      <c r="N29" s="12" t="inlineStr">
        <is>
          <t>COLABORADOR</t>
        </is>
      </c>
      <c r="O29" s="12">
        <f>IF(AND(P29&lt;&gt;"",Q29&lt;&gt;""),Q29,P29&amp;Q29)</f>
        <v/>
      </c>
      <c r="P29" s="12">
        <f>IF(F29=0,"",IF(G29=13,F29&amp;"  "&amp;TEXT(G29,"000")&amp;"  "&amp;TEXT(H29,"0000")&amp;"  "&amp;I29,F29&amp;"  "&amp;TEXT(H29,"0000")&amp;"  "&amp;I29))</f>
        <v/>
      </c>
      <c r="Q29" s="12">
        <f>IF(J29=0,"",IF(J29="CNPJ/CPF","PIX: "&amp;TEXT(K29,"00000000000"),IF(J29="TELEFONE","PIX: "&amp;K29,IF(J29="EMAIL","PIX: "&amp;K29,"PIX: "&amp;TEXT(K29,"00000000000000")))))</f>
        <v/>
      </c>
    </row>
    <row r="30">
      <c r="A30" s="98" t="n">
        <v>16700955688</v>
      </c>
      <c r="B30" s="35" t="inlineStr">
        <is>
          <t>ADRIEN FELIPE NERES RODRIGUES</t>
        </is>
      </c>
      <c r="C30" s="35">
        <f>UPPER(B30)</f>
        <v/>
      </c>
      <c r="J30" s="12" t="inlineStr">
        <is>
          <t>CNPJ/CPF</t>
        </is>
      </c>
      <c r="K30" s="41">
        <f>IF(J30=0,"",IF(J30=Diversos!$I$2,IF(LEN(A30)&lt;=11,TEXT(A30,"00000000000"),TEXT(A30,"00000000000000")),IF(J30=Diversos!$I$3,E30,D30)))</f>
        <v/>
      </c>
      <c r="L30" s="12" t="inlineStr">
        <is>
          <t>MO</t>
        </is>
      </c>
      <c r="N30" s="12" t="inlineStr">
        <is>
          <t>COLABORADOR</t>
        </is>
      </c>
      <c r="O30" s="12">
        <f>IF(AND(P30&lt;&gt;"",Q30&lt;&gt;""),Q30,P30&amp;Q30)</f>
        <v/>
      </c>
      <c r="P30" s="12">
        <f>IF(F30=0,"",IF(G30=13,F30&amp;"  "&amp;TEXT(G30,"000")&amp;"  "&amp;TEXT(H30,"0000")&amp;"  "&amp;I30,F30&amp;"  "&amp;TEXT(H30,"0000")&amp;"  "&amp;I30))</f>
        <v/>
      </c>
      <c r="Q30" s="12">
        <f>IF(J30=0,"",IF(J30="CNPJ/CPF","PIX: "&amp;TEXT(K30,"00000000000"),IF(J30="TELEFONE","PIX: "&amp;K30,IF(J30="EMAIL","PIX: "&amp;K30,"PIX: "&amp;TEXT(K30,"00000000000000")))))</f>
        <v/>
      </c>
    </row>
    <row r="31">
      <c r="A31" s="37" t="inlineStr">
        <is>
          <t>00.065.389/0001-53</t>
        </is>
      </c>
      <c r="B31" s="36" t="inlineStr">
        <is>
          <t>ÁGUA E LUZ LTDA</t>
        </is>
      </c>
      <c r="C31" s="36" t="inlineStr">
        <is>
          <t>ÁGUA E LUZ  COLOMBINI MATERIAIS DE CONSTRUCAO</t>
        </is>
      </c>
      <c r="D31" s="43" t="n"/>
      <c r="E31" s="44" t="n"/>
      <c r="F31" s="44" t="n"/>
      <c r="G31" s="45" t="n"/>
      <c r="H31" s="46" t="n"/>
      <c r="I31" s="44" t="n"/>
      <c r="J31" s="44" t="inlineStr">
        <is>
          <t>CNPJ/CPF</t>
        </is>
      </c>
      <c r="K31" s="41">
        <f>IF(J31=0,"",IF(J31=Diversos!$I$2,IF(LEN(A31)&lt;=11,TEXT(A31,"00000000000"),TEXT(A31,"00000000000000")),IF(J31=Diversos!$I$3,E31,D31)))</f>
        <v/>
      </c>
      <c r="L31" s="44" t="inlineStr">
        <is>
          <t>MAT</t>
        </is>
      </c>
      <c r="M31" s="44" t="n"/>
      <c r="N31" s="44" t="inlineStr">
        <is>
          <t>FORNECEDOR</t>
        </is>
      </c>
      <c r="O31" s="12">
        <f>IF(AND(P31&lt;&gt;"",Q31&lt;&gt;""),Q31,P31&amp;Q31)</f>
        <v/>
      </c>
      <c r="P31" s="12">
        <f>IF(F31=0,"",IF(G31=13,F31&amp;"  "&amp;TEXT(G31,"000")&amp;"  "&amp;TEXT(H31,"0000")&amp;"  "&amp;I31,F31&amp;"  "&amp;TEXT(H31,"0000")&amp;"  "&amp;I31))</f>
        <v/>
      </c>
      <c r="Q31" s="12">
        <f>IF(J31=0,"",IF(J31="CNPJ/CPF","PIX: "&amp;TEXT(K31,"00000000000"),IF(J31="TELEFONE","PIX: "&amp;K31,IF(J31="EMAIL","PIX: "&amp;K31,"PIX: "&amp;TEXT(K31,"00000000000000")))))</f>
        <v/>
      </c>
    </row>
    <row r="32">
      <c r="A32" s="98" t="n">
        <v>39117707668</v>
      </c>
      <c r="B32" s="35" t="inlineStr">
        <is>
          <t>AGUIMAR DOS SANTOS FERREIRA</t>
        </is>
      </c>
      <c r="C32" s="35">
        <f>UPPER(B32)</f>
        <v/>
      </c>
      <c r="J32" s="12" t="inlineStr">
        <is>
          <t>CNPJ/CPF</t>
        </is>
      </c>
      <c r="K32" s="41">
        <f>IF(J32=0,"",IF(J32=Diversos!$I$2,IF(LEN(A32)&lt;=11,TEXT(A32,"00000000000"),TEXT(A32,"00000000000000")),IF(J32=Diversos!$I$3,E32,D32)))</f>
        <v/>
      </c>
      <c r="L32" s="12" t="inlineStr">
        <is>
          <t>SERV</t>
        </is>
      </c>
      <c r="O32" s="59">
        <f>IF(AND(P32&lt;&gt;"",Q32&lt;&gt;""),Q32,P32&amp;Q32)</f>
        <v/>
      </c>
      <c r="P32" s="12">
        <f>IF(F32=0,"",IF(G32=13,F32&amp;"  "&amp;TEXT(G32,"000")&amp;"  "&amp;TEXT(H32,"0000")&amp;"  "&amp;I32,F32&amp;"  "&amp;TEXT(H32,"0000")&amp;"  "&amp;I32))</f>
        <v/>
      </c>
      <c r="Q32" s="12">
        <f>IF(J32=0,"",IF(J32="CNPJ/CPF","PIX: "&amp;TEXT(K32,"00000000000"),IF(J32="TELEFONE","PIX: "&amp;K32,IF(J32="EMAIL","PIX: "&amp;K32,"PIX: "&amp;TEXT(K32,"00000000000000")))))</f>
        <v/>
      </c>
    </row>
    <row r="33">
      <c r="A33" s="98" t="n">
        <v>38025653000106</v>
      </c>
      <c r="B33" s="35" t="inlineStr">
        <is>
          <t>AILTON RIBEIRO DE OLIVEIRA</t>
        </is>
      </c>
      <c r="C33" s="35">
        <f>UPPER(B33)</f>
        <v/>
      </c>
      <c r="K33" s="41">
        <f>IF(J33=0,"",IF(J33=Diversos!$I$2,IF(LEN(A33)&lt;=11,TEXT(A33,"00000000000"),TEXT(A33,"00000000000000")),IF(J33=Diversos!$I$3,E33,D33)))</f>
        <v/>
      </c>
      <c r="L33" s="12" t="inlineStr">
        <is>
          <t>MAT</t>
        </is>
      </c>
      <c r="O33" s="12">
        <f>IF(AND(P33&lt;&gt;"",Q33&lt;&gt;""),Q33,P33&amp;Q33)</f>
        <v/>
      </c>
      <c r="P33" s="12">
        <f>IF(F33=0,"",IF(G33=13,F33&amp;"  "&amp;TEXT(G33,"000")&amp;"  "&amp;TEXT(H33,"0000")&amp;"  "&amp;I33,F33&amp;"  "&amp;TEXT(H33,"0000")&amp;"  "&amp;I33))</f>
        <v/>
      </c>
      <c r="Q33" s="12">
        <f>IF(J33=0,"",IF(J33="CNPJ/CPF","PIX: "&amp;TEXT(K33,"00000000000"),IF(J33="TELEFONE","PIX: "&amp;K33,IF(J33="EMAIL","PIX: "&amp;K33,"PIX: "&amp;TEXT(K33,"00000000000000")))))</f>
        <v/>
      </c>
    </row>
    <row r="34">
      <c r="A34" s="98" t="n">
        <v>31984424887</v>
      </c>
      <c r="B34" s="58" t="inlineStr">
        <is>
          <t>AL ESQUADRIAS E VIDROS</t>
        </is>
      </c>
      <c r="C34" s="35">
        <f>UPPER(B34)</f>
        <v/>
      </c>
      <c r="K34" s="41">
        <f>IF(J34=0,"",IF(J34=Diversos!$I$2,IF(LEN(A34)&lt;=11,TEXT(A34,"00000000000"),TEXT(A34,"00000000000000")),IF(J34=Diversos!$I$3,E34,D34)))</f>
        <v/>
      </c>
      <c r="L34" s="83" t="inlineStr">
        <is>
          <t>MAT</t>
        </is>
      </c>
      <c r="O34" s="59">
        <f>IF(AND(P34&lt;&gt;"",Q34&lt;&gt;""),Q34,P34&amp;Q34)</f>
        <v/>
      </c>
      <c r="P34" s="12">
        <f>IF(F34=0,"",IF(G34=13,F34&amp;"  "&amp;TEXT(G34,"000")&amp;"  "&amp;TEXT(H34,"0000")&amp;"  "&amp;I34,F34&amp;"  "&amp;TEXT(H34,"0000")&amp;"  "&amp;I34))</f>
        <v/>
      </c>
      <c r="Q34" s="12">
        <f>IF(J34=0,"",IF(J34="CNPJ/CPF","PIX: "&amp;TEXT(K34,"00000000000"),IF(J34="TELEFONE","PIX: "&amp;K34,IF(J34="EMAIL","PIX: "&amp;K34,"PIX: "&amp;TEXT(K34,"00000000000000")))))</f>
        <v/>
      </c>
    </row>
    <row r="35">
      <c r="A35" s="98" t="n">
        <v>8337242663</v>
      </c>
      <c r="B35" s="35" t="inlineStr">
        <is>
          <t>ALAN DEMERVAL ALVES SIQUEIRA</t>
        </is>
      </c>
      <c r="C35" s="35">
        <f>UPPER(B35)</f>
        <v/>
      </c>
      <c r="D35" s="38" t="n">
        <v>31971518831</v>
      </c>
      <c r="J35" s="12" t="inlineStr">
        <is>
          <t>TELEFONE</t>
        </is>
      </c>
      <c r="K35" s="41">
        <f>IF(J35=0,"",IF(J35=Diversos!$I$2,IF(LEN(A35)&lt;=11,TEXT(A35,"00000000000"),TEXT(A35,"00000000000000")),IF(J35=Diversos!$I$3,E35,D35)))</f>
        <v/>
      </c>
      <c r="L35" s="12" t="inlineStr">
        <is>
          <t>MO</t>
        </is>
      </c>
      <c r="N35" s="12" t="inlineStr">
        <is>
          <t>COLABORADOR</t>
        </is>
      </c>
      <c r="O35" s="12">
        <f>IF(AND(P35&lt;&gt;"",Q35&lt;&gt;""),Q35,P35&amp;Q35)</f>
        <v/>
      </c>
      <c r="P35" s="12">
        <f>IF(F35=0,"",IF(G35=13,F35&amp;"  "&amp;TEXT(G35,"000")&amp;"  "&amp;TEXT(H35,"0000")&amp;"  "&amp;I35,F35&amp;"  "&amp;TEXT(H35,"0000")&amp;"  "&amp;I35))</f>
        <v/>
      </c>
      <c r="Q35" s="12">
        <f>IF(J35=0,"",IF(J35="CNPJ/CPF","PIX: "&amp;TEXT(K35,"00000000000"),IF(J35="TELEFONE","PIX: "&amp;K35,IF(J35="EMAIL","PIX: "&amp;K35,"PIX: "&amp;TEXT(K35,"00000000000000")))))</f>
        <v/>
      </c>
    </row>
    <row r="36">
      <c r="A36" s="98" t="n">
        <v>15037411688</v>
      </c>
      <c r="B36" s="35" t="inlineStr">
        <is>
          <t>ALAN SANTOS PEREIRA SILVA</t>
        </is>
      </c>
      <c r="C36" s="35">
        <f>UPPER(B36)</f>
        <v/>
      </c>
      <c r="D36" s="43" t="n"/>
      <c r="F36" s="12" t="inlineStr">
        <is>
          <t>PICPAY</t>
        </is>
      </c>
      <c r="H36" s="40" t="n">
        <v>1</v>
      </c>
      <c r="I36" s="12" t="n">
        <v>422580113</v>
      </c>
      <c r="K36" s="41">
        <f>IF(J36=0,"",IF(J36=Diversos!$I$2,IF(LEN(A36)&lt;=11,TEXT(A36,"00000000000"),TEXT(A36,"00000000000000")),IF(J36=Diversos!$I$3,E36,D36)))</f>
        <v/>
      </c>
      <c r="L36" s="12" t="inlineStr">
        <is>
          <t>MO</t>
        </is>
      </c>
      <c r="N36" s="44" t="inlineStr">
        <is>
          <t>COLABORADOR</t>
        </is>
      </c>
      <c r="O36" s="12">
        <f>IF(AND(P36&lt;&gt;"",Q36&lt;&gt;""),Q36,P36&amp;Q36)</f>
        <v/>
      </c>
      <c r="P36" s="12">
        <f>IF(F36=0,"",IF(G36=13,F36&amp;"  "&amp;TEXT(G36,"000")&amp;"  "&amp;TEXT(H36,"0000")&amp;"  "&amp;I36,F36&amp;"  "&amp;TEXT(H36,"0000")&amp;"  "&amp;I36))</f>
        <v/>
      </c>
      <c r="Q36" s="12">
        <f>IF(J36=0,"",IF(J36="CNPJ/CPF","PIX: "&amp;TEXT(K36,"00000000000"),IF(J36="TELEFONE","PIX: "&amp;K36,IF(J36="EMAIL","PIX: "&amp;K36,"PIX: "&amp;TEXT(K36,"00000000000000")))))</f>
        <v/>
      </c>
    </row>
    <row r="37">
      <c r="A37" s="98" t="n">
        <v>12539399690</v>
      </c>
      <c r="B37" s="35" t="inlineStr">
        <is>
          <t>ALBERTH ALAM LOPES</t>
        </is>
      </c>
      <c r="C37" s="35">
        <f>UPPER(B37)</f>
        <v/>
      </c>
      <c r="K37" s="41">
        <f>IF(J37=0,"",IF(J37=Diversos!$I$2,IF(LEN(A37)&lt;=11,TEXT(A37,"00000000000"),TEXT(A37,"00000000000000")),IF(J37=Diversos!$I$3,E37,D37)))</f>
        <v/>
      </c>
      <c r="L37" s="12" t="inlineStr">
        <is>
          <t>MO</t>
        </is>
      </c>
      <c r="O37" s="59">
        <f>IF(AND(P37&lt;&gt;"",Q37&lt;&gt;""),Q37,P37&amp;Q37)</f>
        <v/>
      </c>
      <c r="P37" s="12">
        <f>IF(F37=0,"",IF(G37=13,F37&amp;"  "&amp;TEXT(G37,"000")&amp;"  "&amp;TEXT(H37,"0000")&amp;"  "&amp;I37,F37&amp;"  "&amp;TEXT(H37,"0000")&amp;"  "&amp;I37))</f>
        <v/>
      </c>
      <c r="Q37" s="12">
        <f>IF(J37=0,"",IF(J37="CNPJ/CPF","PIX: "&amp;TEXT(K37,"00000000000"),IF(J37="TELEFONE","PIX: "&amp;K37,IF(J37="EMAIL","PIX: "&amp;K37,"PIX: "&amp;TEXT(K37,"00000000000000")))))</f>
        <v/>
      </c>
    </row>
    <row r="38">
      <c r="A38" s="98" t="n">
        <v>12101331640</v>
      </c>
      <c r="B38" s="35" t="inlineStr">
        <is>
          <t>ALEF RAMON DA CUNHA</t>
        </is>
      </c>
      <c r="C38" s="36">
        <f>UPPER(B38)</f>
        <v/>
      </c>
      <c r="D38" s="38" t="n">
        <v>31973280267</v>
      </c>
      <c r="J38" s="12" t="inlineStr">
        <is>
          <t>TELEFONE</t>
        </is>
      </c>
      <c r="K38" s="41">
        <f>IF(J38=0,"",IF(J38=Diversos!$I$2,IF(LEN(A38)&lt;=11,TEXT(A38,"00000000000"),TEXT(A38,"00000000000000")),IF(J38=Diversos!$I$3,E38,D38)))</f>
        <v/>
      </c>
      <c r="L38" s="12" t="inlineStr">
        <is>
          <t>MO</t>
        </is>
      </c>
      <c r="N38" s="44" t="inlineStr">
        <is>
          <t>COLABORADOR</t>
        </is>
      </c>
      <c r="O38" s="12">
        <f>IF(AND(P38&lt;&gt;"",Q38&lt;&gt;""),Q38,P38&amp;Q38)</f>
        <v/>
      </c>
      <c r="P38" s="12">
        <f>IF(F38=0,"",IF(G38=13,F38&amp;"  "&amp;TEXT(G38,"000")&amp;"  "&amp;TEXT(H38,"0000")&amp;"  "&amp;I38,F38&amp;"  "&amp;TEXT(H38,"0000")&amp;"  "&amp;I38))</f>
        <v/>
      </c>
      <c r="Q38" s="12">
        <f>IF(J38=0,"",IF(J38="CNPJ/CPF","PIX: "&amp;TEXT(K38,"00000000000"),IF(J38="TELEFONE","PIX: "&amp;K38,IF(J38="EMAIL","PIX: "&amp;K38,"PIX: "&amp;TEXT(K38,"00000000000000")))))</f>
        <v/>
      </c>
    </row>
    <row r="39">
      <c r="A39" s="98" t="n">
        <v>13265085635</v>
      </c>
      <c r="B39" s="35" t="inlineStr">
        <is>
          <t>ALEILSON CRYSTIAN DE ARAUJO</t>
        </is>
      </c>
      <c r="C39" s="36">
        <f>UPPER(B39)</f>
        <v/>
      </c>
      <c r="J39" s="12" t="inlineStr">
        <is>
          <t>CNPJ/CPF</t>
        </is>
      </c>
      <c r="K39" s="41">
        <f>IF(J39=0,"",IF(J39=Diversos!$I$2,IF(LEN(A39)&lt;=11,TEXT(A39,"00000000000"),TEXT(A39,"00000000000000")),IF(J39=Diversos!$I$3,E39,D39)))</f>
        <v/>
      </c>
      <c r="L39" s="12" t="inlineStr">
        <is>
          <t>MO</t>
        </is>
      </c>
      <c r="N39" s="12" t="inlineStr">
        <is>
          <t>COLABORADOR</t>
        </is>
      </c>
      <c r="O39" s="12">
        <f>IF(AND(P39&lt;&gt;"",Q39&lt;&gt;""),Q39,P39&amp;Q39)</f>
        <v/>
      </c>
      <c r="P39" s="12">
        <f>IF(F39=0,"",IF(G39=13,F39&amp;"  "&amp;TEXT(G39,"000")&amp;"  "&amp;TEXT(H39,"0000")&amp;"  "&amp;I39,F39&amp;"  "&amp;TEXT(H39,"0000")&amp;"  "&amp;I39))</f>
        <v/>
      </c>
      <c r="Q39" s="12">
        <f>IF(J39=0,"",IF(J39="CNPJ/CPF","PIX: "&amp;TEXT(K39,"00000000000"),IF(J39="TELEFONE","PIX: "&amp;K39,IF(J39="EMAIL","PIX: "&amp;K39,"PIX: "&amp;TEXT(K39,"00000000000000")))))</f>
        <v/>
      </c>
    </row>
    <row r="40">
      <c r="A40" s="98" t="n">
        <v>37134949672</v>
      </c>
      <c r="B40" s="35" t="inlineStr">
        <is>
          <t>ALEIR FERREIRA DE AZEVEDO</t>
        </is>
      </c>
      <c r="C40" s="35">
        <f>UPPER(B40)</f>
        <v/>
      </c>
      <c r="D40" s="38" t="n">
        <v>31971121961</v>
      </c>
      <c r="J40" s="12" t="inlineStr">
        <is>
          <t>TELEFONE</t>
        </is>
      </c>
      <c r="K40" s="41">
        <f>IF(J40=0,"",IF(J40=Diversos!$I$2,IF(LEN(A40)&lt;=11,TEXT(A40,"00000000000"),TEXT(A40,"00000000000000")),IF(J40=Diversos!$I$3,E40,D40)))</f>
        <v/>
      </c>
      <c r="L40" s="12" t="inlineStr">
        <is>
          <t>MO</t>
        </is>
      </c>
      <c r="O40" s="59">
        <f>IF(AND(P40&lt;&gt;"",Q40&lt;&gt;""),Q40,P40&amp;Q40)</f>
        <v/>
      </c>
      <c r="P40" s="12">
        <f>IF(F40=0,"",IF(G40=13,F40&amp;"  "&amp;TEXT(G40,"000")&amp;"  "&amp;TEXT(H40,"0000")&amp;"  "&amp;I40,F40&amp;"  "&amp;TEXT(H40,"0000")&amp;"  "&amp;I40))</f>
        <v/>
      </c>
      <c r="Q40" s="12">
        <f>IF(J40=0,"",IF(J40="CNPJ/CPF","PIX: "&amp;TEXT(K40,"00000000000"),IF(J40="TELEFONE","PIX: "&amp;K40,IF(J40="EMAIL","PIX: "&amp;K40,"PIX: "&amp;TEXT(K40,"00000000000000")))))</f>
        <v/>
      </c>
    </row>
    <row r="41">
      <c r="A41" s="98" t="n">
        <v>3672693685</v>
      </c>
      <c r="B41" s="35" t="inlineStr">
        <is>
          <t>ALESSANDRO ALVES FREIRE</t>
        </is>
      </c>
      <c r="C41" s="36">
        <f>UPPER(B41)</f>
        <v/>
      </c>
      <c r="J41" s="12" t="inlineStr">
        <is>
          <t>CNPJ/CPF</t>
        </is>
      </c>
      <c r="K41" s="41">
        <f>IF(J41=0,"",IF(J41=Diversos!$I$2,IF(LEN(A41)&lt;=11,TEXT(A41,"00000000000"),TEXT(A41,"00000000000000")),IF(J41=Diversos!$I$3,E41,D41)))</f>
        <v/>
      </c>
      <c r="L41" s="12" t="inlineStr">
        <is>
          <t>DIV</t>
        </is>
      </c>
      <c r="M41" s="12" t="inlineStr">
        <is>
          <t>FRETE</t>
        </is>
      </c>
      <c r="O41" s="12">
        <f>IF(AND(P41&lt;&gt;"",Q41&lt;&gt;""),Q41,P41&amp;Q41)</f>
        <v/>
      </c>
      <c r="P41" s="12">
        <f>IF(F41=0,"",IF(G41=13,F41&amp;"  "&amp;TEXT(G41,"000")&amp;"  "&amp;TEXT(H41,"0000")&amp;"  "&amp;I41,F41&amp;"  "&amp;TEXT(H41,"0000")&amp;"  "&amp;I41))</f>
        <v/>
      </c>
      <c r="Q41" s="12">
        <f>IF(J41=0,"",IF(J41="CNPJ/CPF","PIX: "&amp;TEXT(K41,"00000000000"),IF(J41="TELEFONE","PIX: "&amp;K41,IF(J41="EMAIL","PIX: "&amp;K41,"PIX: "&amp;TEXT(K41,"00000000000000")))))</f>
        <v/>
      </c>
    </row>
    <row r="42">
      <c r="A42" s="98" t="n">
        <v>3435297697</v>
      </c>
      <c r="B42" s="35" t="inlineStr">
        <is>
          <t>ALEXSANDRO VENANCIO DA SILVA</t>
        </is>
      </c>
      <c r="C42" s="35">
        <f>UPPER(B42)</f>
        <v/>
      </c>
      <c r="J42" s="12" t="inlineStr">
        <is>
          <t>CNPJ/CPF</t>
        </is>
      </c>
      <c r="K42" s="41">
        <f>IF(J42=0,"",IF(J42=Diversos!$I$2,IF(LEN(A42)&lt;=11,TEXT(A42,"00000000000"),TEXT(A42,"00000000000000")),IF(J42=Diversos!$I$3,E42,D42)))</f>
        <v/>
      </c>
      <c r="L42" s="12" t="inlineStr">
        <is>
          <t>MO</t>
        </is>
      </c>
      <c r="N42" s="12" t="inlineStr">
        <is>
          <t>COLABORADOR</t>
        </is>
      </c>
      <c r="O42" s="12">
        <f>IF(AND(P42&lt;&gt;"",Q42&lt;&gt;""),Q42,P42&amp;Q42)</f>
        <v/>
      </c>
      <c r="P42" s="12">
        <f>IF(F42=0,"",IF(G42=13,F42&amp;"  "&amp;TEXT(G42,"000")&amp;"  "&amp;TEXT(H42,"0000")&amp;"  "&amp;I42,F42&amp;"  "&amp;TEXT(H42,"0000")&amp;"  "&amp;I42))</f>
        <v/>
      </c>
      <c r="Q42" s="12">
        <f>IF(J42=0,"",IF(J42="CNPJ/CPF","PIX: "&amp;TEXT(K42,"00000000000"),IF(J42="TELEFONE","PIX: "&amp;K42,IF(J42="EMAIL","PIX: "&amp;K42,"PIX: "&amp;TEXT(K42,"00000000000000")))))</f>
        <v/>
      </c>
    </row>
    <row r="43">
      <c r="A43" s="98" t="n">
        <v>14051624000142</v>
      </c>
      <c r="B43" s="35" t="inlineStr">
        <is>
          <t>ALFATEC INSTALACOES</t>
        </is>
      </c>
      <c r="C43" s="36">
        <f>UPPER(B43)</f>
        <v/>
      </c>
      <c r="J43" s="12" t="inlineStr">
        <is>
          <t>CNPJ/CPF</t>
        </is>
      </c>
      <c r="K43" s="41">
        <f>IF(J43=0,"",IF(J43=Diversos!$I$2,IF(LEN(A43)&lt;=11,TEXT(A43,"00000000000"),TEXT(A43,"00000000000000")),IF(J43=Diversos!$I$3,E43,D43)))</f>
        <v/>
      </c>
      <c r="L43" s="12" t="inlineStr">
        <is>
          <t>SERV</t>
        </is>
      </c>
      <c r="M43" s="12" t="inlineStr">
        <is>
          <t>ELETRICISTA</t>
        </is>
      </c>
      <c r="N43" s="12" t="inlineStr">
        <is>
          <t>FORNECEDOR</t>
        </is>
      </c>
      <c r="O43" s="12">
        <f>IF(AND(P43&lt;&gt;"",Q43&lt;&gt;""),Q43,P43&amp;Q43)</f>
        <v/>
      </c>
      <c r="P43" s="12">
        <f>IF(F43=0,"",IF(G43=13,F43&amp;"  "&amp;TEXT(G43,"000")&amp;"  "&amp;TEXT(H43,"0000")&amp;"  "&amp;I43,F43&amp;"  "&amp;TEXT(H43,"0000")&amp;"  "&amp;I43))</f>
        <v/>
      </c>
      <c r="Q43" s="12">
        <f>IF(J43=0,"",IF(J43="CNPJ/CPF","PIX: "&amp;TEXT(K43,"00000000000"),IF(J43="TELEFONE","PIX: "&amp;K43,IF(J43="EMAIL","PIX: "&amp;K43,"PIX: "&amp;TEXT(K43,"00000000000000")))))</f>
        <v/>
      </c>
    </row>
    <row r="44">
      <c r="A44" s="98" t="n">
        <v>7338518602</v>
      </c>
      <c r="B44" s="36" t="inlineStr">
        <is>
          <t>ALISON FRANCISCO LEITE</t>
        </is>
      </c>
      <c r="C44" s="36">
        <f>UPPER(B44)</f>
        <v/>
      </c>
      <c r="D44" s="43" t="n">
        <v>31991038437</v>
      </c>
      <c r="E44" s="44" t="n"/>
      <c r="F44" s="44" t="inlineStr">
        <is>
          <t>BRADESCO</t>
        </is>
      </c>
      <c r="G44" s="45" t="n"/>
      <c r="H44" s="46" t="n">
        <v>513</v>
      </c>
      <c r="I44" s="44" t="n">
        <v>952508</v>
      </c>
      <c r="J44" s="44" t="inlineStr">
        <is>
          <t>CNPJ/CPF</t>
        </is>
      </c>
      <c r="K44" s="41">
        <f>IF(J44=0,"",IF(J44=Diversos!$I$2,IF(LEN(A44)&lt;=11,TEXT(A44,"00000000000"),TEXT(A44,"00000000000000")),IF(J44=Diversos!$I$3,E44,D44)))</f>
        <v/>
      </c>
      <c r="L44" s="44" t="inlineStr">
        <is>
          <t>SERV</t>
        </is>
      </c>
      <c r="M44" s="44" t="inlineStr">
        <is>
          <t>ELETRICISTA</t>
        </is>
      </c>
      <c r="N44" s="44" t="n"/>
      <c r="O44" s="12">
        <f>IF(AND(P44&lt;&gt;"",Q44&lt;&gt;""),Q44,P44&amp;Q44)</f>
        <v/>
      </c>
      <c r="P44" s="12">
        <f>IF(F44=0,"",IF(G44=13,F44&amp;"  "&amp;TEXT(G44,"000")&amp;"  "&amp;TEXT(H44,"0000")&amp;"  "&amp;I44,F44&amp;"  "&amp;TEXT(H44,"0000")&amp;"  "&amp;I44))</f>
        <v/>
      </c>
      <c r="Q44" s="12">
        <f>IF(J44=0,"",IF(J44="CNPJ/CPF","PIX: "&amp;TEXT(K44,"00000000000"),IF(J44="TELEFONE","PIX: "&amp;K44,IF(J44="EMAIL","PIX: "&amp;K44,"PIX: "&amp;TEXT(K44,"00000000000000")))))</f>
        <v/>
      </c>
    </row>
    <row r="45">
      <c r="A45" s="98" t="n">
        <v>31312608000185</v>
      </c>
      <c r="B45" s="35" t="inlineStr">
        <is>
          <t>JN MIRANDA LTDA</t>
        </is>
      </c>
      <c r="C45" s="35" t="inlineStr">
        <is>
          <t>ALLMAD</t>
        </is>
      </c>
      <c r="D45" s="43" t="n"/>
      <c r="K45" s="41">
        <f>IF(J45=0,"",IF(J45=Diversos!$I$2,IF(LEN(A45)&lt;=11,TEXT(A45,"00000000000"),TEXT(A45,"00000000000000")),IF(J45=Diversos!$I$3,E45,D45)))</f>
        <v/>
      </c>
      <c r="L45" s="12" t="inlineStr">
        <is>
          <t>MAT</t>
        </is>
      </c>
      <c r="O45" s="12">
        <f>IF(AND(P45&lt;&gt;"",Q45&lt;&gt;""),Q45,P45&amp;Q45)</f>
        <v/>
      </c>
      <c r="P45" s="12">
        <f>IF(F45=0,"",IF(G45=13,F45&amp;"  "&amp;TEXT(G45,"000")&amp;"  "&amp;TEXT(H45,"0000")&amp;"  "&amp;I45,F45&amp;"  "&amp;TEXT(H45,"0000")&amp;"  "&amp;I45))</f>
        <v/>
      </c>
      <c r="Q45" s="12">
        <f>IF(J45=0,"",IF(J45="CNPJ/CPF","PIX: "&amp;TEXT(K45,"00000000000"),IF(J45="TELEFONE","PIX: "&amp;K45,IF(J45="EMAIL","PIX: "&amp;K45,"PIX: "&amp;TEXT(K45,"00000000000000")))))</f>
        <v/>
      </c>
    </row>
    <row r="46">
      <c r="A46" s="52" t="n">
        <v>30381600</v>
      </c>
      <c r="B46" s="35" t="inlineStr">
        <is>
          <t>Alonso Martins Gomes</t>
        </is>
      </c>
      <c r="C46" s="35">
        <f>UPPER(B46)</f>
        <v/>
      </c>
      <c r="K46" s="41">
        <f>IF(J46=0,"",IF(J46=Diversos!$I$2,IF(LEN(A46)&lt;=11,TEXT(A46,"00000000000"),TEXT(A46,"00000000000000")),IF(J46=Diversos!$I$3,E46,D46)))</f>
        <v/>
      </c>
      <c r="L46" s="12" t="inlineStr">
        <is>
          <t>SERV</t>
        </is>
      </c>
      <c r="O46" s="12">
        <f>IF(AND(P46&lt;&gt;"",Q46&lt;&gt;""),Q46,P46&amp;Q46)</f>
        <v/>
      </c>
      <c r="P46" s="12">
        <f>IF(F46=0,"",IF(G46=13,F46&amp;"  "&amp;TEXT(G46,"000")&amp;"  "&amp;TEXT(H46,"0000")&amp;"  "&amp;I46,F46&amp;"  "&amp;TEXT(H46,"0000")&amp;"  "&amp;I46))</f>
        <v/>
      </c>
      <c r="Q46" s="12">
        <f>IF(J46=0,"",IF(J46="CNPJ/CPF","PIX: "&amp;TEXT(K46,"00000000000"),IF(J46="TELEFONE","PIX: "&amp;K46,IF(J46="EMAIL","PIX: "&amp;K46,"PIX: "&amp;TEXT(K46,"00000000000000")))))</f>
        <v/>
      </c>
    </row>
    <row r="47">
      <c r="A47" s="98" t="n">
        <v>28570985000100</v>
      </c>
      <c r="B47" s="35" t="inlineStr">
        <is>
          <t>ALOX ALUMINIUM COMERCIO E IND LTDA</t>
        </is>
      </c>
      <c r="C47" s="35" t="inlineStr">
        <is>
          <t>ALOX ALUMINIUM</t>
        </is>
      </c>
      <c r="K47" s="41">
        <f>IF(J47=0,"",IF(J47=Diversos!$I$2,IF(LEN(A47)&lt;=11,TEXT(A47,"00000000000"),TEXT(A47,"00000000000000")),IF(J47=Diversos!$I$3,E47,D47)))</f>
        <v/>
      </c>
      <c r="L47" s="12" t="inlineStr">
        <is>
          <t>MAT</t>
        </is>
      </c>
      <c r="O47" s="12">
        <f>IF(AND(P47&lt;&gt;"",Q47&lt;&gt;""),Q47,P47&amp;Q47)</f>
        <v/>
      </c>
      <c r="P47" s="12">
        <f>IF(F47=0,"",IF(G47=13,F47&amp;"  "&amp;TEXT(G47,"000")&amp;"  "&amp;TEXT(H47,"0000")&amp;"  "&amp;I47,F47&amp;"  "&amp;TEXT(H47,"0000")&amp;"  "&amp;I47))</f>
        <v/>
      </c>
      <c r="Q47" s="12">
        <f>IF(J47=0,"",IF(J47="CNPJ/CPF","PIX: "&amp;TEXT(K47,"00000000000"),IF(J47="TELEFONE","PIX: "&amp;K47,IF(J47="EMAIL","PIX: "&amp;K47,"PIX: "&amp;TEXT(K47,"00000000000000")))))</f>
        <v/>
      </c>
    </row>
    <row r="48">
      <c r="A48" s="98" t="n">
        <v>20772709000112</v>
      </c>
      <c r="B48" s="35" t="inlineStr">
        <is>
          <t>ALPHAVILLE COM DE MAT CONSTR LTDA</t>
        </is>
      </c>
      <c r="C48" s="35">
        <f>UPPER(B48)</f>
        <v/>
      </c>
      <c r="D48" s="43" t="n"/>
      <c r="K48" s="41">
        <f>IF(J48=0,"",IF(J48=Diversos!$I$2,IF(LEN(A48)&lt;=11,TEXT(A48,"00000000000"),TEXT(A48,"00000000000000")),IF(J48=Diversos!$I$3,E48,D48)))</f>
        <v/>
      </c>
      <c r="L48" s="12" t="inlineStr">
        <is>
          <t>MAT</t>
        </is>
      </c>
      <c r="O48" s="12">
        <f>IF(AND(P48&lt;&gt;"",Q48&lt;&gt;""),Q48,P48&amp;Q48)</f>
        <v/>
      </c>
      <c r="P48" s="12">
        <f>IF(F48=0,"",IF(G48=13,F48&amp;"  "&amp;TEXT(G48,"000")&amp;"  "&amp;TEXT(H48,"0000")&amp;"  "&amp;I48,F48&amp;"  "&amp;TEXT(H48,"0000")&amp;"  "&amp;I48))</f>
        <v/>
      </c>
      <c r="Q48" s="12">
        <f>IF(J48=0,"",IF(J48="CNPJ/CPF","PIX: "&amp;TEXT(K48,"00000000000"),IF(J48="TELEFONE","PIX: "&amp;K48,IF(J48="EMAIL","PIX: "&amp;K48,"PIX: "&amp;TEXT(K48,"00000000000000")))))</f>
        <v/>
      </c>
    </row>
    <row r="49">
      <c r="A49" s="98" t="n">
        <v>5507566000128</v>
      </c>
      <c r="B49" s="35" t="inlineStr">
        <is>
          <t>SERRALHERIA E VIDROS TEMPERADOS SANTA CLARA LTDA</t>
        </is>
      </c>
      <c r="C49" s="35" t="inlineStr">
        <is>
          <t>ALUMIG MINAS</t>
        </is>
      </c>
      <c r="D49" s="43" t="n"/>
      <c r="K49" s="41">
        <f>IF(J49=0,"",IF(J49=Diversos!$I$2,IF(LEN(A49)&lt;=11,TEXT(A49,"00000000000"),TEXT(A49,"00000000000000")),IF(J49=Diversos!$I$3,E49,D49)))</f>
        <v/>
      </c>
      <c r="L49" s="12" t="inlineStr">
        <is>
          <t>MAT</t>
        </is>
      </c>
      <c r="O49" s="12">
        <f>IF(AND(P49&lt;&gt;"",Q49&lt;&gt;""),Q49,P49&amp;Q49)</f>
        <v/>
      </c>
      <c r="P49" s="12">
        <f>IF(F49=0,"",IF(G49=13,F49&amp;"  "&amp;TEXT(G49,"000")&amp;"  "&amp;TEXT(H49,"0000")&amp;"  "&amp;I49,F49&amp;"  "&amp;TEXT(H49,"0000")&amp;"  "&amp;I49))</f>
        <v/>
      </c>
      <c r="Q49" s="12">
        <f>IF(J49=0,"",IF(J49="CNPJ/CPF","PIX: "&amp;TEXT(K49,"00000000000"),IF(J49="TELEFONE","PIX: "&amp;K49,IF(J49="EMAIL","PIX: "&amp;K49,"PIX: "&amp;TEXT(K49,"00000000000000")))))</f>
        <v/>
      </c>
    </row>
    <row r="50">
      <c r="A50" s="98" t="n">
        <v>24651750000191</v>
      </c>
      <c r="B50" s="35" t="inlineStr">
        <is>
          <t>ALVIM COMERCIO DE MADEIRAS LTDA</t>
        </is>
      </c>
      <c r="C50" s="35" t="inlineStr">
        <is>
          <t>ALVIM COMERCIO DE MADEIRAS</t>
        </is>
      </c>
      <c r="D50" s="43" t="n"/>
      <c r="K50" s="41">
        <f>IF(J50=0,"",IF(J50=Diversos!$I$2,IF(LEN(A50)&lt;=11,TEXT(A50,"00000000000"),TEXT(A50,"00000000000000")),IF(J50=Diversos!$I$3,E50,D50)))</f>
        <v/>
      </c>
      <c r="L50" s="12" t="inlineStr">
        <is>
          <t>MAT</t>
        </is>
      </c>
      <c r="O50" s="12">
        <f>IF(AND(P50&lt;&gt;"",Q50&lt;&gt;""),Q50,P50&amp;Q50)</f>
        <v/>
      </c>
      <c r="P50" s="12">
        <f>IF(F50=0,"",IF(G50=13,F50&amp;"  "&amp;TEXT(G50,"000")&amp;"  "&amp;TEXT(H50,"0000")&amp;"  "&amp;I50,F50&amp;"  "&amp;TEXT(H50,"0000")&amp;"  "&amp;I50))</f>
        <v/>
      </c>
      <c r="Q50" s="12">
        <f>IF(J50=0,"",IF(J50="CNPJ/CPF","PIX: "&amp;TEXT(K50,"00000000000"),IF(J50="TELEFONE","PIX: "&amp;K50,IF(J50="EMAIL","PIX: "&amp;K50,"PIX: "&amp;TEXT(K50,"00000000000000")))))</f>
        <v/>
      </c>
    </row>
    <row r="51">
      <c r="A51" s="98" t="n">
        <v>42224853653</v>
      </c>
      <c r="B51" s="35" t="inlineStr">
        <is>
          <t>ALVIMAR ELAIR COSTA</t>
        </is>
      </c>
      <c r="C51" s="35">
        <f>UPPER(B51)</f>
        <v/>
      </c>
      <c r="D51" s="43" t="n"/>
      <c r="F51" s="12" t="inlineStr">
        <is>
          <t>CEF</t>
        </is>
      </c>
      <c r="G51" s="39" t="n">
        <v>13</v>
      </c>
      <c r="H51" s="40" t="n">
        <v>87</v>
      </c>
      <c r="I51" s="12" t="n">
        <v>1430498</v>
      </c>
      <c r="K51" s="41">
        <f>IF(J51=0,"",IF(J51=Diversos!$I$2,IF(LEN(A51)&lt;=11,TEXT(A51,"00000000000"),TEXT(A51,"00000000000000")),IF(J51=Diversos!$I$3,E51,D51)))</f>
        <v/>
      </c>
      <c r="L51" s="12" t="inlineStr">
        <is>
          <t>SERV</t>
        </is>
      </c>
      <c r="O51" s="12">
        <f>IF(AND(P51&lt;&gt;"",Q51&lt;&gt;""),Q51,P51&amp;Q51)</f>
        <v/>
      </c>
      <c r="P51" s="12">
        <f>IF(F51=0,"",IF(G51=13,F51&amp;"  "&amp;TEXT(G51,"000")&amp;"  "&amp;TEXT(H51,"0000")&amp;"  "&amp;I51,F51&amp;"  "&amp;TEXT(H51,"0000")&amp;"  "&amp;I51))</f>
        <v/>
      </c>
      <c r="Q51" s="12">
        <f>IF(J51=0,"",IF(J51="CNPJ/CPF","PIX: "&amp;TEXT(K51,"00000000000"),IF(J51="TELEFONE","PIX: "&amp;K51,IF(J51="EMAIL","PIX: "&amp;K51,"PIX: "&amp;TEXT(K51,"00000000000000")))))</f>
        <v/>
      </c>
    </row>
    <row r="52">
      <c r="A52" s="98" t="n">
        <v>7429259600</v>
      </c>
      <c r="B52" s="35" t="inlineStr">
        <is>
          <t>AMARO CESARIO DA SILVA</t>
        </is>
      </c>
      <c r="C52" s="35">
        <f>UPPER(B52)</f>
        <v/>
      </c>
      <c r="J52" s="12" t="inlineStr">
        <is>
          <t>CNPJ/CPF</t>
        </is>
      </c>
      <c r="K52" s="41">
        <f>IF(J52=0,"",IF(J52=Diversos!$I$2,IF(LEN(A52)&lt;=11,TEXT(A52,"00000000000"),TEXT(A52,"00000000000000")),IF(J52=Diversos!$I$3,E52,D52)))</f>
        <v/>
      </c>
      <c r="L52" s="12" t="inlineStr">
        <is>
          <t>SERV</t>
        </is>
      </c>
      <c r="O52" s="59">
        <f>IF(AND(P52&lt;&gt;"",Q52&lt;&gt;""),Q52,P52&amp;Q52)</f>
        <v/>
      </c>
      <c r="P52" s="12">
        <f>IF(F52=0,"",IF(G52=13,F52&amp;"  "&amp;TEXT(G52,"000")&amp;"  "&amp;TEXT(H52,"0000")&amp;"  "&amp;I52,F52&amp;"  "&amp;TEXT(H52,"0000")&amp;"  "&amp;I52))</f>
        <v/>
      </c>
      <c r="Q52" s="12">
        <f>IF(J52=0,"",IF(J52="CNPJ/CPF","PIX: "&amp;TEXT(K52,"00000000000"),IF(J52="TELEFONE","PIX: "&amp;K52,IF(J52="EMAIL","PIX: "&amp;K52,"PIX: "&amp;TEXT(K52,"00000000000000")))))</f>
        <v/>
      </c>
    </row>
    <row r="53">
      <c r="A53" s="98" t="n">
        <v>51708324000110</v>
      </c>
      <c r="B53" s="35" t="inlineStr">
        <is>
          <t>AMAZONIA UNIFORMES LTDA</t>
        </is>
      </c>
      <c r="C53" s="35">
        <f>UPPER(B53)</f>
        <v/>
      </c>
      <c r="K53" s="41">
        <f>IF(J53=0,"",IF(J53=Diversos!$I$2,IF(LEN(A53)&lt;=11,TEXT(A53,"00000000000"),TEXT(A53,"00000000000000")),IF(J53=Diversos!$I$3,E53,D53)))</f>
        <v/>
      </c>
      <c r="L53" s="12" t="inlineStr">
        <is>
          <t>MO</t>
        </is>
      </c>
      <c r="M53" s="12" t="inlineStr">
        <is>
          <t>UNIFORMES</t>
        </is>
      </c>
      <c r="N53" s="12" t="inlineStr">
        <is>
          <t>FORNECEDOR</t>
        </is>
      </c>
      <c r="O53" s="12">
        <f>IF(AND(P53&lt;&gt;"",Q53&lt;&gt;""),Q53,P53&amp;Q53)</f>
        <v/>
      </c>
      <c r="P53" s="12">
        <f>IF(F53=0,"",IF(G53=13,F53&amp;"  "&amp;TEXT(G53,"000")&amp;"  "&amp;TEXT(H53,"0000")&amp;"  "&amp;I53,F53&amp;"  "&amp;TEXT(H53,"0000")&amp;"  "&amp;I53))</f>
        <v/>
      </c>
      <c r="Q53" s="12">
        <f>IF(J53=0,"",IF(J53="CNPJ/CPF","PIX: "&amp;TEXT(K53,"00000000000"),IF(J53="TELEFONE","PIX: "&amp;K53,IF(J53="EMAIL","PIX: "&amp;K53,"PIX: "&amp;TEXT(K53,"00000000000000")))))</f>
        <v/>
      </c>
    </row>
    <row r="54">
      <c r="A54" s="98" t="n">
        <v>15350511000100</v>
      </c>
      <c r="B54" s="35" t="inlineStr">
        <is>
          <t>ANCORA SOLUCOES CONSTRUTIVAS LTDA</t>
        </is>
      </c>
      <c r="C54" s="36">
        <f>UPPER(B54)</f>
        <v/>
      </c>
      <c r="D54" s="43" t="n"/>
      <c r="E54" s="48" t="n"/>
      <c r="J54" s="12" t="inlineStr">
        <is>
          <t>CNPJ/CPF</t>
        </is>
      </c>
      <c r="K54" s="41">
        <f>IF(J54=0,"",IF(J54=Diversos!$I$2,IF(LEN(A54)&lt;=11,TEXT(A54,"00000000000"),TEXT(A54,"00000000000000")),IF(J54=Diversos!$I$3,E54,D54)))</f>
        <v/>
      </c>
      <c r="L54" s="12" t="inlineStr">
        <is>
          <t>MAT</t>
        </is>
      </c>
      <c r="O54" s="12">
        <f>IF(AND(P54&lt;&gt;"",Q54&lt;&gt;""),Q54,P54&amp;Q54)</f>
        <v/>
      </c>
      <c r="P54" s="12">
        <f>IF(F54=0,"",IF(G54=13,F54&amp;"  "&amp;TEXT(G54,"000")&amp;"  "&amp;TEXT(H54,"0000")&amp;"  "&amp;I54,F54&amp;"  "&amp;TEXT(H54,"0000")&amp;"  "&amp;I54))</f>
        <v/>
      </c>
      <c r="Q54" s="12">
        <f>IF(J54=0,"",IF(J54="CNPJ/CPF","PIX: "&amp;TEXT(K54,"00000000000"),IF(J54="TELEFONE","PIX: "&amp;K54,IF(J54="EMAIL","PIX: "&amp;K54,"PIX: "&amp;TEXT(K54,"00000000000000")))))</f>
        <v/>
      </c>
    </row>
    <row r="55">
      <c r="A55" s="98" t="n">
        <v>11591941652</v>
      </c>
      <c r="B55" s="35" t="inlineStr">
        <is>
          <t>ANDERSON CUSTODIO DE SOUZA</t>
        </is>
      </c>
      <c r="C55" s="36">
        <f>UPPER(B55)</f>
        <v/>
      </c>
      <c r="D55" s="38" t="n">
        <v>31989816299</v>
      </c>
      <c r="J55" s="12" t="inlineStr">
        <is>
          <t>TELEFONE</t>
        </is>
      </c>
      <c r="K55" s="41">
        <f>IF(J55=0,"",IF(J55=Diversos!$I$2,IF(LEN(A55)&lt;=11,TEXT(A55,"00000000000"),TEXT(A55,"00000000000000")),IF(J55=Diversos!$I$3,E55,D55)))</f>
        <v/>
      </c>
      <c r="L55" s="12" t="inlineStr">
        <is>
          <t>MO</t>
        </is>
      </c>
      <c r="N55" s="44" t="inlineStr">
        <is>
          <t>COLABORADOR</t>
        </is>
      </c>
      <c r="O55" s="12">
        <f>IF(AND(P55&lt;&gt;"",Q55&lt;&gt;""),Q55,P55&amp;Q55)</f>
        <v/>
      </c>
      <c r="P55" s="12">
        <f>IF(F55=0,"",IF(G55=13,F55&amp;"  "&amp;TEXT(G55,"000")&amp;"  "&amp;TEXT(H55,"0000")&amp;"  "&amp;I55,F55&amp;"  "&amp;TEXT(H55,"0000")&amp;"  "&amp;I55))</f>
        <v/>
      </c>
      <c r="Q55" s="12">
        <f>IF(J55=0,"",IF(J55="CNPJ/CPF","PIX: "&amp;TEXT(K55,"00000000000"),IF(J55="TELEFONE","PIX: "&amp;K55,IF(J55="EMAIL","PIX: "&amp;K55,"PIX: "&amp;TEXT(K55,"00000000000000")))))</f>
        <v/>
      </c>
    </row>
    <row r="56">
      <c r="A56" s="98" t="n">
        <v>1561477699</v>
      </c>
      <c r="B56" s="35" t="inlineStr">
        <is>
          <t>ANDERSON SANTOS ARAUJO</t>
        </is>
      </c>
      <c r="C56" s="35">
        <f>UPPER(B56)</f>
        <v/>
      </c>
      <c r="K56" s="41">
        <f>IF(J56=0,"",IF(J56=Diversos!$I$2,IF(LEN(A56)&lt;=11,TEXT(A56,"00000000000"),TEXT(A56,"00000000000000")),IF(J56=Diversos!$I$3,E56,D56)))</f>
        <v/>
      </c>
      <c r="L56" s="12" t="inlineStr">
        <is>
          <t>SERV</t>
        </is>
      </c>
      <c r="O56" s="59">
        <f>IF(AND(P56&lt;&gt;"",Q56&lt;&gt;""),Q56,P56&amp;Q56)</f>
        <v/>
      </c>
      <c r="P56" s="12">
        <f>IF(F56=0,"",IF(G56=13,F56&amp;"  "&amp;TEXT(G56,"000")&amp;"  "&amp;TEXT(H56,"0000")&amp;"  "&amp;I56,F56&amp;"  "&amp;TEXT(H56,"0000")&amp;"  "&amp;I56))</f>
        <v/>
      </c>
      <c r="Q56" s="12">
        <f>IF(J56=0,"",IF(J56="CNPJ/CPF","PIX: "&amp;TEXT(K56,"00000000000"),IF(J56="TELEFONE","PIX: "&amp;K56,IF(J56="EMAIL","PIX: "&amp;K56,"PIX: "&amp;TEXT(K56,"00000000000000")))))</f>
        <v/>
      </c>
    </row>
    <row r="57">
      <c r="A57" s="98" t="n">
        <v>3599363692</v>
      </c>
      <c r="B57" s="35" t="inlineStr">
        <is>
          <t>ANDRE LUIZ O CASSIANO</t>
        </is>
      </c>
      <c r="C57" s="35">
        <f>UPPER(B57)</f>
        <v/>
      </c>
      <c r="D57" s="38" t="n">
        <v>31986931286</v>
      </c>
      <c r="J57" s="12" t="inlineStr">
        <is>
          <t>TELEFONE</t>
        </is>
      </c>
      <c r="K57" s="41">
        <f>IF(J57=0,"",IF(J57=Diversos!$I$2,IF(LEN(A57)&lt;=11,TEXT(A57,"00000000000"),TEXT(A57,"00000000000000")),IF(J57=Diversos!$I$3,E57,D57)))</f>
        <v/>
      </c>
      <c r="L57" s="12" t="inlineStr">
        <is>
          <t>MO</t>
        </is>
      </c>
      <c r="N57" s="12" t="inlineStr">
        <is>
          <t>COLABORADOR</t>
        </is>
      </c>
      <c r="O57" s="12">
        <f>IF(AND(P57&lt;&gt;"",Q57&lt;&gt;""),Q57,P57&amp;Q57)</f>
        <v/>
      </c>
      <c r="P57" s="12">
        <f>IF(F57=0,"",IF(G57=13,F57&amp;"  "&amp;TEXT(G57,"000")&amp;"  "&amp;TEXT(H57,"0000")&amp;"  "&amp;I57,F57&amp;"  "&amp;TEXT(H57,"0000")&amp;"  "&amp;I57))</f>
        <v/>
      </c>
      <c r="Q57" s="12">
        <f>IF(J57=0,"",IF(J57="CNPJ/CPF","PIX: "&amp;TEXT(K57,"00000000000"),IF(J57="TELEFONE","PIX: "&amp;K57,IF(J57="EMAIL","PIX: "&amp;K57,"PIX: "&amp;TEXT(K57,"00000000000000")))))</f>
        <v/>
      </c>
    </row>
    <row r="58">
      <c r="A58" s="81" t="n">
        <v>31986868335</v>
      </c>
      <c r="B58" s="35" t="inlineStr">
        <is>
          <t>ANTONIO AMARILDO SILVA</t>
        </is>
      </c>
      <c r="C58" s="35">
        <f>UPPER(B58)</f>
        <v/>
      </c>
      <c r="D58" s="38" t="n">
        <v>31986868335</v>
      </c>
      <c r="J58" s="12" t="inlineStr">
        <is>
          <t>TELEFONE</t>
        </is>
      </c>
      <c r="K58" s="41">
        <f>IF(J58=0,"",IF(J58=Diversos!$I$2,IF(LEN(A58)&lt;=11,TEXT(A58,"00000000000"),TEXT(A58,"00000000000000")),IF(J58=Diversos!$I$3,E58,D58)))</f>
        <v/>
      </c>
      <c r="L58" s="12" t="inlineStr">
        <is>
          <t>MO</t>
        </is>
      </c>
      <c r="O58" s="59">
        <f>IF(AND(P58&lt;&gt;"",Q58&lt;&gt;""),Q58,P58&amp;Q58)</f>
        <v/>
      </c>
      <c r="P58" s="12">
        <f>IF(F58=0,"",IF(G58=13,F58&amp;"  "&amp;TEXT(G58,"000")&amp;"  "&amp;TEXT(H58,"0000")&amp;"  "&amp;I58,F58&amp;"  "&amp;TEXT(H58,"0000")&amp;"  "&amp;I58))</f>
        <v/>
      </c>
      <c r="Q58" s="12">
        <f>IF(J58=0,"",IF(J58="CNPJ/CPF","PIX: "&amp;TEXT(K58,"00000000000"),IF(J58="TELEFONE","PIX: "&amp;K58,IF(J58="EMAIL","PIX: "&amp;K58,"PIX: "&amp;TEXT(K58,"00000000000000")))))</f>
        <v/>
      </c>
    </row>
    <row r="59">
      <c r="A59" s="37" t="n">
        <v>39900266668</v>
      </c>
      <c r="B59" s="36" t="inlineStr">
        <is>
          <t>ANTONIO DE ASSIS ELOI</t>
        </is>
      </c>
      <c r="C59" s="36">
        <f>UPPER(B59)</f>
        <v/>
      </c>
      <c r="D59" s="43" t="n"/>
      <c r="E59" s="44" t="n"/>
      <c r="F59" s="44" t="inlineStr">
        <is>
          <t>CEF</t>
        </is>
      </c>
      <c r="G59" s="45" t="n">
        <v>13</v>
      </c>
      <c r="H59" s="46" t="n">
        <v>94</v>
      </c>
      <c r="I59" s="44" t="n">
        <v>668812</v>
      </c>
      <c r="J59" s="44" t="n"/>
      <c r="K59" s="41">
        <f>IF(J59=0,"",IF(J59=Diversos!$I$2,IF(LEN(A59)&lt;=11,TEXT(A59,"00000000000"),TEXT(A59,"00000000000000")),IF(J59=Diversos!$I$3,E59,D59)))</f>
        <v/>
      </c>
      <c r="L59" s="44" t="inlineStr">
        <is>
          <t>MO</t>
        </is>
      </c>
      <c r="M59" s="44" t="n"/>
      <c r="N59" s="44" t="inlineStr">
        <is>
          <t>COLABORADOR</t>
        </is>
      </c>
      <c r="O59" s="12">
        <f>IF(AND(P59&lt;&gt;"",Q59&lt;&gt;""),Q59,P59&amp;Q59)</f>
        <v/>
      </c>
      <c r="P59" s="12">
        <f>IF(F59=0,"",IF(G59=13,F59&amp;"  "&amp;TEXT(G59,"000")&amp;"  "&amp;TEXT(H59,"0000")&amp;"  "&amp;I59,F59&amp;"  "&amp;TEXT(H59,"0000")&amp;"  "&amp;I59))</f>
        <v/>
      </c>
      <c r="Q59" s="12">
        <f>IF(J59=0,"",IF(J59="CNPJ/CPF","PIX: "&amp;TEXT(K59,"00000000000"),IF(J59="TELEFONE","PIX: "&amp;K59,IF(J59="EMAIL","PIX: "&amp;K59,"PIX: "&amp;TEXT(K59,"00000000000000")))))</f>
        <v/>
      </c>
    </row>
    <row r="60">
      <c r="A60" s="98" t="n">
        <v>354432605</v>
      </c>
      <c r="B60" s="35" t="inlineStr">
        <is>
          <t>ANTONIO DUTRA DE FREITAS</t>
        </is>
      </c>
      <c r="C60" s="35">
        <f>UPPER(B60)</f>
        <v/>
      </c>
      <c r="D60" s="38" t="n">
        <v>31982618378</v>
      </c>
      <c r="J60" s="12" t="inlineStr">
        <is>
          <t>TELEFONE</t>
        </is>
      </c>
      <c r="K60" s="41">
        <f>IF(J60=0,"",IF(J60=Diversos!$I$2,IF(LEN(A60)&lt;=11,TEXT(A60,"00000000000"),TEXT(A60,"00000000000000")),IF(J60=Diversos!$I$3,E60,D60)))</f>
        <v/>
      </c>
      <c r="L60" s="12" t="inlineStr">
        <is>
          <t>MO</t>
        </is>
      </c>
      <c r="O60" s="59">
        <f>IF(AND(P60&lt;&gt;"",Q60&lt;&gt;""),Q60,P60&amp;Q60)</f>
        <v/>
      </c>
      <c r="P60" s="12">
        <f>IF(F60=0,"",IF(G60=13,F60&amp;"  "&amp;TEXT(G60,"000")&amp;"  "&amp;TEXT(H60,"0000")&amp;"  "&amp;I60,F60&amp;"  "&amp;TEXT(H60,"0000")&amp;"  "&amp;I60))</f>
        <v/>
      </c>
      <c r="Q60" s="12">
        <f>IF(J60=0,"",IF(J60="CNPJ/CPF","PIX: "&amp;TEXT(K60,"00000000000"),IF(J60="TELEFONE","PIX: "&amp;K60,IF(J60="EMAIL","PIX: "&amp;K60,"PIX: "&amp;TEXT(K60,"00000000000000")))))</f>
        <v/>
      </c>
    </row>
    <row r="61">
      <c r="A61" s="98" t="n">
        <v>54228255604</v>
      </c>
      <c r="B61" s="35" t="inlineStr">
        <is>
          <t>ANTONIO TRINDADE FERNANDES</t>
        </is>
      </c>
      <c r="C61" s="36">
        <f>UPPER(B61)</f>
        <v/>
      </c>
      <c r="J61" s="12" t="inlineStr">
        <is>
          <t>CNPJ/CPF</t>
        </is>
      </c>
      <c r="K61" s="41">
        <f>IF(J61=0,"",IF(J61=Diversos!$I$2,IF(LEN(A61)&lt;=11,TEXT(A61,"00000000000"),TEXT(A61,"00000000000000")),IF(J61=Diversos!$I$3,E61,D61)))</f>
        <v/>
      </c>
      <c r="L61" s="12" t="inlineStr">
        <is>
          <t>MO</t>
        </is>
      </c>
      <c r="N61" s="12" t="inlineStr">
        <is>
          <t>COLABORADOR</t>
        </is>
      </c>
      <c r="O61" s="12">
        <f>IF(AND(P61&lt;&gt;"",Q61&lt;&gt;""),Q61,P61&amp;Q61)</f>
        <v/>
      </c>
      <c r="P61" s="12">
        <f>IF(F61=0,"",IF(G61=13,F61&amp;"  "&amp;TEXT(G61,"000")&amp;"  "&amp;TEXT(H61,"0000")&amp;"  "&amp;I61,F61&amp;"  "&amp;TEXT(H61,"0000")&amp;"  "&amp;I61))</f>
        <v/>
      </c>
      <c r="Q61" s="12">
        <f>IF(J61=0,"",IF(J61="CNPJ/CPF","PIX: "&amp;TEXT(K61,"00000000000"),IF(J61="TELEFONE","PIX: "&amp;K61,IF(J61="EMAIL","PIX: "&amp;K61,"PIX: "&amp;TEXT(K61,"00000000000000")))))</f>
        <v/>
      </c>
    </row>
    <row r="62">
      <c r="A62" s="98" t="n">
        <v>31699502668</v>
      </c>
      <c r="B62" s="35" t="inlineStr">
        <is>
          <t>ANTONIO ZEFERINO LEANDRO</t>
        </is>
      </c>
      <c r="C62" s="35">
        <f>UPPER(B62)</f>
        <v/>
      </c>
      <c r="J62" s="12" t="inlineStr">
        <is>
          <t>CNPJ/CPF</t>
        </is>
      </c>
      <c r="K62" s="41">
        <f>IF(J62=0,"",IF(J62=Diversos!$I$2,IF(LEN(A62)&lt;=11,TEXT(A62,"00000000000"),TEXT(A62,"00000000000000")),IF(J62=Diversos!$I$3,E62,D62)))</f>
        <v/>
      </c>
      <c r="L62" s="12" t="inlineStr">
        <is>
          <t>MO</t>
        </is>
      </c>
      <c r="N62" s="12" t="inlineStr">
        <is>
          <t>COLABORADOR</t>
        </is>
      </c>
      <c r="O62" s="12">
        <f>IF(AND(P62&lt;&gt;"",Q62&lt;&gt;""),Q62,P62&amp;Q62)</f>
        <v/>
      </c>
      <c r="P62" s="12">
        <f>IF(F62=0,"",IF(G62=13,F62&amp;"  "&amp;TEXT(G62,"000")&amp;"  "&amp;TEXT(H62,"0000")&amp;"  "&amp;I62,F62&amp;"  "&amp;TEXT(H62,"0000")&amp;"  "&amp;I62))</f>
        <v/>
      </c>
      <c r="Q62" s="12">
        <f>IF(J62=0,"",IF(J62="CNPJ/CPF","PIX: "&amp;TEXT(K62,"00000000000"),IF(J62="TELEFONE","PIX: "&amp;K62,IF(J62="EMAIL","PIX: "&amp;K62,"PIX: "&amp;TEXT(K62,"00000000000000")))))</f>
        <v/>
      </c>
    </row>
    <row r="63">
      <c r="A63" s="98" t="n">
        <v>10767401000125</v>
      </c>
      <c r="B63" s="35" t="inlineStr">
        <is>
          <t>APOIO UNIFORMES LTDA</t>
        </is>
      </c>
      <c r="C63" s="35" t="inlineStr">
        <is>
          <t>APOIO UNIFORMES</t>
        </is>
      </c>
      <c r="D63" s="43" t="n"/>
      <c r="K63" s="41">
        <f>IF(J63=0,"",IF(J63=Diversos!$I$2,IF(LEN(A63)&lt;=11,TEXT(A63,"00000000000"),TEXT(A63,"00000000000000")),IF(J63=Diversos!$I$3,E63,D63)))</f>
        <v/>
      </c>
      <c r="L63" s="12" t="inlineStr">
        <is>
          <t>MO</t>
        </is>
      </c>
      <c r="M63" s="12" t="inlineStr">
        <is>
          <t>UNIFORMES</t>
        </is>
      </c>
      <c r="N63" s="12" t="inlineStr">
        <is>
          <t>FORNECEDOR</t>
        </is>
      </c>
      <c r="O63" s="12">
        <f>IF(AND(P63&lt;&gt;"",Q63&lt;&gt;""),Q63,P63&amp;Q63)</f>
        <v/>
      </c>
      <c r="P63" s="12">
        <f>IF(F63=0,"",IF(G63=13,F63&amp;"  "&amp;TEXT(G63,"000")&amp;"  "&amp;TEXT(H63,"0000")&amp;"  "&amp;I63,F63&amp;"  "&amp;TEXT(H63,"0000")&amp;"  "&amp;I63))</f>
        <v/>
      </c>
      <c r="Q63" s="12">
        <f>IF(J63=0,"",IF(J63="CNPJ/CPF","PIX: "&amp;TEXT(K63,"00000000000"),IF(J63="TELEFONE","PIX: "&amp;K63,IF(J63="EMAIL","PIX: "&amp;K63,"PIX: "&amp;TEXT(K63,"00000000000000")))))</f>
        <v/>
      </c>
    </row>
    <row r="64">
      <c r="A64" s="37" t="n">
        <v>17469701000177</v>
      </c>
      <c r="B64" s="36" t="inlineStr">
        <is>
          <t>ARCELORMITTAL BRASIL S.A.</t>
        </is>
      </c>
      <c r="C64" s="36" t="inlineStr">
        <is>
          <t>ARCELORMITTAL BRASIL</t>
        </is>
      </c>
      <c r="D64" s="43" t="n"/>
      <c r="E64" s="44" t="n"/>
      <c r="F64" s="44" t="n"/>
      <c r="G64" s="45" t="n"/>
      <c r="H64" s="46" t="n"/>
      <c r="I64" s="44" t="n"/>
      <c r="J64" s="44" t="inlineStr">
        <is>
          <t>CNPJ/CPF</t>
        </is>
      </c>
      <c r="K64" s="41">
        <f>IF(J64=0,"",IF(J64=Diversos!$I$2,IF(LEN(A64)&lt;=11,TEXT(A64,"00000000000"),TEXT(A64,"00000000000000")),IF(J64=Diversos!$I$3,E64,D64)))</f>
        <v/>
      </c>
      <c r="L64" s="44" t="inlineStr">
        <is>
          <t>MAT</t>
        </is>
      </c>
      <c r="M64" s="44" t="n"/>
      <c r="N64" s="44" t="inlineStr">
        <is>
          <t>FORNECEDOR</t>
        </is>
      </c>
      <c r="O64" s="12">
        <f>IF(AND(P64&lt;&gt;"",Q64&lt;&gt;""),Q64,P64&amp;Q64)</f>
        <v/>
      </c>
      <c r="P64" s="12">
        <f>IF(F64=0,"",IF(G64=13,F64&amp;"  "&amp;TEXT(G64,"000")&amp;"  "&amp;TEXT(H64,"0000")&amp;"  "&amp;I64,F64&amp;"  "&amp;TEXT(H64,"0000")&amp;"  "&amp;I64))</f>
        <v/>
      </c>
      <c r="Q64" s="12">
        <f>IF(J64=0,"",IF(J64="CNPJ/CPF","PIX: "&amp;TEXT(K64,"00000000000"),IF(J64="TELEFONE","PIX: "&amp;K64,IF(J64="EMAIL","PIX: "&amp;K64,"PIX: "&amp;TEXT(K64,"00000000000000")))))</f>
        <v/>
      </c>
    </row>
    <row r="65">
      <c r="A65" s="98" t="n">
        <v>18802977000198</v>
      </c>
      <c r="B65" s="49" t="inlineStr">
        <is>
          <t>ARGAPOLAR DO BRASIL INDUSTRIA E COMERCIO DE ARGAMASSA LTDA</t>
        </is>
      </c>
      <c r="C65" s="49" t="inlineStr">
        <is>
          <t>ARGAPOLAR ARGAMASSAS ESPECIAIS</t>
        </is>
      </c>
      <c r="K65" s="41">
        <f>IF(J65=0,"",IF(J65=Diversos!$I$2,IF(LEN(A65)&lt;=11,TEXT(A65,"00000000000"),TEXT(A65,"00000000000000")),IF(J65=Diversos!$I$3,E65,D65)))</f>
        <v/>
      </c>
      <c r="L65" s="12" t="inlineStr">
        <is>
          <t>MAT</t>
        </is>
      </c>
      <c r="O65" s="12">
        <f>IF(AND(P65&lt;&gt;"",Q65&lt;&gt;""),Q65,P65&amp;Q65)</f>
        <v/>
      </c>
      <c r="P65" s="12">
        <f>IF(F65=0,"",IF(G65=13,F65&amp;"  "&amp;TEXT(G65,"000")&amp;"  "&amp;TEXT(H65,"0000")&amp;"  "&amp;I65,F65&amp;"  "&amp;TEXT(H65,"0000")&amp;"  "&amp;I65))</f>
        <v/>
      </c>
      <c r="Q65" s="12">
        <f>IF(J65=0,"",IF(J65="CNPJ/CPF","PIX: "&amp;TEXT(K65,"00000000000"),IF(J65="TELEFONE","PIX: "&amp;K65,IF(J65="EMAIL","PIX: "&amp;K65,"PIX: "&amp;TEXT(K65,"00000000000000")))))</f>
        <v/>
      </c>
    </row>
    <row r="66">
      <c r="A66" s="98" t="n">
        <v>14096604000198</v>
      </c>
      <c r="B66" s="35" t="inlineStr">
        <is>
          <t>Artefacil Industria e Comercio de PreMoldados Ltda</t>
        </is>
      </c>
      <c r="C66" s="36">
        <f>UPPER(B66)</f>
        <v/>
      </c>
      <c r="D66" s="43" t="n"/>
      <c r="K66" s="41">
        <f>IF(J66=0,"",IF(J66=Diversos!$I$2,IF(LEN(A66)&lt;=11,TEXT(A66,"00000000000"),TEXT(A66,"00000000000000")),IF(J66=Diversos!$I$3,E66,D66)))</f>
        <v/>
      </c>
      <c r="L66" s="12" t="inlineStr">
        <is>
          <t>MAT</t>
        </is>
      </c>
      <c r="O66" s="12">
        <f>IF(AND(P66&lt;&gt;"",Q66&lt;&gt;""),Q66,P66&amp;Q66)</f>
        <v/>
      </c>
      <c r="P66" s="12">
        <f>IF(F66=0,"",IF(G66=13,F66&amp;"  "&amp;TEXT(G66,"000")&amp;"  "&amp;TEXT(H66,"0000")&amp;"  "&amp;I66,F66&amp;"  "&amp;TEXT(H66,"0000")&amp;"  "&amp;I66))</f>
        <v/>
      </c>
      <c r="Q66" s="12">
        <f>IF(J66=0,"",IF(J66="CNPJ/CPF","PIX: "&amp;TEXT(K66,"00000000000"),IF(J66="TELEFONE","PIX: "&amp;K66,IF(J66="EMAIL","PIX: "&amp;K66,"PIX: "&amp;TEXT(K66,"00000000000000")))))</f>
        <v/>
      </c>
    </row>
    <row r="67">
      <c r="A67" s="98" t="n">
        <v>17316928000182</v>
      </c>
      <c r="B67" s="35" t="inlineStr">
        <is>
          <t>ARTEFATOS DE CHAPAS ROSSI LTDA</t>
        </is>
      </c>
      <c r="C67" s="36">
        <f>UPPER(B67)</f>
        <v/>
      </c>
      <c r="K67" s="41">
        <f>IF(J67=0,"",IF(J67=Diversos!$I$2,IF(LEN(A67)&lt;=11,TEXT(A67,"00000000000"),TEXT(A67,"00000000000000")),IF(J67=Diversos!$I$3,E67,D67)))</f>
        <v/>
      </c>
      <c r="L67" s="12" t="inlineStr">
        <is>
          <t>MAT</t>
        </is>
      </c>
      <c r="N67" s="12" t="inlineStr">
        <is>
          <t>FORNECEDOR</t>
        </is>
      </c>
      <c r="O67" s="12">
        <f>IF(AND(P67&lt;&gt;"",Q67&lt;&gt;""),Q67,P67&amp;Q67)</f>
        <v/>
      </c>
      <c r="P67" s="12">
        <f>IF(F67=0,"",IF(G67=13,F67&amp;"  "&amp;TEXT(G67,"000")&amp;"  "&amp;TEXT(H67,"0000")&amp;"  "&amp;I67,F67&amp;"  "&amp;TEXT(H67,"0000")&amp;"  "&amp;I67))</f>
        <v/>
      </c>
      <c r="Q67" s="12">
        <f>IF(J67=0,"",IF(J67="CNPJ/CPF","PIX: "&amp;TEXT(K67,"00000000000"),IF(J67="TELEFONE","PIX: "&amp;K67,IF(J67="EMAIL","PIX: "&amp;K67,"PIX: "&amp;TEXT(K67,"00000000000000")))))</f>
        <v/>
      </c>
    </row>
    <row r="68">
      <c r="A68" s="98" t="n">
        <v>68593600</v>
      </c>
      <c r="B68" s="35" t="inlineStr">
        <is>
          <t>ASSIS FRANCISCO RUGGIO</t>
        </is>
      </c>
      <c r="C68" s="35">
        <f>UPPER(B68)</f>
        <v/>
      </c>
      <c r="K68" s="41">
        <f>IF(J68=0,"",IF(J68=Diversos!$I$2,IF(LEN(A68)&lt;=11,TEXT(A68,"00000000000"),TEXT(A68,"00000000000000")),IF(J68=Diversos!$I$3,E68,D68)))</f>
        <v/>
      </c>
      <c r="L68" s="12" t="inlineStr">
        <is>
          <t>SERV</t>
        </is>
      </c>
      <c r="M68" s="12" t="inlineStr">
        <is>
          <t>TOPOGRAFIA</t>
        </is>
      </c>
      <c r="O68" s="59">
        <f>IF(AND(P68&lt;&gt;"",Q68&lt;&gt;""),Q68,P68&amp;Q68)</f>
        <v/>
      </c>
      <c r="P68" s="12">
        <f>IF(F68=0,"",IF(G68=13,F68&amp;"  "&amp;TEXT(G68,"000")&amp;"  "&amp;TEXT(H68,"0000")&amp;"  "&amp;I68,F68&amp;"  "&amp;TEXT(H68,"0000")&amp;"  "&amp;I68))</f>
        <v/>
      </c>
      <c r="Q68" s="12">
        <f>IF(J68=0,"",IF(J68="CNPJ/CPF","PIX: "&amp;TEXT(K68,"00000000000"),IF(J68="TELEFONE","PIX: "&amp;K68,IF(J68="EMAIL","PIX: "&amp;K68,"PIX: "&amp;TEXT(K68,"00000000000000")))))</f>
        <v/>
      </c>
    </row>
    <row r="69">
      <c r="A69" s="98" t="n">
        <v>8816885000103</v>
      </c>
      <c r="B69" s="35" t="inlineStr">
        <is>
          <t>ASSOCIACAO COMUNITARIA QUINTAS DO MORRO</t>
        </is>
      </c>
      <c r="C69" s="35">
        <f>UPPER(B69)</f>
        <v/>
      </c>
      <c r="K69" s="41">
        <f>IF(J69=0,"",IF(J69=Diversos!$I$2,IF(LEN(A69)&lt;=11,TEXT(A69,"00000000000"),TEXT(A69,"00000000000000")),IF(J69=Diversos!$I$3,E69,D69)))</f>
        <v/>
      </c>
      <c r="L69" s="12" t="inlineStr">
        <is>
          <t>DIV</t>
        </is>
      </c>
      <c r="O69" s="59">
        <f>IF(AND(P69&lt;&gt;"",Q69&lt;&gt;""),Q69,P69&amp;Q69)</f>
        <v/>
      </c>
      <c r="P69" s="12">
        <f>IF(F69=0,"",IF(G69=13,F69&amp;"  "&amp;TEXT(G69,"000")&amp;"  "&amp;TEXT(H69,"0000")&amp;"  "&amp;I69,F69&amp;"  "&amp;TEXT(H69,"0000")&amp;"  "&amp;I69))</f>
        <v/>
      </c>
      <c r="Q69" s="12">
        <f>IF(J69=0,"",IF(J69="CNPJ/CPF","PIX: "&amp;TEXT(K69,"00000000000"),IF(J69="TELEFONE","PIX: "&amp;K69,IF(J69="EMAIL","PIX: "&amp;K69,"PIX: "&amp;TEXT(K69,"00000000000000")))))</f>
        <v/>
      </c>
    </row>
    <row r="70">
      <c r="A70" s="98" t="n">
        <v>7958682000199</v>
      </c>
      <c r="B70" s="35" t="inlineStr">
        <is>
          <t>ASSOCIACAO RESIDENCIAL NASCENTES</t>
        </is>
      </c>
      <c r="C70" s="36">
        <f>UPPER(B70)</f>
        <v/>
      </c>
      <c r="D70" s="43" t="n"/>
      <c r="K70" s="41">
        <f>IF(J70=0,"",IF(J70=Diversos!$I$2,IF(LEN(A70)&lt;=11,TEXT(A70,"00000000000"),TEXT(A70,"00000000000000")),IF(J70=Diversos!$I$3,E70,D70)))</f>
        <v/>
      </c>
      <c r="L70" s="12" t="inlineStr">
        <is>
          <t>DIV</t>
        </is>
      </c>
      <c r="O70" s="12">
        <f>IF(AND(P70&lt;&gt;"",Q70&lt;&gt;""),Q70,P70&amp;Q70)</f>
        <v/>
      </c>
      <c r="P70" s="12">
        <f>IF(F70=0,"",IF(G70=13,F70&amp;"  "&amp;TEXT(G70,"000")&amp;"  "&amp;TEXT(H70,"0000")&amp;"  "&amp;I70,F70&amp;"  "&amp;TEXT(H70,"0000")&amp;"  "&amp;I70))</f>
        <v/>
      </c>
      <c r="Q70" s="12">
        <f>IF(J70=0,"",IF(J70="CNPJ/CPF","PIX: "&amp;TEXT(K70,"00000000000"),IF(J70="TELEFONE","PIX: "&amp;K70,IF(J70="EMAIL","PIX: "&amp;K70,"PIX: "&amp;TEXT(K70,"00000000000000")))))</f>
        <v/>
      </c>
    </row>
    <row r="71">
      <c r="A71" s="98" t="n">
        <v>7876967000180</v>
      </c>
      <c r="B71" s="35" t="inlineStr">
        <is>
          <t>A PRIME COMERCIO ELETRONICO LTDA</t>
        </is>
      </c>
      <c r="C71" s="35" t="inlineStr">
        <is>
          <t>AUDIO PRIME</t>
        </is>
      </c>
      <c r="K71" s="41">
        <f>IF(J71=0,"",IF(J71=Diversos!$I$2,IF(LEN(A71)&lt;=11,TEXT(A71,"00000000000"),TEXT(A71,"00000000000000")),IF(J71=Diversos!$I$3,E71,D71)))</f>
        <v/>
      </c>
      <c r="L71" s="12" t="inlineStr">
        <is>
          <t>MAT</t>
        </is>
      </c>
      <c r="N71" s="12" t="inlineStr">
        <is>
          <t>FORNECEDOR</t>
        </is>
      </c>
      <c r="O71" s="12">
        <f>IF(AND(P71&lt;&gt;"",Q71&lt;&gt;""),Q71,P71&amp;Q71)</f>
        <v/>
      </c>
      <c r="P71" s="12">
        <f>IF(F71=0,"",IF(G71=13,F71&amp;"  "&amp;TEXT(G71,"000")&amp;"  "&amp;TEXT(H71,"0000")&amp;"  "&amp;I71,F71&amp;"  "&amp;TEXT(H71,"0000")&amp;"  "&amp;I71))</f>
        <v/>
      </c>
      <c r="Q71" s="12">
        <f>IF(J71=0,"",IF(J71="CNPJ/CPF","PIX: "&amp;TEXT(K71,"00000000000"),IF(J71="TELEFONE","PIX: "&amp;K71,IF(J71="EMAIL","PIX: "&amp;K71,"PIX: "&amp;TEXT(K71,"00000000000000")))))</f>
        <v/>
      </c>
    </row>
    <row r="72">
      <c r="A72" s="98" t="n">
        <v>22354450000115</v>
      </c>
      <c r="B72" s="35" t="inlineStr">
        <is>
          <t>BARACHO PEDRAS INDUSTRIA E COMERCIO LTDA</t>
        </is>
      </c>
      <c r="C72" s="35" t="inlineStr">
        <is>
          <t xml:space="preserve">BARACHO PEDRAS </t>
        </is>
      </c>
      <c r="D72" s="43" t="n"/>
      <c r="K72" s="41">
        <f>IF(J72=0,"",IF(J72=Diversos!$I$2,IF(LEN(A72)&lt;=11,TEXT(A72,"00000000000"),TEXT(A72,"00000000000000")),IF(J72=Diversos!$I$3,E72,D72)))</f>
        <v/>
      </c>
      <c r="L72" s="12" t="inlineStr">
        <is>
          <t>MAT</t>
        </is>
      </c>
      <c r="O72" s="12">
        <f>IF(AND(P72&lt;&gt;"",Q72&lt;&gt;""),Q72,P72&amp;Q72)</f>
        <v/>
      </c>
      <c r="P72" s="12">
        <f>IF(F72=0,"",IF(G72=13,F72&amp;"  "&amp;TEXT(G72,"000")&amp;"  "&amp;TEXT(H72,"0000")&amp;"  "&amp;I72,F72&amp;"  "&amp;TEXT(H72,"0000")&amp;"  "&amp;I72))</f>
        <v/>
      </c>
      <c r="Q72" s="12">
        <f>IF(J72=0,"",IF(J72="CNPJ/CPF","PIX: "&amp;TEXT(K72,"00000000000"),IF(J72="TELEFONE","PIX: "&amp;K72,IF(J72="EMAIL","PIX: "&amp;K72,"PIX: "&amp;TEXT(K72,"00000000000000")))))</f>
        <v/>
      </c>
    </row>
    <row r="73">
      <c r="A73" s="98" t="n">
        <v>28747429000166</v>
      </c>
      <c r="B73" s="35" t="inlineStr">
        <is>
          <t>BARRA PAPEIS INDUSTRIA E COMERCIO LTDA</t>
        </is>
      </c>
      <c r="C73" s="36">
        <f>UPPER(B73)</f>
        <v/>
      </c>
      <c r="K73" s="41">
        <f>IF(J73=0,"",IF(J73=Diversos!$I$2,IF(LEN(A73)&lt;=11,TEXT(A73,"00000000000"),TEXT(A73,"00000000000000")),IF(J73=Diversos!$I$3,E73,D73)))</f>
        <v/>
      </c>
      <c r="L73" s="12" t="inlineStr">
        <is>
          <t>MAT</t>
        </is>
      </c>
      <c r="P73" s="12">
        <f>IF(F73=0,"",IF(G73=13,F73&amp;"  "&amp;TEXT(G73,"000")&amp;"  "&amp;TEXT(H73,"0000")&amp;"  "&amp;I73,F73&amp;"  "&amp;TEXT(H73,"0000")&amp;"  "&amp;I73))</f>
        <v/>
      </c>
      <c r="Q73" s="12">
        <f>IF(J73=0,"",IF(J73="CNPJ/CPF","PIX: "&amp;TEXT(K73,"00000000000"),IF(J73="TELEFONE","PIX: "&amp;K73,IF(J73="EMAIL","PIX: "&amp;K73,"PIX: "&amp;TEXT(K73,"00000000000000")))))</f>
        <v/>
      </c>
    </row>
    <row r="74">
      <c r="A74" s="98" t="n">
        <v>31189101000186</v>
      </c>
      <c r="B74" s="35" t="inlineStr">
        <is>
          <t>BECKER PARTICIPACOES E EMPREENDIMENTOS LTDA</t>
        </is>
      </c>
      <c r="C74" s="35">
        <f>UPPER(B74)</f>
        <v/>
      </c>
      <c r="L74" s="12" t="inlineStr">
        <is>
          <t>SERV</t>
        </is>
      </c>
      <c r="P74" s="12">
        <f>IF(F74=0,"",IF(G74=13,F74&amp;"  "&amp;TEXT(G74,"000")&amp;"  "&amp;TEXT(H74,"0000")&amp;"  "&amp;I74,F74&amp;"  "&amp;TEXT(H74,"0000")&amp;"  "&amp;I74))</f>
        <v/>
      </c>
      <c r="Q74" s="12">
        <f>IF(J74=0,"",IF(J74="CNPJ/CPF","PIX: "&amp;TEXT(K74,"00000000000"),IF(J74="TELEFONE","PIX: "&amp;K74,IF(J74="EMAIL","PIX: "&amp;K74,"PIX: "&amp;TEXT(K74,"00000000000000")))))</f>
        <v/>
      </c>
    </row>
    <row r="75">
      <c r="A75" s="98" t="n">
        <v>17311465000832</v>
      </c>
      <c r="B75" s="35" t="inlineStr">
        <is>
          <t>ACABAMENTOS BEL LAR LTDA</t>
        </is>
      </c>
      <c r="C75" s="35" t="inlineStr">
        <is>
          <t>BEL LAR</t>
        </is>
      </c>
      <c r="D75" s="43" t="n"/>
      <c r="K75" s="41">
        <f>IF(J75=0,"",IF(J75=Diversos!$I$2,IF(LEN(A75)&lt;=11,TEXT(A75,"00000000000"),TEXT(A75,"00000000000000")),IF(J75=Diversos!$I$3,E75,D75)))</f>
        <v/>
      </c>
      <c r="L75" s="12" t="inlineStr">
        <is>
          <t>MAT</t>
        </is>
      </c>
      <c r="O75" s="12">
        <f>IF(AND(P75&lt;&gt;"",Q75&lt;&gt;""),Q75,P75&amp;Q75)</f>
        <v/>
      </c>
      <c r="P75" s="12">
        <f>IF(F75=0,"",IF(G75=13,F75&amp;"  "&amp;TEXT(G75,"000")&amp;"  "&amp;TEXT(H75,"0000")&amp;"  "&amp;I75,F75&amp;"  "&amp;TEXT(H75,"0000")&amp;"  "&amp;I75))</f>
        <v/>
      </c>
      <c r="Q75" s="12">
        <f>IF(J75=0,"",IF(J75="CNPJ/CPF","PIX: "&amp;TEXT(K75,"00000000000"),IF(J75="TELEFONE","PIX: "&amp;K75,IF(J75="EMAIL","PIX: "&amp;K75,"PIX: "&amp;TEXT(K75,"00000000000000")))))</f>
        <v/>
      </c>
    </row>
    <row r="76">
      <c r="A76" s="98" t="n">
        <v>20450277001448</v>
      </c>
      <c r="B76" s="35" t="inlineStr">
        <is>
          <t>BEL LAR</t>
        </is>
      </c>
      <c r="C76" s="35">
        <f>UPPER(B76)</f>
        <v/>
      </c>
      <c r="K76" s="41">
        <f>IF(J76=0,"",IF(J76=Diversos!$I$2,IF(LEN(A76)&lt;=11,TEXT(A76,"00000000000"),TEXT(A76,"00000000000000")),IF(J76=Diversos!$I$3,E76,D76)))</f>
        <v/>
      </c>
      <c r="L76" s="12" t="inlineStr">
        <is>
          <t>MAT</t>
        </is>
      </c>
      <c r="O76" s="59">
        <f>IF(AND(P76&lt;&gt;"",Q76&lt;&gt;""),Q76,P76&amp;Q76)</f>
        <v/>
      </c>
      <c r="P76" s="12">
        <f>IF(F76=0,"",IF(G76=13,F76&amp;"  "&amp;TEXT(G76,"000")&amp;"  "&amp;TEXT(H76,"0000")&amp;"  "&amp;I76,F76&amp;"  "&amp;TEXT(H76,"0000")&amp;"  "&amp;I76))</f>
        <v/>
      </c>
      <c r="Q76" s="12">
        <f>IF(J76=0,"",IF(J76="CNPJ/CPF","PIX: "&amp;TEXT(K76,"00000000000"),IF(J76="TELEFONE","PIX: "&amp;K76,IF(J76="EMAIL","PIX: "&amp;K76,"PIX: "&amp;TEXT(K76,"00000000000000")))))</f>
        <v/>
      </c>
    </row>
    <row r="77">
      <c r="A77" s="98" t="n">
        <v>61074506000130</v>
      </c>
      <c r="B77" s="35" t="inlineStr">
        <is>
          <t>BELGO BEKAERT ARAMES LTDA</t>
        </is>
      </c>
      <c r="C77" s="35">
        <f>UPPER(B77)</f>
        <v/>
      </c>
      <c r="K77" s="41">
        <f>IF(J77=0,"",IF(J77=Diversos!$I$2,IF(LEN(A77)&lt;=11,TEXT(A77,"00000000000"),TEXT(A77,"00000000000000")),IF(J77=Diversos!$I$3,E77,D77)))</f>
        <v/>
      </c>
      <c r="L77" s="12" t="inlineStr">
        <is>
          <t>MAT</t>
        </is>
      </c>
      <c r="O77" s="12">
        <f>IF(AND(P77&lt;&gt;"",Q77&lt;&gt;""),Q77,P77&amp;Q77)</f>
        <v/>
      </c>
      <c r="P77" s="12">
        <f>IF(F77=0,"",IF(G77=13,F77&amp;"  "&amp;TEXT(G77,"000")&amp;"  "&amp;TEXT(H77,"0000")&amp;"  "&amp;I77,F77&amp;"  "&amp;TEXT(H77,"0000")&amp;"  "&amp;I77))</f>
        <v/>
      </c>
      <c r="Q77" s="12">
        <f>IF(J77=0,"",IF(J77="CNPJ/CPF","PIX: "&amp;TEXT(K77,"00000000000"),IF(J77="TELEFONE","PIX: "&amp;K77,IF(J77="EMAIL","PIX: "&amp;K77,"PIX: "&amp;TEXT(K77,"00000000000000")))))</f>
        <v/>
      </c>
    </row>
    <row r="78">
      <c r="A78" s="98" t="n">
        <v>23064231000750</v>
      </c>
      <c r="B78" s="35" t="inlineStr">
        <is>
          <t>BEMIL BENEFICIAMENTO DE MINERIOS LTDA</t>
        </is>
      </c>
      <c r="C78" s="36">
        <f>UPPER(B78)</f>
        <v/>
      </c>
      <c r="K78" s="41">
        <f>IF(J78=0,"",IF(J78=Diversos!$I$2,IF(LEN(A78)&lt;=11,TEXT(A78,"00000000000"),TEXT(A78,"00000000000000")),IF(J78=Diversos!$I$3,E78,D78)))</f>
        <v/>
      </c>
      <c r="L78" s="12" t="inlineStr">
        <is>
          <t>MAT</t>
        </is>
      </c>
      <c r="N78" s="12" t="inlineStr">
        <is>
          <t>FORNECEDOR</t>
        </is>
      </c>
      <c r="O78" s="12">
        <f>IF(AND(P78&lt;&gt;"",Q78&lt;&gt;""),Q78,P78&amp;Q78)</f>
        <v/>
      </c>
      <c r="P78" s="12">
        <f>IF(F78=0,"",IF(G78=13,F78&amp;"  "&amp;TEXT(G78,"000")&amp;"  "&amp;TEXT(H78,"0000")&amp;"  "&amp;I78,F78&amp;"  "&amp;TEXT(H78,"0000")&amp;"  "&amp;I78))</f>
        <v/>
      </c>
      <c r="Q78" s="12">
        <f>IF(J78=0,"",IF(J78="CNPJ/CPF","PIX: "&amp;TEXT(K78,"00000000000"),IF(J78="TELEFONE","PIX: "&amp;K78,IF(J78="EMAIL","PIX: "&amp;K78,"PIX: "&amp;TEXT(K78,"00000000000000")))))</f>
        <v/>
      </c>
    </row>
    <row r="79">
      <c r="A79" s="98" t="n">
        <v>9454477000111</v>
      </c>
      <c r="B79" s="35" t="inlineStr">
        <is>
          <t>BETEL ARQUITETAS LTDA</t>
        </is>
      </c>
      <c r="C79" s="36">
        <f>UPPER(B79)</f>
        <v/>
      </c>
      <c r="D79" s="43" t="n"/>
      <c r="K79" s="41">
        <f>IF(J79=0,"",IF(J79=Diversos!$I$2,IF(LEN(A79)&lt;=11,TEXT(A79,"00000000000"),TEXT(A79,"00000000000000")),IF(J79=Diversos!$I$3,E79,D79)))</f>
        <v/>
      </c>
      <c r="L79" s="12" t="inlineStr">
        <is>
          <t>SERV</t>
        </is>
      </c>
      <c r="O79" s="12">
        <f>IF(AND(P79&lt;&gt;"",Q79&lt;&gt;""),Q79,P79&amp;Q79)</f>
        <v/>
      </c>
      <c r="P79" s="12">
        <f>IF(F79=0,"",IF(G79=13,F79&amp;"  "&amp;TEXT(G79,"000")&amp;"  "&amp;TEXT(H79,"0000")&amp;"  "&amp;I79,F79&amp;"  "&amp;TEXT(H79,"0000")&amp;"  "&amp;I79))</f>
        <v/>
      </c>
      <c r="Q79" s="12">
        <f>IF(J79=0,"",IF(J79="CNPJ/CPF","PIX: "&amp;TEXT(K79,"00000000000"),IF(J79="TELEFONE","PIX: "&amp;K79,IF(J79="EMAIL","PIX: "&amp;K79,"PIX: "&amp;TEXT(K79,"00000000000000")))))</f>
        <v/>
      </c>
    </row>
    <row r="80">
      <c r="A80" s="98" t="n">
        <v>13938283000169</v>
      </c>
      <c r="B80" s="35" t="inlineStr">
        <is>
          <t>BETON MIX</t>
        </is>
      </c>
      <c r="C80" s="35">
        <f>UPPER(B80)</f>
        <v/>
      </c>
      <c r="K80" s="41">
        <f>IF(J80=0,"",IF(J80=Diversos!$I$2,IF(LEN(A80)&lt;=11,TEXT(A80,"00000000000"),TEXT(A80,"00000000000000")),IF(J80=Diversos!$I$3,E80,D80)))</f>
        <v/>
      </c>
      <c r="L80" s="12" t="inlineStr">
        <is>
          <t>MAT</t>
        </is>
      </c>
      <c r="O80" s="59">
        <f>IF(AND(P80&lt;&gt;"",Q80&lt;&gt;""),Q80,P80&amp;Q80)</f>
        <v/>
      </c>
      <c r="P80" s="12">
        <f>IF(F80=0,"",IF(G80=13,F80&amp;"  "&amp;TEXT(G80,"000")&amp;"  "&amp;TEXT(H80,"0000")&amp;"  "&amp;I80,F80&amp;"  "&amp;TEXT(H80,"0000")&amp;"  "&amp;I80))</f>
        <v/>
      </c>
      <c r="Q80" s="12">
        <f>IF(J80=0,"",IF(J80="CNPJ/CPF","PIX: "&amp;TEXT(K80,"00000000000"),IF(J80="TELEFONE","PIX: "&amp;K80,IF(J80="EMAIL","PIX: "&amp;K80,"PIX: "&amp;TEXT(K80,"00000000000000")))))</f>
        <v/>
      </c>
    </row>
    <row r="81">
      <c r="A81" s="98" t="n">
        <v>16935869000168</v>
      </c>
      <c r="B81" s="35" t="inlineStr">
        <is>
          <t>BH MATERIAIS DE CONSTRUCAO</t>
        </is>
      </c>
      <c r="C81" s="36" t="inlineStr">
        <is>
          <t>BH MATERIAIS DE CONSTRUCAO</t>
        </is>
      </c>
      <c r="K81" s="41">
        <f>IF(J81=0,"",IF(J81=Diversos!$I$2,IF(LEN(A81)&lt;=11,TEXT(A81,"00000000000"),TEXT(A81,"00000000000000")),IF(J81=Diversos!$I$3,E81,D81)))</f>
        <v/>
      </c>
      <c r="L81" s="12" t="inlineStr">
        <is>
          <t>MAT</t>
        </is>
      </c>
      <c r="N81" s="12" t="inlineStr">
        <is>
          <t>FORNECEDOR</t>
        </is>
      </c>
      <c r="O81" s="12">
        <f>IF(AND(P81&lt;&gt;"",Q81&lt;&gt;""),Q81,P81&amp;Q81)</f>
        <v/>
      </c>
      <c r="P81" s="12">
        <f>IF(F81=0,"",IF(G81=13,F81&amp;"  "&amp;TEXT(G81,"000")&amp;"  "&amp;TEXT(H81,"0000")&amp;"  "&amp;I81,F81&amp;"  "&amp;TEXT(H81,"0000")&amp;"  "&amp;I81))</f>
        <v/>
      </c>
      <c r="Q81" s="12">
        <f>IF(J81=0,"",IF(J81="CNPJ/CPF","PIX: "&amp;TEXT(K81,"00000000000"),IF(J81="TELEFONE","PIX: "&amp;K81,IF(J81="EMAIL","PIX: "&amp;K81,"PIX: "&amp;TEXT(K81,"00000000000000")))))</f>
        <v/>
      </c>
    </row>
    <row r="82">
      <c r="A82" s="98" t="n">
        <v>41549058000176</v>
      </c>
      <c r="B82" s="35" t="inlineStr">
        <is>
          <t>BH PROTENSÃO LTDA</t>
        </is>
      </c>
      <c r="C82" s="36">
        <f>UPPER(B82)</f>
        <v/>
      </c>
      <c r="F82" s="12" t="inlineStr">
        <is>
          <t>INTER</t>
        </is>
      </c>
      <c r="H82" s="40" t="n">
        <v>1</v>
      </c>
      <c r="I82" s="12" t="n">
        <v>135608856</v>
      </c>
      <c r="K82" s="41">
        <f>IF(J82=0,"",IF(J82=Diversos!$I$2,IF(LEN(A82)&lt;=11,TEXT(A82,"00000000000"),TEXT(A82,"00000000000000")),IF(J82=Diversos!$I$3,E82,D82)))</f>
        <v/>
      </c>
      <c r="L82" s="12" t="inlineStr">
        <is>
          <t>MAT</t>
        </is>
      </c>
      <c r="N82" s="12" t="inlineStr">
        <is>
          <t>FORNECEDOR</t>
        </is>
      </c>
      <c r="O82" s="12">
        <f>IF(AND(P82&lt;&gt;"",Q82&lt;&gt;""),Q82,P82&amp;Q82)</f>
        <v/>
      </c>
      <c r="P82" s="12">
        <f>IF(F82=0,"",IF(G82=13,F82&amp;"  "&amp;TEXT(G82,"000")&amp;"  "&amp;TEXT(H82,"0000")&amp;"  "&amp;I82,F82&amp;"  "&amp;TEXT(H82,"0000")&amp;"  "&amp;I82))</f>
        <v/>
      </c>
      <c r="Q82" s="12">
        <f>IF(J82=0,"",IF(J82="CNPJ/CPF","PIX: "&amp;TEXT(K82,"00000000000"),IF(J82="TELEFONE","PIX: "&amp;K82,IF(J82="EMAIL","PIX: "&amp;K82,"PIX: "&amp;TEXT(K82,"00000000000000")))))</f>
        <v/>
      </c>
    </row>
    <row r="83">
      <c r="A83" s="98" t="n">
        <v>31233507000119</v>
      </c>
      <c r="B83" s="35" t="inlineStr">
        <is>
          <t>BH STONES MARMORES E GRANITOS LTDA</t>
        </is>
      </c>
      <c r="C83" s="35">
        <f>UPPER(B83)</f>
        <v/>
      </c>
      <c r="K83" s="41">
        <f>IF(J83=0,"",IF(J83=Diversos!$I$2,IF(LEN(A83)&lt;=11,TEXT(A83,"00000000000"),TEXT(A83,"00000000000000")),IF(J83=Diversos!$I$3,E83,D83)))</f>
        <v/>
      </c>
      <c r="L83" s="12" t="inlineStr">
        <is>
          <t>MAT</t>
        </is>
      </c>
      <c r="O83" s="59">
        <f>IF(AND(P83&lt;&gt;"",Q83&lt;&gt;""),Q83,P83&amp;Q83)</f>
        <v/>
      </c>
      <c r="P83" s="12">
        <f>IF(F83=0,"",IF(G83=13,F83&amp;"  "&amp;TEXT(G83,"000")&amp;"  "&amp;TEXT(H83,"0000")&amp;"  "&amp;I83,F83&amp;"  "&amp;TEXT(H83,"0000")&amp;"  "&amp;I83))</f>
        <v/>
      </c>
      <c r="Q83" s="12">
        <f>IF(J83=0,"",IF(J83="CNPJ/CPF","PIX: "&amp;TEXT(K83,"00000000000"),IF(J83="TELEFONE","PIX: "&amp;K83,IF(J83="EMAIL","PIX: "&amp;K83,"PIX: "&amp;TEXT(K83,"00000000000000")))))</f>
        <v/>
      </c>
    </row>
    <row r="84">
      <c r="A84" s="73" t="n">
        <v>2623626000180</v>
      </c>
      <c r="B84" s="75" t="inlineStr">
        <is>
          <t>BLOCO SIGMA LTDA</t>
        </is>
      </c>
      <c r="C84" s="35">
        <f>UPPER(B84)</f>
        <v/>
      </c>
      <c r="K84" s="41">
        <f>IF(J84=0,"",IF(J84=Diversos!$I$2,IF(LEN(A84)&lt;=11,TEXT(A84,"00000000000"),TEXT(A84,"00000000000000")),IF(J84=Diversos!$I$3,E84,D84)))</f>
        <v/>
      </c>
      <c r="L84" s="12" t="inlineStr">
        <is>
          <t>MAT</t>
        </is>
      </c>
      <c r="O84" s="59">
        <f>IF(AND(P84&lt;&gt;"",Q84&lt;&gt;""),Q84,P84&amp;Q84)</f>
        <v/>
      </c>
      <c r="P84" s="12">
        <f>IF(F84=0,"",IF(G84=13,F84&amp;"  "&amp;TEXT(G84,"000")&amp;"  "&amp;TEXT(H84,"0000")&amp;"  "&amp;I84,F84&amp;"  "&amp;TEXT(H84,"0000")&amp;"  "&amp;I84))</f>
        <v/>
      </c>
      <c r="Q84" s="12">
        <f>IF(J84=0,"",IF(J84="CNPJ/CPF","PIX: "&amp;TEXT(K84,"00000000000"),IF(J84="TELEFONE","PIX: "&amp;K84,IF(J84="EMAIL","PIX: "&amp;K84,"PIX: "&amp;TEXT(K84,"00000000000000")))))</f>
        <v/>
      </c>
    </row>
    <row r="85">
      <c r="A85" s="98" t="n">
        <v>860887000198</v>
      </c>
      <c r="B85" s="35" t="inlineStr">
        <is>
          <t>BLOJAF LTDA</t>
        </is>
      </c>
      <c r="C85" s="35" t="inlineStr">
        <is>
          <t>BLOJAF</t>
        </is>
      </c>
      <c r="D85" s="43" t="n"/>
      <c r="K85" s="41">
        <f>IF(J85=0,"",IF(J85=Diversos!$I$2,IF(LEN(A85)&lt;=11,TEXT(A85,"00000000000"),TEXT(A85,"00000000000000")),IF(J85=Diversos!$I$3,E85,D85)))</f>
        <v/>
      </c>
      <c r="L85" s="12" t="inlineStr">
        <is>
          <t>MAT</t>
        </is>
      </c>
      <c r="O85" s="12">
        <f>IF(AND(P85&lt;&gt;"",Q85&lt;&gt;""),Q85,P85&amp;Q85)</f>
        <v/>
      </c>
      <c r="P85" s="12">
        <f>IF(F85=0,"",IF(G85=13,F85&amp;"  "&amp;TEXT(G85,"000")&amp;"  "&amp;TEXT(H85,"0000")&amp;"  "&amp;I85,F85&amp;"  "&amp;TEXT(H85,"0000")&amp;"  "&amp;I85))</f>
        <v/>
      </c>
      <c r="Q85" s="12">
        <f>IF(J85=0,"",IF(J85="CNPJ/CPF","PIX: "&amp;TEXT(K85,"00000000000"),IF(J85="TELEFONE","PIX: "&amp;K85,IF(J85="EMAIL","PIX: "&amp;K85,"PIX: "&amp;TEXT(K85,"00000000000000")))))</f>
        <v/>
      </c>
    </row>
    <row r="86">
      <c r="A86" s="98" t="n">
        <v>41827409000163</v>
      </c>
      <c r="B86" s="35" t="inlineStr">
        <is>
          <t>BOMBEAMENTOS W&amp;E LTDA</t>
        </is>
      </c>
      <c r="C86" s="35">
        <f>UPPER(B86)</f>
        <v/>
      </c>
      <c r="K86" s="41">
        <f>IF(J86=0,"",IF(J86=Diversos!$I$2,IF(LEN(A86)&lt;=11,TEXT(A86,"00000000000"),TEXT(A86,"00000000000000")),IF(J86=Diversos!$I$3,E86,D86)))</f>
        <v/>
      </c>
      <c r="L86" s="12" t="inlineStr">
        <is>
          <t>SERV</t>
        </is>
      </c>
      <c r="O86" s="12">
        <f>IF(AND(P86&lt;&gt;"",Q86&lt;&gt;""),Q86,P86&amp;Q86)</f>
        <v/>
      </c>
      <c r="P86" s="12">
        <f>IF(F86=0,"",IF(G86=13,F86&amp;"  "&amp;TEXT(G86,"000")&amp;"  "&amp;TEXT(H86,"0000")&amp;"  "&amp;I86,F86&amp;"  "&amp;TEXT(H86,"0000")&amp;"  "&amp;I86))</f>
        <v/>
      </c>
      <c r="Q86" s="12">
        <f>IF(J86=0,"",IF(J86="CNPJ/CPF","PIX: "&amp;TEXT(K86,"00000000000"),IF(J86="TELEFONE","PIX: "&amp;K86,IF(J86="EMAIL","PIX: "&amp;K86,"PIX: "&amp;TEXT(K86,"00000000000000")))))</f>
        <v/>
      </c>
    </row>
    <row r="87">
      <c r="A87" s="98" t="n">
        <v>21109346000100</v>
      </c>
      <c r="B87" s="35" t="inlineStr">
        <is>
          <t>BRALUX SOLUCOES ELETRICAS LTDA</t>
        </is>
      </c>
      <c r="C87" s="35" t="inlineStr">
        <is>
          <t>BRALUX SOLUCOES ELETRICAS</t>
        </is>
      </c>
      <c r="D87" s="43" t="n"/>
      <c r="K87" s="41">
        <f>IF(J87=0,"",IF(J87=Diversos!$I$2,IF(LEN(A87)&lt;=11,TEXT(A87,"00000000000"),TEXT(A87,"00000000000000")),IF(J87=Diversos!$I$3,E87,D87)))</f>
        <v/>
      </c>
      <c r="L87" s="12" t="inlineStr">
        <is>
          <t>MAT</t>
        </is>
      </c>
      <c r="O87" s="12">
        <f>IF(AND(P87&lt;&gt;"",Q87&lt;&gt;""),Q87,P87&amp;Q87)</f>
        <v/>
      </c>
      <c r="P87" s="12">
        <f>IF(F87=0,"",IF(G87=13,F87&amp;"  "&amp;TEXT(G87,"000")&amp;"  "&amp;TEXT(H87,"0000")&amp;"  "&amp;I87,F87&amp;"  "&amp;TEXT(H87,"0000")&amp;"  "&amp;I87))</f>
        <v/>
      </c>
      <c r="Q87" s="12">
        <f>IF(J87=0,"",IF(J87="CNPJ/CPF","PIX: "&amp;TEXT(K87,"00000000000"),IF(J87="TELEFONE","PIX: "&amp;K87,IF(J87="EMAIL","PIX: "&amp;K87,"PIX: "&amp;TEXT(K87,"00000000000000")))))</f>
        <v/>
      </c>
    </row>
    <row r="88">
      <c r="A88" s="98" t="n">
        <v>1627337636</v>
      </c>
      <c r="B88" s="35" t="inlineStr">
        <is>
          <t>BRENO DAVID DOS SANTOS</t>
        </is>
      </c>
      <c r="C88" s="35">
        <f>UPPER(B88)</f>
        <v/>
      </c>
      <c r="J88" s="12" t="inlineStr">
        <is>
          <t>CNPJ/CPF</t>
        </is>
      </c>
      <c r="K88" s="41">
        <f>IF(J88=0,"",IF(J88=Diversos!$I$2,IF(LEN(A88)&lt;=11,TEXT(A88,"00000000000"),TEXT(A88,"00000000000000")),IF(J88=Diversos!$I$3,E88,D88)))</f>
        <v/>
      </c>
      <c r="L88" s="12" t="inlineStr">
        <is>
          <t>MO</t>
        </is>
      </c>
      <c r="N88" s="12" t="inlineStr">
        <is>
          <t>COLABORADOR</t>
        </is>
      </c>
      <c r="O88" s="12">
        <f>IF(AND(P88&lt;&gt;"",Q88&lt;&gt;""),Q88,P88&amp;Q88)</f>
        <v/>
      </c>
      <c r="P88" s="12">
        <f>IF(F88=0,"",IF(G88=13,F88&amp;"  "&amp;TEXT(G88,"000")&amp;"  "&amp;TEXT(H88,"0000")&amp;"  "&amp;I88,F88&amp;"  "&amp;TEXT(H88,"0000")&amp;"  "&amp;I88))</f>
        <v/>
      </c>
      <c r="Q88" s="12">
        <f>IF(J88=0,"",IF(J88="CNPJ/CPF","PIX: "&amp;TEXT(K88,"00000000000"),IF(J88="TELEFONE","PIX: "&amp;K88,IF(J88="EMAIL","PIX: "&amp;K88,"PIX: "&amp;TEXT(K88,"00000000000000")))))</f>
        <v/>
      </c>
    </row>
    <row r="89">
      <c r="A89" s="98" t="n">
        <v>11776778650</v>
      </c>
      <c r="B89" s="35" t="inlineStr">
        <is>
          <t xml:space="preserve">BRENO DE SELES FERREIRA </t>
        </is>
      </c>
      <c r="C89" s="36">
        <f>UPPER(B89)</f>
        <v/>
      </c>
      <c r="F89" s="12" t="inlineStr">
        <is>
          <t>CEF</t>
        </is>
      </c>
      <c r="G89" s="39" t="n">
        <v>13</v>
      </c>
      <c r="H89" s="40" t="n">
        <v>3797</v>
      </c>
      <c r="I89" s="12" t="n">
        <v>7875</v>
      </c>
      <c r="K89" s="41">
        <f>IF(J89=0,"",IF(J89=Diversos!$I$2,IF(LEN(A89)&lt;=11,TEXT(A89,"00000000000"),TEXT(A89,"00000000000000")),IF(J89=Diversos!$I$3,E89,D89)))</f>
        <v/>
      </c>
      <c r="L89" s="12" t="inlineStr">
        <is>
          <t>MO</t>
        </is>
      </c>
      <c r="N89" s="12" t="inlineStr">
        <is>
          <t>COLABORADOR</t>
        </is>
      </c>
      <c r="O89" s="12">
        <f>IF(AND(P89&lt;&gt;"",Q89&lt;&gt;""),Q89,P89&amp;Q89)</f>
        <v/>
      </c>
      <c r="P89" s="12">
        <f>IF(F89=0,"",IF(G89=13,F89&amp;"  "&amp;TEXT(G89,"000")&amp;"  "&amp;TEXT(H89,"0000")&amp;"  "&amp;I89,F89&amp;"  "&amp;TEXT(H89,"0000")&amp;"  "&amp;I89))</f>
        <v/>
      </c>
      <c r="Q89" s="12">
        <f>IF(J89=0,"",IF(J89="CNPJ/CPF","PIX: "&amp;TEXT(K89,"00000000000"),IF(J89="TELEFONE","PIX: "&amp;K89,IF(J89="EMAIL","PIX: "&amp;K89,"PIX: "&amp;TEXT(K89,"00000000000000")))))</f>
        <v/>
      </c>
    </row>
    <row r="90">
      <c r="A90" s="98" t="n">
        <v>4629579000107</v>
      </c>
      <c r="B90" s="35" t="inlineStr">
        <is>
          <t>BROTHERS SOLAR</t>
        </is>
      </c>
      <c r="C90" s="35">
        <f>UPPER(B90)</f>
        <v/>
      </c>
      <c r="K90" s="41">
        <f>IF(J90=0,"",IF(J90=Diversos!$I$2,IF(LEN(A90)&lt;=11,TEXT(A90,"00000000000"),TEXT(A90,"00000000000000")),IF(J90=Diversos!$I$3,E90,D90)))</f>
        <v/>
      </c>
      <c r="L90" s="12" t="inlineStr">
        <is>
          <t>SERV</t>
        </is>
      </c>
      <c r="O90" s="59">
        <f>IF(AND(P90&lt;&gt;"",Q90&lt;&gt;""),Q90,P90&amp;Q90)</f>
        <v/>
      </c>
      <c r="P90" s="12">
        <f>IF(F90=0,"",IF(G90=13,F90&amp;"  "&amp;TEXT(G90,"000")&amp;"  "&amp;TEXT(H90,"0000")&amp;"  "&amp;I90,F90&amp;"  "&amp;TEXT(H90,"0000")&amp;"  "&amp;I90))</f>
        <v/>
      </c>
      <c r="Q90" s="12">
        <f>IF(J90=0,"",IF(J90="CNPJ/CPF","PIX: "&amp;TEXT(K90,"00000000000"),IF(J90="TELEFONE","PIX: "&amp;K90,IF(J90="EMAIL","PIX: "&amp;K90,"PIX: "&amp;TEXT(K90,"00000000000000")))))</f>
        <v/>
      </c>
    </row>
    <row r="91">
      <c r="A91" s="98" t="n">
        <v>6197842610</v>
      </c>
      <c r="B91" s="35" t="inlineStr">
        <is>
          <t>BRUNA GRACIELLE RIBAS</t>
        </is>
      </c>
      <c r="C91" s="35">
        <f>UPPER(B91)</f>
        <v/>
      </c>
      <c r="K91" s="41">
        <f>IF(J91=0,"",IF(J91=Diversos!$I$2,IF(LEN(A91)&lt;=11,TEXT(A91,"00000000000"),TEXT(A91,"00000000000000")),IF(J91=Diversos!$I$3,E91,D91)))</f>
        <v/>
      </c>
      <c r="L91" s="12" t="inlineStr">
        <is>
          <t>MAT</t>
        </is>
      </c>
      <c r="O91" s="59">
        <f>IF(AND(P91&lt;&gt;"",Q91&lt;&gt;""),Q91,P91&amp;Q91)</f>
        <v/>
      </c>
      <c r="P91" s="12">
        <f>IF(F91=0,"",IF(G91=13,F91&amp;"  "&amp;TEXT(G91,"000")&amp;"  "&amp;TEXT(H91,"0000")&amp;"  "&amp;I91,F91&amp;"  "&amp;TEXT(H91,"0000")&amp;"  "&amp;I91))</f>
        <v/>
      </c>
      <c r="Q91" s="12">
        <f>IF(J91=0,"",IF(J91="CNPJ/CPF","PIX: "&amp;TEXT(K91,"00000000000"),IF(J91="TELEFONE","PIX: "&amp;K91,IF(J91="EMAIL","PIX: "&amp;K91,"PIX: "&amp;TEXT(K91,"00000000000000")))))</f>
        <v/>
      </c>
    </row>
    <row r="92">
      <c r="A92" s="98" t="n">
        <v>1229055630</v>
      </c>
      <c r="B92" s="35" t="inlineStr">
        <is>
          <t>BRUNA VILAÇA DUARTE</t>
        </is>
      </c>
      <c r="C92" s="35">
        <f>UPPER(B92)</f>
        <v/>
      </c>
      <c r="J92" s="12" t="inlineStr">
        <is>
          <t>CNPJ/CPF</t>
        </is>
      </c>
      <c r="K92" s="41">
        <f>IF(J92=0,"",IF(J92=Diversos!$I$2,IF(LEN(A92)&lt;=11,TEXT(A92,"00000000000"),TEXT(A92,"00000000000000")),IF(J92=Diversos!$I$3,E92,D92)))</f>
        <v/>
      </c>
      <c r="L92" s="12" t="inlineStr">
        <is>
          <t>DIV</t>
        </is>
      </c>
      <c r="O92" s="12">
        <f>IF(AND(P92&lt;&gt;"",Q92&lt;&gt;""),Q92,P92&amp;Q92)</f>
        <v/>
      </c>
      <c r="P92" s="12">
        <f>IF(F92=0,"",IF(G92=13,F92&amp;"  "&amp;TEXT(G92,"000")&amp;"  "&amp;TEXT(H92,"0000")&amp;"  "&amp;I92,F92&amp;"  "&amp;TEXT(H92,"0000")&amp;"  "&amp;I92))</f>
        <v/>
      </c>
      <c r="Q92" s="12">
        <f>IF(J92=0,"",IF(J92="CNPJ/CPF","PIX: "&amp;TEXT(K92,"00000000000"),IF(J92="TELEFONE","PIX: "&amp;K92,IF(J92="EMAIL","PIX: "&amp;K92,"PIX: "&amp;TEXT(K92,"00000000000000")))))</f>
        <v/>
      </c>
    </row>
    <row r="93">
      <c r="A93" s="52" t="n">
        <v>60060060000</v>
      </c>
      <c r="B93" s="35" t="inlineStr">
        <is>
          <t>BRUNO ALEXANDRE DOS ANJOS</t>
        </is>
      </c>
      <c r="C93" s="35">
        <f>UPPER(B93)</f>
        <v/>
      </c>
      <c r="D93" s="43" t="n"/>
      <c r="K93" s="41">
        <f>IF(J93=0,"",IF(J93=Diversos!$I$2,IF(LEN(A93)&lt;=11,TEXT(A93,"00000000000"),TEXT(A93,"00000000000000")),IF(J93=Diversos!$I$3,E93,D93)))</f>
        <v/>
      </c>
      <c r="L93" s="12" t="inlineStr">
        <is>
          <t>DIV</t>
        </is>
      </c>
      <c r="O93" s="12">
        <f>IF(AND(P93&lt;&gt;"",Q93&lt;&gt;""),Q93,P93&amp;Q93)</f>
        <v/>
      </c>
      <c r="P93" s="12">
        <f>IF(F93=0,"",IF(G93=13,F93&amp;"  "&amp;TEXT(G93,"000")&amp;"  "&amp;TEXT(H93,"0000")&amp;"  "&amp;I93,F93&amp;"  "&amp;TEXT(H93,"0000")&amp;"  "&amp;I93))</f>
        <v/>
      </c>
      <c r="Q93" s="12">
        <f>IF(J93=0,"",IF(J93="CNPJ/CPF","PIX: "&amp;TEXT(K93,"00000000000"),IF(J93="TELEFONE","PIX: "&amp;K93,IF(J93="EMAIL","PIX: "&amp;K93,"PIX: "&amp;TEXT(K93,"00000000000000")))))</f>
        <v/>
      </c>
    </row>
    <row r="94">
      <c r="A94" s="98" t="n">
        <v>13735687636</v>
      </c>
      <c r="B94" s="35" t="inlineStr">
        <is>
          <t>BRUNO CARVALHO SILVA</t>
        </is>
      </c>
      <c r="C94" s="35">
        <f>UPPER(B94)</f>
        <v/>
      </c>
      <c r="D94" s="38" t="n">
        <v>31988379438</v>
      </c>
      <c r="J94" s="12" t="inlineStr">
        <is>
          <t>TELEFONE</t>
        </is>
      </c>
      <c r="K94" s="41">
        <f>IF(J94=0,"",IF(J94=Diversos!$I$2,IF(LEN(A94)&lt;=11,TEXT(A94,"00000000000"),TEXT(A94,"00000000000000")),IF(J94=Diversos!$I$3,E94,D94)))</f>
        <v/>
      </c>
      <c r="L94" s="12" t="inlineStr">
        <is>
          <t>MO</t>
        </is>
      </c>
      <c r="N94" s="44" t="inlineStr">
        <is>
          <t>COLABORADOR</t>
        </is>
      </c>
      <c r="O94" s="12">
        <f>IF(AND(P94&lt;&gt;"",Q94&lt;&gt;""),Q94,P94&amp;Q94)</f>
        <v/>
      </c>
      <c r="P94" s="12">
        <f>IF(F94=0,"",IF(G94=13,F94&amp;"  "&amp;TEXT(G94,"000")&amp;"  "&amp;TEXT(H94,"0000")&amp;"  "&amp;I94,F94&amp;"  "&amp;TEXT(H94,"0000")&amp;"  "&amp;I94))</f>
        <v/>
      </c>
      <c r="Q94" s="12">
        <f>IF(J94=0,"",IF(J94="CNPJ/CPF","PIX: "&amp;TEXT(K94,"00000000000"),IF(J94="TELEFONE","PIX: "&amp;K94,IF(J94="EMAIL","PIX: "&amp;K94,"PIX: "&amp;TEXT(K94,"00000000000000")))))</f>
        <v/>
      </c>
    </row>
    <row r="95">
      <c r="A95" s="52" t="n">
        <v>11011011000</v>
      </c>
      <c r="B95" s="35" t="inlineStr">
        <is>
          <t>BRUNO GEOVANI RIBEIRO</t>
        </is>
      </c>
      <c r="C95" s="35">
        <f>UPPER(B95)</f>
        <v/>
      </c>
      <c r="D95" s="43" t="n"/>
      <c r="K95" s="41">
        <f>IF(J95=0,"",IF(J95=Diversos!$I$2,IF(LEN(A95)&lt;=11,TEXT(A95,"00000000000"),TEXT(A95,"00000000000000")),IF(J95=Diversos!$I$3,E95,D95)))</f>
        <v/>
      </c>
      <c r="L95" s="12" t="inlineStr">
        <is>
          <t>DIV</t>
        </is>
      </c>
      <c r="O95" s="12">
        <f>IF(AND(P95&lt;&gt;"",Q95&lt;&gt;""),Q95,P95&amp;Q95)</f>
        <v/>
      </c>
      <c r="P95" s="12">
        <f>IF(F95=0,"",IF(G95=13,F95&amp;"  "&amp;TEXT(G95,"000")&amp;"  "&amp;TEXT(H95,"0000")&amp;"  "&amp;I95,F95&amp;"  "&amp;TEXT(H95,"0000")&amp;"  "&amp;I95))</f>
        <v/>
      </c>
      <c r="Q95" s="12">
        <f>IF(J95=0,"",IF(J95="CNPJ/CPF","PIX: "&amp;TEXT(K95,"00000000000"),IF(J95="TELEFONE","PIX: "&amp;K95,IF(J95="EMAIL","PIX: "&amp;K95,"PIX: "&amp;TEXT(K95,"00000000000000")))))</f>
        <v/>
      </c>
    </row>
    <row r="96">
      <c r="A96" s="98" t="n">
        <v>7573876670</v>
      </c>
      <c r="B96" s="35" t="inlineStr">
        <is>
          <t>BRUNO JUNIO DA SILVA</t>
        </is>
      </c>
      <c r="C96" s="35">
        <f>UPPER(B96)</f>
        <v/>
      </c>
      <c r="J96" s="12" t="inlineStr">
        <is>
          <t>CNPJ/CPF</t>
        </is>
      </c>
      <c r="K96" s="41">
        <f>IF(J96=0,"",IF(J96=Diversos!$I$2,IF(LEN(A96)&lt;=11,TEXT(A96,"00000000000"),TEXT(A96,"00000000000000")),IF(J96=Diversos!$I$3,E96,D96)))</f>
        <v/>
      </c>
      <c r="L96" s="12" t="inlineStr">
        <is>
          <t>MO</t>
        </is>
      </c>
      <c r="O96" s="59">
        <f>IF(AND(P96&lt;&gt;"",Q96&lt;&gt;""),Q96,P96&amp;Q96)</f>
        <v/>
      </c>
      <c r="P96" s="12">
        <f>IF(F96=0,"",IF(G96=13,F96&amp;"  "&amp;TEXT(G96,"000")&amp;"  "&amp;TEXT(H96,"0000")&amp;"  "&amp;I96,F96&amp;"  "&amp;TEXT(H96,"0000")&amp;"  "&amp;I96))</f>
        <v/>
      </c>
      <c r="Q96" s="12">
        <f>IF(J96=0,"",IF(J96="CNPJ/CPF","PIX: "&amp;TEXT(K96,"00000000000"),IF(J96="TELEFONE","PIX: "&amp;K96,IF(J96="EMAIL","PIX: "&amp;K96,"PIX: "&amp;TEXT(K96,"00000000000000")))))</f>
        <v/>
      </c>
    </row>
    <row r="97">
      <c r="A97" s="52" t="n">
        <v>31999187222</v>
      </c>
      <c r="B97" s="35" t="inlineStr">
        <is>
          <t>BRUNO RODRIGUES DOS SANTOS</t>
        </is>
      </c>
      <c r="C97" s="36">
        <f>UPPER(B97)</f>
        <v/>
      </c>
      <c r="D97" s="38" t="n">
        <v>31999187222</v>
      </c>
      <c r="J97" s="12" t="inlineStr">
        <is>
          <t>TELEFONE</t>
        </is>
      </c>
      <c r="K97" s="41">
        <f>IF(J97=0,"",IF(J97=Diversos!$I$2,IF(LEN(A97)&lt;=11,TEXT(A97,"00000000000"),TEXT(A97,"00000000000000")),IF(J97=Diversos!$I$3,E97,D97)))</f>
        <v/>
      </c>
      <c r="L97" s="12" t="inlineStr">
        <is>
          <t>MO</t>
        </is>
      </c>
      <c r="N97" s="12" t="inlineStr">
        <is>
          <t>COLABORADOR</t>
        </is>
      </c>
      <c r="O97" s="12">
        <f>IF(AND(P97&lt;&gt;"",Q97&lt;&gt;""),Q97,P97&amp;Q97)</f>
        <v/>
      </c>
      <c r="P97" s="12">
        <f>IF(F97=0,"",IF(G97=13,F97&amp;"  "&amp;TEXT(G97,"000")&amp;"  "&amp;TEXT(H97,"0000")&amp;"  "&amp;I97,F97&amp;"  "&amp;TEXT(H97,"0000")&amp;"  "&amp;I97))</f>
        <v/>
      </c>
      <c r="Q97" s="12">
        <f>IF(J97=0,"",IF(J97="CNPJ/CPF","PIX: "&amp;TEXT(K97,"00000000000"),IF(J97="TELEFONE","PIX: "&amp;K97,IF(J97="EMAIL","PIX: "&amp;K97,"PIX: "&amp;TEXT(K97,"00000000000000")))))</f>
        <v/>
      </c>
    </row>
    <row r="98">
      <c r="A98" s="98" t="n">
        <v>86876406000158</v>
      </c>
      <c r="B98" s="35" t="inlineStr">
        <is>
          <t>C A ENGENHARIA DE PROJETOS LTDA</t>
        </is>
      </c>
      <c r="C98" s="35">
        <f>UPPER(B98)</f>
        <v/>
      </c>
      <c r="K98" s="41">
        <f>IF(J98=0,"",IF(J98=Diversos!$I$2,IF(LEN(A98)&lt;=11,TEXT(A98,"00000000000"),TEXT(A98,"00000000000000")),IF(J98=Diversos!$I$3,E98,D98)))</f>
        <v/>
      </c>
      <c r="L98" s="12" t="inlineStr">
        <is>
          <t>SERV</t>
        </is>
      </c>
      <c r="O98" s="12">
        <f>IF(AND(P98&lt;&gt;"",Q98&lt;&gt;""),Q98,P98&amp;Q98)</f>
        <v/>
      </c>
      <c r="P98" s="12">
        <f>IF(F98=0,"",IF(G98=13,F98&amp;"  "&amp;TEXT(G98,"000")&amp;"  "&amp;TEXT(H98,"0000")&amp;"  "&amp;I98,F98&amp;"  "&amp;TEXT(H98,"0000")&amp;"  "&amp;I98))</f>
        <v/>
      </c>
      <c r="Q98" s="12">
        <f>IF(J98=0,"",IF(J98="CNPJ/CPF","PIX: "&amp;TEXT(K98,"00000000000"),IF(J98="TELEFONE","PIX: "&amp;K98,IF(J98="EMAIL","PIX: "&amp;K98,"PIX: "&amp;TEXT(K98,"00000000000000")))))</f>
        <v/>
      </c>
    </row>
    <row r="99">
      <c r="A99" s="98" t="n">
        <v>4068126674</v>
      </c>
      <c r="B99" s="35" t="inlineStr">
        <is>
          <t>C.A.R INST. HIDRAULICAS E GÁS  CARLINHOS</t>
        </is>
      </c>
      <c r="C99" s="35">
        <f>UPPER(B99)</f>
        <v/>
      </c>
      <c r="J99" s="12" t="inlineStr">
        <is>
          <t>CNPJ/CPF</t>
        </is>
      </c>
      <c r="K99" s="41">
        <f>IF(J99=0,"",IF(J99=Diversos!$I$2,IF(LEN(A99)&lt;=11,TEXT(A99,"00000000000"),TEXT(A99,"00000000000000")),IF(J99=Diversos!$I$3,E99,D99)))</f>
        <v/>
      </c>
      <c r="L99" s="12" t="inlineStr">
        <is>
          <t>SERV</t>
        </is>
      </c>
      <c r="O99" s="12">
        <f>IF(AND(P99&lt;&gt;"",Q99&lt;&gt;""),Q99,P99&amp;Q99)</f>
        <v/>
      </c>
      <c r="P99" s="12">
        <f>IF(F99=0,"",IF(G99=13,F99&amp;"  "&amp;TEXT(G99,"000")&amp;"  "&amp;TEXT(H99,"0000")&amp;"  "&amp;I99,F99&amp;"  "&amp;TEXT(H99,"0000")&amp;"  "&amp;I99))</f>
        <v/>
      </c>
      <c r="Q99" s="12">
        <f>IF(J99=0,"",IF(J99="CNPJ/CPF","PIX: "&amp;TEXT(K99,"00000000000"),IF(J99="TELEFONE","PIX: "&amp;K99,IF(J99="EMAIL","PIX: "&amp;K99,"PIX: "&amp;TEXT(K99,"00000000000000")))))</f>
        <v/>
      </c>
    </row>
    <row r="100">
      <c r="A100" s="98" t="n">
        <v>44611590000164</v>
      </c>
      <c r="B100" s="35" t="inlineStr">
        <is>
          <t>C3 TECNOLOGIA</t>
        </is>
      </c>
      <c r="C100" s="35">
        <f>UPPER(B100)</f>
        <v/>
      </c>
      <c r="K100" s="41">
        <f>IF(J100=0,"",IF(J100=Diversos!$I$2,IF(LEN(A100)&lt;=11,TEXT(A100,"00000000000"),TEXT(A100,"00000000000000")),IF(J100=Diversos!$I$3,E100,D100)))</f>
        <v/>
      </c>
      <c r="L100" s="12" t="inlineStr">
        <is>
          <t>MAT</t>
        </is>
      </c>
      <c r="O100" s="59">
        <f>IF(AND(P100&lt;&gt;"",Q100&lt;&gt;""),Q100,P100&amp;Q100)</f>
        <v/>
      </c>
      <c r="P100" s="12">
        <f>IF(F100=0,"",IF(G100=13,F100&amp;"  "&amp;TEXT(G100,"000")&amp;"  "&amp;TEXT(H100,"0000")&amp;"  "&amp;I100,F100&amp;"  "&amp;TEXT(H100,"0000")&amp;"  "&amp;I100))</f>
        <v/>
      </c>
      <c r="Q100" s="12">
        <f>IF(J100=0,"",IF(J100="CNPJ/CPF","PIX: "&amp;TEXT(K100,"00000000000"),IF(J100="TELEFONE","PIX: "&amp;K100,IF(J100="EMAIL","PIX: "&amp;K100,"PIX: "&amp;TEXT(K100,"00000000000000")))))</f>
        <v/>
      </c>
    </row>
    <row r="101">
      <c r="A101" s="74" t="n">
        <v>792103000131</v>
      </c>
      <c r="B101" s="75" t="inlineStr">
        <is>
          <t>CABANA COMERCIO DE ALUMINIO LTDA</t>
        </is>
      </c>
      <c r="C101" s="35">
        <f>UPPER(B101)</f>
        <v/>
      </c>
      <c r="K101" s="41">
        <f>IF(J101=0,"",IF(J101=Diversos!$I$2,IF(LEN(A101)&lt;=11,TEXT(A101,"00000000000"),TEXT(A101,"00000000000000")),IF(J101=Diversos!$I$3,E101,D101)))</f>
        <v/>
      </c>
      <c r="L101" s="12" t="inlineStr">
        <is>
          <t>MAT</t>
        </is>
      </c>
      <c r="O101" s="59">
        <f>IF(AND(P101&lt;&gt;"",Q101&lt;&gt;""),Q101,P101&amp;Q101)</f>
        <v/>
      </c>
      <c r="P101" s="12">
        <f>IF(F101=0,"",IF(G101=13,F101&amp;"  "&amp;TEXT(G101,"000")&amp;"  "&amp;TEXT(H101,"0000")&amp;"  "&amp;I101,F101&amp;"  "&amp;TEXT(H101,"0000")&amp;"  "&amp;I101))</f>
        <v/>
      </c>
      <c r="Q101" s="12">
        <f>IF(J101=0,"",IF(J101="CNPJ/CPF","PIX: "&amp;TEXT(K101,"00000000000"),IF(J101="TELEFONE","PIX: "&amp;K101,IF(J101="EMAIL","PIX: "&amp;K101,"PIX: "&amp;TEXT(K101,"00000000000000")))))</f>
        <v/>
      </c>
    </row>
    <row r="102">
      <c r="A102" s="98" t="n">
        <v>41598885000150</v>
      </c>
      <c r="B102" s="35" t="inlineStr">
        <is>
          <t>CACAMBAS BOA VISTA LTDA</t>
        </is>
      </c>
      <c r="C102" s="36">
        <f>UPPER(B102)</f>
        <v/>
      </c>
      <c r="K102" s="41">
        <f>IF(J102=0,"",IF(J102=Diversos!$I$2,IF(LEN(A102)&lt;=11,TEXT(A102,"00000000000"),TEXT(A102,"00000000000000")),IF(J102=Diversos!$I$3,E102,D102)))</f>
        <v/>
      </c>
      <c r="L102" s="12" t="inlineStr">
        <is>
          <t>LOC</t>
        </is>
      </c>
      <c r="O102" s="12">
        <f>IF(AND(P102&lt;&gt;"",Q102&lt;&gt;""),Q102,P102&amp;Q102)</f>
        <v/>
      </c>
      <c r="P102" s="12">
        <f>IF(F102=0,"",IF(G102=13,F102&amp;"  "&amp;TEXT(G102,"000")&amp;"  "&amp;TEXT(H102,"0000")&amp;"  "&amp;I102,F102&amp;"  "&amp;TEXT(H102,"0000")&amp;"  "&amp;I102))</f>
        <v/>
      </c>
      <c r="Q102" s="12">
        <f>IF(J102=0,"",IF(J102="CNPJ/CPF","PIX: "&amp;TEXT(K102,"00000000000"),IF(J102="TELEFONE","PIX: "&amp;K102,IF(J102="EMAIL","PIX: "&amp;K102,"PIX: "&amp;TEXT(K102,"00000000000000")))))</f>
        <v/>
      </c>
    </row>
    <row r="103">
      <c r="A103" s="80" t="n">
        <v>45487983000170</v>
      </c>
      <c r="B103" s="35" t="inlineStr">
        <is>
          <t xml:space="preserve">CALCULAR PROJETOS </t>
        </is>
      </c>
      <c r="C103" s="35">
        <f>UPPER(B103)</f>
        <v/>
      </c>
      <c r="K103" s="41">
        <f>IF(J103=0,"",IF(J103=Diversos!$I$2,IF(LEN(A103)&lt;=11,TEXT(A103,"00000000000"),TEXT(A103,"00000000000000")),IF(J103=Diversos!$I$3,E103,D103)))</f>
        <v/>
      </c>
      <c r="L103" s="12" t="inlineStr">
        <is>
          <t>SERV</t>
        </is>
      </c>
      <c r="O103" s="59">
        <f>IF(AND(P103&lt;&gt;"",Q103&lt;&gt;""),Q103,P103&amp;Q103)</f>
        <v/>
      </c>
      <c r="P103" s="12">
        <f>IF(F103=0,"",IF(G103=13,F103&amp;"  "&amp;TEXT(G103,"000")&amp;"  "&amp;TEXT(H103,"0000")&amp;"  "&amp;I103,F103&amp;"  "&amp;TEXT(H103,"0000")&amp;"  "&amp;I103))</f>
        <v/>
      </c>
      <c r="Q103" s="12">
        <f>IF(J103=0,"",IF(J103="CNPJ/CPF","PIX: "&amp;TEXT(K103,"00000000000"),IF(J103="TELEFONE","PIX: "&amp;K103,IF(J103="EMAIL","PIX: "&amp;K103,"PIX: "&amp;TEXT(K103,"00000000000000")))))</f>
        <v/>
      </c>
    </row>
    <row r="104">
      <c r="A104" s="98" t="n">
        <v>4509385000178</v>
      </c>
      <c r="B104" s="35" t="inlineStr">
        <is>
          <t>CANADA CACAMBAS LTDA</t>
        </is>
      </c>
      <c r="C104" s="36">
        <f>UPPER(B104)</f>
        <v/>
      </c>
      <c r="K104" s="41">
        <f>IF(J104=0,"",IF(J104=Diversos!$I$2,IF(LEN(A104)&lt;=11,TEXT(A104,"00000000000"),TEXT(A104,"00000000000000")),IF(J104=Diversos!$I$3,E104,D104)))</f>
        <v/>
      </c>
      <c r="L104" s="12" t="inlineStr">
        <is>
          <t>LOC</t>
        </is>
      </c>
      <c r="P104" s="12">
        <f>IF(F104=0,"",IF(G104=13,F104&amp;"  "&amp;TEXT(G104,"000")&amp;"  "&amp;TEXT(H104,"0000")&amp;"  "&amp;I104,F104&amp;"  "&amp;TEXT(H104,"0000")&amp;"  "&amp;I104))</f>
        <v/>
      </c>
      <c r="Q104" s="12">
        <f>IF(J104=0,"",IF(J104="CNPJ/CPF","PIX: "&amp;TEXT(K104,"00000000000"),IF(J104="TELEFONE","PIX: "&amp;K104,IF(J104="EMAIL","PIX: "&amp;K104,"PIX: "&amp;TEXT(K104,"00000000000000")))))</f>
        <v/>
      </c>
    </row>
    <row r="105">
      <c r="A105" s="98" t="n">
        <v>14449027000170</v>
      </c>
      <c r="B105" s="35" t="inlineStr">
        <is>
          <t>CANADA GESSO COMERCIO E ATACADO LTDA</t>
        </is>
      </c>
      <c r="C105" s="35" t="inlineStr">
        <is>
          <t>CANADA GESSO</t>
        </is>
      </c>
      <c r="K105" s="41">
        <f>IF(J105=0,"",IF(J105=Diversos!$I$2,IF(LEN(A105)&lt;=11,TEXT(A105,"00000000000"),TEXT(A105,"00000000000000")),IF(J105=Diversos!$I$3,E105,D105)))</f>
        <v/>
      </c>
      <c r="L105" s="12" t="inlineStr">
        <is>
          <t>SERV</t>
        </is>
      </c>
      <c r="O105" s="59">
        <f>IF(AND(P105&lt;&gt;"",Q105&lt;&gt;""),Q105,P105&amp;Q105)</f>
        <v/>
      </c>
      <c r="P105" s="12">
        <f>IF(F105=0,"",IF(G105=13,F105&amp;"  "&amp;TEXT(G105,"000")&amp;"  "&amp;TEXT(H105,"0000")&amp;"  "&amp;I105,F105&amp;"  "&amp;TEXT(H105,"0000")&amp;"  "&amp;I105))</f>
        <v/>
      </c>
      <c r="Q105" s="12">
        <f>IF(J105=0,"",IF(J105="CNPJ/CPF","PIX: "&amp;TEXT(K105,"00000000000"),IF(J105="TELEFONE","PIX: "&amp;K105,IF(J105="EMAIL","PIX: "&amp;K105,"PIX: "&amp;TEXT(K105,"00000000000000")))))</f>
        <v/>
      </c>
    </row>
    <row r="106">
      <c r="A106" s="52" t="n">
        <v>85441600</v>
      </c>
      <c r="B106" s="35" t="inlineStr">
        <is>
          <t>CARLA PIRES DE SOUZA E SILVA</t>
        </is>
      </c>
      <c r="C106" s="35">
        <f>UPPER(B106)</f>
        <v/>
      </c>
      <c r="K106" s="41">
        <f>IF(J106=0,"",IF(J106=Diversos!$I$2,IF(LEN(A106)&lt;=11,TEXT(A106,"00000000000"),TEXT(A106,"00000000000000")),IF(J106=Diversos!$I$3,E106,D106)))</f>
        <v/>
      </c>
      <c r="L106" s="12" t="inlineStr">
        <is>
          <t>DIV</t>
        </is>
      </c>
      <c r="O106" s="12">
        <f>IF(AND(P106&lt;&gt;"",Q106&lt;&gt;""),Q106,P106&amp;Q106)</f>
        <v/>
      </c>
      <c r="P106" s="12">
        <f>IF(F106=0,"",IF(G106=13,F106&amp;"  "&amp;TEXT(G106,"000")&amp;"  "&amp;TEXT(H106,"0000")&amp;"  "&amp;I106,F106&amp;"  "&amp;TEXT(H106,"0000")&amp;"  "&amp;I106))</f>
        <v/>
      </c>
      <c r="Q106" s="12">
        <f>IF(J106=0,"",IF(J106="CNPJ/CPF","PIX: "&amp;TEXT(K106,"00000000000"),IF(J106="TELEFONE","PIX: "&amp;K106,IF(J106="EMAIL","PIX: "&amp;K106,"PIX: "&amp;TEXT(K106,"00000000000000")))))</f>
        <v/>
      </c>
    </row>
    <row r="107">
      <c r="A107" s="98" t="n">
        <v>4562912618</v>
      </c>
      <c r="B107" s="35" t="inlineStr">
        <is>
          <t>CARLOS ALEXANDRE FERNANDES DA SILVA</t>
        </is>
      </c>
      <c r="C107" s="35">
        <f>UPPER(B107)</f>
        <v/>
      </c>
      <c r="F107" s="12" t="inlineStr">
        <is>
          <t>INTER</t>
        </is>
      </c>
      <c r="H107" s="40" t="n">
        <v>1</v>
      </c>
      <c r="I107" s="12" t="n">
        <v>42201780</v>
      </c>
      <c r="K107" s="41">
        <f>IF(J107=0,"",IF(J107=Diversos!$I$2,IF(LEN(A107)&lt;=11,TEXT(A107,"00000000000"),TEXT(A107,"00000000000000")),IF(J107=Diversos!$I$3,E107,D107)))</f>
        <v/>
      </c>
      <c r="L107" s="12" t="inlineStr">
        <is>
          <t>MO</t>
        </is>
      </c>
      <c r="N107" s="12" t="inlineStr">
        <is>
          <t>COLABORADOR</t>
        </is>
      </c>
      <c r="O107" s="12">
        <f>IF(AND(P107&lt;&gt;"",Q107&lt;&gt;""),Q107,P107&amp;Q107)</f>
        <v/>
      </c>
      <c r="P107" s="12">
        <f>IF(F107=0,"",IF(G107=13,F107&amp;"  "&amp;TEXT(G107,"000")&amp;"  "&amp;TEXT(H107,"0000")&amp;"  "&amp;I107,F107&amp;"  "&amp;TEXT(H107,"0000")&amp;"  "&amp;I107))</f>
        <v/>
      </c>
      <c r="Q107" s="12">
        <f>IF(J107=0,"",IF(J107="CNPJ/CPF","PIX: "&amp;TEXT(K107,"00000000000"),IF(J107="TELEFONE","PIX: "&amp;K107,IF(J107="EMAIL","PIX: "&amp;K107,"PIX: "&amp;TEXT(K107,"00000000000000")))))</f>
        <v/>
      </c>
    </row>
    <row r="108">
      <c r="A108" s="52" t="n">
        <v>13013013000</v>
      </c>
      <c r="B108" s="35" t="inlineStr">
        <is>
          <t>CARLOS ANDRÉ JUNIOR</t>
        </is>
      </c>
      <c r="C108" s="36">
        <f>UPPER(B108)</f>
        <v/>
      </c>
      <c r="D108" s="38" t="n">
        <v>31997038066</v>
      </c>
      <c r="J108" s="12" t="inlineStr">
        <is>
          <t>TELEFONE</t>
        </is>
      </c>
      <c r="K108" s="41">
        <f>IF(J108=0,"",IF(J108=Diversos!$I$2,IF(LEN(A108)&lt;=11,TEXT(A108,"00000000000"),TEXT(A108,"00000000000000")),IF(J108=Diversos!$I$3,E108,D108)))</f>
        <v/>
      </c>
      <c r="L108" s="12" t="inlineStr">
        <is>
          <t>MO</t>
        </is>
      </c>
      <c r="N108" s="44" t="inlineStr">
        <is>
          <t>COLABORADOR</t>
        </is>
      </c>
      <c r="O108" s="12">
        <f>IF(AND(P108&lt;&gt;"",Q108&lt;&gt;""),Q108,P108&amp;Q108)</f>
        <v/>
      </c>
      <c r="P108" s="12">
        <f>IF(F108=0,"",IF(G108=13,F108&amp;"  "&amp;TEXT(G108,"000")&amp;"  "&amp;TEXT(H108,"0000")&amp;"  "&amp;I108,F108&amp;"  "&amp;TEXT(H108,"0000")&amp;"  "&amp;I108))</f>
        <v/>
      </c>
      <c r="Q108" s="12">
        <f>IF(J108=0,"",IF(J108="CNPJ/CPF","PIX: "&amp;TEXT(K108,"00000000000"),IF(J108="TELEFONE","PIX: "&amp;K108,IF(J108="EMAIL","PIX: "&amp;K108,"PIX: "&amp;TEXT(K108,"00000000000000")))))</f>
        <v/>
      </c>
    </row>
    <row r="109">
      <c r="A109" s="98" t="n">
        <v>4705119665</v>
      </c>
      <c r="B109" s="35" t="inlineStr">
        <is>
          <t>CARLOS AUGUSTO DOS SANTOS</t>
        </is>
      </c>
      <c r="C109" s="35">
        <f>UPPER(B109)</f>
        <v/>
      </c>
      <c r="L109" s="12" t="inlineStr">
        <is>
          <t>MO</t>
        </is>
      </c>
      <c r="N109" s="12" t="inlineStr">
        <is>
          <t>COLABORADOR</t>
        </is>
      </c>
      <c r="P109" s="12">
        <f>IF(F109=0,"",IF(G109=13,F109&amp;"  "&amp;TEXT(G109,"000")&amp;"  "&amp;TEXT(H109,"0000")&amp;"  "&amp;I109,F109&amp;"  "&amp;TEXT(H109,"0000")&amp;"  "&amp;I109))</f>
        <v/>
      </c>
      <c r="Q109" s="12">
        <f>IF(J109=0,"",IF(J109="CNPJ/CPF","PIX: "&amp;TEXT(K109,"00000000000"),IF(J109="TELEFONE","PIX: "&amp;K109,IF(J109="EMAIL","PIX: "&amp;K109,"PIX: "&amp;TEXT(K109,"00000000000000")))))</f>
        <v/>
      </c>
    </row>
    <row r="110">
      <c r="A110" s="98" t="n">
        <v>6300031659</v>
      </c>
      <c r="B110" s="35" t="inlineStr">
        <is>
          <t>CARLOS FONSECA RIBEIRO</t>
        </is>
      </c>
      <c r="C110" s="36">
        <f>UPPER(B110)</f>
        <v/>
      </c>
      <c r="F110" s="12" t="inlineStr">
        <is>
          <t>ITAÚ</t>
        </is>
      </c>
      <c r="H110" s="40" t="n">
        <v>84</v>
      </c>
      <c r="I110" s="12" t="n">
        <v>246032</v>
      </c>
      <c r="K110" s="41">
        <f>IF(J110=0,"",IF(J110=Diversos!$I$2,IF(LEN(A110)&lt;=11,TEXT(A110,"00000000000"),TEXT(A110,"00000000000000")),IF(J110=Diversos!$I$3,E110,D110)))</f>
        <v/>
      </c>
      <c r="L110" s="12" t="inlineStr">
        <is>
          <t>MO</t>
        </is>
      </c>
      <c r="N110" s="44" t="inlineStr">
        <is>
          <t>COLABORADOR</t>
        </is>
      </c>
      <c r="O110" s="12">
        <f>IF(AND(P110&lt;&gt;"",Q110&lt;&gt;""),Q110,P110&amp;Q110)</f>
        <v/>
      </c>
      <c r="P110" s="12">
        <f>IF(F110=0,"",IF(G110=13,F110&amp;"  "&amp;TEXT(G110,"000")&amp;"  "&amp;TEXT(H110,"0000")&amp;"  "&amp;I110,F110&amp;"  "&amp;TEXT(H110,"0000")&amp;"  "&amp;I110))</f>
        <v/>
      </c>
      <c r="Q110" s="12">
        <f>IF(J110=0,"",IF(J110="CNPJ/CPF","PIX: "&amp;TEXT(K110,"00000000000"),IF(J110="TELEFONE","PIX: "&amp;K110,IF(J110="EMAIL","PIX: "&amp;K110,"PIX: "&amp;TEXT(K110,"00000000000000")))))</f>
        <v/>
      </c>
    </row>
    <row r="111">
      <c r="A111" s="52" t="n">
        <v>31971961277</v>
      </c>
      <c r="B111" s="35" t="inlineStr">
        <is>
          <t>CARLOS JUNIOR LOPES DIAS</t>
        </is>
      </c>
      <c r="C111" s="36">
        <f>UPPER(B111)</f>
        <v/>
      </c>
      <c r="D111" s="38" t="n">
        <v>31971961277</v>
      </c>
      <c r="J111" s="12" t="inlineStr">
        <is>
          <t>TELEFONE</t>
        </is>
      </c>
      <c r="K111" s="41">
        <f>IF(J111=0,"",IF(J111=Diversos!$I$2,IF(LEN(A111)&lt;=11,TEXT(A111,"00000000000"),TEXT(A111,"00000000000000")),IF(J111=Diversos!$I$3,E111,D111)))</f>
        <v/>
      </c>
      <c r="L111" s="12" t="inlineStr">
        <is>
          <t>MO</t>
        </is>
      </c>
      <c r="N111" s="12" t="inlineStr">
        <is>
          <t>COLABORADOR</t>
        </is>
      </c>
      <c r="O111" s="12">
        <f>IF(AND(P111&lt;&gt;"",Q111&lt;&gt;""),Q111,P111&amp;Q111)</f>
        <v/>
      </c>
      <c r="P111" s="12">
        <f>IF(F111=0,"",IF(G111=13,F111&amp;"  "&amp;TEXT(G111,"000")&amp;"  "&amp;TEXT(H111,"0000")&amp;"  "&amp;I111,F111&amp;"  "&amp;TEXT(H111,"0000")&amp;"  "&amp;I111))</f>
        <v/>
      </c>
      <c r="Q111" s="12">
        <f>IF(J111=0,"",IF(J111="CNPJ/CPF","PIX: "&amp;TEXT(K111,"00000000000"),IF(J111="TELEFONE","PIX: "&amp;K111,IF(J111="EMAIL","PIX: "&amp;K111,"PIX: "&amp;TEXT(K111,"00000000000000")))))</f>
        <v/>
      </c>
    </row>
    <row r="112">
      <c r="A112" s="52" t="n">
        <v>78196600</v>
      </c>
      <c r="B112" s="35" t="inlineStr">
        <is>
          <t>CARLOS ROBERTO DA SILVA</t>
        </is>
      </c>
      <c r="C112" s="35">
        <f>UPPER(B112)</f>
        <v/>
      </c>
      <c r="K112" s="41">
        <f>IF(J112=0,"",IF(J112=Diversos!$I$2,IF(LEN(A112)&lt;=11,TEXT(A112,"00000000000"),TEXT(A112,"00000000000000")),IF(J112=Diversos!$I$3,E112,D112)))</f>
        <v/>
      </c>
      <c r="L112" s="12" t="inlineStr">
        <is>
          <t>SERV</t>
        </is>
      </c>
      <c r="O112" s="59">
        <f>IF(AND(P112&lt;&gt;"",Q112&lt;&gt;""),Q112,P112&amp;Q112)</f>
        <v/>
      </c>
      <c r="P112" s="12">
        <f>IF(F112=0,"",IF(G112=13,F112&amp;"  "&amp;TEXT(G112,"000")&amp;"  "&amp;TEXT(H112,"0000")&amp;"  "&amp;I112,F112&amp;"  "&amp;TEXT(H112,"0000")&amp;"  "&amp;I112))</f>
        <v/>
      </c>
      <c r="Q112" s="12">
        <f>IF(J112=0,"",IF(J112="CNPJ/CPF","PIX: "&amp;TEXT(K112,"00000000000"),IF(J112="TELEFONE","PIX: "&amp;K112,IF(J112="EMAIL","PIX: "&amp;K112,"PIX: "&amp;TEXT(K112,"00000000000000")))))</f>
        <v/>
      </c>
    </row>
    <row r="113">
      <c r="A113" s="98" t="n">
        <v>41518575000188</v>
      </c>
      <c r="B113" s="35" t="inlineStr">
        <is>
          <t>CARMO SION MATERIAIS DE CONSTRUÇÃO LTDA</t>
        </is>
      </c>
      <c r="C113" s="35">
        <f>UPPER(B113)</f>
        <v/>
      </c>
      <c r="K113" s="41">
        <f>IF(J113=0,"",IF(J113=Diversos!$I$2,IF(LEN(A113)&lt;=11,TEXT(A113,"00000000000"),TEXT(A113,"00000000000000")),IF(J113=Diversos!$I$3,E113,D113)))</f>
        <v/>
      </c>
      <c r="L113" s="12" t="inlineStr">
        <is>
          <t>MAT</t>
        </is>
      </c>
      <c r="O113" s="59">
        <f>IF(AND(P113&lt;&gt;"",Q113&lt;&gt;""),Q113,P113&amp;Q113)</f>
        <v/>
      </c>
      <c r="P113" s="12">
        <f>IF(F113=0,"",IF(G113=13,F113&amp;"  "&amp;TEXT(G113,"000")&amp;"  "&amp;TEXT(H113,"0000")&amp;"  "&amp;I113,F113&amp;"  "&amp;TEXT(H113,"0000")&amp;"  "&amp;I113))</f>
        <v/>
      </c>
      <c r="Q113" s="12">
        <f>IF(J113=0,"",IF(J113="CNPJ/CPF","PIX: "&amp;TEXT(K113,"00000000000"),IF(J113="TELEFONE","PIX: "&amp;K113,IF(J113="EMAIL","PIX: "&amp;K113,"PIX: "&amp;TEXT(K113,"00000000000000")))))</f>
        <v/>
      </c>
    </row>
    <row r="114">
      <c r="A114" s="37" t="n">
        <v>18850040000198</v>
      </c>
      <c r="B114" s="36" t="inlineStr">
        <is>
          <t>CASA DAS LONAS LTDA</t>
        </is>
      </c>
      <c r="C114" s="36">
        <f>UPPER(B114)</f>
        <v/>
      </c>
      <c r="D114" s="43" t="n"/>
      <c r="E114" s="44" t="n"/>
      <c r="F114" s="44" t="n"/>
      <c r="G114" s="45" t="n"/>
      <c r="H114" s="46" t="n"/>
      <c r="I114" s="44" t="n"/>
      <c r="J114" s="44" t="n"/>
      <c r="K114" s="41">
        <f>IF(J114=0,"",IF(J114=Diversos!$I$2,IF(LEN(A114)&lt;=11,TEXT(A114,"00000000000"),TEXT(A114,"00000000000000")),IF(J114=Diversos!$I$3,E114,D114)))</f>
        <v/>
      </c>
      <c r="L114" s="44" t="inlineStr">
        <is>
          <t>DIV</t>
        </is>
      </c>
      <c r="M114" s="44" t="n"/>
      <c r="N114" s="44" t="inlineStr">
        <is>
          <t>FORNECEDOR</t>
        </is>
      </c>
      <c r="O114" s="12">
        <f>IF(AND(P114&lt;&gt;"",Q114&lt;&gt;""),Q114,P114&amp;Q114)</f>
        <v/>
      </c>
      <c r="P114" s="12">
        <f>IF(F114=0,"",IF(G114=13,F114&amp;"  "&amp;TEXT(G114,"000")&amp;"  "&amp;TEXT(H114,"0000")&amp;"  "&amp;I114,F114&amp;"  "&amp;TEXT(H114,"0000")&amp;"  "&amp;I114))</f>
        <v/>
      </c>
      <c r="Q114" s="12">
        <f>IF(J114=0,"",IF(J114="CNPJ/CPF","PIX: "&amp;TEXT(K114,"00000000000"),IF(J114="TELEFONE","PIX: "&amp;K114,IF(J114="EMAIL","PIX: "&amp;K114,"PIX: "&amp;TEXT(K114,"00000000000000")))))</f>
        <v/>
      </c>
    </row>
    <row r="115">
      <c r="A115" s="98" t="n">
        <v>18850040000279</v>
      </c>
      <c r="B115" s="35" t="inlineStr">
        <is>
          <t>CASA DAS LONAS LTDA</t>
        </is>
      </c>
      <c r="C115" s="35">
        <f>UPPER(B115)</f>
        <v/>
      </c>
      <c r="K115" s="41">
        <f>IF(J115=0,"",IF(J115=Diversos!$I$2,IF(LEN(A115)&lt;=11,TEXT(A115,"00000000000"),TEXT(A115,"00000000000000")),IF(J115=Diversos!$I$3,E115,D115)))</f>
        <v/>
      </c>
      <c r="L115" s="12" t="inlineStr">
        <is>
          <t>MAT</t>
        </is>
      </c>
      <c r="O115" s="59">
        <f>IF(AND(P115&lt;&gt;"",Q115&lt;&gt;""),Q115,P115&amp;Q115)</f>
        <v/>
      </c>
      <c r="P115" s="12">
        <f>IF(F115=0,"",IF(G115=13,F115&amp;"  "&amp;TEXT(G115,"000")&amp;"  "&amp;TEXT(H115,"0000")&amp;"  "&amp;I115,F115&amp;"  "&amp;TEXT(H115,"0000")&amp;"  "&amp;I115))</f>
        <v/>
      </c>
      <c r="Q115" s="12">
        <f>IF(J115=0,"",IF(J115="CNPJ/CPF","PIX: "&amp;TEXT(K115,"00000000000"),IF(J115="TELEFONE","PIX: "&amp;K115,IF(J115="EMAIL","PIX: "&amp;K115,"PIX: "&amp;TEXT(K115,"00000000000000")))))</f>
        <v/>
      </c>
    </row>
    <row r="116">
      <c r="A116" s="98" t="n">
        <v>17250275000186</v>
      </c>
      <c r="B116" s="35" t="inlineStr">
        <is>
          <t>CASA FERREIRA GONCALVES LTDA</t>
        </is>
      </c>
      <c r="C116" s="36" t="inlineStr">
        <is>
          <t xml:space="preserve">CASA FERREIRA GONÇALVES </t>
        </is>
      </c>
      <c r="K116" s="41">
        <f>IF(J116=0,"",IF(J116=Diversos!$I$2,IF(LEN(A116)&lt;=11,TEXT(A116,"00000000000"),TEXT(A116,"00000000000000")),IF(J116=Diversos!$I$3,E116,D116)))</f>
        <v/>
      </c>
      <c r="L116" s="12" t="inlineStr">
        <is>
          <t>MAT</t>
        </is>
      </c>
      <c r="O116" s="12">
        <f>IF(AND(P116&lt;&gt;"",Q116&lt;&gt;""),Q116,P116&amp;Q116)</f>
        <v/>
      </c>
      <c r="P116" s="12">
        <f>IF(F116=0,"",IF(G116=13,F116&amp;"  "&amp;TEXT(G116,"000")&amp;"  "&amp;TEXT(H116,"0000")&amp;"  "&amp;I116,F116&amp;"  "&amp;TEXT(H116,"0000")&amp;"  "&amp;I116))</f>
        <v/>
      </c>
      <c r="Q116" s="12">
        <f>IF(J116=0,"",IF(J116="CNPJ/CPF","PIX: "&amp;TEXT(K116,"00000000000"),IF(J116="TELEFONE","PIX: "&amp;K116,IF(J116="EMAIL","PIX: "&amp;K116,"PIX: "&amp;TEXT(K116,"00000000000000")))))</f>
        <v/>
      </c>
    </row>
    <row r="117">
      <c r="A117" s="98" t="n">
        <v>17250275000348</v>
      </c>
      <c r="B117" s="35" t="inlineStr">
        <is>
          <t>CASA FERREIRA GONCALVES LTDA</t>
        </is>
      </c>
      <c r="C117" s="36" t="inlineStr">
        <is>
          <t xml:space="preserve">CASA FERREIRA GONÇALVES </t>
        </is>
      </c>
      <c r="K117" s="41">
        <f>IF(J117=0,"",IF(J117=Diversos!$I$2,IF(LEN(A117)&lt;=11,TEXT(A117,"00000000000"),TEXT(A117,"00000000000000")),IF(J117=Diversos!$I$3,E117,D117)))</f>
        <v/>
      </c>
      <c r="L117" s="12" t="inlineStr">
        <is>
          <t>MAT</t>
        </is>
      </c>
      <c r="O117" s="12">
        <f>IF(AND(P117&lt;&gt;"",Q117&lt;&gt;""),Q117,P117&amp;Q117)</f>
        <v/>
      </c>
      <c r="P117" s="12">
        <f>IF(F117=0,"",IF(G117=13,F117&amp;"  "&amp;TEXT(G117,"000")&amp;"  "&amp;TEXT(H117,"0000")&amp;"  "&amp;I117,F117&amp;"  "&amp;TEXT(H117,"0000")&amp;"  "&amp;I117))</f>
        <v/>
      </c>
      <c r="Q117" s="12">
        <f>IF(J117=0,"",IF(J117="CNPJ/CPF","PIX: "&amp;TEXT(K117,"00000000000"),IF(J117="TELEFONE","PIX: "&amp;K117,IF(J117="EMAIL","PIX: "&amp;K117,"PIX: "&amp;TEXT(K117,"00000000000000")))))</f>
        <v/>
      </c>
    </row>
    <row r="118">
      <c r="A118" s="98" t="n">
        <v>47418122000166</v>
      </c>
      <c r="B118" s="35" t="inlineStr">
        <is>
          <t>CASANOVA TINTAS E MATERIAIS DE CONSTRUCAO</t>
        </is>
      </c>
      <c r="C118" s="36">
        <f>UPPER(B118)</f>
        <v/>
      </c>
      <c r="K118" s="41">
        <f>IF(J118=0,"",IF(J118=Diversos!$I$2,IF(LEN(A118)&lt;=11,TEXT(A118,"00000000000"),TEXT(A118,"00000000000000")),IF(J118=Diversos!$I$3,E118,D118)))</f>
        <v/>
      </c>
      <c r="L118" s="12" t="inlineStr">
        <is>
          <t>MAT</t>
        </is>
      </c>
      <c r="N118" s="12" t="inlineStr">
        <is>
          <t>FORNECEDOR</t>
        </is>
      </c>
      <c r="O118" s="12">
        <f>IF(AND(P118&lt;&gt;"",Q118&lt;&gt;""),Q118,P118&amp;Q118)</f>
        <v/>
      </c>
      <c r="P118" s="12">
        <f>IF(F118=0,"",IF(G118=13,F118&amp;"  "&amp;TEXT(G118,"000")&amp;"  "&amp;TEXT(H118,"0000")&amp;"  "&amp;I118,F118&amp;"  "&amp;TEXT(H118,"0000")&amp;"  "&amp;I118))</f>
        <v/>
      </c>
      <c r="Q118" s="12">
        <f>IF(J118=0,"",IF(J118="CNPJ/CPF","PIX: "&amp;TEXT(K118,"00000000000"),IF(J118="TELEFONE","PIX: "&amp;K118,IF(J118="EMAIL","PIX: "&amp;K118,"PIX: "&amp;TEXT(K118,"00000000000000")))))</f>
        <v/>
      </c>
    </row>
    <row r="119">
      <c r="A119" s="98" t="n">
        <v>66287731000178</v>
      </c>
      <c r="B119" s="35" t="inlineStr">
        <is>
          <t>CCR MINAS METAIS</t>
        </is>
      </c>
      <c r="C119" s="35">
        <f>UPPER(B119)</f>
        <v/>
      </c>
      <c r="K119" s="41">
        <f>IF(J119=0,"",IF(J119=Diversos!$I$2,IF(LEN(A119)&lt;=11,TEXT(A119,"00000000000"),TEXT(A119,"00000000000000")),IF(J119=Diversos!$I$3,E119,D119)))</f>
        <v/>
      </c>
      <c r="L119" s="12" t="inlineStr">
        <is>
          <t>MAT</t>
        </is>
      </c>
      <c r="O119" s="59">
        <f>IF(AND(P119&lt;&gt;"",Q119&lt;&gt;""),Q119,P119&amp;Q119)</f>
        <v/>
      </c>
      <c r="P119" s="12">
        <f>IF(F119=0,"",IF(G119=13,F119&amp;"  "&amp;TEXT(G119,"000")&amp;"  "&amp;TEXT(H119,"0000")&amp;"  "&amp;I119,F119&amp;"  "&amp;TEXT(H119,"0000")&amp;"  "&amp;I119))</f>
        <v/>
      </c>
      <c r="Q119" s="12">
        <f>IF(J119=0,"",IF(J119="CNPJ/CPF","PIX: "&amp;TEXT(K119,"00000000000"),IF(J119="TELEFONE","PIX: "&amp;K119,IF(J119="EMAIL","PIX: "&amp;K119,"PIX: "&amp;TEXT(K119,"00000000000000")))))</f>
        <v/>
      </c>
    </row>
    <row r="120">
      <c r="A120" s="98" t="n">
        <v>9907674699</v>
      </c>
      <c r="B120" s="35" t="inlineStr">
        <is>
          <t xml:space="preserve">CELIO SANTANA LOPES </t>
        </is>
      </c>
      <c r="C120" s="35">
        <f>UPPER(B120)</f>
        <v/>
      </c>
      <c r="J120" s="12" t="inlineStr">
        <is>
          <t>CNPJ/CPF</t>
        </is>
      </c>
      <c r="K120" s="41">
        <f>IF(J120=0,"",IF(J120=Diversos!$I$2,IF(LEN(A120)&lt;=11,TEXT(A120,"00000000000"),TEXT(A120,"00000000000000")),IF(J120=Diversos!$I$3,E120,D120)))</f>
        <v/>
      </c>
      <c r="L120" s="12" t="inlineStr">
        <is>
          <t>DIV</t>
        </is>
      </c>
      <c r="O120" s="12">
        <f>IF(AND(P120&lt;&gt;"",Q120&lt;&gt;""),Q120,P120&amp;Q120)</f>
        <v/>
      </c>
      <c r="P120" s="12">
        <f>IF(F120=0,"",IF(G120=13,F120&amp;"  "&amp;TEXT(G120,"000")&amp;"  "&amp;TEXT(H120,"0000")&amp;"  "&amp;I120,F120&amp;"  "&amp;TEXT(H120,"0000")&amp;"  "&amp;I120))</f>
        <v/>
      </c>
      <c r="Q120" s="12">
        <f>IF(J120=0,"",IF(J120="CNPJ/CPF","PIX: "&amp;TEXT(K120,"00000000000"),IF(J120="TELEFONE","PIX: "&amp;K120,IF(J120="EMAIL","PIX: "&amp;K120,"PIX: "&amp;TEXT(K120,"00000000000000")))))</f>
        <v/>
      </c>
    </row>
    <row r="121">
      <c r="A121" s="98" t="n">
        <v>23452261000148</v>
      </c>
      <c r="B121" s="35" t="inlineStr">
        <is>
          <t>CERAMICA BRAUNAS LTDA</t>
        </is>
      </c>
      <c r="C121" s="36">
        <f>UPPER(B121)</f>
        <v/>
      </c>
      <c r="K121" s="41">
        <f>IF(J121=0,"",IF(J121=Diversos!$I$2,IF(LEN(A121)&lt;=11,TEXT(A121,"00000000000"),TEXT(A121,"00000000000000")),IF(J121=Diversos!$I$3,E121,D121)))</f>
        <v/>
      </c>
      <c r="L121" s="12" t="inlineStr">
        <is>
          <t>MAT</t>
        </is>
      </c>
      <c r="O121" s="12">
        <f>IF(AND(P121&lt;&gt;"",Q121&lt;&gt;""),Q121,P121&amp;Q121)</f>
        <v/>
      </c>
      <c r="P121" s="12">
        <f>IF(F121=0,"",IF(G121=13,F121&amp;"  "&amp;TEXT(G121,"000")&amp;"  "&amp;TEXT(H121,"0000")&amp;"  "&amp;I121,F121&amp;"  "&amp;TEXT(H121,"0000")&amp;"  "&amp;I121))</f>
        <v/>
      </c>
      <c r="Q121" s="12">
        <f>IF(J121=0,"",IF(J121="CNPJ/CPF","PIX: "&amp;TEXT(K121,"00000000000"),IF(J121="TELEFONE","PIX: "&amp;K121,IF(J121="EMAIL","PIX: "&amp;K121,"PIX: "&amp;TEXT(K121,"00000000000000")))))</f>
        <v/>
      </c>
    </row>
    <row r="122">
      <c r="A122" s="98" t="n">
        <v>32218944000135</v>
      </c>
      <c r="B122" s="35" t="inlineStr">
        <is>
          <t>CERAMICA PARAENSE LTDA</t>
        </is>
      </c>
      <c r="C122" s="36">
        <f>UPPER(B122)</f>
        <v/>
      </c>
      <c r="K122" s="41">
        <f>IF(J122=0,"",IF(J122=Diversos!$I$2,IF(LEN(A122)&lt;=11,TEXT(A122,"00000000000"),TEXT(A122,"00000000000000")),IF(J122=Diversos!$I$3,E122,D122)))</f>
        <v/>
      </c>
      <c r="L122" s="12" t="inlineStr">
        <is>
          <t>MAT</t>
        </is>
      </c>
      <c r="N122" s="12" t="inlineStr">
        <is>
          <t>FORNECEDOR</t>
        </is>
      </c>
      <c r="O122" s="12">
        <f>IF(AND(P122&lt;&gt;"",Q122&lt;&gt;""),Q122,P122&amp;Q122)</f>
        <v/>
      </c>
      <c r="P122" s="12">
        <f>IF(F122=0,"",IF(G122=13,F122&amp;"  "&amp;TEXT(G122,"000")&amp;"  "&amp;TEXT(H122,"0000")&amp;"  "&amp;I122,F122&amp;"  "&amp;TEXT(H122,"0000")&amp;"  "&amp;I122))</f>
        <v/>
      </c>
      <c r="Q122" s="12">
        <f>IF(J122=0,"",IF(J122="CNPJ/CPF","PIX: "&amp;TEXT(K122,"00000000000"),IF(J122="TELEFONE","PIX: "&amp;K122,IF(J122="EMAIL","PIX: "&amp;K122,"PIX: "&amp;TEXT(K122,"00000000000000")))))</f>
        <v/>
      </c>
    </row>
    <row r="123">
      <c r="A123" s="98" t="n">
        <v>31988603642</v>
      </c>
      <c r="B123" s="35" t="inlineStr">
        <is>
          <t>CHARLES FABIANO BENTO</t>
        </is>
      </c>
      <c r="C123" s="35">
        <f>UPPER(B123)</f>
        <v/>
      </c>
      <c r="K123" s="41">
        <f>IF(J123=0,"",IF(J123=Diversos!$I$2,IF(LEN(A123)&lt;=11,TEXT(A123,"00000000000"),TEXT(A123,"00000000000000")),IF(J123=Diversos!$I$3,E123,D123)))</f>
        <v/>
      </c>
      <c r="L123" s="12" t="inlineStr">
        <is>
          <t>MAT</t>
        </is>
      </c>
      <c r="O123" s="59">
        <f>IF(AND(P123&lt;&gt;"",Q123&lt;&gt;""),Q123,P123&amp;Q123)</f>
        <v/>
      </c>
      <c r="P123" s="12">
        <f>IF(F123=0,"",IF(G123=13,F123&amp;"  "&amp;TEXT(G123,"000")&amp;"  "&amp;TEXT(H123,"0000")&amp;"  "&amp;I123,F123&amp;"  "&amp;TEXT(H123,"0000")&amp;"  "&amp;I123))</f>
        <v/>
      </c>
      <c r="Q123" s="12">
        <f>IF(J123=0,"",IF(J123="CNPJ/CPF","PIX: "&amp;TEXT(K123,"00000000000"),IF(J123="TELEFONE","PIX: "&amp;K123,IF(J123="EMAIL","PIX: "&amp;K123,"PIX: "&amp;TEXT(K123,"00000000000000")))))</f>
        <v/>
      </c>
    </row>
    <row r="124">
      <c r="A124" s="52" t="n">
        <v>31982221495</v>
      </c>
      <c r="B124" s="35" t="inlineStr">
        <is>
          <t>CHARLES JUNIO RODRIGUES</t>
        </is>
      </c>
      <c r="C124" s="35">
        <f>UPPER(B124)</f>
        <v/>
      </c>
      <c r="D124" s="76" t="n">
        <v>31982221495</v>
      </c>
      <c r="J124" s="12" t="inlineStr">
        <is>
          <t>TELEFONE</t>
        </is>
      </c>
      <c r="K124" s="41">
        <f>IF(J124=0,"",IF(J124=Diversos!$I$2,IF(LEN(A124)&lt;=11,TEXT(A124,"00000000000"),TEXT(A124,"00000000000000")),IF(J124=Diversos!$I$3,E124,D124)))</f>
        <v/>
      </c>
      <c r="L124" s="12" t="inlineStr">
        <is>
          <t>MO</t>
        </is>
      </c>
      <c r="N124" s="12" t="inlineStr">
        <is>
          <t>COLABORADOR</t>
        </is>
      </c>
      <c r="O124" s="59">
        <f>IF(AND(P124&lt;&gt;"",Q124&lt;&gt;""),Q124,P124&amp;Q124)</f>
        <v/>
      </c>
      <c r="P124" s="12">
        <f>IF(F124=0,"",IF(G124=13,F124&amp;"  "&amp;TEXT(G124,"000")&amp;"  "&amp;TEXT(H124,"0000")&amp;"  "&amp;I124,F124&amp;"  "&amp;TEXT(H124,"0000")&amp;"  "&amp;I124))</f>
        <v/>
      </c>
      <c r="Q124" s="12">
        <f>IF(J124=0,"",IF(J124="CNPJ/CPF","PIX: "&amp;TEXT(K124,"00000000000"),IF(J124="TELEFONE","PIX: "&amp;K124,IF(J124="EMAIL","PIX: "&amp;K124,"PIX: "&amp;TEXT(K124,"00000000000000")))))</f>
        <v/>
      </c>
    </row>
    <row r="125">
      <c r="A125" s="98" t="n">
        <v>6022292000140</v>
      </c>
      <c r="B125" s="35" t="inlineStr">
        <is>
          <t>CENTROESTE DISTRIBUIDORA DE CIMENTO LTDA</t>
        </is>
      </c>
      <c r="C125" s="35" t="inlineStr">
        <is>
          <t>CIMENTAO</t>
        </is>
      </c>
      <c r="D125" s="43" t="n"/>
      <c r="K125" s="41">
        <f>IF(J125=0,"",IF(J125=Diversos!$I$2,IF(LEN(A125)&lt;=11,TEXT(A125,"00000000000"),TEXT(A125,"00000000000000")),IF(J125=Diversos!$I$3,E125,D125)))</f>
        <v/>
      </c>
      <c r="L125" s="12" t="inlineStr">
        <is>
          <t>MAT</t>
        </is>
      </c>
      <c r="O125" s="12">
        <f>IF(AND(P125&lt;&gt;"",Q125&lt;&gt;""),Q125,P125&amp;Q125)</f>
        <v/>
      </c>
      <c r="P125" s="12">
        <f>IF(F125=0,"",IF(G125=13,F125&amp;"  "&amp;TEXT(G125,"000")&amp;"  "&amp;TEXT(H125,"0000")&amp;"  "&amp;I125,F125&amp;"  "&amp;TEXT(H125,"0000")&amp;"  "&amp;I125))</f>
        <v/>
      </c>
      <c r="Q125" s="12">
        <f>IF(J125=0,"",IF(J125="CNPJ/CPF","PIX: "&amp;TEXT(K125,"00000000000"),IF(J125="TELEFONE","PIX: "&amp;K125,IF(J125="EMAIL","PIX: "&amp;K125,"PIX: "&amp;TEXT(K125,"00000000000000")))))</f>
        <v/>
      </c>
    </row>
    <row r="126">
      <c r="A126" s="98" t="n">
        <v>46569397819</v>
      </c>
      <c r="B126" s="35" t="inlineStr">
        <is>
          <t>CLAUDIMIR ALVES DINIZ</t>
        </is>
      </c>
      <c r="C126" s="35" t="inlineStr">
        <is>
          <t>CLAUDIMIR ALVES DINIZ</t>
        </is>
      </c>
      <c r="K126" s="41">
        <f>IF(J126=0,"",IF(J126=Diversos!$I$2,IF(LEN(A126)&lt;=11,TEXT(A126,"00000000000"),TEXT(A126,"00000000000000")),IF(J126=Diversos!$I$3,E126,D126)))</f>
        <v/>
      </c>
      <c r="L126" s="12" t="inlineStr">
        <is>
          <t>SERV</t>
        </is>
      </c>
      <c r="O126" s="12">
        <f>IF(AND(P126&lt;&gt;"",Q126&lt;&gt;""),Q126,P126&amp;Q126)</f>
        <v/>
      </c>
      <c r="P126" s="12">
        <f>IF(F126=0,"",IF(G126=13,F126&amp;"  "&amp;TEXT(G126,"000")&amp;"  "&amp;TEXT(H126,"0000")&amp;"  "&amp;I126,F126&amp;"  "&amp;TEXT(H126,"0000")&amp;"  "&amp;I126))</f>
        <v/>
      </c>
      <c r="Q126" s="12">
        <f>IF(J126=0,"",IF(J126="CNPJ/CPF","PIX: "&amp;TEXT(K126,"00000000000"),IF(J126="TELEFONE","PIX: "&amp;K126,IF(J126="EMAIL","PIX: "&amp;K126,"PIX: "&amp;TEXT(K126,"00000000000000")))))</f>
        <v/>
      </c>
    </row>
    <row r="127">
      <c r="A127" s="98" t="n">
        <v>46598748723</v>
      </c>
      <c r="B127" s="35" t="inlineStr">
        <is>
          <t>CLAYTON PABLO DE OLIVEIRA</t>
        </is>
      </c>
      <c r="C127" s="35">
        <f>UPPER(B127)</f>
        <v/>
      </c>
      <c r="K127" s="41">
        <f>IF(J127=0,"",IF(J127=Diversos!$I$2,IF(LEN(A127)&lt;=11,TEXT(A127,"00000000000"),TEXT(A127,"00000000000000")),IF(J127=Diversos!$I$3,E127,D127)))</f>
        <v/>
      </c>
      <c r="L127" s="12" t="inlineStr">
        <is>
          <t>MAT</t>
        </is>
      </c>
      <c r="O127" s="59">
        <f>IF(AND(P127&lt;&gt;"",Q127&lt;&gt;""),Q127,P127&amp;Q127)</f>
        <v/>
      </c>
      <c r="P127" s="12">
        <f>IF(F127=0,"",IF(G127=13,F127&amp;"  "&amp;TEXT(G127,"000")&amp;"  "&amp;TEXT(H127,"0000")&amp;"  "&amp;I127,F127&amp;"  "&amp;TEXT(H127,"0000")&amp;"  "&amp;I127))</f>
        <v/>
      </c>
      <c r="Q127" s="12">
        <f>IF(J127=0,"",IF(J127="CNPJ/CPF","PIX: "&amp;TEXT(K127,"00000000000"),IF(J127="TELEFONE","PIX: "&amp;K127,IF(J127="EMAIL","PIX: "&amp;K127,"PIX: "&amp;TEXT(K127,"00000000000000")))))</f>
        <v/>
      </c>
    </row>
    <row r="128" ht="15.75" customHeight="1">
      <c r="A128" s="53" t="n">
        <v>4007600</v>
      </c>
      <c r="B128" s="35" t="inlineStr">
        <is>
          <t>CLEBER FRADE DA CRUZ</t>
        </is>
      </c>
      <c r="C128" s="36">
        <f>UPPER(B128)</f>
        <v/>
      </c>
      <c r="K128" s="41">
        <f>IF(J128=0,"",IF(J128=Diversos!$I$2,IF(LEN(A128)&lt;=11,TEXT(A128,"00000000000"),TEXT(A128,"00000000000000")),IF(J128=Diversos!$I$3,E128,D128)))</f>
        <v/>
      </c>
      <c r="L128" s="12" t="inlineStr">
        <is>
          <t>DIV</t>
        </is>
      </c>
      <c r="O128" s="12">
        <f>IF(AND(P128&lt;&gt;"",Q128&lt;&gt;""),Q128,P128&amp;Q128)</f>
        <v/>
      </c>
      <c r="P128" s="12">
        <f>IF(F128=0,"",IF(G128=13,F128&amp;"  "&amp;TEXT(G128,"000")&amp;"  "&amp;TEXT(H128,"0000")&amp;"  "&amp;I128,F128&amp;"  "&amp;TEXT(H128,"0000")&amp;"  "&amp;I128))</f>
        <v/>
      </c>
      <c r="Q128" s="12">
        <f>IF(J128=0,"",IF(J128="CNPJ/CPF","PIX: "&amp;TEXT(K128,"00000000000"),IF(J128="TELEFONE","PIX: "&amp;K128,IF(J128="EMAIL","PIX: "&amp;K128,"PIX: "&amp;TEXT(K128,"00000000000000")))))</f>
        <v/>
      </c>
    </row>
    <row r="129">
      <c r="A129" s="98" t="n">
        <v>7050466646</v>
      </c>
      <c r="B129" s="35" t="inlineStr">
        <is>
          <t>CLEBER SEVERIANO</t>
        </is>
      </c>
      <c r="C129" s="35">
        <f>UPPER(B129)</f>
        <v/>
      </c>
      <c r="D129" s="43" t="n"/>
      <c r="J129" s="12" t="inlineStr">
        <is>
          <t>CNPJ/CPF</t>
        </is>
      </c>
      <c r="K129" s="41">
        <f>IF(J129=0,"",IF(J129=Diversos!$I$2,IF(LEN(A129)&lt;=11,TEXT(A129,"00000000000"),TEXT(A129,"00000000000000")),IF(J129=Diversos!$I$3,E129,D129)))</f>
        <v/>
      </c>
      <c r="L129" s="12" t="inlineStr">
        <is>
          <t>MO</t>
        </is>
      </c>
      <c r="N129" s="44" t="inlineStr">
        <is>
          <t>COLABORADOR</t>
        </is>
      </c>
      <c r="O129" s="12">
        <f>IF(AND(P129&lt;&gt;"",Q129&lt;&gt;""),Q129,P129&amp;Q129)</f>
        <v/>
      </c>
      <c r="P129" s="12">
        <f>IF(F129=0,"",IF(G129=13,F129&amp;"  "&amp;TEXT(G129,"000")&amp;"  "&amp;TEXT(H129,"0000")&amp;"  "&amp;I129,F129&amp;"  "&amp;TEXT(H129,"0000")&amp;"  "&amp;I129))</f>
        <v/>
      </c>
      <c r="Q129" s="12">
        <f>IF(J129=0,"",IF(J129="CNPJ/CPF","PIX: "&amp;TEXT(K129,"00000000000"),IF(J129="TELEFONE","PIX: "&amp;K129,IF(J129="EMAIL","PIX: "&amp;K129,"PIX: "&amp;TEXT(K129,"00000000000000")))))</f>
        <v/>
      </c>
    </row>
    <row r="130">
      <c r="A130" s="98" t="n">
        <v>7421200401</v>
      </c>
      <c r="B130" s="35" t="inlineStr">
        <is>
          <t>CLÉCIO JUNIOR DA SILVA</t>
        </is>
      </c>
      <c r="C130" s="36">
        <f>UPPER(B130)</f>
        <v/>
      </c>
      <c r="E130" s="12" t="inlineStr">
        <is>
          <t>cleciojuniordasilvajunior@gmail.com</t>
        </is>
      </c>
      <c r="J130" s="12" t="inlineStr">
        <is>
          <t>EMAIL</t>
        </is>
      </c>
      <c r="K130" s="41">
        <f>IF(J130=0,"",IF(J130=Diversos!$I$2,IF(LEN(A130)&lt;=11,TEXT(A130,"00000000000"),TEXT(A130,"00000000000000")),IF(J130=Diversos!$I$3,E130,D130)))</f>
        <v/>
      </c>
      <c r="L130" s="12" t="inlineStr">
        <is>
          <t>MO</t>
        </is>
      </c>
      <c r="N130" s="12" t="inlineStr">
        <is>
          <t>COLABORADOR</t>
        </is>
      </c>
      <c r="O130" s="12">
        <f>IF(AND(P130&lt;&gt;"",Q130&lt;&gt;""),Q130,P130&amp;Q130)</f>
        <v/>
      </c>
      <c r="P130" s="12">
        <f>IF(F130=0,"",IF(G130=13,F130&amp;"  "&amp;TEXT(G130,"000")&amp;"  "&amp;TEXT(H130,"0000")&amp;"  "&amp;I130,F130&amp;"  "&amp;TEXT(H130,"0000")&amp;"  "&amp;I130))</f>
        <v/>
      </c>
      <c r="Q130" s="12">
        <f>IF(J130=0,"",IF(J130="CNPJ/CPF","PIX: "&amp;TEXT(K130,"00000000000"),IF(J130="TELEFONE","PIX: "&amp;K130,IF(J130="EMAIL","PIX: "&amp;K130,"PIX: "&amp;TEXT(K130,"00000000000000")))))</f>
        <v/>
      </c>
    </row>
    <row r="131">
      <c r="A131" s="98" t="n">
        <v>13556759000954</v>
      </c>
      <c r="B131" s="35" t="inlineStr">
        <is>
          <t>CNR MATERIAIS DE CONSTRUÇÃO</t>
        </is>
      </c>
      <c r="C131" s="35">
        <f>UPPER(B131)</f>
        <v/>
      </c>
      <c r="K131" s="41">
        <f>IF(J131=0,"",IF(J131=Diversos!$I$2,IF(LEN(A131)&lt;=11,TEXT(A131,"00000000000"),TEXT(A131,"00000000000000")),IF(J131=Diversos!$I$3,E131,D131)))</f>
        <v/>
      </c>
      <c r="L131" s="12" t="inlineStr">
        <is>
          <t>MAT</t>
        </is>
      </c>
      <c r="O131" s="59">
        <f>IF(AND(P131&lt;&gt;"",Q131&lt;&gt;""),Q131,P131&amp;Q131)</f>
        <v/>
      </c>
      <c r="P131" s="12">
        <f>IF(F131=0,"",IF(G131=13,F131&amp;"  "&amp;TEXT(G131,"000")&amp;"  "&amp;TEXT(H131,"0000")&amp;"  "&amp;I131,F131&amp;"  "&amp;TEXT(H131,"0000")&amp;"  "&amp;I131))</f>
        <v/>
      </c>
      <c r="Q131" s="12">
        <f>IF(J131=0,"",IF(J131="CNPJ/CPF","PIX: "&amp;TEXT(K131,"00000000000"),IF(J131="TELEFONE","PIX: "&amp;K131,IF(J131="EMAIL","PIX: "&amp;K131,"PIX: "&amp;TEXT(K131,"00000000000000")))))</f>
        <v/>
      </c>
    </row>
    <row r="132">
      <c r="A132" s="98" t="n">
        <v>17281973000149</v>
      </c>
      <c r="B132" s="35" t="inlineStr">
        <is>
          <t>COFERMETA AS</t>
        </is>
      </c>
      <c r="C132" s="35" t="inlineStr">
        <is>
          <t>COFERMETA</t>
        </is>
      </c>
      <c r="L132" s="12" t="inlineStr">
        <is>
          <t>MAT</t>
        </is>
      </c>
      <c r="O132" s="12">
        <f>IF(AND(P132&lt;&gt;"",Q132&lt;&gt;""),Q132,P132&amp;Q132)</f>
        <v/>
      </c>
      <c r="P132" s="12">
        <f>IF(F132=0,"",IF(G132=13,F132&amp;"  "&amp;TEXT(G132,"000")&amp;"  "&amp;TEXT(H132,"0000")&amp;"  "&amp;I132,F132&amp;"  "&amp;TEXT(H132,"0000")&amp;"  "&amp;I132))</f>
        <v/>
      </c>
      <c r="Q132" s="12">
        <f>IF(J132=0,"",IF(J132="CNPJ/CPF","PIX: "&amp;TEXT(K132,"00000000000"),IF(J132="TELEFONE","PIX: "&amp;K132,IF(J132="EMAIL","PIX: "&amp;K132,"PIX: "&amp;TEXT(K132,"00000000000000")))))</f>
        <v/>
      </c>
    </row>
    <row r="133">
      <c r="A133" s="98" t="n">
        <v>3605927000143</v>
      </c>
      <c r="B133" s="35" t="inlineStr">
        <is>
          <t>COFERMON</t>
        </is>
      </c>
      <c r="C133" s="35">
        <f>UPPER(B133)</f>
        <v/>
      </c>
      <c r="K133" s="41">
        <f>IF(J133=0,"",IF(J133=Diversos!$I$2,IF(LEN(A133)&lt;=11,TEXT(A133,"00000000000"),TEXT(A133,"00000000000000")),IF(J133=Diversos!$I$3,E133,D133)))</f>
        <v/>
      </c>
      <c r="L133" s="12" t="inlineStr">
        <is>
          <t>MAT</t>
        </is>
      </c>
      <c r="O133" s="59">
        <f>IF(AND(P133&lt;&gt;"",Q133&lt;&gt;""),Q133,P133&amp;Q133)</f>
        <v/>
      </c>
      <c r="P133" s="12">
        <f>IF(F133=0,"",IF(G133=13,F133&amp;"  "&amp;TEXT(G133,"000")&amp;"  "&amp;TEXT(H133,"0000")&amp;"  "&amp;I133,F133&amp;"  "&amp;TEXT(H133,"0000")&amp;"  "&amp;I133))</f>
        <v/>
      </c>
      <c r="Q133" s="12">
        <f>IF(J133=0,"",IF(J133="CNPJ/CPF","PIX: "&amp;TEXT(K133,"00000000000"),IF(J133="TELEFONE","PIX: "&amp;K133,IF(J133="EMAIL","PIX: "&amp;K133,"PIX: "&amp;TEXT(K133,"00000000000000")))))</f>
        <v/>
      </c>
    </row>
    <row r="134" ht="15.75" customHeight="1">
      <c r="A134" s="98" t="n">
        <v>1587662000172</v>
      </c>
      <c r="B134" s="35" t="inlineStr">
        <is>
          <t>MAIS COM LONAS E PLASTICOS</t>
        </is>
      </c>
      <c r="C134" s="35" t="inlineStr">
        <is>
          <t>COMERCIAL ALTEROSA</t>
        </is>
      </c>
      <c r="K134" s="41">
        <f>IF(J134=0,"",IF(J134=Diversos!$I$2,IF(LEN(A134)&lt;=11,TEXT(A134,"00000000000"),TEXT(A134,"00000000000000")),IF(J134=Diversos!$I$3,E134,D134)))</f>
        <v/>
      </c>
      <c r="L134" s="12" t="inlineStr">
        <is>
          <t>MAT</t>
        </is>
      </c>
      <c r="O134" s="12">
        <f>IF(AND(P134&lt;&gt;"",Q134&lt;&gt;""),Q134,P134&amp;Q134)</f>
        <v/>
      </c>
      <c r="P134" s="12">
        <f>IF(F134=0,"",IF(G134=13,F134&amp;"  "&amp;TEXT(G134,"000")&amp;"  "&amp;TEXT(H134,"0000")&amp;"  "&amp;I134,F134&amp;"  "&amp;TEXT(H134,"0000")&amp;"  "&amp;I134))</f>
        <v/>
      </c>
      <c r="Q134" s="12">
        <f>IF(J134=0,"",IF(J134="CNPJ/CPF","PIX: "&amp;TEXT(K134,"00000000000"),IF(J134="TELEFONE","PIX: "&amp;K134,IF(J134="EMAIL","PIX: "&amp;K134,"PIX: "&amp;TEXT(K134,"00000000000000")))))</f>
        <v/>
      </c>
    </row>
    <row r="135">
      <c r="A135" s="98" t="n">
        <v>30104788000147</v>
      </c>
      <c r="B135" s="35" t="inlineStr">
        <is>
          <t>COMERCIAL CARMO SION LTDA</t>
        </is>
      </c>
      <c r="C135" s="35">
        <f>UPPER(B135)</f>
        <v/>
      </c>
      <c r="D135" s="43" t="n"/>
      <c r="K135" s="41">
        <f>IF(J135=0,"",IF(J135=Diversos!$I$2,IF(LEN(A135)&lt;=11,TEXT(A135,"00000000000"),TEXT(A135,"00000000000000")),IF(J135=Diversos!$I$3,E135,D135)))</f>
        <v/>
      </c>
      <c r="L135" s="12" t="inlineStr">
        <is>
          <t>MAT</t>
        </is>
      </c>
      <c r="O135" s="12">
        <f>IF(AND(P135&lt;&gt;"",Q135&lt;&gt;""),Q135,P135&amp;Q135)</f>
        <v/>
      </c>
      <c r="P135" s="12">
        <f>IF(F135=0,"",IF(G135=13,F135&amp;"  "&amp;TEXT(G135,"000")&amp;"  "&amp;TEXT(H135,"0000")&amp;"  "&amp;I135,F135&amp;"  "&amp;TEXT(H135,"0000")&amp;"  "&amp;I135))</f>
        <v/>
      </c>
      <c r="Q135" s="12">
        <f>IF(J135=0,"",IF(J135="CNPJ/CPF","PIX: "&amp;TEXT(K135,"00000000000"),IF(J135="TELEFONE","PIX: "&amp;K135,IF(J135="EMAIL","PIX: "&amp;K135,"PIX: "&amp;TEXT(K135,"00000000000000")))))</f>
        <v/>
      </c>
    </row>
    <row r="136">
      <c r="A136" s="98" t="n">
        <v>66446824000106</v>
      </c>
      <c r="B136" s="35" t="inlineStr">
        <is>
          <t>COMERCIAL DE VIDROS LTDA</t>
        </is>
      </c>
      <c r="C136" s="36">
        <f>UPPER(B136)</f>
        <v/>
      </c>
      <c r="D136" s="43" t="n"/>
      <c r="K136" s="41">
        <f>IF(J136=0,"",IF(J136=Diversos!$I$2,IF(LEN(A136)&lt;=11,TEXT(A136,"00000000000"),TEXT(A136,"00000000000000")),IF(J136=Diversos!$I$3,E136,D136)))</f>
        <v/>
      </c>
      <c r="L136" s="12" t="inlineStr">
        <is>
          <t>MAT</t>
        </is>
      </c>
      <c r="O136" s="12">
        <f>IF(AND(P136&lt;&gt;"",Q136&lt;&gt;""),Q136,P136&amp;Q136)</f>
        <v/>
      </c>
      <c r="P136" s="12">
        <f>IF(F136=0,"",IF(G136=13,F136&amp;"  "&amp;TEXT(G136,"000")&amp;"  "&amp;TEXT(H136,"0000")&amp;"  "&amp;I136,F136&amp;"  "&amp;TEXT(H136,"0000")&amp;"  "&amp;I136))</f>
        <v/>
      </c>
      <c r="Q136" s="12">
        <f>IF(J136=0,"",IF(J136="CNPJ/CPF","PIX: "&amp;TEXT(K136,"00000000000"),IF(J136="TELEFONE","PIX: "&amp;K136,IF(J136="EMAIL","PIX: "&amp;K136,"PIX: "&amp;TEXT(K136,"00000000000000")))))</f>
        <v/>
      </c>
    </row>
    <row r="137">
      <c r="A137" s="98" t="n">
        <v>97397491000198</v>
      </c>
      <c r="B137" s="35" t="inlineStr">
        <is>
          <t>COMERCIAL ISO LTDA</t>
        </is>
      </c>
      <c r="C137" s="35">
        <f>UPPER(B137)</f>
        <v/>
      </c>
      <c r="D137" s="43" t="n"/>
      <c r="K137" s="41">
        <f>IF(J137=0,"",IF(J137=Diversos!$I$2,IF(LEN(A137)&lt;=11,TEXT(A137,"00000000000"),TEXT(A137,"00000000000000")),IF(J137=Diversos!$I$3,E137,D137)))</f>
        <v/>
      </c>
      <c r="L137" s="12" t="inlineStr">
        <is>
          <t>MAT</t>
        </is>
      </c>
      <c r="O137" s="12">
        <f>IF(AND(P137&lt;&gt;"",Q137&lt;&gt;""),Q137,P137&amp;Q137)</f>
        <v/>
      </c>
      <c r="P137" s="12">
        <f>IF(F137=0,"",IF(G137=13,F137&amp;"  "&amp;TEXT(G137,"000")&amp;"  "&amp;TEXT(H137,"0000")&amp;"  "&amp;I137,F137&amp;"  "&amp;TEXT(H137,"0000")&amp;"  "&amp;I137))</f>
        <v/>
      </c>
      <c r="Q137" s="12">
        <f>IF(J137=0,"",IF(J137="CNPJ/CPF","PIX: "&amp;TEXT(K137,"00000000000"),IF(J137="TELEFONE","PIX: "&amp;K137,IF(J137="EMAIL","PIX: "&amp;K137,"PIX: "&amp;TEXT(K137,"00000000000000")))))</f>
        <v/>
      </c>
    </row>
    <row r="138" ht="15.75" customHeight="1">
      <c r="A138" s="98" t="n">
        <v>25196422000105</v>
      </c>
      <c r="B138" s="35" t="inlineStr">
        <is>
          <t>Comercial Vidros LTDA</t>
        </is>
      </c>
      <c r="C138" s="36">
        <f>UPPER(B138)</f>
        <v/>
      </c>
      <c r="K138" s="41">
        <f>IF(J138=0,"",IF(J138=Diversos!$I$2,IF(LEN(A138)&lt;=11,TEXT(A138,"00000000000"),TEXT(A138,"00000000000000")),IF(J138=Diversos!$I$3,E138,D138)))</f>
        <v/>
      </c>
      <c r="L138" s="12" t="inlineStr">
        <is>
          <t>MAT</t>
        </is>
      </c>
      <c r="N138" s="12" t="inlineStr">
        <is>
          <t>FORNECEDOR</t>
        </is>
      </c>
      <c r="O138" s="12">
        <f>IF(AND(P138&lt;&gt;"",Q138&lt;&gt;""),Q138,P138&amp;Q138)</f>
        <v/>
      </c>
      <c r="P138" s="12">
        <f>IF(F138=0,"",IF(G138=13,F138&amp;"  "&amp;TEXT(G138,"000")&amp;"  "&amp;TEXT(H138,"0000")&amp;"  "&amp;I138,F138&amp;"  "&amp;TEXT(H138,"0000")&amp;"  "&amp;I138))</f>
        <v/>
      </c>
      <c r="Q138" s="12">
        <f>IF(J138=0,"",IF(J138="CNPJ/CPF","PIX: "&amp;TEXT(K138,"00000000000"),IF(J138="TELEFONE","PIX: "&amp;K138,IF(J138="EMAIL","PIX: "&amp;K138,"PIX: "&amp;TEXT(K138,"00000000000000")))))</f>
        <v/>
      </c>
    </row>
    <row r="139">
      <c r="A139" s="98" t="n">
        <v>71493233000111</v>
      </c>
      <c r="B139" s="35" t="inlineStr">
        <is>
          <t>CONCREFER INDUSTRIA E COMERCIO LTDA</t>
        </is>
      </c>
      <c r="C139" s="35">
        <f>UPPER(B139)</f>
        <v/>
      </c>
      <c r="K139" s="41">
        <f>IF(J139=0,"",IF(J139=Diversos!$I$2,IF(LEN(A139)&lt;=11,TEXT(A139,"00000000000"),TEXT(A139,"00000000000000")),IF(J139=Diversos!$I$3,E139,D139)))</f>
        <v/>
      </c>
      <c r="L139" s="12" t="inlineStr">
        <is>
          <t>MAT</t>
        </is>
      </c>
      <c r="O139" s="59">
        <f>IF(AND(P139&lt;&gt;"",Q139&lt;&gt;""),Q139,P139&amp;Q139)</f>
        <v/>
      </c>
      <c r="P139" s="12">
        <f>IF(F139=0,"",IF(G139=13,F139&amp;"  "&amp;TEXT(G139,"000")&amp;"  "&amp;TEXT(H139,"0000")&amp;"  "&amp;I139,F139&amp;"  "&amp;TEXT(H139,"0000")&amp;"  "&amp;I139))</f>
        <v/>
      </c>
      <c r="Q139" s="12">
        <f>IF(J139=0,"",IF(J139="CNPJ/CPF","PIX: "&amp;TEXT(K139,"00000000000"),IF(J139="TELEFONE","PIX: "&amp;K139,IF(J139="EMAIL","PIX: "&amp;K139,"PIX: "&amp;TEXT(K139,"00000000000000")))))</f>
        <v/>
      </c>
    </row>
    <row r="140" ht="15.75" customHeight="1">
      <c r="A140" s="98" t="n">
        <v>6262453000172</v>
      </c>
      <c r="B140" s="35" t="inlineStr">
        <is>
          <t>Concreserv Concreto S/A</t>
        </is>
      </c>
      <c r="C140" s="36">
        <f>UPPER(B140)</f>
        <v/>
      </c>
      <c r="K140" s="41">
        <f>IF(J140=0,"",IF(J140=Diversos!$I$2,IF(LEN(A140)&lt;=11,TEXT(A140,"00000000000"),TEXT(A140,"00000000000000")),IF(J140=Diversos!$I$3,E140,D140)))</f>
        <v/>
      </c>
      <c r="L140" s="12" t="inlineStr">
        <is>
          <t>MAT</t>
        </is>
      </c>
      <c r="P140" s="12">
        <f>IF(F140=0,"",IF(G140=13,F140&amp;"  "&amp;TEXT(G140,"000")&amp;"  "&amp;TEXT(H140,"0000")&amp;"  "&amp;I140,F140&amp;"  "&amp;TEXT(H140,"0000")&amp;"  "&amp;I140))</f>
        <v/>
      </c>
      <c r="Q140" s="12">
        <f>IF(J140=0,"",IF(J140="CNPJ/CPF","PIX: "&amp;TEXT(K140,"00000000000"),IF(J140="TELEFONE","PIX: "&amp;K140,IF(J140="EMAIL","PIX: "&amp;K140,"PIX: "&amp;TEXT(K140,"00000000000000")))))</f>
        <v/>
      </c>
    </row>
    <row r="141">
      <c r="A141" s="98" t="n">
        <v>13535379000186</v>
      </c>
      <c r="B141" s="35" t="inlineStr">
        <is>
          <t>CONCRETARTE ESPACADORES LTDA</t>
        </is>
      </c>
      <c r="C141" s="35" t="inlineStr">
        <is>
          <t>CONCRETARTE ESPAÇADORES</t>
        </is>
      </c>
      <c r="K141" s="41">
        <f>IF(J141=0,"",IF(J141=Diversos!$I$2,IF(LEN(A141)&lt;=11,TEXT(A141,"00000000000"),TEXT(A141,"00000000000000")),IF(J141=Diversos!$I$3,E141,D141)))</f>
        <v/>
      </c>
      <c r="L141" s="12" t="inlineStr">
        <is>
          <t>MAT</t>
        </is>
      </c>
      <c r="O141" s="12">
        <f>IF(AND(P141&lt;&gt;"",Q141&lt;&gt;""),Q141,P141&amp;Q141)</f>
        <v/>
      </c>
      <c r="P141" s="12">
        <f>IF(F141=0,"",IF(G141=13,F141&amp;"  "&amp;TEXT(G141,"000")&amp;"  "&amp;TEXT(H141,"0000")&amp;"  "&amp;I141,F141&amp;"  "&amp;TEXT(H141,"0000")&amp;"  "&amp;I141))</f>
        <v/>
      </c>
      <c r="Q141" s="12">
        <f>IF(J141=0,"",IF(J141="CNPJ/CPF","PIX: "&amp;TEXT(K141,"00000000000"),IF(J141="TELEFONE","PIX: "&amp;K141,IF(J141="EMAIL","PIX: "&amp;K141,"PIX: "&amp;TEXT(K141,"00000000000000")))))</f>
        <v/>
      </c>
    </row>
    <row r="142">
      <c r="A142" s="98" t="n">
        <v>9034447000156</v>
      </c>
      <c r="B142" s="35" t="inlineStr">
        <is>
          <t>CONCREVIGA  CONSTRUÇÕES PREFABRICADAS LTDA</t>
        </is>
      </c>
      <c r="C142" s="35" t="inlineStr">
        <is>
          <t>CONCREVIGA  LAJES PREMOLD</t>
        </is>
      </c>
      <c r="K142" s="41">
        <f>IF(J142=0,"",IF(J142=Diversos!$I$2,IF(LEN(A142)&lt;=11,TEXT(A142,"00000000000"),TEXT(A142,"00000000000000")),IF(J142=Diversos!$I$3,E142,D142)))</f>
        <v/>
      </c>
      <c r="L142" s="12" t="inlineStr">
        <is>
          <t>MAT</t>
        </is>
      </c>
      <c r="O142" s="12">
        <f>IF(AND(P142&lt;&gt;"",Q142&lt;&gt;""),Q142,P142&amp;Q142)</f>
        <v/>
      </c>
      <c r="P142" s="12">
        <f>IF(F142=0,"",IF(G142=13,F142&amp;"  "&amp;TEXT(G142,"000")&amp;"  "&amp;TEXT(H142,"0000")&amp;"  "&amp;I142,F142&amp;"  "&amp;TEXT(H142,"0000")&amp;"  "&amp;I142))</f>
        <v/>
      </c>
      <c r="Q142" s="12">
        <f>IF(J142=0,"",IF(J142="CNPJ/CPF","PIX: "&amp;TEXT(K142,"00000000000"),IF(J142="TELEFONE","PIX: "&amp;K142,IF(J142="EMAIL","PIX: "&amp;K142,"PIX: "&amp;TEXT(K142,"00000000000000")))))</f>
        <v/>
      </c>
    </row>
    <row r="143">
      <c r="A143" s="98" t="n">
        <v>34713151000109</v>
      </c>
      <c r="B143" s="36" t="inlineStr">
        <is>
          <t>CONSULTARELABLOC LOCACAO E SERVICOS LTDA</t>
        </is>
      </c>
      <c r="C143" s="36" t="inlineStr">
        <is>
          <t>CONSULTARELABCON</t>
        </is>
      </c>
      <c r="K143" s="41">
        <f>IF(J143=0,"",IF(J143=Diversos!$I$2,IF(LEN(A143)&lt;=11,TEXT(A143,"00000000000"),TEXT(A143,"00000000000000")),IF(J143=Diversos!$I$3,E143,D143)))</f>
        <v/>
      </c>
      <c r="L143" s="12" t="inlineStr">
        <is>
          <t>LOC</t>
        </is>
      </c>
      <c r="O143" s="12">
        <f>IF(AND(P143&lt;&gt;"",Q143&lt;&gt;""),Q143,P143&amp;Q143)</f>
        <v/>
      </c>
      <c r="P143" s="12">
        <f>IF(F143=0,"",IF(G143=13,F143&amp;"  "&amp;TEXT(G143,"000")&amp;"  "&amp;TEXT(H143,"0000")&amp;"  "&amp;I143,F143&amp;"  "&amp;TEXT(H143,"0000")&amp;"  "&amp;I143))</f>
        <v/>
      </c>
      <c r="Q143" s="12">
        <f>IF(J143=0,"",IF(J143="CNPJ/CPF","PIX: "&amp;TEXT(K143,"00000000000"),IF(J143="TELEFONE","PIX: "&amp;K143,IF(J143="EMAIL","PIX: "&amp;K143,"PIX: "&amp;TEXT(K143,"00000000000000")))))</f>
        <v/>
      </c>
    </row>
    <row r="144">
      <c r="A144" s="98" t="n">
        <v>11545382000155</v>
      </c>
      <c r="B144" s="35" t="inlineStr">
        <is>
          <t>COR &amp; ARTE R.D. SERVICOS LTDA</t>
        </is>
      </c>
      <c r="C144" s="35">
        <f>UPPER(B144)</f>
        <v/>
      </c>
      <c r="J144" s="12" t="inlineStr">
        <is>
          <t>CNPJ/CPF</t>
        </is>
      </c>
      <c r="K144" s="41">
        <f>IF(J144=0,"",IF(J144=Diversos!$I$2,IF(LEN(A144)&lt;=11,TEXT(A144,"00000000000"),TEXT(A144,"00000000000000")),IF(J144=Diversos!$I$3,E144,D144)))</f>
        <v/>
      </c>
      <c r="L144" s="12" t="inlineStr">
        <is>
          <t>SERV</t>
        </is>
      </c>
      <c r="M144" s="12" t="inlineStr">
        <is>
          <t>PINTURA</t>
        </is>
      </c>
      <c r="O144" s="59">
        <f>IF(AND(P144&lt;&gt;"",Q144&lt;&gt;""),Q144,P144&amp;Q144)</f>
        <v/>
      </c>
      <c r="P144" s="12">
        <f>IF(F144=0,"",IF(G144=13,F144&amp;"  "&amp;TEXT(G144,"000")&amp;"  "&amp;TEXT(H144,"0000")&amp;"  "&amp;I144,F144&amp;"  "&amp;TEXT(H144,"0000")&amp;"  "&amp;I144))</f>
        <v/>
      </c>
      <c r="Q144" s="12">
        <f>IF(J144=0,"",IF(J144="CNPJ/CPF","PIX: "&amp;TEXT(K144,"00000000000"),IF(J144="TELEFONE","PIX: "&amp;K144,IF(J144="EMAIL","PIX: "&amp;K144,"PIX: "&amp;TEXT(K144,"00000000000000")))))</f>
        <v/>
      </c>
    </row>
    <row r="145">
      <c r="A145" s="98" t="n">
        <v>27293722000138</v>
      </c>
      <c r="B145" s="35" t="inlineStr">
        <is>
          <t>Cor e Arte Industria e Comercio LTDA</t>
        </is>
      </c>
      <c r="C145" s="35" t="inlineStr">
        <is>
          <t>COR E ARTE TEXTURAS E TINTAS</t>
        </is>
      </c>
      <c r="K145" s="41">
        <f>IF(J145=0,"",IF(J145=Diversos!$I$2,IF(LEN(A145)&lt;=11,TEXT(A145,"00000000000"),TEXT(A145,"00000000000000")),IF(J145=Diversos!$I$3,E145,D145)))</f>
        <v/>
      </c>
      <c r="L145" s="12" t="inlineStr">
        <is>
          <t>MAT</t>
        </is>
      </c>
      <c r="N145" s="12" t="inlineStr">
        <is>
          <t>FORNECEDOR</t>
        </is>
      </c>
      <c r="O145" s="12">
        <f>IF(AND(P145&lt;&gt;"",Q145&lt;&gt;""),Q145,P145&amp;Q145)</f>
        <v/>
      </c>
      <c r="P145" s="12">
        <f>IF(F145=0,"",IF(G145=13,F145&amp;"  "&amp;TEXT(G145,"000")&amp;"  "&amp;TEXT(H145,"0000")&amp;"  "&amp;I145,F145&amp;"  "&amp;TEXT(H145,"0000")&amp;"  "&amp;I145))</f>
        <v/>
      </c>
      <c r="Q145" s="12">
        <f>IF(J145=0,"",IF(J145="CNPJ/CPF","PIX: "&amp;TEXT(K145,"00000000000"),IF(J145="TELEFONE","PIX: "&amp;K145,IF(J145="EMAIL","PIX: "&amp;K145,"PIX: "&amp;TEXT(K145,"00000000000000")))))</f>
        <v/>
      </c>
    </row>
    <row r="146" ht="15.95" customHeight="1">
      <c r="A146" s="98" t="n">
        <v>46624805404</v>
      </c>
      <c r="B146" s="35" t="inlineStr">
        <is>
          <t>COSMO FERREIRA MARQUES</t>
        </is>
      </c>
      <c r="C146" s="35">
        <f>UPPER(B146)</f>
        <v/>
      </c>
      <c r="F146" s="12" t="inlineStr">
        <is>
          <t>CEF</t>
        </is>
      </c>
      <c r="H146" s="40" t="n">
        <v>1746</v>
      </c>
      <c r="I146" s="12" t="inlineStr">
        <is>
          <t>769894594-5</t>
        </is>
      </c>
      <c r="K146" s="41">
        <f>IF(J146=0,"",IF(J146=Diversos!$I$2,IF(LEN(A146)&lt;=11,TEXT(A146,"00000000000"),TEXT(A146,"00000000000000")),IF(J146=Diversos!$I$3,E146,D146)))</f>
        <v/>
      </c>
      <c r="L146" s="12" t="inlineStr">
        <is>
          <t>MO</t>
        </is>
      </c>
      <c r="O146" s="59">
        <f>IF(AND(P146&lt;&gt;"",Q146&lt;&gt;""),Q146,P146&amp;Q146)</f>
        <v/>
      </c>
      <c r="P146" s="12">
        <f>IF(F146=0,"",IF(G146=13,F146&amp;"  "&amp;TEXT(G146,"000")&amp;"  "&amp;TEXT(H146,"0000")&amp;"  "&amp;I146,F146&amp;"  "&amp;TEXT(H146,"0000")&amp;"  "&amp;I146))</f>
        <v/>
      </c>
      <c r="Q146" s="12">
        <f>IF(J146=0,"",IF(J146="CNPJ/CPF","PIX: "&amp;TEXT(K146,"00000000000"),IF(J146="TELEFONE","PIX: "&amp;K146,IF(J146="EMAIL","PIX: "&amp;K146,"PIX: "&amp;TEXT(K146,"00000000000000")))))</f>
        <v/>
      </c>
    </row>
    <row r="147" ht="15.95" customHeight="1">
      <c r="A147" s="98" t="n">
        <v>17254509000163</v>
      </c>
      <c r="B147" s="35" t="inlineStr">
        <is>
          <t>CONSELHO REGIONAL DE ENGENHARIA E AGRONOMIA DE MINAS GERAIS</t>
        </is>
      </c>
      <c r="C147" s="36" t="inlineStr">
        <is>
          <t>CREA MG</t>
        </is>
      </c>
      <c r="K147" s="41">
        <f>IF(J147=0,"",IF(J147=Diversos!$I$2,IF(LEN(A147)&lt;=11,TEXT(A147,"00000000000"),TEXT(A147,"00000000000000")),IF(J147=Diversos!$I$3,E147,D147)))</f>
        <v/>
      </c>
      <c r="L147" s="12" t="inlineStr">
        <is>
          <t>DIV</t>
        </is>
      </c>
      <c r="O147" s="12">
        <f>IF(AND(P147&lt;&gt;"",Q147&lt;&gt;""),Q147,P147&amp;Q147)</f>
        <v/>
      </c>
      <c r="P147" s="12">
        <f>IF(F147=0,"",IF(G147=13,F147&amp;"  "&amp;TEXT(G147,"000")&amp;"  "&amp;TEXT(H147,"0000")&amp;"  "&amp;I147,F147&amp;"  "&amp;TEXT(H147,"0000")&amp;"  "&amp;I147))</f>
        <v/>
      </c>
      <c r="Q147" s="12">
        <f>IF(J147=0,"",IF(J147="CNPJ/CPF","PIX: "&amp;TEXT(K147,"00000000000"),IF(J147="TELEFONE","PIX: "&amp;K147,IF(J147="EMAIL","PIX: "&amp;K147,"PIX: "&amp;TEXT(K147,"00000000000000")))))</f>
        <v/>
      </c>
    </row>
    <row r="148" ht="15.95" customHeight="1">
      <c r="A148" s="37" t="n">
        <v>125682603</v>
      </c>
      <c r="B148" s="36" t="inlineStr">
        <is>
          <t xml:space="preserve">CRISTINA FRANCISCA DE ASSIS CALONGE </t>
        </is>
      </c>
      <c r="C148" s="36" t="inlineStr">
        <is>
          <t>CRISTINA CALONGE</t>
        </is>
      </c>
      <c r="D148" s="43" t="n">
        <v>31995462125</v>
      </c>
      <c r="E148" s="44" t="n"/>
      <c r="F148" s="44" t="n"/>
      <c r="G148" s="45" t="n"/>
      <c r="H148" s="46" t="n"/>
      <c r="I148" s="44" t="n"/>
      <c r="J148" s="44" t="inlineStr">
        <is>
          <t>TELEFONE</t>
        </is>
      </c>
      <c r="K148" s="41">
        <f>IF(J148=0,"",IF(J148=Diversos!$I$2,IF(LEN(A148)&lt;=11,TEXT(A148,"00000000000"),TEXT(A148,"00000000000000")),IF(J148=Diversos!$I$3,E148,D148)))</f>
        <v/>
      </c>
      <c r="L148" s="44" t="inlineStr">
        <is>
          <t>MO</t>
        </is>
      </c>
      <c r="M148" s="44" t="n"/>
      <c r="N148" s="44" t="n"/>
      <c r="O148" s="12">
        <f>IF(AND(P148&lt;&gt;"",Q148&lt;&gt;""),Q148,P148&amp;Q148)</f>
        <v/>
      </c>
      <c r="P148" s="12">
        <f>IF(F148=0,"",IF(G148=13,F148&amp;"  "&amp;TEXT(G148,"000")&amp;"  "&amp;TEXT(H148,"0000")&amp;"  "&amp;I148,F148&amp;"  "&amp;TEXT(H148,"0000")&amp;"  "&amp;I148))</f>
        <v/>
      </c>
      <c r="Q148" s="12">
        <f>IF(J148=0,"",IF(J148="CNPJ/CPF","PIX: "&amp;TEXT(K148,"00000000000"),IF(J148="TELEFONE","PIX: "&amp;K148,IF(J148="EMAIL","PIX: "&amp;K148,"PIX: "&amp;TEXT(K148,"00000000000000")))))</f>
        <v/>
      </c>
    </row>
    <row r="149" ht="15.75" customHeight="1">
      <c r="A149" s="98" t="n">
        <v>1865779660</v>
      </c>
      <c r="B149" s="35" t="inlineStr">
        <is>
          <t>CRISTOFER BARBOSA ROSA</t>
        </is>
      </c>
      <c r="C149" s="35">
        <f>UPPER(B149)</f>
        <v/>
      </c>
      <c r="F149" s="12" t="inlineStr">
        <is>
          <t>INTER</t>
        </is>
      </c>
      <c r="H149" s="40" t="n">
        <v>1</v>
      </c>
      <c r="I149" s="12" t="n">
        <v>101244878</v>
      </c>
      <c r="K149" s="41">
        <f>IF(J149=0,"",IF(J149=Diversos!$I$2,IF(LEN(A149)&lt;=11,TEXT(A149,"00000000000"),TEXT(A149,"00000000000000")),IF(J149=Diversos!$I$3,E149,D149)))</f>
        <v/>
      </c>
      <c r="L149" s="12" t="inlineStr">
        <is>
          <t>MO</t>
        </is>
      </c>
      <c r="N149" s="12" t="inlineStr">
        <is>
          <t>COLABORADOR</t>
        </is>
      </c>
      <c r="O149" s="12">
        <f>IF(AND(P149&lt;&gt;"",Q149&lt;&gt;""),Q149,P149&amp;Q149)</f>
        <v/>
      </c>
      <c r="P149" s="12">
        <f>IF(F149=0,"",IF(G149=13,F149&amp;"  "&amp;TEXT(G149,"000")&amp;"  "&amp;TEXT(H149,"0000")&amp;"  "&amp;I149,F149&amp;"  "&amp;TEXT(H149,"0000")&amp;"  "&amp;I149))</f>
        <v/>
      </c>
      <c r="Q149" s="12">
        <f>IF(J149=0,"",IF(J149="CNPJ/CPF","PIX: "&amp;TEXT(K149,"00000000000"),IF(J149="TELEFONE","PIX: "&amp;K149,IF(J149="EMAIL","PIX: "&amp;K149,"PIX: "&amp;TEXT(K149,"00000000000000")))))</f>
        <v/>
      </c>
    </row>
    <row r="150">
      <c r="A150" s="98" t="n">
        <v>12454587000198</v>
      </c>
      <c r="B150" s="35" t="inlineStr">
        <is>
          <t>CS MADEIRAS E MAT CONSTRUCAO</t>
        </is>
      </c>
      <c r="C150" s="35">
        <f>UPPER(B150)</f>
        <v/>
      </c>
      <c r="L150" s="12" t="inlineStr">
        <is>
          <t>MAT</t>
        </is>
      </c>
      <c r="O150" s="12">
        <f>IF(AND(P150&lt;&gt;"",Q150&lt;&gt;""),Q150,P150&amp;Q150)</f>
        <v/>
      </c>
      <c r="P150" s="12">
        <f>IF(F150=0,"",IF(G150=13,F150&amp;"  "&amp;TEXT(G150,"000")&amp;"  "&amp;TEXT(H150,"0000")&amp;"  "&amp;I150,F150&amp;"  "&amp;TEXT(H150,"0000")&amp;"  "&amp;I150))</f>
        <v/>
      </c>
      <c r="Q150" s="12">
        <f>IF(J150=0,"",IF(J150="CNPJ/CPF","PIX: "&amp;TEXT(K150,"00000000000"),IF(J150="TELEFONE","PIX: "&amp;K150,IF(J150="EMAIL","PIX: "&amp;K150,"PIX: "&amp;TEXT(K150,"00000000000000")))))</f>
        <v/>
      </c>
    </row>
    <row r="151">
      <c r="A151" s="98" t="n">
        <v>41719758000161</v>
      </c>
      <c r="B151" s="35" t="inlineStr">
        <is>
          <t>DALLMINAS COMERCIAL LTDA</t>
        </is>
      </c>
      <c r="C151" s="36">
        <f>UPPER(B151)</f>
        <v/>
      </c>
      <c r="K151" s="41">
        <f>IF(J151=0,"",IF(J151=Diversos!$I$2,IF(LEN(A151)&lt;=11,TEXT(A151,"00000000000"),TEXT(A151,"00000000000000")),IF(J151=Diversos!$I$3,E151,D151)))</f>
        <v/>
      </c>
      <c r="L151" s="12" t="inlineStr">
        <is>
          <t>MAT</t>
        </is>
      </c>
      <c r="P151" s="12">
        <f>IF(F151=0,"",IF(G151=13,F151&amp;"  "&amp;TEXT(G151,"000")&amp;"  "&amp;TEXT(H151,"0000")&amp;"  "&amp;I151,F151&amp;"  "&amp;TEXT(H151,"0000")&amp;"  "&amp;I151))</f>
        <v/>
      </c>
      <c r="Q151" s="12">
        <f>IF(J151=0,"",IF(J151="CNPJ/CPF","PIX: "&amp;TEXT(K151,"00000000000"),IF(J151="TELEFONE","PIX: "&amp;K151,IF(J151="EMAIL","PIX: "&amp;K151,"PIX: "&amp;TEXT(K151,"00000000000000")))))</f>
        <v/>
      </c>
    </row>
    <row r="152">
      <c r="A152" s="52" t="n">
        <v>27678600</v>
      </c>
      <c r="B152" s="35" t="inlineStr">
        <is>
          <t>DANIEL FRANCISCO DOS SANTOS</t>
        </is>
      </c>
      <c r="C152" s="36">
        <f>UPPER(B152)</f>
        <v/>
      </c>
      <c r="D152" s="38" t="n">
        <v>31973564387</v>
      </c>
      <c r="J152" s="12" t="inlineStr">
        <is>
          <t>TELEFONE</t>
        </is>
      </c>
      <c r="K152" s="41">
        <f>IF(J152=0,"",IF(J152=Diversos!$I$2,IF(LEN(A152)&lt;=11,TEXT(A152,"00000000000"),TEXT(A152,"00000000000000")),IF(J152=Diversos!$I$3,E152,D152)))</f>
        <v/>
      </c>
      <c r="L152" s="12" t="inlineStr">
        <is>
          <t>MO</t>
        </is>
      </c>
      <c r="N152" s="12" t="inlineStr">
        <is>
          <t>COLABORADOR</t>
        </is>
      </c>
      <c r="O152" s="12">
        <f>IF(AND(P152&lt;&gt;"",Q152&lt;&gt;""),Q152,P152&amp;Q152)</f>
        <v/>
      </c>
      <c r="P152" s="12">
        <f>IF(F152=0,"",IF(G152=13,F152&amp;"  "&amp;TEXT(G152,"000")&amp;"  "&amp;TEXT(H152,"0000")&amp;"  "&amp;I152,F152&amp;"  "&amp;TEXT(H152,"0000")&amp;"  "&amp;I152))</f>
        <v/>
      </c>
      <c r="Q152" s="12">
        <f>IF(J152=0,"",IF(J152="CNPJ/CPF","PIX: "&amp;TEXT(K152,"00000000000"),IF(J152="TELEFONE","PIX: "&amp;K152,IF(J152="EMAIL","PIX: "&amp;K152,"PIX: "&amp;TEXT(K152,"00000000000000")))))</f>
        <v/>
      </c>
    </row>
    <row r="153">
      <c r="A153" s="98" t="n">
        <v>5168164625</v>
      </c>
      <c r="B153" s="58" t="inlineStr">
        <is>
          <t>DANIEL MOURA RODRIGUES</t>
        </is>
      </c>
      <c r="C153" s="35">
        <f>UPPER(B153)</f>
        <v/>
      </c>
      <c r="K153" s="41">
        <f>IF(J153=0,"",IF(J153=Diversos!$I$2,IF(LEN(A153)&lt;=11,TEXT(A153,"00000000000"),TEXT(A153,"00000000000000")),IF(J153=Diversos!$I$3,E153,D153)))</f>
        <v/>
      </c>
      <c r="L153" s="83" t="inlineStr">
        <is>
          <t>MAT</t>
        </is>
      </c>
      <c r="O153" s="59">
        <f>IF(AND(P153&lt;&gt;"",Q153&lt;&gt;""),Q153,P153&amp;Q153)</f>
        <v/>
      </c>
      <c r="P153" s="12">
        <f>IF(F153=0,"",IF(G153=13,F153&amp;"  "&amp;TEXT(G153,"000")&amp;"  "&amp;TEXT(H153,"0000")&amp;"  "&amp;I153,F153&amp;"  "&amp;TEXT(H153,"0000")&amp;"  "&amp;I153))</f>
        <v/>
      </c>
      <c r="Q153" s="12">
        <f>IF(J153=0,"",IF(J153="CNPJ/CPF","PIX: "&amp;TEXT(K153,"00000000000"),IF(J153="TELEFONE","PIX: "&amp;K153,IF(J153="EMAIL","PIX: "&amp;K153,"PIX: "&amp;TEXT(K153,"00000000000000")))))</f>
        <v/>
      </c>
    </row>
    <row r="154">
      <c r="A154" s="98" t="n">
        <v>3922187633</v>
      </c>
      <c r="B154" s="35" t="inlineStr">
        <is>
          <t>DANIEL SEVERIANO DA SILVA</t>
        </is>
      </c>
      <c r="C154" s="35">
        <f>UPPER(B154)</f>
        <v/>
      </c>
      <c r="D154" s="43" t="n"/>
      <c r="F154" s="12" t="inlineStr">
        <is>
          <t>BRADESCO</t>
        </is>
      </c>
      <c r="H154" s="40" t="n">
        <v>4928</v>
      </c>
      <c r="I154" s="12" t="n">
        <v>146137</v>
      </c>
      <c r="K154" s="41">
        <f>IF(J154=0,"",IF(J154=Diversos!$I$2,IF(LEN(A154)&lt;=11,TEXT(A154,"00000000000"),TEXT(A154,"00000000000000")),IF(J154=Diversos!$I$3,E154,D154)))</f>
        <v/>
      </c>
      <c r="L154" s="12" t="inlineStr">
        <is>
          <t>MO</t>
        </is>
      </c>
      <c r="N154" s="44" t="inlineStr">
        <is>
          <t>COLABORADOR</t>
        </is>
      </c>
      <c r="O154" s="12">
        <f>IF(AND(P154&lt;&gt;"",Q154&lt;&gt;""),Q154,P154&amp;Q154)</f>
        <v/>
      </c>
      <c r="P154" s="12">
        <f>IF(F154=0,"",IF(G154=13,F154&amp;"  "&amp;TEXT(G154,"000")&amp;"  "&amp;TEXT(H154,"0000")&amp;"  "&amp;I154,F154&amp;"  "&amp;TEXT(H154,"0000")&amp;"  "&amp;I154))</f>
        <v/>
      </c>
      <c r="Q154" s="12">
        <f>IF(J154=0,"",IF(J154="CNPJ/CPF","PIX: "&amp;TEXT(K154,"00000000000"),IF(J154="TELEFONE","PIX: "&amp;K154,IF(J154="EMAIL","PIX: "&amp;K154,"PIX: "&amp;TEXT(K154,"00000000000000")))))</f>
        <v/>
      </c>
    </row>
    <row r="155">
      <c r="A155" s="98" t="n">
        <v>10483196606</v>
      </c>
      <c r="B155" s="35" t="inlineStr">
        <is>
          <t>DARLAN</t>
        </is>
      </c>
      <c r="C155" s="35">
        <f>UPPER(B155)</f>
        <v/>
      </c>
      <c r="D155" s="43" t="n"/>
      <c r="F155" s="12" t="inlineStr">
        <is>
          <t>CEF</t>
        </is>
      </c>
      <c r="G155" s="39" t="n">
        <v>13</v>
      </c>
      <c r="H155" s="40" t="n">
        <v>1639</v>
      </c>
      <c r="I155" s="12" t="n">
        <v>1447016</v>
      </c>
      <c r="K155" s="41">
        <f>IF(J155=0,"",IF(J155=Diversos!$I$2,IF(LEN(A155)&lt;=11,TEXT(A155,"00000000000"),TEXT(A155,"00000000000000")),IF(J155=Diversos!$I$3,E155,D155)))</f>
        <v/>
      </c>
      <c r="L155" s="12" t="inlineStr">
        <is>
          <t>MO</t>
        </is>
      </c>
      <c r="N155" s="44" t="inlineStr">
        <is>
          <t>COLABORADOR</t>
        </is>
      </c>
      <c r="O155" s="12">
        <f>IF(AND(P155&lt;&gt;"",Q155&lt;&gt;""),Q155,P155&amp;Q155)</f>
        <v/>
      </c>
      <c r="P155" s="12">
        <f>IF(F155=0,"",IF(G155=13,F155&amp;"  "&amp;TEXT(G155,"000")&amp;"  "&amp;TEXT(H155,"0000")&amp;"  "&amp;I155,F155&amp;"  "&amp;TEXT(H155,"0000")&amp;"  "&amp;I155))</f>
        <v/>
      </c>
      <c r="Q155" s="12">
        <f>IF(J155=0,"",IF(J155="CNPJ/CPF","PIX: "&amp;TEXT(K155,"00000000000"),IF(J155="TELEFONE","PIX: "&amp;K155,IF(J155="EMAIL","PIX: "&amp;K155,"PIX: "&amp;TEXT(K155,"00000000000000")))))</f>
        <v/>
      </c>
    </row>
    <row r="156">
      <c r="A156" s="98" t="n">
        <v>13315652600</v>
      </c>
      <c r="B156" s="35" t="inlineStr">
        <is>
          <t>DAVI NERES RODRIGUES</t>
        </is>
      </c>
      <c r="C156" s="35">
        <f>UPPER(B156)</f>
        <v/>
      </c>
      <c r="J156" s="12" t="inlineStr">
        <is>
          <t>CNPJ/CPF</t>
        </is>
      </c>
      <c r="K156" s="41">
        <f>IF(J156=0,"",IF(J156=Diversos!$I$2,IF(LEN(A156)&lt;=11,TEXT(A156,"00000000000"),TEXT(A156,"00000000000000")),IF(J156=Diversos!$I$3,E156,D156)))</f>
        <v/>
      </c>
      <c r="L156" s="12" t="inlineStr">
        <is>
          <t>MO</t>
        </is>
      </c>
      <c r="N156" s="12" t="inlineStr">
        <is>
          <t>COLABORADOR</t>
        </is>
      </c>
      <c r="O156" s="59">
        <f>IF(AND(P156&lt;&gt;"",Q156&lt;&gt;""),Q156,P156&amp;Q156)</f>
        <v/>
      </c>
      <c r="P156" s="12">
        <f>IF(F156=0,"",IF(G156=13,F156&amp;"  "&amp;TEXT(G156,"000")&amp;"  "&amp;TEXT(H156,"0000")&amp;"  "&amp;I156,F156&amp;"  "&amp;TEXT(H156,"0000")&amp;"  "&amp;I156))</f>
        <v/>
      </c>
      <c r="Q156" s="12">
        <f>IF(J156=0,"",IF(J156="CNPJ/CPF","PIX: "&amp;TEXT(K156,"00000000000"),IF(J156="TELEFONE","PIX: "&amp;K156,IF(J156="EMAIL","PIX: "&amp;K156,"PIX: "&amp;TEXT(K156,"00000000000000")))))</f>
        <v/>
      </c>
    </row>
    <row r="157">
      <c r="A157" s="98" t="n">
        <v>13034919662</v>
      </c>
      <c r="B157" s="35" t="inlineStr">
        <is>
          <t>DAVID LOPES DOS SANTOS</t>
        </is>
      </c>
      <c r="C157" s="35">
        <f>UPPER(B157)</f>
        <v/>
      </c>
      <c r="J157" s="12" t="inlineStr">
        <is>
          <t>CNPJ/CPF</t>
        </is>
      </c>
      <c r="K157" s="41">
        <f>IF(J157=0,"",IF(J157=Diversos!$I$2,IF(LEN(A157)&lt;=11,TEXT(A157,"00000000000"),TEXT(A157,"00000000000000")),IF(J157=Diversos!$I$3,E157,D157)))</f>
        <v/>
      </c>
      <c r="L157" s="12" t="inlineStr">
        <is>
          <t>MO</t>
        </is>
      </c>
      <c r="N157" s="44" t="inlineStr">
        <is>
          <t>COLABORADOR</t>
        </is>
      </c>
      <c r="O157" s="12">
        <f>IF(AND(P157&lt;&gt;"",Q157&lt;&gt;""),Q157,P157&amp;Q157)</f>
        <v/>
      </c>
      <c r="P157" s="12">
        <f>IF(F157=0,"",IF(G157=13,F157&amp;"  "&amp;TEXT(G157,"000")&amp;"  "&amp;TEXT(H157,"0000")&amp;"  "&amp;I157,F157&amp;"  "&amp;TEXT(H157,"0000")&amp;"  "&amp;I157))</f>
        <v/>
      </c>
      <c r="Q157" s="12">
        <f>IF(J157=0,"",IF(J157="CNPJ/CPF","PIX: "&amp;TEXT(K157,"00000000000"),IF(J157="TELEFONE","PIX: "&amp;K157,IF(J157="EMAIL","PIX: "&amp;K157,"PIX: "&amp;TEXT(K157,"00000000000000")))))</f>
        <v/>
      </c>
    </row>
    <row r="158">
      <c r="A158" s="98" t="n">
        <v>10347502679</v>
      </c>
      <c r="B158" s="35" t="inlineStr">
        <is>
          <t>DAVID ROMUALDO DE SOUZA</t>
        </is>
      </c>
      <c r="C158" s="35">
        <f>UPPER(B158)</f>
        <v/>
      </c>
      <c r="D158" s="38" t="n">
        <v>31988517261</v>
      </c>
      <c r="J158" s="12" t="inlineStr">
        <is>
          <t>TELEFONE</t>
        </is>
      </c>
      <c r="K158" s="41">
        <f>IF(J158=0,"",IF(J158=Diversos!$I$2,IF(LEN(A158)&lt;=11,TEXT(A158,"00000000000"),TEXT(A158,"00000000000000")),IF(J158=Diversos!$I$3,E158,D158)))</f>
        <v/>
      </c>
      <c r="L158" s="12" t="inlineStr">
        <is>
          <t>MO</t>
        </is>
      </c>
      <c r="O158" s="12">
        <f>IF(AND(P158&lt;&gt;"",Q158&lt;&gt;""),Q158,P158&amp;Q158)</f>
        <v/>
      </c>
      <c r="P158" s="12">
        <f>IF(F158=0,"",IF(G158=13,F158&amp;"  "&amp;TEXT(G158,"000")&amp;"  "&amp;TEXT(H158,"0000")&amp;"  "&amp;I158,F158&amp;"  "&amp;TEXT(H158,"0000")&amp;"  "&amp;I158))</f>
        <v/>
      </c>
      <c r="Q158" s="12">
        <f>IF(J158=0,"",IF(J158="CNPJ/CPF","PIX: "&amp;TEXT(K158,"00000000000"),IF(J158="TELEFONE","PIX: "&amp;K158,IF(J158="EMAIL","PIX: "&amp;K158,"PIX: "&amp;TEXT(K158,"00000000000000")))))</f>
        <v/>
      </c>
    </row>
    <row r="159">
      <c r="A159" s="37" t="n">
        <v>32392731000116</v>
      </c>
      <c r="B159" s="36" t="inlineStr">
        <is>
          <t xml:space="preserve">EMPÓRIO DA CONSTRUÇÃO 040 EIRELI </t>
        </is>
      </c>
      <c r="C159" s="36" t="inlineStr">
        <is>
          <t>DEPÓSITO 040</t>
        </is>
      </c>
      <c r="D159" s="43" t="n"/>
      <c r="E159" s="44" t="n"/>
      <c r="F159" s="44" t="n"/>
      <c r="G159" s="45" t="n"/>
      <c r="H159" s="46" t="n"/>
      <c r="I159" s="44" t="n"/>
      <c r="J159" s="44" t="n"/>
      <c r="K159" s="41">
        <f>IF(J159=0,"",IF(J159=Diversos!$I$2,IF(LEN(A159)&lt;=11,TEXT(A159,"00000000000"),TEXT(A159,"00000000000000")),IF(J159=Diversos!$I$3,E159,D159)))</f>
        <v/>
      </c>
      <c r="L159" s="44" t="inlineStr">
        <is>
          <t>MAT</t>
        </is>
      </c>
      <c r="M159" s="44" t="n"/>
      <c r="N159" s="44" t="inlineStr">
        <is>
          <t>FORNECEDOR</t>
        </is>
      </c>
      <c r="O159" s="12">
        <f>IF(AND(P159&lt;&gt;"",Q159&lt;&gt;""),Q159,P159&amp;Q159)</f>
        <v/>
      </c>
      <c r="P159" s="12">
        <f>IF(F159=0,"",IF(G159=13,F159&amp;"  "&amp;TEXT(G159,"000")&amp;"  "&amp;TEXT(H159,"0000")&amp;"  "&amp;I159,F159&amp;"  "&amp;TEXT(H159,"0000")&amp;"  "&amp;I159))</f>
        <v/>
      </c>
      <c r="Q159" s="12">
        <f>IF(J159=0,"",IF(J159="CNPJ/CPF","PIX: "&amp;TEXT(K159,"00000000000"),IF(J159="TELEFONE","PIX: "&amp;K159,IF(J159="EMAIL","PIX: "&amp;K159,"PIX: "&amp;TEXT(K159,"00000000000000")))))</f>
        <v/>
      </c>
    </row>
    <row r="160">
      <c r="A160" s="98" t="n">
        <v>3918003000105</v>
      </c>
      <c r="B160" s="35" t="inlineStr">
        <is>
          <t>DEPÓSITO BOA VISTA</t>
        </is>
      </c>
      <c r="C160" s="35">
        <f>UPPER(B160)</f>
        <v/>
      </c>
      <c r="K160" s="41">
        <f>IF(J160=0,"",IF(J160=Diversos!$I$2,IF(LEN(A160)&lt;=11,TEXT(A160,"00000000000"),TEXT(A160,"00000000000000")),IF(J160=Diversos!$I$3,E160,D160)))</f>
        <v/>
      </c>
      <c r="L160" s="12" t="inlineStr">
        <is>
          <t>MAT</t>
        </is>
      </c>
      <c r="O160" s="12">
        <f>IF(AND(P160&lt;&gt;"",Q160&lt;&gt;""),Q160,P160&amp;Q160)</f>
        <v/>
      </c>
      <c r="P160" s="12">
        <f>IF(F160=0,"",IF(G160=13,F160&amp;"  "&amp;TEXT(G160,"000")&amp;"  "&amp;TEXT(H160,"0000")&amp;"  "&amp;I160,F160&amp;"  "&amp;TEXT(H160,"0000")&amp;"  "&amp;I160))</f>
        <v/>
      </c>
      <c r="Q160" s="12">
        <f>IF(J160=0,"",IF(J160="CNPJ/CPF","PIX: "&amp;TEXT(K160,"00000000000"),IF(J160="TELEFONE","PIX: "&amp;K160,IF(J160="EMAIL","PIX: "&amp;K160,"PIX: "&amp;TEXT(K160,"00000000000000")))))</f>
        <v/>
      </c>
    </row>
    <row r="161">
      <c r="A161" s="98" t="n">
        <v>43460841000194</v>
      </c>
      <c r="B161" s="35" t="inlineStr">
        <is>
          <t>DEPÓSITO THIAGO</t>
        </is>
      </c>
      <c r="C161" s="35">
        <f>UPPER(B161)</f>
        <v/>
      </c>
      <c r="K161" s="41">
        <f>IF(J161=0,"",IF(J161=Diversos!$I$2,IF(LEN(A161)&lt;=11,TEXT(A161,"00000000000"),TEXT(A161,"00000000000000")),IF(J161=Diversos!$I$3,E161,D161)))</f>
        <v/>
      </c>
      <c r="L161" s="12" t="inlineStr">
        <is>
          <t>MAT</t>
        </is>
      </c>
      <c r="O161" s="12">
        <f>IF(AND(P161&lt;&gt;"",Q161&lt;&gt;""),Q161,P161&amp;Q161)</f>
        <v/>
      </c>
      <c r="P161" s="12">
        <f>IF(F161=0,"",IF(G161=13,F161&amp;"  "&amp;TEXT(G161,"000")&amp;"  "&amp;TEXT(H161,"0000")&amp;"  "&amp;I161,F161&amp;"  "&amp;TEXT(H161,"0000")&amp;"  "&amp;I161))</f>
        <v/>
      </c>
      <c r="Q161" s="12">
        <f>IF(J161=0,"",IF(J161="CNPJ/CPF","PIX: "&amp;TEXT(K161,"00000000000"),IF(J161="TELEFONE","PIX: "&amp;K161,IF(J161="EMAIL","PIX: "&amp;K161,"PIX: "&amp;TEXT(K161,"00000000000000")))))</f>
        <v/>
      </c>
    </row>
    <row r="162">
      <c r="A162" s="98" t="n">
        <v>3156227684</v>
      </c>
      <c r="B162" s="35" t="inlineStr">
        <is>
          <t>DERLANO CALDEIRA SANTOS</t>
        </is>
      </c>
      <c r="C162" s="36">
        <f>UPPER(B162)</f>
        <v/>
      </c>
      <c r="D162" s="38" t="n">
        <v>31993675460</v>
      </c>
      <c r="J162" s="12" t="inlineStr">
        <is>
          <t>TELEFONE</t>
        </is>
      </c>
      <c r="K162" s="41">
        <f>IF(J162=0,"",IF(J162=Diversos!$I$2,IF(LEN(A162)&lt;=11,TEXT(A162,"00000000000"),TEXT(A162,"00000000000000")),IF(J162=Diversos!$I$3,E162,D162)))</f>
        <v/>
      </c>
      <c r="L162" s="12" t="inlineStr">
        <is>
          <t>MO</t>
        </is>
      </c>
      <c r="N162" s="44" t="inlineStr">
        <is>
          <t>COLABORADOR</t>
        </is>
      </c>
      <c r="O162" s="12">
        <f>IF(AND(P162&lt;&gt;"",Q162&lt;&gt;""),Q162,P162&amp;Q162)</f>
        <v/>
      </c>
      <c r="P162" s="12">
        <f>IF(F162=0,"",IF(G162=13,F162&amp;"  "&amp;TEXT(G162,"000")&amp;"  "&amp;TEXT(H162,"0000")&amp;"  "&amp;I162,F162&amp;"  "&amp;TEXT(H162,"0000")&amp;"  "&amp;I162))</f>
        <v/>
      </c>
      <c r="Q162" s="12">
        <f>IF(J162=0,"",IF(J162="CNPJ/CPF","PIX: "&amp;TEXT(K162,"00000000000"),IF(J162="TELEFONE","PIX: "&amp;K162,IF(J162="EMAIL","PIX: "&amp;K162,"PIX: "&amp;TEXT(K162,"00000000000000")))))</f>
        <v/>
      </c>
    </row>
    <row r="163">
      <c r="A163" s="98" t="n">
        <v>32139682000104</v>
      </c>
      <c r="B163" s="58" t="inlineStr">
        <is>
          <t>DIEGO DISTRIBUIDORA DE GESSO</t>
        </is>
      </c>
      <c r="C163" s="35">
        <f>UPPER(B163)</f>
        <v/>
      </c>
      <c r="K163" s="41">
        <f>IF(J163=0,"",IF(J163=Diversos!$I$2,IF(LEN(A163)&lt;=11,TEXT(A163,"00000000000"),TEXT(A163,"00000000000000")),IF(J163=Diversos!$I$3,E163,D163)))</f>
        <v/>
      </c>
      <c r="L163" s="83" t="inlineStr">
        <is>
          <t>MAT</t>
        </is>
      </c>
      <c r="O163" s="12">
        <f>IF(AND(P163&lt;&gt;"",Q163&lt;&gt;""),Q163,P163&amp;Q163)</f>
        <v/>
      </c>
      <c r="P163" s="12">
        <f>IF(F163=0,"",IF(G163=13,F163&amp;"  "&amp;TEXT(G163,"000")&amp;"  "&amp;TEXT(H163,"0000")&amp;"  "&amp;I163,F163&amp;"  "&amp;TEXT(H163,"0000")&amp;"  "&amp;I163))</f>
        <v/>
      </c>
      <c r="Q163" s="12">
        <f>IF(J163=0,"",IF(J163="CNPJ/CPF","PIX: "&amp;TEXT(K163,"00000000000"),IF(J163="TELEFONE","PIX: "&amp;K163,IF(J163="EMAIL","PIX: "&amp;K163,"PIX: "&amp;TEXT(K163,"00000000000000")))))</f>
        <v/>
      </c>
    </row>
    <row r="164">
      <c r="A164" s="98" t="n">
        <v>6667226610</v>
      </c>
      <c r="B164" s="35" t="inlineStr">
        <is>
          <t>DIEGO M SILVA DANIEL</t>
        </is>
      </c>
      <c r="C164" s="35">
        <f>UPPER(B164)</f>
        <v/>
      </c>
      <c r="J164" s="12" t="inlineStr">
        <is>
          <t>CNPJ/CPF</t>
        </is>
      </c>
      <c r="K164" s="41">
        <f>IF(J164=0,"",IF(J164=Diversos!$I$2,IF(LEN(A164)&lt;=11,TEXT(A164,"00000000000"),TEXT(A164,"00000000000000")),IF(J164=Diversos!$I$3,E164,D164)))</f>
        <v/>
      </c>
      <c r="L164" s="12" t="inlineStr">
        <is>
          <t>SERV</t>
        </is>
      </c>
      <c r="M164" s="12" t="inlineStr">
        <is>
          <t>IMPERMEABILIZAÇÃO</t>
        </is>
      </c>
      <c r="O164" s="12">
        <f>IF(AND(P164&lt;&gt;"",Q164&lt;&gt;""),Q164,P164&amp;Q164)</f>
        <v/>
      </c>
      <c r="P164" s="12">
        <f>IF(F164=0,"",IF(G164=13,F164&amp;"  "&amp;TEXT(G164,"000")&amp;"  "&amp;TEXT(H164,"0000")&amp;"  "&amp;I164,F164&amp;"  "&amp;TEXT(H164,"0000")&amp;"  "&amp;I164))</f>
        <v/>
      </c>
      <c r="Q164" s="12">
        <f>IF(J164=0,"",IF(J164="CNPJ/CPF","PIX: "&amp;TEXT(K164,"00000000000"),IF(J164="TELEFONE","PIX: "&amp;K164,IF(J164="EMAIL","PIX: "&amp;K164,"PIX: "&amp;TEXT(K164,"00000000000000")))))</f>
        <v/>
      </c>
    </row>
    <row r="165">
      <c r="A165" s="98" t="n">
        <v>2055468626</v>
      </c>
      <c r="B165" s="35" t="inlineStr">
        <is>
          <t>DIOGO SOUZA MARQUES</t>
        </is>
      </c>
      <c r="C165" s="35" t="inlineStr">
        <is>
          <t>DIOGO SOUZA MARQUES</t>
        </is>
      </c>
      <c r="J165" s="12" t="inlineStr">
        <is>
          <t>CNPJ/CPF</t>
        </is>
      </c>
      <c r="K165" s="41">
        <f>IF(J165=0,"",IF(J165=Diversos!$I$2,IF(LEN(A165)&lt;=11,TEXT(A165,"00000000000"),TEXT(A165,"00000000000000")),IF(J165=Diversos!$I$3,E165,D165)))</f>
        <v/>
      </c>
      <c r="L165" s="12" t="inlineStr">
        <is>
          <t>MO</t>
        </is>
      </c>
      <c r="N165" s="12" t="inlineStr">
        <is>
          <t>COLABORADOR</t>
        </is>
      </c>
      <c r="O165" s="12">
        <f>IF(AND(P165&lt;&gt;"",Q165&lt;&gt;""),Q165,P165&amp;Q165)</f>
        <v/>
      </c>
      <c r="P165" s="12">
        <f>IF(F165=0,"",IF(G165=13,F165&amp;"  "&amp;TEXT(G165,"000")&amp;"  "&amp;TEXT(H165,"0000")&amp;"  "&amp;I165,F165&amp;"  "&amp;TEXT(H165,"0000")&amp;"  "&amp;I165))</f>
        <v/>
      </c>
      <c r="Q165" s="12">
        <f>IF(J165=0,"",IF(J165="CNPJ/CPF","PIX: "&amp;TEXT(K165,"00000000000"),IF(J165="TELEFONE","PIX: "&amp;K165,IF(J165="EMAIL","PIX: "&amp;K165,"PIX: "&amp;TEXT(K165,"00000000000000")))))</f>
        <v/>
      </c>
    </row>
    <row r="166" ht="15.75" customHeight="1">
      <c r="A166" s="98" t="n">
        <v>94512361200</v>
      </c>
      <c r="B166" s="35" t="inlineStr">
        <is>
          <t>DIOSAGNES DE SOUZA ARAUJO</t>
        </is>
      </c>
      <c r="C166" s="35">
        <f>UPPER(B166)</f>
        <v/>
      </c>
      <c r="F166" s="12" t="inlineStr">
        <is>
          <t>CEF</t>
        </is>
      </c>
      <c r="H166" s="40" t="n">
        <v>81</v>
      </c>
      <c r="I166" s="12" t="n">
        <v>7441340480</v>
      </c>
      <c r="K166" s="41">
        <f>IF(J166=0,"",IF(J166=Diversos!$I$2,IF(LEN(A166)&lt;=11,TEXT(A166,"00000000000"),TEXT(A166,"00000000000000")),IF(J166=Diversos!$I$3,E166,D166)))</f>
        <v/>
      </c>
      <c r="L166" s="12" t="inlineStr">
        <is>
          <t>MO</t>
        </is>
      </c>
      <c r="N166" s="12" t="inlineStr">
        <is>
          <t>COLABORADOR</t>
        </is>
      </c>
      <c r="O166" s="12">
        <f>IF(AND(P166&lt;&gt;"",Q166&lt;&gt;""),Q166,P166&amp;Q166)</f>
        <v/>
      </c>
      <c r="P166" s="12">
        <f>IF(F166=0,"",IF(G166=13,F166&amp;"  "&amp;TEXT(G166,"000")&amp;"  "&amp;TEXT(H166,"0000")&amp;"  "&amp;I166,F166&amp;"  "&amp;TEXT(H166,"0000")&amp;"  "&amp;I166))</f>
        <v/>
      </c>
      <c r="Q166" s="12">
        <f>IF(J166=0,"",IF(J166="CNPJ/CPF","PIX: "&amp;TEXT(K166,"00000000000"),IF(J166="TELEFONE","PIX: "&amp;K166,IF(J166="EMAIL","PIX: "&amp;K166,"PIX: "&amp;TEXT(K166,"00000000000000")))))</f>
        <v/>
      </c>
    </row>
    <row r="167" ht="15.75" customHeight="1">
      <c r="A167" s="98" t="n">
        <v>5512402000270</v>
      </c>
      <c r="B167" s="35" t="inlineStr">
        <is>
          <t>IMPERTRADE INDUSTRIA E COMERCIO EXPORTACAO E IMPORTACAO LTDA</t>
        </is>
      </c>
      <c r="C167" s="35" t="inlineStr">
        <is>
          <t>DIPROTEC</t>
        </is>
      </c>
      <c r="K167" s="41">
        <f>IF(J167=0,"",IF(J167=Diversos!$I$2,IF(LEN(A167)&lt;=11,TEXT(A167,"00000000000"),TEXT(A167,"00000000000000")),IF(J167=Diversos!$I$3,E167,D167)))</f>
        <v/>
      </c>
      <c r="L167" s="12" t="inlineStr">
        <is>
          <t>MAT</t>
        </is>
      </c>
      <c r="O167" s="12">
        <f>IF(AND(P167&lt;&gt;"",Q167&lt;&gt;""),Q167,P167&amp;Q167)</f>
        <v/>
      </c>
      <c r="P167" s="12">
        <f>IF(F167=0,"",IF(G167=13,F167&amp;"  "&amp;TEXT(G167,"000")&amp;"  "&amp;TEXT(H167,"0000")&amp;"  "&amp;I167,F167&amp;"  "&amp;TEXT(H167,"0000")&amp;"  "&amp;I167))</f>
        <v/>
      </c>
      <c r="Q167" s="12">
        <f>IF(J167=0,"",IF(J167="CNPJ/CPF","PIX: "&amp;TEXT(K167,"00000000000"),IF(J167="TELEFONE","PIX: "&amp;K167,IF(J167="EMAIL","PIX: "&amp;K167,"PIX: "&amp;TEXT(K167,"00000000000000")))))</f>
        <v/>
      </c>
    </row>
    <row r="168" ht="15.75" customHeight="1">
      <c r="A168" s="98" t="n">
        <v>36085466000184</v>
      </c>
      <c r="B168" s="35" t="inlineStr">
        <is>
          <t>DISTRIBUIDORA DE MADEIRAS DO BRASIL LTDA</t>
        </is>
      </c>
      <c r="C168" s="35">
        <f>UPPER(B168)</f>
        <v/>
      </c>
      <c r="K168" s="41">
        <f>IF(J168=0,"",IF(J168=Diversos!$I$2,IF(LEN(A168)&lt;=11,TEXT(A168,"00000000000"),TEXT(A168,"00000000000000")),IF(J168=Diversos!$I$3,E168,D168)))</f>
        <v/>
      </c>
      <c r="L168" s="12" t="inlineStr">
        <is>
          <t>MAT</t>
        </is>
      </c>
      <c r="O168" s="12">
        <f>IF(AND(P168&lt;&gt;"",Q168&lt;&gt;""),Q168,P168&amp;Q168)</f>
        <v/>
      </c>
      <c r="P168" s="12">
        <f>IF(F168=0,"",IF(G168=13,F168&amp;"  "&amp;TEXT(G168,"000")&amp;"  "&amp;TEXT(H168,"0000")&amp;"  "&amp;I168,F168&amp;"  "&amp;TEXT(H168,"0000")&amp;"  "&amp;I168))</f>
        <v/>
      </c>
      <c r="Q168" s="12">
        <f>IF(J168=0,"",IF(J168="CNPJ/CPF","PIX: "&amp;TEXT(K168,"00000000000"),IF(J168="TELEFONE","PIX: "&amp;K168,IF(J168="EMAIL","PIX: "&amp;K168,"PIX: "&amp;TEXT(K168,"00000000000000")))))</f>
        <v/>
      </c>
    </row>
    <row r="169" ht="15.75" customHeight="1">
      <c r="A169" s="98" t="n">
        <v>11427121000130</v>
      </c>
      <c r="B169" s="35" t="inlineStr">
        <is>
          <t>DISTRIBUIDORA SOUZA LTDA</t>
        </is>
      </c>
      <c r="C169" s="35">
        <f>UPPER(B169)</f>
        <v/>
      </c>
      <c r="K169" s="41">
        <f>IF(J169=0,"",IF(J169=Diversos!$I$2,IF(LEN(A169)&lt;=11,TEXT(A169,"00000000000"),TEXT(A169,"00000000000000")),IF(J169=Diversos!$I$3,E169,D169)))</f>
        <v/>
      </c>
      <c r="L169" s="12" t="inlineStr">
        <is>
          <t>MAT</t>
        </is>
      </c>
      <c r="O169" s="12">
        <f>IF(AND(P169&lt;&gt;"",Q169&lt;&gt;""),Q169,P169&amp;Q169)</f>
        <v/>
      </c>
      <c r="P169" s="12">
        <f>IF(F169=0,"",IF(G169=13,F169&amp;"  "&amp;TEXT(G169,"000")&amp;"  "&amp;TEXT(H169,"0000")&amp;"  "&amp;I169,F169&amp;"  "&amp;TEXT(H169,"0000")&amp;"  "&amp;I169))</f>
        <v/>
      </c>
      <c r="Q169" s="12">
        <f>IF(J169=0,"",IF(J169="CNPJ/CPF","PIX: "&amp;TEXT(K169,"00000000000"),IF(J169="TELEFONE","PIX: "&amp;K169,IF(J169="EMAIL","PIX: "&amp;K169,"PIX: "&amp;TEXT(K169,"00000000000000")))))</f>
        <v/>
      </c>
    </row>
    <row r="170" ht="15.75" customHeight="1">
      <c r="A170" s="52" t="n">
        <v>16000000600</v>
      </c>
      <c r="B170" s="35" t="inlineStr">
        <is>
          <t>DIVERSOS PF</t>
        </is>
      </c>
      <c r="C170" s="36">
        <f>UPPER(B170)</f>
        <v/>
      </c>
      <c r="K170" s="41">
        <f>IF(J170=0,"",IF(J170=Diversos!$I$2,IF(LEN(A170)&lt;=11,TEXT(A170,"00000000000"),TEXT(A170,"00000000000000")),IF(J170=Diversos!$I$3,E170,D170)))</f>
        <v/>
      </c>
      <c r="L170" s="12" t="inlineStr">
        <is>
          <t>DIV</t>
        </is>
      </c>
      <c r="O170" s="12">
        <f>IF(AND(P170&lt;&gt;"",Q170&lt;&gt;""),Q170,P170&amp;Q170)</f>
        <v/>
      </c>
      <c r="P170" s="12">
        <f>IF(F170=0,"",IF(G170=13,F170&amp;"  "&amp;TEXT(G170,"000")&amp;"  "&amp;TEXT(H170,"0000")&amp;"  "&amp;I170,F170&amp;"  "&amp;TEXT(H170,"0000")&amp;"  "&amp;I170))</f>
        <v/>
      </c>
      <c r="Q170" s="12">
        <f>IF(J170=0,"",IF(J170="CNPJ/CPF","PIX: "&amp;TEXT(K170,"00000000000"),IF(J170="TELEFONE","PIX: "&amp;K170,IF(J170="EMAIL","PIX: "&amp;K170,"PIX: "&amp;TEXT(K170,"00000000000000")))))</f>
        <v/>
      </c>
    </row>
    <row r="171" ht="15.75" customHeight="1">
      <c r="A171" s="98" t="n">
        <v>44751926000194</v>
      </c>
      <c r="B171" s="35" t="inlineStr">
        <is>
          <t>DL LOCAÇÕES E TRANSPORTES LTDA</t>
        </is>
      </c>
      <c r="C171" s="36">
        <f>UPPER(B171)</f>
        <v/>
      </c>
      <c r="K171" s="41">
        <f>IF(J171=0,"",IF(J171=Diversos!$I$2,IF(LEN(A171)&lt;=11,TEXT(A171,"00000000000"),TEXT(A171,"00000000000000")),IF(J171=Diversos!$I$3,E171,D171)))</f>
        <v/>
      </c>
      <c r="L171" s="12" t="inlineStr">
        <is>
          <t>DIV</t>
        </is>
      </c>
      <c r="M171" s="12" t="inlineStr">
        <is>
          <t>FRETE</t>
        </is>
      </c>
      <c r="N171" s="12" t="inlineStr">
        <is>
          <t>FORNECEDOR</t>
        </is>
      </c>
      <c r="O171" s="12">
        <f>IF(AND(P171&lt;&gt;"",Q171&lt;&gt;""),Q171,P171&amp;Q171)</f>
        <v/>
      </c>
      <c r="P171" s="12">
        <f>IF(F171=0,"",IF(G171=13,F171&amp;"  "&amp;TEXT(G171,"000")&amp;"  "&amp;TEXT(H171,"0000")&amp;"  "&amp;I171,F171&amp;"  "&amp;TEXT(H171,"0000")&amp;"  "&amp;I171))</f>
        <v/>
      </c>
      <c r="Q171" s="12">
        <f>IF(J171=0,"",IF(J171="CNPJ/CPF","PIX: "&amp;TEXT(K171,"00000000000"),IF(J171="TELEFONE","PIX: "&amp;K171,IF(J171="EMAIL","PIX: "&amp;K171,"PIX: "&amp;TEXT(K171,"00000000000000")))))</f>
        <v/>
      </c>
    </row>
    <row r="172">
      <c r="A172" s="98" t="n">
        <v>87942119653</v>
      </c>
      <c r="B172" s="35" t="inlineStr">
        <is>
          <t>DOMINGOS DA SILVA LIMA</t>
        </is>
      </c>
      <c r="C172" s="35">
        <f>UPPER(B172)</f>
        <v/>
      </c>
      <c r="F172" s="12" t="inlineStr">
        <is>
          <t>CEF</t>
        </is>
      </c>
      <c r="G172" s="39" t="n">
        <v>13</v>
      </c>
      <c r="H172" s="40" t="n">
        <v>892</v>
      </c>
      <c r="I172" s="12" t="inlineStr">
        <is>
          <t>00113057-1</t>
        </is>
      </c>
      <c r="K172" s="41">
        <f>IF(J172=0,"",IF(J172=Diversos!$I$2,IF(LEN(A172)&lt;=11,TEXT(A172,"00000000000"),TEXT(A172,"00000000000000")),IF(J172=Diversos!$I$3,E172,D172)))</f>
        <v/>
      </c>
      <c r="L172" s="12" t="inlineStr">
        <is>
          <t>MO</t>
        </is>
      </c>
      <c r="O172" s="12">
        <f>IF(AND(P172&lt;&gt;"",Q172&lt;&gt;""),Q172,P172&amp;Q172)</f>
        <v/>
      </c>
      <c r="P172" s="12">
        <f>IF(F172=0,"",IF(G172=13,F172&amp;"  "&amp;TEXT(G172,"000")&amp;"  "&amp;TEXT(H172,"0000")&amp;"  "&amp;I172,F172&amp;"  "&amp;TEXT(H172,"0000")&amp;"  "&amp;I172))</f>
        <v/>
      </c>
      <c r="Q172" s="12">
        <f>IF(J172=0,"",IF(J172="CNPJ/CPF","PIX: "&amp;TEXT(K172,"00000000000"),IF(J172="TELEFONE","PIX: "&amp;K172,IF(J172="EMAIL","PIX: "&amp;K172,"PIX: "&amp;TEXT(K172,"00000000000000")))))</f>
        <v/>
      </c>
    </row>
    <row r="173">
      <c r="A173" s="98" t="n">
        <v>84655364220</v>
      </c>
      <c r="B173" s="35" t="inlineStr">
        <is>
          <t>DORGIVAL POTASIO</t>
        </is>
      </c>
      <c r="C173" s="36">
        <f>UPPER(B173)</f>
        <v/>
      </c>
      <c r="D173" s="43" t="n">
        <v>31992969989</v>
      </c>
      <c r="J173" s="12" t="inlineStr">
        <is>
          <t>TELEFONE</t>
        </is>
      </c>
      <c r="K173" s="41">
        <f>IF(J173=0,"",IF(J173=Diversos!$I$2,IF(LEN(A173)&lt;=11,TEXT(A173,"00000000000"),TEXT(A173,"00000000000000")),IF(J173=Diversos!$I$3,E173,D173)))</f>
        <v/>
      </c>
      <c r="L173" s="12" t="inlineStr">
        <is>
          <t>MO</t>
        </is>
      </c>
      <c r="N173" s="44" t="inlineStr">
        <is>
          <t>COLABORADOR</t>
        </is>
      </c>
      <c r="O173" s="12">
        <f>IF(AND(P173&lt;&gt;"",Q173&lt;&gt;""),Q173,P173&amp;Q173)</f>
        <v/>
      </c>
      <c r="P173" s="12">
        <f>IF(F173=0,"",IF(G173=13,F173&amp;"  "&amp;TEXT(G173,"000")&amp;"  "&amp;TEXT(H173,"0000")&amp;"  "&amp;I173,F173&amp;"  "&amp;TEXT(H173,"0000")&amp;"  "&amp;I173))</f>
        <v/>
      </c>
      <c r="Q173" s="12">
        <f>IF(J173=0,"",IF(J173="CNPJ/CPF","PIX: "&amp;TEXT(K173,"00000000000"),IF(J173="TELEFONE","PIX: "&amp;K173,IF(J173="EMAIL","PIX: "&amp;K173,"PIX: "&amp;TEXT(K173,"00000000000000")))))</f>
        <v/>
      </c>
    </row>
    <row r="174">
      <c r="A174" s="98" t="n">
        <v>7450711630</v>
      </c>
      <c r="B174" s="35" t="inlineStr">
        <is>
          <t>DOUGLAS JOSÉ DA SILVA</t>
        </is>
      </c>
      <c r="C174" s="35">
        <f>UPPER(B174)</f>
        <v/>
      </c>
      <c r="F174" s="12" t="inlineStr">
        <is>
          <t>CEF</t>
        </is>
      </c>
      <c r="H174" s="40" t="n">
        <v>1059</v>
      </c>
      <c r="I174" s="12" t="n">
        <v>24275</v>
      </c>
      <c r="K174" s="41">
        <f>IF(J174=0,"",IF(J174=Diversos!$I$2,IF(LEN(A174)&lt;=11,TEXT(A174,"00000000000"),TEXT(A174,"00000000000000")),IF(J174=Diversos!$I$3,E174,D174)))</f>
        <v/>
      </c>
      <c r="L174" s="12" t="inlineStr">
        <is>
          <t>MO</t>
        </is>
      </c>
      <c r="O174" s="12">
        <f>IF(AND(P174&lt;&gt;"",Q174&lt;&gt;""),Q174,P174&amp;Q174)</f>
        <v/>
      </c>
      <c r="P174" s="12">
        <f>IF(F174=0,"",IF(G174=13,F174&amp;"  "&amp;TEXT(G174,"000")&amp;"  "&amp;TEXT(H174,"0000")&amp;"  "&amp;I174,F174&amp;"  "&amp;TEXT(H174,"0000")&amp;"  "&amp;I174))</f>
        <v/>
      </c>
      <c r="Q174" s="12">
        <f>IF(J174=0,"",IF(J174="CNPJ/CPF","PIX: "&amp;TEXT(K174,"00000000000"),IF(J174="TELEFONE","PIX: "&amp;K174,IF(J174="EMAIL","PIX: "&amp;K174,"PIX: "&amp;TEXT(K174,"00000000000000")))))</f>
        <v/>
      </c>
    </row>
    <row r="175">
      <c r="A175" s="98" t="n">
        <v>7026622676</v>
      </c>
      <c r="B175" s="35" t="inlineStr">
        <is>
          <t>DOUGLAS JUNIO AZEVEDO LARA REZENDE</t>
        </is>
      </c>
      <c r="C175" s="35">
        <f>UPPER(B175)</f>
        <v/>
      </c>
      <c r="F175" s="12" t="inlineStr">
        <is>
          <t>NUBANK</t>
        </is>
      </c>
      <c r="H175" s="40" t="n">
        <v>1</v>
      </c>
      <c r="I175" s="12" t="n">
        <v>304649995</v>
      </c>
      <c r="K175" s="41">
        <f>IF(J175=0,"",IF(J175=Diversos!$I$2,IF(LEN(A175)&lt;=11,TEXT(A175,"00000000000"),TEXT(A175,"00000000000000")),IF(J175=Diversos!$I$3,E175,D175)))</f>
        <v/>
      </c>
      <c r="L175" s="12" t="inlineStr">
        <is>
          <t>MO</t>
        </is>
      </c>
      <c r="N175" s="44" t="inlineStr">
        <is>
          <t>COLABORADOR</t>
        </is>
      </c>
      <c r="O175" s="12">
        <f>IF(AND(P175&lt;&gt;"",Q175&lt;&gt;""),Q175,P175&amp;Q175)</f>
        <v/>
      </c>
      <c r="P175" s="12">
        <f>IF(F175=0,"",IF(G175=13,F175&amp;"  "&amp;TEXT(G175,"000")&amp;"  "&amp;TEXT(H175,"0000")&amp;"  "&amp;I175,F175&amp;"  "&amp;TEXT(H175,"0000")&amp;"  "&amp;I175))</f>
        <v/>
      </c>
      <c r="Q175" s="12">
        <f>IF(J175=0,"",IF(J175="CNPJ/CPF","PIX: "&amp;TEXT(K175,"00000000000"),IF(J175="TELEFONE","PIX: "&amp;K175,IF(J175="EMAIL","PIX: "&amp;K175,"PIX: "&amp;TEXT(K175,"00000000000000")))))</f>
        <v/>
      </c>
    </row>
    <row r="176">
      <c r="A176" s="37" t="n">
        <v>1975199626</v>
      </c>
      <c r="B176" s="36" t="inlineStr">
        <is>
          <t>DOUGLAS MATHEUS  ESTEVES SILVEIRA</t>
        </is>
      </c>
      <c r="C176" s="36">
        <f>UPPER(B176)</f>
        <v/>
      </c>
      <c r="D176" s="43" t="n">
        <v>31991313989</v>
      </c>
      <c r="E176" s="44" t="n"/>
      <c r="F176" s="44" t="n"/>
      <c r="G176" s="45" t="n"/>
      <c r="H176" s="46" t="n"/>
      <c r="I176" s="44" t="n"/>
      <c r="J176" s="44" t="inlineStr">
        <is>
          <t>TELEFONE</t>
        </is>
      </c>
      <c r="K176" s="41">
        <f>IF(J176=0,"",IF(J176=Diversos!$I$2,IF(LEN(A176)&lt;=11,TEXT(A176,"00000000000"),TEXT(A176,"00000000000000")),IF(J176=Diversos!$I$3,E176,D176)))</f>
        <v/>
      </c>
      <c r="L176" s="44" t="inlineStr">
        <is>
          <t>MO</t>
        </is>
      </c>
      <c r="M176" s="44" t="n"/>
      <c r="N176" s="44" t="inlineStr">
        <is>
          <t>COLABORADOR</t>
        </is>
      </c>
      <c r="O176" s="12">
        <f>IF(AND(P176&lt;&gt;"",Q176&lt;&gt;""),Q176,P176&amp;Q176)</f>
        <v/>
      </c>
      <c r="P176" s="12">
        <f>IF(F176=0,"",IF(G176=13,F176&amp;"  "&amp;TEXT(G176,"000")&amp;"  "&amp;TEXT(H176,"0000")&amp;"  "&amp;I176,F176&amp;"  "&amp;TEXT(H176,"0000")&amp;"  "&amp;I176))</f>
        <v/>
      </c>
      <c r="Q176" s="12">
        <f>IF(J176=0,"",IF(J176="CNPJ/CPF","PIX: "&amp;TEXT(K176,"00000000000"),IF(J176="TELEFONE","PIX: "&amp;K176,IF(J176="EMAIL","PIX: "&amp;K176,"PIX: "&amp;TEXT(K176,"00000000000000")))))</f>
        <v/>
      </c>
    </row>
    <row r="177">
      <c r="A177" s="98" t="n">
        <v>1754239004611</v>
      </c>
      <c r="B177" s="35" t="inlineStr">
        <is>
          <t>DUFRIO</t>
        </is>
      </c>
      <c r="C177" s="35">
        <f>UPPER(B177)</f>
        <v/>
      </c>
      <c r="K177" s="41">
        <f>IF(J177=0,"",IF(J177=Diversos!$I$2,IF(LEN(A177)&lt;=11,TEXT(A177,"00000000000"),TEXT(A177,"00000000000000")),IF(J177=Diversos!$I$3,E177,D177)))</f>
        <v/>
      </c>
      <c r="L177" s="12" t="inlineStr">
        <is>
          <t>MAT</t>
        </is>
      </c>
      <c r="O177" s="12">
        <f>IF(AND(P177&lt;&gt;"",Q177&lt;&gt;""),Q177,P177&amp;Q177)</f>
        <v/>
      </c>
      <c r="P177" s="12">
        <f>IF(F177=0,"",IF(G177=13,F177&amp;"  "&amp;TEXT(G177,"000")&amp;"  "&amp;TEXT(H177,"0000")&amp;"  "&amp;I177,F177&amp;"  "&amp;TEXT(H177,"0000")&amp;"  "&amp;I177))</f>
        <v/>
      </c>
      <c r="Q177" s="12">
        <f>IF(J177=0,"",IF(J177="CNPJ/CPF","PIX: "&amp;TEXT(K177,"00000000000"),IF(J177="TELEFONE","PIX: "&amp;K177,IF(J177="EMAIL","PIX: "&amp;K177,"PIX: "&amp;TEXT(K177,"00000000000000")))))</f>
        <v/>
      </c>
    </row>
    <row r="178">
      <c r="A178" s="98" t="n">
        <v>48487933000181</v>
      </c>
      <c r="B178" s="35" t="inlineStr">
        <is>
          <t>DUTO AR</t>
        </is>
      </c>
      <c r="C178" s="35">
        <f>UPPER(B178)</f>
        <v/>
      </c>
      <c r="K178" s="41">
        <f>IF(J178=0,"",IF(J178=Diversos!$I$2,IF(LEN(A178)&lt;=11,TEXT(A178,"00000000000"),TEXT(A178,"00000000000000")),IF(J178=Diversos!$I$3,E178,D178)))</f>
        <v/>
      </c>
      <c r="L178" s="12" t="inlineStr">
        <is>
          <t>MAT</t>
        </is>
      </c>
      <c r="O178" s="12">
        <f>IF(AND(P178&lt;&gt;"",Q178&lt;&gt;""),Q178,P178&amp;Q178)</f>
        <v/>
      </c>
      <c r="P178" s="12">
        <f>IF(F178=0,"",IF(G178=13,F178&amp;"  "&amp;TEXT(G178,"000")&amp;"  "&amp;TEXT(H178,"0000")&amp;"  "&amp;I178,F178&amp;"  "&amp;TEXT(H178,"0000")&amp;"  "&amp;I178))</f>
        <v/>
      </c>
      <c r="Q178" s="12">
        <f>IF(J178=0,"",IF(J178="CNPJ/CPF","PIX: "&amp;TEXT(K178,"00000000000"),IF(J178="TELEFONE","PIX: "&amp;K178,IF(J178="EMAIL","PIX: "&amp;K178,"PIX: "&amp;TEXT(K178,"00000000000000")))))</f>
        <v/>
      </c>
    </row>
    <row r="179">
      <c r="A179" s="98" t="n">
        <v>34651228000163</v>
      </c>
      <c r="B179" s="35" t="inlineStr">
        <is>
          <t>DVG INDUSTRIA DE CONCRETO CELULAR LTDA</t>
        </is>
      </c>
      <c r="C179" s="36">
        <f>UPPER(B179)</f>
        <v/>
      </c>
      <c r="K179" s="41">
        <f>IF(J179=0,"",IF(J179=Diversos!$I$2,IF(LEN(A179)&lt;=11,TEXT(A179,"00000000000"),TEXT(A179,"00000000000000")),IF(J179=Diversos!$I$3,E179,D179)))</f>
        <v/>
      </c>
      <c r="L179" s="12" t="inlineStr">
        <is>
          <t>MAT</t>
        </is>
      </c>
      <c r="N179" s="12" t="inlineStr">
        <is>
          <t>FORNECEDOR</t>
        </is>
      </c>
      <c r="O179" s="12">
        <f>IF(AND(P179&lt;&gt;"",Q179&lt;&gt;""),Q179,P179&amp;Q179)</f>
        <v/>
      </c>
      <c r="P179" s="12">
        <f>IF(F179=0,"",IF(G179=13,F179&amp;"  "&amp;TEXT(G179,"000")&amp;"  "&amp;TEXT(H179,"0000")&amp;"  "&amp;I179,F179&amp;"  "&amp;TEXT(H179,"0000")&amp;"  "&amp;I179))</f>
        <v/>
      </c>
      <c r="Q179" s="12">
        <f>IF(J179=0,"",IF(J179="CNPJ/CPF","PIX: "&amp;TEXT(K179,"00000000000"),IF(J179="TELEFONE","PIX: "&amp;K179,IF(J179="EMAIL","PIX: "&amp;K179,"PIX: "&amp;TEXT(K179,"00000000000000")))))</f>
        <v/>
      </c>
    </row>
    <row r="180">
      <c r="A180" s="98" t="n">
        <v>23452238000153</v>
      </c>
      <c r="B180" s="35" t="inlineStr">
        <is>
          <t>DVG INDUSTRIAL S.A.</t>
        </is>
      </c>
      <c r="C180" s="36" t="inlineStr">
        <is>
          <t>DVG PRECON</t>
        </is>
      </c>
      <c r="K180" s="41">
        <f>IF(J180=0,"",IF(J180=Diversos!$I$2,IF(LEN(A180)&lt;=11,TEXT(A180,"00000000000"),TEXT(A180,"00000000000000")),IF(J180=Diversos!$I$3,E180,D180)))</f>
        <v/>
      </c>
      <c r="L180" s="12" t="inlineStr">
        <is>
          <t>MAT</t>
        </is>
      </c>
      <c r="N180" s="12" t="inlineStr">
        <is>
          <t>FORNECEDOR</t>
        </is>
      </c>
      <c r="O180" s="12">
        <f>IF(AND(P180&lt;&gt;"",Q180&lt;&gt;""),Q180,P180&amp;Q180)</f>
        <v/>
      </c>
      <c r="P180" s="12">
        <f>IF(F180=0,"",IF(G180=13,F180&amp;"  "&amp;TEXT(G180,"000")&amp;"  "&amp;TEXT(H180,"0000")&amp;"  "&amp;I180,F180&amp;"  "&amp;TEXT(H180,"0000")&amp;"  "&amp;I180))</f>
        <v/>
      </c>
      <c r="Q180" s="12">
        <f>IF(J180=0,"",IF(J180="CNPJ/CPF","PIX: "&amp;TEXT(K180,"00000000000"),IF(J180="TELEFONE","PIX: "&amp;K180,IF(J180="EMAIL","PIX: "&amp;K180,"PIX: "&amp;TEXT(K180,"00000000000000")))))</f>
        <v/>
      </c>
    </row>
    <row r="181">
      <c r="A181" s="98" t="n">
        <v>11757719000198</v>
      </c>
      <c r="B181" s="35" t="inlineStr">
        <is>
          <t>E P DE MORAES PREMOLDADOS</t>
        </is>
      </c>
      <c r="C181" s="35">
        <f>UPPER(B181)</f>
        <v/>
      </c>
      <c r="K181" s="41">
        <f>IF(J181=0,"",IF(J181=Diversos!$I$2,IF(LEN(A181)&lt;=11,TEXT(A181,"00000000000"),TEXT(A181,"00000000000000")),IF(J181=Diversos!$I$3,E181,D181)))</f>
        <v/>
      </c>
      <c r="L181" s="12" t="inlineStr">
        <is>
          <t>MAT</t>
        </is>
      </c>
      <c r="O181" s="12">
        <f>IF(AND(P181&lt;&gt;"",Q181&lt;&gt;""),Q181,P181&amp;Q181)</f>
        <v/>
      </c>
      <c r="P181" s="12">
        <f>IF(F181=0,"",IF(G181=13,F181&amp;"  "&amp;TEXT(G181,"000")&amp;"  "&amp;TEXT(H181,"0000")&amp;"  "&amp;I181,F181&amp;"  "&amp;TEXT(H181,"0000")&amp;"  "&amp;I181))</f>
        <v/>
      </c>
      <c r="Q181" s="12">
        <f>IF(J181=0,"",IF(J181="CNPJ/CPF","PIX: "&amp;TEXT(K181,"00000000000"),IF(J181="TELEFONE","PIX: "&amp;K181,IF(J181="EMAIL","PIX: "&amp;K181,"PIX: "&amp;TEXT(K181,"00000000000000")))))</f>
        <v/>
      </c>
    </row>
    <row r="182">
      <c r="A182" s="98" t="n">
        <v>14353608000104</v>
      </c>
      <c r="B182" s="35" t="inlineStr">
        <is>
          <t>RB TRATAMENTO AMBIENTAL LTDA</t>
        </is>
      </c>
      <c r="C182" s="35" t="inlineStr">
        <is>
          <t>ECO SYSTEM</t>
        </is>
      </c>
      <c r="K182" s="41">
        <f>IF(J182=0,"",IF(J182=Diversos!$I$2,IF(LEN(A182)&lt;=11,TEXT(A182,"00000000000"),TEXT(A182,"00000000000000")),IF(J182=Diversos!$I$3,E182,D182)))</f>
        <v/>
      </c>
      <c r="L182" s="12" t="inlineStr">
        <is>
          <t>SERV</t>
        </is>
      </c>
      <c r="O182" s="12">
        <f>IF(AND(P182&lt;&gt;"",Q182&lt;&gt;""),Q182,P182&amp;Q182)</f>
        <v/>
      </c>
      <c r="P182" s="12">
        <f>IF(F182=0,"",IF(G182=13,F182&amp;"  "&amp;TEXT(G182,"000")&amp;"  "&amp;TEXT(H182,"0000")&amp;"  "&amp;I182,F182&amp;"  "&amp;TEXT(H182,"0000")&amp;"  "&amp;I182))</f>
        <v/>
      </c>
      <c r="Q182" s="12">
        <f>IF(J182=0,"",IF(J182="CNPJ/CPF","PIX: "&amp;TEXT(K182,"00000000000"),IF(J182="TELEFONE","PIX: "&amp;K182,IF(J182="EMAIL","PIX: "&amp;K182,"PIX: "&amp;TEXT(K182,"00000000000000")))))</f>
        <v/>
      </c>
    </row>
    <row r="183">
      <c r="A183" s="98" t="n">
        <v>64487275000184</v>
      </c>
      <c r="B183" s="35" t="inlineStr">
        <is>
          <t>ECOLUME DISTRIBUIDORA DE ILUMINACAO LTDA</t>
        </is>
      </c>
      <c r="C183" s="36">
        <f>UPPER(B183)</f>
        <v/>
      </c>
      <c r="D183" s="43" t="n"/>
      <c r="K183" s="41">
        <f>IF(J183=0,"",IF(J183=Diversos!$I$2,IF(LEN(A183)&lt;=11,TEXT(A183,"00000000000"),TEXT(A183,"00000000000000")),IF(J183=Diversos!$I$3,E183,D183)))</f>
        <v/>
      </c>
      <c r="L183" s="12" t="inlineStr">
        <is>
          <t>MAT</t>
        </is>
      </c>
      <c r="O183" s="12">
        <f>IF(AND(P183&lt;&gt;"",Q183&lt;&gt;""),Q183,P183&amp;Q183)</f>
        <v/>
      </c>
      <c r="P183" s="12">
        <f>IF(F183=0,"",IF(G183=13,F183&amp;"  "&amp;TEXT(G183,"000")&amp;"  "&amp;TEXT(H183,"0000")&amp;"  "&amp;I183,F183&amp;"  "&amp;TEXT(H183,"0000")&amp;"  "&amp;I183))</f>
        <v/>
      </c>
      <c r="Q183" s="12">
        <f>IF(J183=0,"",IF(J183="CNPJ/CPF","PIX: "&amp;TEXT(K183,"00000000000"),IF(J183="TELEFONE","PIX: "&amp;K183,IF(J183="EMAIL","PIX: "&amp;K183,"PIX: "&amp;TEXT(K183,"00000000000000")))))</f>
        <v/>
      </c>
    </row>
    <row r="184">
      <c r="A184" s="98" t="n">
        <v>50779947000110</v>
      </c>
      <c r="B184" s="35" t="inlineStr">
        <is>
          <t>EDELCIO JUNIOR GONÇALVES</t>
        </is>
      </c>
      <c r="C184" s="35">
        <f>UPPER(B184)</f>
        <v/>
      </c>
      <c r="K184" s="41">
        <f>IF(J184=0,"",IF(J184=Diversos!$I$2,IF(LEN(A184)&lt;=11,TEXT(A184,"00000000000"),TEXT(A184,"00000000000000")),IF(J184=Diversos!$I$3,E184,D184)))</f>
        <v/>
      </c>
      <c r="L184" s="12" t="inlineStr">
        <is>
          <t>DIV</t>
        </is>
      </c>
      <c r="O184" s="12">
        <f>IF(AND(P184&lt;&gt;"",Q184&lt;&gt;""),Q184,P184&amp;Q184)</f>
        <v/>
      </c>
      <c r="P184" s="12">
        <f>IF(F184=0,"",IF(G184=13,F184&amp;"  "&amp;TEXT(G184,"000")&amp;"  "&amp;TEXT(H184,"0000")&amp;"  "&amp;I184,F184&amp;"  "&amp;TEXT(H184,"0000")&amp;"  "&amp;I184))</f>
        <v/>
      </c>
      <c r="Q184" s="12">
        <f>IF(J184=0,"",IF(J184="CNPJ/CPF","PIX: "&amp;TEXT(K184,"00000000000"),IF(J184="TELEFONE","PIX: "&amp;K184,IF(J184="EMAIL","PIX: "&amp;K184,"PIX: "&amp;TEXT(K184,"00000000000000")))))</f>
        <v/>
      </c>
    </row>
    <row r="185">
      <c r="A185" s="98" t="n">
        <v>7249031600</v>
      </c>
      <c r="B185" s="35" t="inlineStr">
        <is>
          <t>EDER PEREIRA DA SILVA</t>
        </is>
      </c>
      <c r="C185" s="35">
        <f>UPPER(B185)</f>
        <v/>
      </c>
      <c r="J185" s="12" t="inlineStr">
        <is>
          <t>CNPJ/CPF</t>
        </is>
      </c>
      <c r="K185" s="41">
        <f>IF(J185=0,"",IF(J185=Diversos!$I$2,IF(LEN(A185)&lt;=11,TEXT(A185,"00000000000"),TEXT(A185,"00000000000000")),IF(J185=Diversos!$I$3,E185,D185)))</f>
        <v/>
      </c>
      <c r="L185" s="12" t="inlineStr">
        <is>
          <t>MO</t>
        </is>
      </c>
      <c r="O185" s="12">
        <f>IF(AND(P185&lt;&gt;"",Q185&lt;&gt;""),Q185,P185&amp;Q185)</f>
        <v/>
      </c>
      <c r="P185" s="12">
        <f>IF(F185=0,"",IF(G185=13,F185&amp;"  "&amp;TEXT(G185,"000")&amp;"  "&amp;TEXT(H185,"0000")&amp;"  "&amp;I185,F185&amp;"  "&amp;TEXT(H185,"0000")&amp;"  "&amp;I185))</f>
        <v/>
      </c>
      <c r="Q185" s="12">
        <f>IF(J185=0,"",IF(J185="CNPJ/CPF","PIX: "&amp;TEXT(K185,"00000000000"),IF(J185="TELEFONE","PIX: "&amp;K185,IF(J185="EMAIL","PIX: "&amp;K185,"PIX: "&amp;TEXT(K185,"00000000000000")))))</f>
        <v/>
      </c>
    </row>
    <row r="186">
      <c r="A186" s="52" t="n">
        <v>12412412400</v>
      </c>
      <c r="B186" s="35" t="inlineStr">
        <is>
          <t xml:space="preserve">EDGAR SILVA DE SOUZA </t>
        </is>
      </c>
      <c r="C186" s="35" t="inlineStr">
        <is>
          <t xml:space="preserve">EDGAR SILVA DE SOUZA </t>
        </is>
      </c>
      <c r="L186" s="12" t="inlineStr">
        <is>
          <t>DIV</t>
        </is>
      </c>
      <c r="O186" s="12">
        <f>IF(AND(P186&lt;&gt;"",Q186&lt;&gt;""),Q186,P186&amp;Q186)</f>
        <v/>
      </c>
      <c r="P186" s="12">
        <f>IF(F186=0,"",IF(G186=13,F186&amp;"  "&amp;TEXT(G186,"000")&amp;"  "&amp;TEXT(H186,"0000")&amp;"  "&amp;I186,F186&amp;"  "&amp;TEXT(H186,"0000")&amp;"  "&amp;I186))</f>
        <v/>
      </c>
      <c r="Q186" s="12">
        <f>IF(J186=0,"",IF(J186="CNPJ/CPF","PIX: "&amp;TEXT(K186,"00000000000"),IF(J186="TELEFONE","PIX: "&amp;K186,IF(J186="EMAIL","PIX: "&amp;K186,"PIX: "&amp;TEXT(K186,"00000000000000")))))</f>
        <v/>
      </c>
    </row>
    <row r="187">
      <c r="A187" s="98" t="n">
        <v>14048434691</v>
      </c>
      <c r="B187" s="49" t="inlineStr">
        <is>
          <t>EDILSON ANTONIO AMORIM</t>
        </is>
      </c>
      <c r="C187" s="36">
        <f>UPPER(B187)</f>
        <v/>
      </c>
      <c r="D187" s="38" t="n">
        <v>31999566302</v>
      </c>
      <c r="J187" s="12" t="inlineStr">
        <is>
          <t>TELEFONE</t>
        </is>
      </c>
      <c r="K187" s="41">
        <f>IF(J187=0,"",IF(J187=Diversos!$I$2,IF(LEN(A187)&lt;=11,TEXT(A187,"00000000000"),TEXT(A187,"00000000000000")),IF(J187=Diversos!$I$3,E187,D187)))</f>
        <v/>
      </c>
      <c r="L187" s="12" t="inlineStr">
        <is>
          <t>DIV</t>
        </is>
      </c>
      <c r="O187" s="12">
        <f>IF(AND(P187&lt;&gt;"",Q187&lt;&gt;""),Q187,P187&amp;Q187)</f>
        <v/>
      </c>
      <c r="P187" s="12">
        <f>IF(F187=0,"",IF(G187=13,F187&amp;"  "&amp;TEXT(G187,"000")&amp;"  "&amp;TEXT(H187,"0000")&amp;"  "&amp;I187,F187&amp;"  "&amp;TEXT(H187,"0000")&amp;"  "&amp;I187))</f>
        <v/>
      </c>
      <c r="Q187" s="12">
        <f>IF(J187=0,"",IF(J187="CNPJ/CPF","PIX: "&amp;TEXT(K187,"00000000000"),IF(J187="TELEFONE","PIX: "&amp;K187,IF(J187="EMAIL","PIX: "&amp;K187,"PIX: "&amp;TEXT(K187,"00000000000000")))))</f>
        <v/>
      </c>
    </row>
    <row r="188">
      <c r="A188" s="98" t="n">
        <v>9751215617</v>
      </c>
      <c r="B188" s="58" t="inlineStr">
        <is>
          <t>EDIMAR RODRIGUES DE CARVALHO</t>
        </is>
      </c>
      <c r="C188" s="35">
        <f>UPPER(B188)</f>
        <v/>
      </c>
      <c r="J188" s="12" t="inlineStr">
        <is>
          <t>CNPJ/CPF</t>
        </is>
      </c>
      <c r="K188" s="41">
        <f>IF(J188=0,"",IF(J188=Diversos!$I$2,IF(LEN(A188)&lt;=11,TEXT(A188,"00000000000"),TEXT(A188,"00000000000000")),IF(J188=Diversos!$I$3,E188,D188)))</f>
        <v/>
      </c>
      <c r="L188" s="12" t="inlineStr">
        <is>
          <t>SERV</t>
        </is>
      </c>
      <c r="O188" s="12">
        <f>IF(AND(P188&lt;&gt;"",Q188&lt;&gt;""),Q188,P188&amp;Q188)</f>
        <v/>
      </c>
      <c r="P188" s="12">
        <f>IF(F188=0,"",IF(G188=13,F188&amp;"  "&amp;TEXT(G188,"000")&amp;"  "&amp;TEXT(H188,"0000")&amp;"  "&amp;I188,F188&amp;"  "&amp;TEXT(H188,"0000")&amp;"  "&amp;I188))</f>
        <v/>
      </c>
      <c r="Q188" s="12">
        <f>IF(J188=0,"",IF(J188="CNPJ/CPF","PIX: "&amp;TEXT(K188,"00000000000"),IF(J188="TELEFONE","PIX: "&amp;K188,IF(J188="EMAIL","PIX: "&amp;K188,"PIX: "&amp;TEXT(K188,"00000000000000")))))</f>
        <v/>
      </c>
    </row>
    <row r="189">
      <c r="A189" s="52" t="n">
        <v>48258600</v>
      </c>
      <c r="B189" s="35" t="inlineStr">
        <is>
          <t>EDIMAR SERGIO DE SOUZA</t>
        </is>
      </c>
      <c r="C189" s="35">
        <f>UPPER(B189)</f>
        <v/>
      </c>
      <c r="K189" s="41">
        <f>IF(J189=0,"",IF(J189=Diversos!$I$2,IF(LEN(A189)&lt;=11,TEXT(A189,"00000000000"),TEXT(A189,"00000000000000")),IF(J189=Diversos!$I$3,E189,D189)))</f>
        <v/>
      </c>
      <c r="L189" s="12" t="inlineStr">
        <is>
          <t>SERV</t>
        </is>
      </c>
      <c r="O189" s="12">
        <f>IF(AND(P189&lt;&gt;"",Q189&lt;&gt;""),Q189,P189&amp;Q189)</f>
        <v/>
      </c>
      <c r="P189" s="12">
        <f>IF(F189=0,"",IF(G189=13,F189&amp;"  "&amp;TEXT(G189,"000")&amp;"  "&amp;TEXT(H189,"0000")&amp;"  "&amp;I189,F189&amp;"  "&amp;TEXT(H189,"0000")&amp;"  "&amp;I189))</f>
        <v/>
      </c>
      <c r="Q189" s="12">
        <f>IF(J189=0,"",IF(J189="CNPJ/CPF","PIX: "&amp;TEXT(K189,"00000000000"),IF(J189="TELEFONE","PIX: "&amp;K189,IF(J189="EMAIL","PIX: "&amp;K189,"PIX: "&amp;TEXT(K189,"00000000000000")))))</f>
        <v/>
      </c>
    </row>
    <row r="190">
      <c r="A190" s="98" t="n">
        <v>1260334635</v>
      </c>
      <c r="B190" s="35" t="inlineStr">
        <is>
          <t>EDISON HENRIQUES DOS SANTOS</t>
        </is>
      </c>
      <c r="C190" s="35">
        <f>UPPER(B190)</f>
        <v/>
      </c>
      <c r="J190" s="12" t="inlineStr">
        <is>
          <t>CNPJ/CPF</t>
        </is>
      </c>
      <c r="K190" s="41">
        <f>IF(J190=0,"",IF(J190=Diversos!$I$2,IF(LEN(A190)&lt;=11,TEXT(A190,"00000000000"),TEXT(A190,"00000000000000")),IF(J190=Diversos!$I$3,E190,D190)))</f>
        <v/>
      </c>
      <c r="L190" s="12" t="inlineStr">
        <is>
          <t>MO</t>
        </is>
      </c>
      <c r="O190" s="12">
        <f>IF(AND(P190&lt;&gt;"",Q190&lt;&gt;""),Q190,P190&amp;Q190)</f>
        <v/>
      </c>
      <c r="P190" s="12">
        <f>IF(F190=0,"",IF(G190=13,F190&amp;"  "&amp;TEXT(G190,"000")&amp;"  "&amp;TEXT(H190,"0000")&amp;"  "&amp;I190,F190&amp;"  "&amp;TEXT(H190,"0000")&amp;"  "&amp;I190))</f>
        <v/>
      </c>
      <c r="Q190" s="12">
        <f>IF(J190=0,"",IF(J190="CNPJ/CPF","PIX: "&amp;TEXT(K190,"00000000000"),IF(J190="TELEFONE","PIX: "&amp;K190,IF(J190="EMAIL","PIX: "&amp;K190,"PIX: "&amp;TEXT(K190,"00000000000000")))))</f>
        <v/>
      </c>
    </row>
    <row r="191">
      <c r="A191" s="98" t="n">
        <v>72118465668</v>
      </c>
      <c r="B191" s="35" t="inlineStr">
        <is>
          <t>EDMAR RIBEIRO</t>
        </is>
      </c>
      <c r="C191" s="35">
        <f>UPPER(B191)</f>
        <v/>
      </c>
      <c r="F191" s="12" t="inlineStr">
        <is>
          <t>CEF</t>
        </is>
      </c>
      <c r="G191" s="39" t="n">
        <v>1</v>
      </c>
      <c r="H191" s="40" t="n">
        <v>4980</v>
      </c>
      <c r="I191" s="12" t="n">
        <v>273530</v>
      </c>
      <c r="K191" s="41">
        <f>IF(J191=0,"",IF(J191=Diversos!$I$2,IF(LEN(A191)&lt;=11,TEXT(A191,"00000000000"),TEXT(A191,"00000000000000")),IF(J191=Diversos!$I$3,E191,D191)))</f>
        <v/>
      </c>
      <c r="L191" s="12" t="inlineStr">
        <is>
          <t>MO</t>
        </is>
      </c>
      <c r="O191" s="12">
        <f>IF(AND(P191&lt;&gt;"",Q191&lt;&gt;""),Q191,P191&amp;Q191)</f>
        <v/>
      </c>
      <c r="P191" s="12">
        <f>IF(F191=0,"",IF(G191=13,F191&amp;"  "&amp;TEXT(G191,"000")&amp;"  "&amp;TEXT(H191,"0000")&amp;"  "&amp;I191,F191&amp;"  "&amp;TEXT(H191,"0000")&amp;"  "&amp;I191))</f>
        <v/>
      </c>
      <c r="Q191" s="12">
        <f>IF(J191=0,"",IF(J191="CNPJ/CPF","PIX: "&amp;TEXT(K191,"00000000000"),IF(J191="TELEFONE","PIX: "&amp;K191,IF(J191="EMAIL","PIX: "&amp;K191,"PIX: "&amp;TEXT(K191,"00000000000000")))))</f>
        <v/>
      </c>
    </row>
    <row r="192">
      <c r="A192" s="98" t="n">
        <v>63268060625</v>
      </c>
      <c r="B192" s="35" t="inlineStr">
        <is>
          <t>EDNEY DA SILVA SANTOS</t>
        </is>
      </c>
      <c r="C192" s="36">
        <f>UPPER(B192)</f>
        <v/>
      </c>
      <c r="F192" s="12" t="inlineStr">
        <is>
          <t>CEF</t>
        </is>
      </c>
      <c r="G192" s="39" t="n">
        <v>13</v>
      </c>
      <c r="H192" s="40" t="n">
        <v>1068</v>
      </c>
      <c r="I192" s="12" t="n">
        <v>51735</v>
      </c>
      <c r="K192" s="41">
        <f>IF(J192=0,"",IF(J192=Diversos!$I$2,IF(LEN(A192)&lt;=11,TEXT(A192,"00000000000"),TEXT(A192,"00000000000000")),IF(J192=Diversos!$I$3,E192,D192)))</f>
        <v/>
      </c>
      <c r="L192" s="12" t="inlineStr">
        <is>
          <t>MO</t>
        </is>
      </c>
      <c r="N192" s="12" t="inlineStr">
        <is>
          <t>COLABORADOR</t>
        </is>
      </c>
      <c r="O192" s="12">
        <f>IF(AND(P192&lt;&gt;"",Q192&lt;&gt;""),Q192,P192&amp;Q192)</f>
        <v/>
      </c>
      <c r="P192" s="12">
        <f>IF(F192=0,"",IF(G192=13,F192&amp;"  "&amp;TEXT(G192,"000")&amp;"  "&amp;TEXT(H192,"0000")&amp;"  "&amp;I192,F192&amp;"  "&amp;TEXT(H192,"0000")&amp;"  "&amp;I192))</f>
        <v/>
      </c>
      <c r="Q192" s="12">
        <f>IF(J192=0,"",IF(J192="CNPJ/CPF","PIX: "&amp;TEXT(K192,"00000000000"),IF(J192="TELEFONE","PIX: "&amp;K192,IF(J192="EMAIL","PIX: "&amp;K192,"PIX: "&amp;TEXT(K192,"00000000000000")))))</f>
        <v/>
      </c>
    </row>
    <row r="193">
      <c r="A193" s="98" t="n">
        <v>545041680</v>
      </c>
      <c r="B193" s="35" t="inlineStr">
        <is>
          <t>EDSON ANDRÉ DA SILVA</t>
        </is>
      </c>
      <c r="C193" s="35">
        <f>UPPER(B193)</f>
        <v/>
      </c>
      <c r="J193" s="12" t="inlineStr">
        <is>
          <t>CNPJ/CPF</t>
        </is>
      </c>
      <c r="K193" s="41">
        <f>IF(J193=0,"",IF(J193=Diversos!$I$2,IF(LEN(A193)&lt;=11,TEXT(A193,"00000000000"),TEXT(A193,"00000000000000")),IF(J193=Diversos!$I$3,E193,D193)))</f>
        <v/>
      </c>
      <c r="L193" s="12" t="inlineStr">
        <is>
          <t>SERV</t>
        </is>
      </c>
      <c r="M193" s="12" t="inlineStr">
        <is>
          <t>HIDRÁULICA</t>
        </is>
      </c>
      <c r="O193" s="12">
        <f>IF(AND(P193&lt;&gt;"",Q193&lt;&gt;""),Q193,P193&amp;Q193)</f>
        <v/>
      </c>
      <c r="P193" s="12">
        <f>IF(F193=0,"",IF(G193=13,F193&amp;"  "&amp;TEXT(G193,"000")&amp;"  "&amp;TEXT(H193,"0000")&amp;"  "&amp;I193,F193&amp;"  "&amp;TEXT(H193,"0000")&amp;"  "&amp;I193))</f>
        <v/>
      </c>
      <c r="Q193" s="12">
        <f>IF(J193=0,"",IF(J193="CNPJ/CPF","PIX: "&amp;TEXT(K193,"00000000000"),IF(J193="TELEFONE","PIX: "&amp;K193,IF(J193="EMAIL","PIX: "&amp;K193,"PIX: "&amp;TEXT(K193,"00000000000000")))))</f>
        <v/>
      </c>
    </row>
    <row r="194">
      <c r="A194" s="52" t="n">
        <v>31993936955</v>
      </c>
      <c r="B194" s="35" t="inlineStr">
        <is>
          <t>EDSON FERREIRA DA SILVA</t>
        </is>
      </c>
      <c r="C194" s="35">
        <f>UPPER(B194)</f>
        <v/>
      </c>
      <c r="D194" s="38" t="n">
        <v>31993936955</v>
      </c>
      <c r="J194" s="12" t="inlineStr">
        <is>
          <t>TELEFONE</t>
        </is>
      </c>
      <c r="K194" s="41">
        <f>IF(J194=0,"",IF(J194=Diversos!$I$2,IF(LEN(A194)&lt;=11,TEXT(A194,"00000000000"),TEXT(A194,"00000000000000")),IF(J194=Diversos!$I$3,E194,D194)))</f>
        <v/>
      </c>
      <c r="L194" s="12" t="inlineStr">
        <is>
          <t>SERV</t>
        </is>
      </c>
      <c r="M194" s="12" t="inlineStr">
        <is>
          <t>ESCAVAÇÃO</t>
        </is>
      </c>
      <c r="O194" s="12">
        <f>IF(AND(P194&lt;&gt;"",Q194&lt;&gt;""),Q194,P194&amp;Q194)</f>
        <v/>
      </c>
      <c r="P194" s="12">
        <f>IF(F194=0,"",IF(G194=13,F194&amp;"  "&amp;TEXT(G194,"000")&amp;"  "&amp;TEXT(H194,"0000")&amp;"  "&amp;I194,F194&amp;"  "&amp;TEXT(H194,"0000")&amp;"  "&amp;I194))</f>
        <v/>
      </c>
      <c r="Q194" s="12">
        <f>IF(J194=0,"",IF(J194="CNPJ/CPF","PIX: "&amp;TEXT(K194,"00000000000"),IF(J194="TELEFONE","PIX: "&amp;K194,IF(J194="EMAIL","PIX: "&amp;K194,"PIX: "&amp;TEXT(K194,"00000000000000")))))</f>
        <v/>
      </c>
    </row>
    <row r="195">
      <c r="A195" s="52" t="n">
        <v>19904600</v>
      </c>
      <c r="B195" s="35" t="inlineStr">
        <is>
          <t>EDSON FERREIRA DE SOUZA</t>
        </is>
      </c>
      <c r="C195" s="36">
        <f>UPPER(B195)</f>
        <v/>
      </c>
      <c r="K195" s="41">
        <f>IF(J195=0,"",IF(J195=Diversos!$I$2,IF(LEN(A195)&lt;=11,TEXT(A195,"00000000000"),TEXT(A195,"00000000000000")),IF(J195=Diversos!$I$3,E195,D195)))</f>
        <v/>
      </c>
      <c r="L195" s="12" t="inlineStr">
        <is>
          <t>MO</t>
        </is>
      </c>
      <c r="N195" s="12" t="inlineStr">
        <is>
          <t>COLABORADOR</t>
        </is>
      </c>
      <c r="O195" s="12">
        <f>IF(AND(P195&lt;&gt;"",Q195&lt;&gt;""),Q195,P195&amp;Q195)</f>
        <v/>
      </c>
      <c r="P195" s="12">
        <f>IF(F195=0,"",IF(G195=13,F195&amp;"  "&amp;TEXT(G195,"000")&amp;"  "&amp;TEXT(H195,"0000")&amp;"  "&amp;I195,F195&amp;"  "&amp;TEXT(H195,"0000")&amp;"  "&amp;I195))</f>
        <v/>
      </c>
      <c r="Q195" s="12">
        <f>IF(J195=0,"",IF(J195="CNPJ/CPF","PIX: "&amp;TEXT(K195,"00000000000"),IF(J195="TELEFONE","PIX: "&amp;K195,IF(J195="EMAIL","PIX: "&amp;K195,"PIX: "&amp;TEXT(K195,"00000000000000")))))</f>
        <v/>
      </c>
    </row>
    <row r="196">
      <c r="A196" s="52" t="n">
        <v>11911911900</v>
      </c>
      <c r="B196" s="35" t="inlineStr">
        <is>
          <t>EDSON VALFREDO D F LEMES</t>
        </is>
      </c>
      <c r="C196" s="36">
        <f>UPPER(B196)</f>
        <v/>
      </c>
      <c r="D196" s="43" t="n"/>
      <c r="K196" s="41">
        <f>IF(J196=0,"",IF(J196=Diversos!$I$2,IF(LEN(A196)&lt;=11,TEXT(A196,"00000000000"),TEXT(A196,"00000000000000")),IF(J196=Diversos!$I$3,E196,D196)))</f>
        <v/>
      </c>
      <c r="L196" s="12" t="inlineStr">
        <is>
          <t>DIV</t>
        </is>
      </c>
      <c r="O196" s="12">
        <f>IF(AND(P196&lt;&gt;"",Q196&lt;&gt;""),Q196,P196&amp;Q196)</f>
        <v/>
      </c>
      <c r="P196" s="12">
        <f>IF(F196=0,"",IF(G196=13,F196&amp;"  "&amp;TEXT(G196,"000")&amp;"  "&amp;TEXT(H196,"0000")&amp;"  "&amp;I196,F196&amp;"  "&amp;TEXT(H196,"0000")&amp;"  "&amp;I196))</f>
        <v/>
      </c>
      <c r="Q196" s="12">
        <f>IF(J196=0,"",IF(J196="CNPJ/CPF","PIX: "&amp;TEXT(K196,"00000000000"),IF(J196="TELEFONE","PIX: "&amp;K196,IF(J196="EMAIL","PIX: "&amp;K196,"PIX: "&amp;TEXT(K196,"00000000000000")))))</f>
        <v/>
      </c>
    </row>
    <row r="197">
      <c r="A197" s="98" t="n">
        <v>3916157698</v>
      </c>
      <c r="B197" s="35" t="inlineStr">
        <is>
          <t>EDUARDO GONÇALVES FELIX</t>
        </is>
      </c>
      <c r="C197" s="36">
        <f>UPPER(B197)</f>
        <v/>
      </c>
      <c r="F197" s="12" t="inlineStr">
        <is>
          <t>BBRASIL</t>
        </is>
      </c>
      <c r="H197" s="40" t="n">
        <v>3646</v>
      </c>
      <c r="I197" s="82" t="n">
        <v>912247</v>
      </c>
      <c r="K197" s="41">
        <f>IF(J197=0,"",IF(J197=Diversos!$I$2,IF(LEN(A197)&lt;=11,TEXT(A197,"00000000000"),TEXT(A197,"00000000000000")),IF(J197=Diversos!$I$3,E197,D197)))</f>
        <v/>
      </c>
      <c r="L197" s="12" t="inlineStr">
        <is>
          <t>MO</t>
        </is>
      </c>
      <c r="N197" s="12" t="inlineStr">
        <is>
          <t>COLABORADOR</t>
        </is>
      </c>
      <c r="O197" s="12">
        <f>IF(AND(P197&lt;&gt;"",Q197&lt;&gt;""),Q197,P197&amp;Q197)</f>
        <v/>
      </c>
      <c r="P197" s="12">
        <f>IF(F197=0,"",IF(G197=13,F197&amp;"  "&amp;TEXT(G197,"000")&amp;"  "&amp;TEXT(H197,"0000")&amp;"  "&amp;I197,F197&amp;"  "&amp;TEXT(H197,"0000")&amp;"  "&amp;I197))</f>
        <v/>
      </c>
      <c r="Q197" s="12">
        <f>IF(J197=0,"",IF(J197="CNPJ/CPF","PIX: "&amp;TEXT(K197,"00000000000"),IF(J197="TELEFONE","PIX: "&amp;K197,IF(J197="EMAIL","PIX: "&amp;K197,"PIX: "&amp;TEXT(K197,"00000000000000")))))</f>
        <v/>
      </c>
    </row>
    <row r="198">
      <c r="A198" s="37" t="n">
        <v>11100844635</v>
      </c>
      <c r="B198" s="36" t="inlineStr">
        <is>
          <t xml:space="preserve">EDUARDO JOSÉ OLIVEIRA </t>
        </is>
      </c>
      <c r="C198" s="36">
        <f>UPPER(B198)</f>
        <v/>
      </c>
      <c r="D198" s="43" t="n"/>
      <c r="E198" s="44" t="n"/>
      <c r="F198" s="44" t="n"/>
      <c r="G198" s="45" t="n"/>
      <c r="H198" s="46" t="n"/>
      <c r="I198" s="44" t="n"/>
      <c r="J198" s="44" t="inlineStr">
        <is>
          <t>CNPJ/CPF</t>
        </is>
      </c>
      <c r="K198" s="41">
        <f>IF(J198=0,"",IF(J198=Diversos!$I$2,IF(LEN(A198)&lt;=11,TEXT(A198,"00000000000"),TEXT(A198,"00000000000000")),IF(J198=Diversos!$I$3,E198,D198)))</f>
        <v/>
      </c>
      <c r="L198" s="44" t="inlineStr">
        <is>
          <t>MO</t>
        </is>
      </c>
      <c r="M198" s="44" t="n"/>
      <c r="N198" s="44" t="inlineStr">
        <is>
          <t>COLABORADOR</t>
        </is>
      </c>
      <c r="O198" s="12">
        <f>IF(AND(P198&lt;&gt;"",Q198&lt;&gt;""),Q198,P198&amp;Q198)</f>
        <v/>
      </c>
      <c r="P198" s="12">
        <f>IF(F198=0,"",IF(G198=13,F198&amp;"  "&amp;TEXT(G198,"000")&amp;"  "&amp;TEXT(H198,"0000")&amp;"  "&amp;I198,F198&amp;"  "&amp;TEXT(H198,"0000")&amp;"  "&amp;I198))</f>
        <v/>
      </c>
      <c r="Q198" s="12">
        <f>IF(J198=0,"",IF(J198="CNPJ/CPF","PIX: "&amp;TEXT(K198,"00000000000"),IF(J198="TELEFONE","PIX: "&amp;K198,IF(J198="EMAIL","PIX: "&amp;K198,"PIX: "&amp;TEXT(K198,"00000000000000")))))</f>
        <v/>
      </c>
    </row>
    <row r="199">
      <c r="A199" s="98" t="n">
        <v>6182897635</v>
      </c>
      <c r="B199" s="35" t="inlineStr">
        <is>
          <t>EDUARDO PEREIRA</t>
        </is>
      </c>
      <c r="C199" s="36">
        <f>UPPER(B199)</f>
        <v/>
      </c>
      <c r="J199" s="12" t="inlineStr">
        <is>
          <t>CNPJ/CPF</t>
        </is>
      </c>
      <c r="K199" s="41">
        <f>IF(J199=0,"",IF(J199=Diversos!$I$2,IF(LEN(A199)&lt;=11,TEXT(A199,"00000000000"),TEXT(A199,"00000000000000")),IF(J199=Diversos!$I$3,E199,D199)))</f>
        <v/>
      </c>
      <c r="L199" s="12" t="inlineStr">
        <is>
          <t>MO</t>
        </is>
      </c>
      <c r="N199" s="12" t="inlineStr">
        <is>
          <t>COLABORADOR</t>
        </is>
      </c>
      <c r="O199" s="12">
        <f>IF(AND(P199&lt;&gt;"",Q199&lt;&gt;""),Q199,P199&amp;Q199)</f>
        <v/>
      </c>
      <c r="P199" s="12">
        <f>IF(F199=0,"",IF(G199=13,F199&amp;"  "&amp;TEXT(G199,"000")&amp;"  "&amp;TEXT(H199,"0000")&amp;"  "&amp;I199,F199&amp;"  "&amp;TEXT(H199,"0000")&amp;"  "&amp;I199))</f>
        <v/>
      </c>
      <c r="Q199" s="12">
        <f>IF(J199=0,"",IF(J199="CNPJ/CPF","PIX: "&amp;TEXT(K199,"00000000000"),IF(J199="TELEFONE","PIX: "&amp;K199,IF(J199="EMAIL","PIX: "&amp;K199,"PIX: "&amp;TEXT(K199,"00000000000000")))))</f>
        <v/>
      </c>
    </row>
    <row r="200">
      <c r="A200" s="52" t="n">
        <v>11108022024</v>
      </c>
      <c r="B200" s="35" t="inlineStr">
        <is>
          <t>ELCIO SANTOS COSTA</t>
        </is>
      </c>
      <c r="C200" s="35">
        <f>UPPER(B200)</f>
        <v/>
      </c>
      <c r="K200" s="41">
        <f>IF(J200=0,"",IF(J200=Diversos!$I$2,IF(LEN(A200)&lt;=11,TEXT(A200,"00000000000"),TEXT(A200,"00000000000000")),IF(J200=Diversos!$I$3,E200,D200)))</f>
        <v/>
      </c>
      <c r="L200" s="12" t="inlineStr">
        <is>
          <t>MO</t>
        </is>
      </c>
      <c r="N200" s="12" t="inlineStr">
        <is>
          <t>COLABORADOR</t>
        </is>
      </c>
      <c r="O200" s="12">
        <f>IF(AND(P200&lt;&gt;"",Q200&lt;&gt;""),Q200,P200&amp;Q200)</f>
        <v/>
      </c>
      <c r="P200" s="12">
        <f>IF(F200=0,"",IF(G200=13,F200&amp;"  "&amp;TEXT(G200,"000")&amp;"  "&amp;TEXT(H200,"0000")&amp;"  "&amp;I200,F200&amp;"  "&amp;TEXT(H200,"0000")&amp;"  "&amp;I200))</f>
        <v/>
      </c>
      <c r="Q200" s="12">
        <f>IF(J200=0,"",IF(J200="CNPJ/CPF","PIX: "&amp;TEXT(K200,"00000000000"),IF(J200="TELEFONE","PIX: "&amp;K200,IF(J200="EMAIL","PIX: "&amp;K200,"PIX: "&amp;TEXT(K200,"00000000000000")))))</f>
        <v/>
      </c>
    </row>
    <row r="201">
      <c r="A201" s="98" t="n">
        <v>85116106691</v>
      </c>
      <c r="B201" s="35" t="inlineStr">
        <is>
          <t>ELENALTO ANTONIO DE ASSIS</t>
        </is>
      </c>
      <c r="C201" s="35">
        <f>UPPER(B201)</f>
        <v/>
      </c>
      <c r="F201" s="12" t="inlineStr">
        <is>
          <t>CEF</t>
        </is>
      </c>
      <c r="G201" s="39" t="n">
        <v>13</v>
      </c>
      <c r="H201" s="40" t="n">
        <v>2426</v>
      </c>
      <c r="I201" s="12" t="n">
        <v>183613</v>
      </c>
      <c r="K201" s="41">
        <f>IF(J201=0,"",IF(J201=Diversos!$I$2,IF(LEN(A201)&lt;=11,TEXT(A201,"00000000000"),TEXT(A201,"00000000000000")),IF(J201=Diversos!$I$3,E201,D201)))</f>
        <v/>
      </c>
      <c r="L201" s="12" t="inlineStr">
        <is>
          <t>MO</t>
        </is>
      </c>
      <c r="O201" s="12">
        <f>IF(AND(P201&lt;&gt;"",Q201&lt;&gt;""),Q201,P201&amp;Q201)</f>
        <v/>
      </c>
      <c r="P201" s="12">
        <f>IF(F201=0,"",IF(G201=13,F201&amp;"  "&amp;TEXT(G201,"000")&amp;"  "&amp;TEXT(H201,"0000")&amp;"  "&amp;I201,F201&amp;"  "&amp;TEXT(H201,"0000")&amp;"  "&amp;I201))</f>
        <v/>
      </c>
      <c r="Q201" s="12">
        <f>IF(J201=0,"",IF(J201="CNPJ/CPF","PIX: "&amp;TEXT(K201,"00000000000"),IF(J201="TELEFONE","PIX: "&amp;K201,IF(J201="EMAIL","PIX: "&amp;K201,"PIX: "&amp;TEXT(K201,"00000000000000")))))</f>
        <v/>
      </c>
    </row>
    <row r="202">
      <c r="A202" s="98" t="n">
        <v>5956548000190</v>
      </c>
      <c r="B202" s="35" t="inlineStr">
        <is>
          <t>ELETRORARO COMERCIO DE ELETRODOMESTICOS LTDA</t>
        </is>
      </c>
      <c r="C202" s="35" t="inlineStr">
        <is>
          <t>ELETRORARO</t>
        </is>
      </c>
      <c r="D202" s="43" t="n"/>
      <c r="K202" s="41">
        <f>IF(J202=0,"",IF(J202=Diversos!$I$2,IF(LEN(A202)&lt;=11,TEXT(A202,"00000000000"),TEXT(A202,"00000000000000")),IF(J202=Diversos!$I$3,E202,D202)))</f>
        <v/>
      </c>
      <c r="L202" s="12" t="inlineStr">
        <is>
          <t>MAT</t>
        </is>
      </c>
      <c r="O202" s="12">
        <f>IF(AND(P202&lt;&gt;"",Q202&lt;&gt;""),Q202,P202&amp;Q202)</f>
        <v/>
      </c>
      <c r="P202" s="12">
        <f>IF(F202=0,"",IF(G202=13,F202&amp;"  "&amp;TEXT(G202,"000")&amp;"  "&amp;TEXT(H202,"0000")&amp;"  "&amp;I202,F202&amp;"  "&amp;TEXT(H202,"0000")&amp;"  "&amp;I202))</f>
        <v/>
      </c>
      <c r="Q202" s="12">
        <f>IF(J202=0,"",IF(J202="CNPJ/CPF","PIX: "&amp;TEXT(K202,"00000000000"),IF(J202="TELEFONE","PIX: "&amp;K202,IF(J202="EMAIL","PIX: "&amp;K202,"PIX: "&amp;TEXT(K202,"00000000000000")))))</f>
        <v/>
      </c>
    </row>
    <row r="203">
      <c r="A203" s="37" t="n">
        <v>24200699000100</v>
      </c>
      <c r="B203" s="36" t="inlineStr">
        <is>
          <t>EPI COMERCIO E DISTRIBUICAO LTDA</t>
        </is>
      </c>
      <c r="C203" s="36" t="inlineStr">
        <is>
          <t xml:space="preserve">ELITE EPIS </t>
        </is>
      </c>
      <c r="D203" s="43" t="n"/>
      <c r="E203" s="44" t="n"/>
      <c r="F203" s="44" t="n"/>
      <c r="G203" s="45" t="n"/>
      <c r="H203" s="46" t="n"/>
      <c r="I203" s="44" t="n"/>
      <c r="J203" s="44" t="n"/>
      <c r="K203" s="41">
        <f>IF(J203=0,"",IF(J203=Diversos!$I$2,IF(LEN(A203)&lt;=11,TEXT(A203,"00000000000"),TEXT(A203,"00000000000000")),IF(J203=Diversos!$I$3,E203,D203)))</f>
        <v/>
      </c>
      <c r="L203" s="44" t="inlineStr">
        <is>
          <t>MO</t>
        </is>
      </c>
      <c r="M203" s="44" t="inlineStr">
        <is>
          <t>EPI</t>
        </is>
      </c>
      <c r="N203" s="44" t="inlineStr">
        <is>
          <t>FORNECEDOR</t>
        </is>
      </c>
      <c r="O203" s="12">
        <f>IF(AND(P203&lt;&gt;"",Q203&lt;&gt;""),Q203,P203&amp;Q203)</f>
        <v/>
      </c>
      <c r="P203" s="12">
        <f>IF(F203=0,"",IF(G203=13,F203&amp;"  "&amp;TEXT(G203,"000")&amp;"  "&amp;TEXT(H203,"0000")&amp;"  "&amp;I203,F203&amp;"  "&amp;TEXT(H203,"0000")&amp;"  "&amp;I203))</f>
        <v/>
      </c>
      <c r="Q203" s="12">
        <f>IF(J203=0,"",IF(J203="CNPJ/CPF","PIX: "&amp;TEXT(K203,"00000000000"),IF(J203="TELEFONE","PIX: "&amp;K203,IF(J203="EMAIL","PIX: "&amp;K203,"PIX: "&amp;TEXT(K203,"00000000000000")))))</f>
        <v/>
      </c>
    </row>
    <row r="204">
      <c r="A204" s="98" t="n">
        <v>31986999747</v>
      </c>
      <c r="B204" s="35" t="inlineStr">
        <is>
          <t>ELVES PEREIRA</t>
        </is>
      </c>
      <c r="C204" s="35">
        <f>UPPER(B204)</f>
        <v/>
      </c>
      <c r="D204" s="38" t="n">
        <v>31986999747</v>
      </c>
      <c r="J204" s="12" t="inlineStr">
        <is>
          <t>TELEFONE</t>
        </is>
      </c>
      <c r="K204" s="41">
        <f>IF(J204=0,"",IF(J204=Diversos!$I$2,IF(LEN(A204)&lt;=11,TEXT(A204,"00000000000"),TEXT(A204,"00000000000000")),IF(J204=Diversos!$I$3,E204,D204)))</f>
        <v/>
      </c>
      <c r="L204" s="12" t="inlineStr">
        <is>
          <t>MO</t>
        </is>
      </c>
      <c r="O204" s="12">
        <f>IF(AND(P204&lt;&gt;"",Q204&lt;&gt;""),Q204,P204&amp;Q204)</f>
        <v/>
      </c>
      <c r="P204" s="12">
        <f>IF(F204=0,"",IF(G204=13,F204&amp;"  "&amp;TEXT(G204,"000")&amp;"  "&amp;TEXT(H204,"0000")&amp;"  "&amp;I204,F204&amp;"  "&amp;TEXT(H204,"0000")&amp;"  "&amp;I204))</f>
        <v/>
      </c>
      <c r="Q204" s="12">
        <f>IF(J204=0,"",IF(J204="CNPJ/CPF","PIX: "&amp;TEXT(K204,"00000000000"),IF(J204="TELEFONE","PIX: "&amp;K204,IF(J204="EMAIL","PIX: "&amp;K204,"PIX: "&amp;TEXT(K204,"00000000000000")))))</f>
        <v/>
      </c>
    </row>
    <row r="205">
      <c r="A205" s="98" t="n">
        <v>10199069603</v>
      </c>
      <c r="B205" s="35" t="inlineStr">
        <is>
          <t>ELVIS PEREIRA</t>
        </is>
      </c>
      <c r="C205" s="35">
        <f>UPPER(B205)</f>
        <v/>
      </c>
      <c r="J205" s="12" t="inlineStr">
        <is>
          <t>CNPJ/CPF</t>
        </is>
      </c>
      <c r="K205" s="41">
        <f>IF(J205=0,"",IF(J205=Diversos!$I$2,IF(LEN(A205)&lt;=11,TEXT(A205,"00000000000"),TEXT(A205,"00000000000000")),IF(J205=Diversos!$I$3,E205,D205)))</f>
        <v/>
      </c>
      <c r="L205" s="12" t="inlineStr">
        <is>
          <t>MO</t>
        </is>
      </c>
      <c r="O205" s="12">
        <f>IF(AND(P205&lt;&gt;"",Q205&lt;&gt;""),Q205,P205&amp;Q205)</f>
        <v/>
      </c>
      <c r="P205" s="12">
        <f>IF(F205=0,"",IF(G205=13,F205&amp;"  "&amp;TEXT(G205,"000")&amp;"  "&amp;TEXT(H205,"0000")&amp;"  "&amp;I205,F205&amp;"  "&amp;TEXT(H205,"0000")&amp;"  "&amp;I205))</f>
        <v/>
      </c>
      <c r="Q205" s="12">
        <f>IF(J205=0,"",IF(J205="CNPJ/CPF","PIX: "&amp;TEXT(K205,"00000000000"),IF(J205="TELEFONE","PIX: "&amp;K205,IF(J205="EMAIL","PIX: "&amp;K205,"PIX: "&amp;TEXT(K205,"00000000000000")))))</f>
        <v/>
      </c>
    </row>
    <row r="206">
      <c r="A206" s="98" t="n">
        <v>90124847668</v>
      </c>
      <c r="B206" s="35" t="inlineStr">
        <is>
          <t>EMERSON FONSECA LEANDRO</t>
        </is>
      </c>
      <c r="C206" s="35">
        <f>UPPER(B206)</f>
        <v/>
      </c>
      <c r="D206" s="43" t="n"/>
      <c r="F206" s="12" t="inlineStr">
        <is>
          <t>SANTANDER</t>
        </is>
      </c>
      <c r="H206" s="40" t="n">
        <v>4237</v>
      </c>
      <c r="I206" s="12" t="n">
        <v>10921566</v>
      </c>
      <c r="K206" s="41">
        <f>IF(J206=0,"",IF(J206=Diversos!$I$2,IF(LEN(A206)&lt;=11,TEXT(A206,"00000000000"),TEXT(A206,"00000000000000")),IF(J206=Diversos!$I$3,E206,D206)))</f>
        <v/>
      </c>
      <c r="L206" s="12" t="inlineStr">
        <is>
          <t>SERV</t>
        </is>
      </c>
      <c r="O206" s="12">
        <f>IF(AND(P206&lt;&gt;"",Q206&lt;&gt;""),Q206,P206&amp;Q206)</f>
        <v/>
      </c>
      <c r="P206" s="12">
        <f>IF(F206=0,"",IF(G206=13,F206&amp;"  "&amp;TEXT(G206,"000")&amp;"  "&amp;TEXT(H206,"0000")&amp;"  "&amp;I206,F206&amp;"  "&amp;TEXT(H206,"0000")&amp;"  "&amp;I206))</f>
        <v/>
      </c>
      <c r="Q206" s="12">
        <f>IF(J206=0,"",IF(J206="CNPJ/CPF","PIX: "&amp;TEXT(K206,"00000000000"),IF(J206="TELEFONE","PIX: "&amp;K206,IF(J206="EMAIL","PIX: "&amp;K206,"PIX: "&amp;TEXT(K206,"00000000000000")))))</f>
        <v/>
      </c>
    </row>
    <row r="207">
      <c r="A207" s="98" t="n">
        <v>9400639000139</v>
      </c>
      <c r="B207" s="35" t="inlineStr">
        <is>
          <t>EMG ESQUADRIAS DE MINAS GERAIS</t>
        </is>
      </c>
      <c r="C207" s="35">
        <f>UPPER(B207)</f>
        <v/>
      </c>
      <c r="L207" s="12" t="inlineStr">
        <is>
          <t>MAT</t>
        </is>
      </c>
      <c r="O207" s="12">
        <f>IF(AND(P207&lt;&gt;"",Q207&lt;&gt;""),Q207,P207&amp;Q207)</f>
        <v/>
      </c>
      <c r="P207" s="12">
        <f>IF(F207=0,"",IF(G207=13,F207&amp;"  "&amp;TEXT(G207,"000")&amp;"  "&amp;TEXT(H207,"0000")&amp;"  "&amp;I207,F207&amp;"  "&amp;TEXT(H207,"0000")&amp;"  "&amp;I207))</f>
        <v/>
      </c>
      <c r="Q207" s="12">
        <f>IF(J207=0,"",IF(J207="CNPJ/CPF","PIX: "&amp;TEXT(K207,"00000000000"),IF(J207="TELEFONE","PIX: "&amp;K207,IF(J207="EMAIL","PIX: "&amp;K207,"PIX: "&amp;TEXT(K207,"00000000000000")))))</f>
        <v/>
      </c>
    </row>
    <row r="208">
      <c r="A208" s="98" t="n">
        <v>60957263600</v>
      </c>
      <c r="B208" s="35" t="inlineStr">
        <is>
          <t>EMMERSON FERREIRA DE ALMEIDA</t>
        </is>
      </c>
      <c r="C208" s="35">
        <f>UPPER(B208)</f>
        <v/>
      </c>
      <c r="D208" s="43" t="n">
        <v>31985130575</v>
      </c>
      <c r="J208" s="12" t="inlineStr">
        <is>
          <t>TELEFONE</t>
        </is>
      </c>
      <c r="K208" s="41">
        <f>IF(J208=0,"",IF(J208=Diversos!$I$2,IF(LEN(A208)&lt;=11,TEXT(A208,"00000000000"),TEXT(A208,"00000000000000")),IF(J208=Diversos!$I$3,E208,D208)))</f>
        <v/>
      </c>
      <c r="L208" s="12" t="inlineStr">
        <is>
          <t>DIV</t>
        </is>
      </c>
      <c r="O208" s="12">
        <f>IF(AND(P208&lt;&gt;"",Q208&lt;&gt;""),Q208,P208&amp;Q208)</f>
        <v/>
      </c>
      <c r="P208" s="12">
        <f>IF(F208=0,"",IF(G208=13,F208&amp;"  "&amp;TEXT(G208,"000")&amp;"  "&amp;TEXT(H208,"0000")&amp;"  "&amp;I208,F208&amp;"  "&amp;TEXT(H208,"0000")&amp;"  "&amp;I208))</f>
        <v/>
      </c>
      <c r="Q208" s="12">
        <f>IF(J208=0,"",IF(J208="CNPJ/CPF","PIX: "&amp;TEXT(K208,"00000000000"),IF(J208="TELEFONE","PIX: "&amp;K208,IF(J208="EMAIL","PIX: "&amp;K208,"PIX: "&amp;TEXT(K208,"00000000000000")))))</f>
        <v/>
      </c>
    </row>
    <row r="209">
      <c r="A209" s="98" t="n">
        <v>44415620000167</v>
      </c>
      <c r="B209" s="35" t="inlineStr">
        <is>
          <t>ENGEPLAST ENGENHARIA E COM LTDA</t>
        </is>
      </c>
      <c r="C209" s="35">
        <f>UPPER(B209)</f>
        <v/>
      </c>
      <c r="K209" s="41">
        <f>IF(J209=0,"",IF(J209=Diversos!$I$2,IF(LEN(A209)&lt;=11,TEXT(A209,"00000000000"),TEXT(A209,"00000000000000")),IF(J209=Diversos!$I$3,E209,D209)))</f>
        <v/>
      </c>
      <c r="L209" s="12" t="inlineStr">
        <is>
          <t>MAT</t>
        </is>
      </c>
      <c r="O209" s="12">
        <f>IF(AND(P209&lt;&gt;"",Q209&lt;&gt;""),Q209,P209&amp;Q209)</f>
        <v/>
      </c>
      <c r="P209" s="12">
        <f>IF(F209=0,"",IF(G209=13,F209&amp;"  "&amp;TEXT(G209,"000")&amp;"  "&amp;TEXT(H209,"0000")&amp;"  "&amp;I209,F209&amp;"  "&amp;TEXT(H209,"0000")&amp;"  "&amp;I209))</f>
        <v/>
      </c>
      <c r="Q209" s="12">
        <f>IF(J209=0,"",IF(J209="CNPJ/CPF","PIX: "&amp;TEXT(K209,"00000000000"),IF(J209="TELEFONE","PIX: "&amp;K209,IF(J209="EMAIL","PIX: "&amp;K209,"PIX: "&amp;TEXT(K209,"00000000000000")))))</f>
        <v/>
      </c>
    </row>
    <row r="210">
      <c r="A210" s="98" t="n">
        <v>15695872642</v>
      </c>
      <c r="B210" s="35" t="inlineStr">
        <is>
          <t>ENILSON HENRIQUE DE OLIVEIRA</t>
        </is>
      </c>
      <c r="C210" s="35">
        <f>UPPER(B210)</f>
        <v/>
      </c>
      <c r="J210" s="12" t="inlineStr">
        <is>
          <t>CNPJ/CPF</t>
        </is>
      </c>
      <c r="K210" s="41">
        <f>IF(J210=0,"",IF(J210=Diversos!$I$2,IF(LEN(A210)&lt;=11,TEXT(A210,"00000000000"),TEXT(A210,"00000000000000")),IF(J210=Diversos!$I$3,E210,D210)))</f>
        <v/>
      </c>
      <c r="L210" s="12" t="inlineStr">
        <is>
          <t>MO</t>
        </is>
      </c>
      <c r="O210" s="12">
        <f>IF(AND(P210&lt;&gt;"",Q210&lt;&gt;""),Q210,P210&amp;Q210)</f>
        <v/>
      </c>
      <c r="P210" s="12">
        <f>IF(F210=0,"",IF(G210=13,F210&amp;"  "&amp;TEXT(G210,"000")&amp;"  "&amp;TEXT(H210,"0000")&amp;"  "&amp;I210,F210&amp;"  "&amp;TEXT(H210,"0000")&amp;"  "&amp;I210))</f>
        <v/>
      </c>
      <c r="Q210" s="12">
        <f>IF(J210=0,"",IF(J210="CNPJ/CPF","PIX: "&amp;TEXT(K210,"00000000000"),IF(J210="TELEFONE","PIX: "&amp;K210,IF(J210="EMAIL","PIX: "&amp;K210,"PIX: "&amp;TEXT(K210,"00000000000000")))))</f>
        <v/>
      </c>
    </row>
    <row r="211">
      <c r="A211" s="98" t="n">
        <v>43672536000166</v>
      </c>
      <c r="B211" s="35" t="inlineStr">
        <is>
          <t>EP PREMOLDADOS LTDA</t>
        </is>
      </c>
      <c r="C211" s="36">
        <f>UPPER(B211)</f>
        <v/>
      </c>
      <c r="D211" s="43" t="n"/>
      <c r="K211" s="41">
        <f>IF(J211=0,"",IF(J211=Diversos!$I$2,IF(LEN(A211)&lt;=11,TEXT(A211,"00000000000"),TEXT(A211,"00000000000000")),IF(J211=Diversos!$I$3,E211,D211)))</f>
        <v/>
      </c>
      <c r="L211" s="12" t="inlineStr">
        <is>
          <t>MAT</t>
        </is>
      </c>
      <c r="O211" s="12">
        <f>IF(AND(P211&lt;&gt;"",Q211&lt;&gt;""),Q211,P211&amp;Q211)</f>
        <v/>
      </c>
      <c r="P211" s="12">
        <f>IF(F211=0,"",IF(G211=13,F211&amp;"  "&amp;TEXT(G211,"000")&amp;"  "&amp;TEXT(H211,"0000")&amp;"  "&amp;I211,F211&amp;"  "&amp;TEXT(H211,"0000")&amp;"  "&amp;I211))</f>
        <v/>
      </c>
      <c r="Q211" s="12">
        <f>IF(J211=0,"",IF(J211="CNPJ/CPF","PIX: "&amp;TEXT(K211,"00000000000"),IF(J211="TELEFONE","PIX: "&amp;K211,IF(J211="EMAIL","PIX: "&amp;K211,"PIX: "&amp;TEXT(K211,"00000000000000")))))</f>
        <v/>
      </c>
    </row>
    <row r="212">
      <c r="A212" s="98" t="n">
        <v>18339217000196</v>
      </c>
      <c r="B212" s="35" t="inlineStr">
        <is>
          <t>EPS SISTEMAS CONSTRUTIVOS LTDA</t>
        </is>
      </c>
      <c r="C212" s="35">
        <f>UPPER(B212)</f>
        <v/>
      </c>
      <c r="K212" s="41">
        <f>IF(J212=0,"",IF(J212=Diversos!$I$2,IF(LEN(A212)&lt;=11,TEXT(A212,"00000000000"),TEXT(A212,"00000000000000")),IF(J212=Diversos!$I$3,E212,D212)))</f>
        <v/>
      </c>
      <c r="L212" s="12" t="inlineStr">
        <is>
          <t>MAT</t>
        </is>
      </c>
      <c r="O212" s="12">
        <f>IF(AND(P212&lt;&gt;"",Q212&lt;&gt;""),Q212,P212&amp;Q212)</f>
        <v/>
      </c>
      <c r="P212" s="12">
        <f>IF(F212=0,"",IF(G212=13,F212&amp;"  "&amp;TEXT(G212,"000")&amp;"  "&amp;TEXT(H212,"0000")&amp;"  "&amp;I212,F212&amp;"  "&amp;TEXT(H212,"0000")&amp;"  "&amp;I212))</f>
        <v/>
      </c>
      <c r="Q212" s="12">
        <f>IF(J212=0,"",IF(J212="CNPJ/CPF","PIX: "&amp;TEXT(K212,"00000000000"),IF(J212="TELEFONE","PIX: "&amp;K212,IF(J212="EMAIL","PIX: "&amp;K212,"PIX: "&amp;TEXT(K212,"00000000000000")))))</f>
        <v/>
      </c>
    </row>
    <row r="213">
      <c r="A213" s="98" t="n">
        <v>18106107612</v>
      </c>
      <c r="B213" s="35" t="inlineStr">
        <is>
          <t>ERICK LUAN DOS ANJOS</t>
        </is>
      </c>
      <c r="C213" s="35">
        <f>UPPER(B213)</f>
        <v/>
      </c>
      <c r="J213" s="12" t="inlineStr">
        <is>
          <t>CNPJ/CPF</t>
        </is>
      </c>
      <c r="K213" s="41">
        <f>IF(J213=0,"",IF(J213=Diversos!$I$2,IF(LEN(A213)&lt;=11,TEXT(A213,"00000000000"),TEXT(A213,"00000000000000")),IF(J213=Diversos!$I$3,E213,D213)))</f>
        <v/>
      </c>
      <c r="L213" s="12" t="inlineStr">
        <is>
          <t>MO</t>
        </is>
      </c>
      <c r="O213" s="12">
        <f>IF(AND(P213&lt;&gt;"",Q213&lt;&gt;""),Q213,P213&amp;Q213)</f>
        <v/>
      </c>
      <c r="P213" s="12">
        <f>IF(F213=0,"",IF(G213=13,F213&amp;"  "&amp;TEXT(G213,"000")&amp;"  "&amp;TEXT(H213,"0000")&amp;"  "&amp;I213,F213&amp;"  "&amp;TEXT(H213,"0000")&amp;"  "&amp;I213))</f>
        <v/>
      </c>
      <c r="Q213" s="12">
        <f>IF(J213=0,"",IF(J213="CNPJ/CPF","PIX: "&amp;TEXT(K213,"00000000000"),IF(J213="TELEFONE","PIX: "&amp;K213,IF(J213="EMAIL","PIX: "&amp;K213,"PIX: "&amp;TEXT(K213,"00000000000000")))))</f>
        <v/>
      </c>
    </row>
    <row r="214">
      <c r="A214" s="98" t="n">
        <v>31992114455</v>
      </c>
      <c r="B214" s="35" t="inlineStr">
        <is>
          <t>ERIKO ANDRE SOUZA</t>
        </is>
      </c>
      <c r="C214" s="35">
        <f>UPPER(B214)</f>
        <v/>
      </c>
      <c r="K214" s="41">
        <f>IF(J214=0,"",IF(J214=Diversos!$I$2,IF(LEN(A214)&lt;=11,TEXT(A214,"00000000000"),TEXT(A214,"00000000000000")),IF(J214=Diversos!$I$3,E214,D214)))</f>
        <v/>
      </c>
      <c r="L214" s="12" t="inlineStr">
        <is>
          <t>SERV</t>
        </is>
      </c>
      <c r="O214" s="12">
        <f>IF(AND(P214&lt;&gt;"",Q214&lt;&gt;""),Q214,P214&amp;Q214)</f>
        <v/>
      </c>
      <c r="P214" s="12">
        <f>IF(F214=0,"",IF(G214=13,F214&amp;"  "&amp;TEXT(G214,"000")&amp;"  "&amp;TEXT(H214,"0000")&amp;"  "&amp;I214,F214&amp;"  "&amp;TEXT(H214,"0000")&amp;"  "&amp;I214))</f>
        <v/>
      </c>
      <c r="Q214" s="12">
        <f>IF(J214=0,"",IF(J214="CNPJ/CPF","PIX: "&amp;TEXT(K214,"00000000000"),IF(J214="TELEFONE","PIX: "&amp;K214,IF(J214="EMAIL","PIX: "&amp;K214,"PIX: "&amp;TEXT(K214,"00000000000000")))))</f>
        <v/>
      </c>
    </row>
    <row r="215">
      <c r="A215" s="98" t="n">
        <v>3712071698</v>
      </c>
      <c r="B215" s="36" t="inlineStr">
        <is>
          <t>ERNANE JORGE DOS SANTOS</t>
        </is>
      </c>
      <c r="C215" s="35">
        <f>UPPER(B215)</f>
        <v/>
      </c>
      <c r="D215" s="43" t="n"/>
      <c r="E215" s="44" t="n"/>
      <c r="F215" s="44" t="inlineStr">
        <is>
          <t>BRADESCO</t>
        </is>
      </c>
      <c r="G215" s="45" t="n"/>
      <c r="H215" s="46" t="n">
        <v>466</v>
      </c>
      <c r="I215" s="44" t="n">
        <v>1287141</v>
      </c>
      <c r="J215" s="44" t="n"/>
      <c r="K215" s="41" t="n"/>
      <c r="L215" s="44" t="inlineStr">
        <is>
          <t>MO</t>
        </is>
      </c>
      <c r="M215" s="44" t="n"/>
      <c r="N215" s="44" t="n"/>
      <c r="O215" s="12">
        <f>IF(AND(P215&lt;&gt;"",Q215&lt;&gt;""),Q215,P215&amp;Q215)</f>
        <v/>
      </c>
      <c r="P215" s="12">
        <f>IF(F215=0,"",IF(G215=13,F215&amp;"  "&amp;TEXT(G215,"000")&amp;"  "&amp;TEXT(H215,"0000")&amp;"  "&amp;I215,F215&amp;"  "&amp;TEXT(H215,"0000")&amp;"  "&amp;I215))</f>
        <v/>
      </c>
      <c r="Q215" s="12">
        <f>IF(J215=0,"",IF(J215="CNPJ/CPF","PIX: "&amp;TEXT(K215,"00000000000"),IF(J215="TELEFONE","PIX: "&amp;K215,IF(J215="EMAIL","PIX: "&amp;K215,"PIX: "&amp;TEXT(K215,"00000000000000")))))</f>
        <v/>
      </c>
    </row>
    <row r="216">
      <c r="A216" s="52" t="n">
        <v>37410600</v>
      </c>
      <c r="B216" s="35" t="inlineStr">
        <is>
          <t>ERNANI BRITO DA CRUZ</t>
        </is>
      </c>
      <c r="C216" s="35">
        <f>UPPER(B216)</f>
        <v/>
      </c>
      <c r="K216" s="41">
        <f>IF(J216=0,"",IF(J216=Diversos!$I$2,IF(LEN(A216)&lt;=11,TEXT(A216,"00000000000"),TEXT(A216,"00000000000000")),IF(J216=Diversos!$I$3,E216,D216)))</f>
        <v/>
      </c>
      <c r="L216" s="12" t="inlineStr">
        <is>
          <t>DIV</t>
        </is>
      </c>
      <c r="M216" s="12" t="inlineStr">
        <is>
          <t>FRETE</t>
        </is>
      </c>
      <c r="O216" s="12">
        <f>IF(AND(P216&lt;&gt;"",Q216&lt;&gt;""),Q216,P216&amp;Q216)</f>
        <v/>
      </c>
      <c r="P216" s="12">
        <f>IF(F216=0,"",IF(G216=13,F216&amp;"  "&amp;TEXT(G216,"000")&amp;"  "&amp;TEXT(H216,"0000")&amp;"  "&amp;I216,F216&amp;"  "&amp;TEXT(H216,"0000")&amp;"  "&amp;I216))</f>
        <v/>
      </c>
      <c r="Q216" s="12">
        <f>IF(J216=0,"",IF(J216="CNPJ/CPF","PIX: "&amp;TEXT(K216,"00000000000"),IF(J216="TELEFONE","PIX: "&amp;K216,IF(J216="EMAIL","PIX: "&amp;K216,"PIX: "&amp;TEXT(K216,"00000000000000")))))</f>
        <v/>
      </c>
    </row>
    <row r="217">
      <c r="A217" s="98" t="n">
        <v>41368202000178</v>
      </c>
      <c r="B217" s="35" t="inlineStr">
        <is>
          <t>ESENSE AUTOMACAO DE EMPREENDIMENTOS RESIDENCIAIS E CORPORATIVOS LTDA</t>
        </is>
      </c>
      <c r="C217" s="35" t="inlineStr">
        <is>
          <t>ESENSE AUTOMACAO</t>
        </is>
      </c>
      <c r="K217" s="41">
        <f>IF(J217=0,"",IF(J217=Diversos!$I$2,IF(LEN(A217)&lt;=11,TEXT(A217,"00000000000"),TEXT(A217,"00000000000000")),IF(J217=Diversos!$I$3,E217,D217)))</f>
        <v/>
      </c>
      <c r="L217" s="12" t="inlineStr">
        <is>
          <t>MAT</t>
        </is>
      </c>
      <c r="O217" s="12">
        <f>IF(AND(P217&lt;&gt;"",Q217&lt;&gt;""),Q217,P217&amp;Q217)</f>
        <v/>
      </c>
      <c r="P217" s="12">
        <f>IF(F217=0,"",IF(G217=13,F217&amp;"  "&amp;TEXT(G217,"000")&amp;"  "&amp;TEXT(H217,"0000")&amp;"  "&amp;I217,F217&amp;"  "&amp;TEXT(H217,"0000")&amp;"  "&amp;I217))</f>
        <v/>
      </c>
      <c r="Q217" s="12">
        <f>IF(J217=0,"",IF(J217="CNPJ/CPF","PIX: "&amp;TEXT(K217,"00000000000"),IF(J217="TELEFONE","PIX: "&amp;K217,IF(J217="EMAIL","PIX: "&amp;K217,"PIX: "&amp;TEXT(K217,"00000000000000")))))</f>
        <v/>
      </c>
    </row>
    <row r="218">
      <c r="A218" s="37" t="n">
        <v>18774620630</v>
      </c>
      <c r="B218" s="36" t="inlineStr">
        <is>
          <t>ESTER MENDES PEREIRA</t>
        </is>
      </c>
      <c r="C218" s="36">
        <f>UPPER(B218)</f>
        <v/>
      </c>
      <c r="D218" s="43" t="n"/>
      <c r="E218" s="44" t="n"/>
      <c r="F218" s="44" t="inlineStr">
        <is>
          <t>C6 BANK</t>
        </is>
      </c>
      <c r="G218" s="45" t="n"/>
      <c r="H218" s="46" t="n">
        <v>1</v>
      </c>
      <c r="I218" s="44" t="n">
        <v>66949440</v>
      </c>
      <c r="J218" s="44" t="n"/>
      <c r="K218" s="41">
        <f>IF(J218=0,"",IF(J218=Diversos!$I$2,IF(LEN(A218)&lt;=11,TEXT(A218,"00000000000"),TEXT(A218,"00000000000000")),IF(J218=Diversos!$I$3,E218,D218)))</f>
        <v/>
      </c>
      <c r="L218" s="44" t="inlineStr">
        <is>
          <t>SERV</t>
        </is>
      </c>
      <c r="M218" s="44" t="n"/>
      <c r="N218" s="44" t="n"/>
      <c r="O218" s="12">
        <f>IF(AND(P218&lt;&gt;"",Q218&lt;&gt;""),Q218,P218&amp;Q218)</f>
        <v/>
      </c>
      <c r="P218" s="12">
        <f>IF(F218=0,"",IF(G218=13,F218&amp;"  "&amp;TEXT(G218,"000")&amp;"  "&amp;TEXT(H218,"0000")&amp;"  "&amp;I218,F218&amp;"  "&amp;TEXT(H218,"0000")&amp;"  "&amp;I218))</f>
        <v/>
      </c>
      <c r="Q218" s="12">
        <f>IF(J218=0,"",IF(J218="CNPJ/CPF","PIX: "&amp;TEXT(K218,"00000000000"),IF(J218="TELEFONE","PIX: "&amp;K218,IF(J218="EMAIL","PIX: "&amp;K218,"PIX: "&amp;TEXT(K218,"00000000000000")))))</f>
        <v/>
      </c>
    </row>
    <row r="219">
      <c r="A219" s="37" t="n">
        <v>7694956640</v>
      </c>
      <c r="B219" s="36" t="inlineStr">
        <is>
          <t xml:space="preserve">EULER MENEZES </t>
        </is>
      </c>
      <c r="C219" s="36">
        <f>UPPER(B219)</f>
        <v/>
      </c>
      <c r="D219" s="43" t="n"/>
      <c r="E219" s="54" t="inlineStr">
        <is>
          <t>eulermenezes22@gmail.com</t>
        </is>
      </c>
      <c r="F219" s="44" t="n"/>
      <c r="G219" s="45" t="n"/>
      <c r="H219" s="46" t="n"/>
      <c r="I219" s="44" t="n"/>
      <c r="J219" s="44" t="inlineStr">
        <is>
          <t>EMAIL</t>
        </is>
      </c>
      <c r="K219" s="41">
        <f>IF(J219=0,"",IF(J219=Diversos!$I$2,IF(LEN(A219)&lt;=11,TEXT(A219,"00000000000"),TEXT(A219,"00000000000000")),IF(J219=Diversos!$I$3,E219,D219)))</f>
        <v/>
      </c>
      <c r="L219" s="44" t="inlineStr">
        <is>
          <t>MO</t>
        </is>
      </c>
      <c r="M219" s="44" t="n"/>
      <c r="N219" s="44" t="inlineStr">
        <is>
          <t>COLABORADOR</t>
        </is>
      </c>
      <c r="O219" s="12">
        <f>IF(AND(P219&lt;&gt;"",Q219&lt;&gt;""),Q219,P219&amp;Q219)</f>
        <v/>
      </c>
      <c r="P219" s="12">
        <f>IF(F219=0,"",IF(G219=13,F219&amp;"  "&amp;TEXT(G219,"000")&amp;"  "&amp;TEXT(H219,"0000")&amp;"  "&amp;I219,F219&amp;"  "&amp;TEXT(H219,"0000")&amp;"  "&amp;I219))</f>
        <v/>
      </c>
      <c r="Q219" s="12">
        <f>IF(J219=0,"",IF(J219="CNPJ/CPF","PIX: "&amp;TEXT(K219,"00000000000"),IF(J219="TELEFONE","PIX: "&amp;K219,IF(J219="EMAIL","PIX: "&amp;K219,"PIX: "&amp;TEXT(K219,"00000000000000")))))</f>
        <v/>
      </c>
    </row>
    <row r="220">
      <c r="A220" s="98" t="n">
        <v>11346295000179</v>
      </c>
      <c r="B220" s="35" t="inlineStr">
        <is>
          <t>F&amp;F TRANSPORTES</t>
        </is>
      </c>
      <c r="C220" s="35" t="inlineStr">
        <is>
          <t>F&amp;F TRANSPORTES</t>
        </is>
      </c>
      <c r="K220" s="41">
        <f>IF(J220=0,"",IF(J220=Diversos!$I$2,IF(LEN(A220)&lt;=11,TEXT(A220,"00000000000"),TEXT(A220,"00000000000000")),IF(J220=Diversos!$I$3,E220,D220)))</f>
        <v/>
      </c>
      <c r="L220" s="12" t="inlineStr">
        <is>
          <t>SERV</t>
        </is>
      </c>
      <c r="O220" s="12">
        <f>IF(AND(P220&lt;&gt;"",Q220&lt;&gt;""),Q220,P220&amp;Q220)</f>
        <v/>
      </c>
      <c r="P220" s="12">
        <f>IF(F220=0,"",IF(G220=13,F220&amp;"  "&amp;TEXT(G220,"000")&amp;"  "&amp;TEXT(H220,"0000")&amp;"  "&amp;I220,F220&amp;"  "&amp;TEXT(H220,"0000")&amp;"  "&amp;I220))</f>
        <v/>
      </c>
      <c r="Q220" s="12">
        <f>IF(J220=0,"",IF(J220="CNPJ/CPF","PIX: "&amp;TEXT(K220,"00000000000"),IF(J220="TELEFONE","PIX: "&amp;K220,IF(J220="EMAIL","PIX: "&amp;K220,"PIX: "&amp;TEXT(K220,"00000000000000")))))</f>
        <v/>
      </c>
    </row>
    <row r="221">
      <c r="A221" s="74" t="n">
        <v>16471327625</v>
      </c>
      <c r="B221" s="75" t="inlineStr">
        <is>
          <t>FABIANO SOUZA DA SILVA</t>
        </is>
      </c>
      <c r="C221" s="35">
        <f>UPPER(B221)</f>
        <v/>
      </c>
      <c r="K221" s="41">
        <f>IF(J221=0,"",IF(J221=Diversos!$I$2,IF(LEN(A221)&lt;=11,TEXT(A221,"00000000000"),TEXT(A221,"00000000000000")),IF(J221=Diversos!$I$3,E221,D221)))</f>
        <v/>
      </c>
      <c r="L221" s="12" t="inlineStr">
        <is>
          <t>MO</t>
        </is>
      </c>
      <c r="N221" s="12" t="inlineStr">
        <is>
          <t>COLABORADOR</t>
        </is>
      </c>
      <c r="O221" s="12">
        <f>IF(AND(P221&lt;&gt;"",Q221&lt;&gt;""),Q221,P221&amp;Q221)</f>
        <v/>
      </c>
      <c r="P221" s="12">
        <f>IF(F221=0,"",IF(G221=13,F221&amp;"  "&amp;TEXT(G221,"000")&amp;"  "&amp;TEXT(H221,"0000")&amp;"  "&amp;I221,F221&amp;"  "&amp;TEXT(H221,"0000")&amp;"  "&amp;I221))</f>
        <v/>
      </c>
      <c r="Q221" s="12">
        <f>IF(J221=0,"",IF(J221="CNPJ/CPF","PIX: "&amp;TEXT(K221,"00000000000"),IF(J221="TELEFONE","PIX: "&amp;K221,IF(J221="EMAIL","PIX: "&amp;K221,"PIX: "&amp;TEXT(K221,"00000000000000")))))</f>
        <v/>
      </c>
    </row>
    <row r="222">
      <c r="A222" s="98" t="n">
        <v>14020167605</v>
      </c>
      <c r="B222" s="35" t="inlineStr">
        <is>
          <t>FABIO JUNIO SOARES PAIVA</t>
        </is>
      </c>
      <c r="C222" s="35">
        <f>UPPER(B222)</f>
        <v/>
      </c>
      <c r="D222" s="38" t="n">
        <v>31987424379</v>
      </c>
      <c r="J222" s="12" t="inlineStr">
        <is>
          <t>TELEFONE</t>
        </is>
      </c>
      <c r="K222" s="41">
        <f>IF(J222=0,"",IF(J222=Diversos!$I$2,IF(LEN(A222)&lt;=11,TEXT(A222,"00000000000"),TEXT(A222,"00000000000000")),IF(J222=Diversos!$I$3,E222,D222)))</f>
        <v/>
      </c>
      <c r="L222" s="12" t="inlineStr">
        <is>
          <t>MO</t>
        </is>
      </c>
      <c r="O222" s="12">
        <f>IF(AND(P222&lt;&gt;"",Q222&lt;&gt;""),Q222,P222&amp;Q222)</f>
        <v/>
      </c>
      <c r="P222" s="12">
        <f>IF(F222=0,"",IF(G222=13,F222&amp;"  "&amp;TEXT(G222,"000")&amp;"  "&amp;TEXT(H222,"0000")&amp;"  "&amp;I222,F222&amp;"  "&amp;TEXT(H222,"0000")&amp;"  "&amp;I222))</f>
        <v/>
      </c>
      <c r="Q222" s="12">
        <f>IF(J222=0,"",IF(J222="CNPJ/CPF","PIX: "&amp;TEXT(K222,"00000000000"),IF(J222="TELEFONE","PIX: "&amp;K222,IF(J222="EMAIL","PIX: "&amp;K222,"PIX: "&amp;TEXT(K222,"00000000000000")))))</f>
        <v/>
      </c>
    </row>
    <row r="223">
      <c r="A223" s="52" t="n">
        <v>11340600</v>
      </c>
      <c r="B223" s="35" t="inlineStr">
        <is>
          <t>FABIO ROBERTO BATISTA DE JESUS</t>
        </is>
      </c>
      <c r="C223" s="35">
        <f>UPPER(B223)</f>
        <v/>
      </c>
      <c r="K223" s="41">
        <f>IF(J223=0,"",IF(J223=Diversos!$I$2,IF(LEN(A223)&lt;=11,TEXT(A223,"00000000000"),TEXT(A223,"00000000000000")),IF(J223=Diversos!$I$3,E223,D223)))</f>
        <v/>
      </c>
      <c r="L223" s="12" t="inlineStr">
        <is>
          <t>SERV</t>
        </is>
      </c>
      <c r="O223" s="12">
        <f>IF(AND(P223&lt;&gt;"",Q223&lt;&gt;""),Q223,P223&amp;Q223)</f>
        <v/>
      </c>
      <c r="P223" s="12">
        <f>IF(F223=0,"",IF(G223=13,F223&amp;"  "&amp;TEXT(G223,"000")&amp;"  "&amp;TEXT(H223,"0000")&amp;"  "&amp;I223,F223&amp;"  "&amp;TEXT(H223,"0000")&amp;"  "&amp;I223))</f>
        <v/>
      </c>
      <c r="Q223" s="12">
        <f>IF(J223=0,"",IF(J223="CNPJ/CPF","PIX: "&amp;TEXT(K223,"00000000000"),IF(J223="TELEFONE","PIX: "&amp;K223,IF(J223="EMAIL","PIX: "&amp;K223,"PIX: "&amp;TEXT(K223,"00000000000000")))))</f>
        <v/>
      </c>
    </row>
    <row r="224">
      <c r="A224" s="98" t="n">
        <v>17669858000146</v>
      </c>
      <c r="B224" s="35" t="inlineStr">
        <is>
          <t>FASSA DO BRASIL INDÚSTRIA E COMÉRCIO LTDA</t>
        </is>
      </c>
      <c r="C224" s="35" t="inlineStr">
        <is>
          <t>FASSA BORTOLO</t>
        </is>
      </c>
      <c r="L224" s="12" t="inlineStr">
        <is>
          <t>MAT</t>
        </is>
      </c>
      <c r="O224" s="12">
        <f>IF(AND(P224&lt;&gt;"",Q224&lt;&gt;""),Q224,P224&amp;Q224)</f>
        <v/>
      </c>
      <c r="P224" s="12">
        <f>IF(F224=0,"",IF(G224=13,F224&amp;"  "&amp;TEXT(G224,"000")&amp;"  "&amp;TEXT(H224,"0000")&amp;"  "&amp;I224,F224&amp;"  "&amp;TEXT(H224,"0000")&amp;"  "&amp;I224))</f>
        <v/>
      </c>
      <c r="Q224" s="12">
        <f>IF(J224=0,"",IF(J224="CNPJ/CPF","PIX: "&amp;TEXT(K224,"00000000000"),IF(J224="TELEFONE","PIX: "&amp;K224,IF(J224="EMAIL","PIX: "&amp;K224,"PIX: "&amp;TEXT(K224,"00000000000000")))))</f>
        <v/>
      </c>
    </row>
    <row r="225">
      <c r="A225" s="98" t="n">
        <v>43615005000131</v>
      </c>
      <c r="B225" s="35" t="inlineStr">
        <is>
          <t>ANDREA APARECIDA BARBOSA</t>
        </is>
      </c>
      <c r="C225" s="35" t="inlineStr">
        <is>
          <t>FENIX SERRALHERIA E ELETRICIDADE</t>
        </is>
      </c>
      <c r="D225" s="43" t="n"/>
      <c r="K225" s="41">
        <f>IF(J225=0,"",IF(J225=Diversos!$I$2,IF(LEN(A225)&lt;=11,TEXT(A225,"00000000000"),TEXT(A225,"00000000000000")),IF(J225=Diversos!$I$3,E225,D225)))</f>
        <v/>
      </c>
      <c r="L225" s="12" t="inlineStr">
        <is>
          <t>MAT</t>
        </is>
      </c>
      <c r="O225" s="12">
        <f>IF(AND(P225&lt;&gt;"",Q225&lt;&gt;""),Q225,P225&amp;Q225)</f>
        <v/>
      </c>
      <c r="P225" s="12">
        <f>IF(F225=0,"",IF(G225=13,F225&amp;"  "&amp;TEXT(G225,"000")&amp;"  "&amp;TEXT(H225,"0000")&amp;"  "&amp;I225,F225&amp;"  "&amp;TEXT(H225,"0000")&amp;"  "&amp;I225))</f>
        <v/>
      </c>
      <c r="Q225" s="12">
        <f>IF(J225=0,"",IF(J225="CNPJ/CPF","PIX: "&amp;TEXT(K225,"00000000000"),IF(J225="TELEFONE","PIX: "&amp;K225,IF(J225="EMAIL","PIX: "&amp;K225,"PIX: "&amp;TEXT(K225,"00000000000000")))))</f>
        <v/>
      </c>
    </row>
    <row r="226">
      <c r="A226" s="98" t="n">
        <v>15589182646</v>
      </c>
      <c r="B226" s="58" t="inlineStr">
        <is>
          <t>FERNANDA LIMA DE ALMEIDA</t>
        </is>
      </c>
      <c r="C226" s="35">
        <f>UPPER(B226)</f>
        <v/>
      </c>
      <c r="J226" s="83" t="inlineStr">
        <is>
          <t>CNPJ/CPF</t>
        </is>
      </c>
      <c r="K226" s="41">
        <f>IF(J226=0,"",IF(J226=Diversos!$I$2,IF(LEN(A226)&lt;=11,TEXT(A226,"00000000000"),TEXT(A226,"00000000000000")),IF(J226=Diversos!$I$3,E226,D226)))</f>
        <v/>
      </c>
      <c r="L226" s="83" t="inlineStr">
        <is>
          <t>SERV</t>
        </is>
      </c>
      <c r="O226" s="12">
        <f>IF(AND(P226&lt;&gt;"",Q226&lt;&gt;""),Q226,P226&amp;Q226)</f>
        <v/>
      </c>
      <c r="P226" s="12">
        <f>IF(F226=0,"",IF(G226=13,F226&amp;"  "&amp;TEXT(G226,"000")&amp;"  "&amp;TEXT(H226,"0000")&amp;"  "&amp;I226,F226&amp;"  "&amp;TEXT(H226,"0000")&amp;"  "&amp;I226))</f>
        <v/>
      </c>
      <c r="Q226" s="12">
        <f>IF(J226=0,"",IF(J226="CNPJ/CPF","PIX: "&amp;TEXT(K226,"00000000000"),IF(J226="TELEFONE","PIX: "&amp;K226,IF(J226="EMAIL","PIX: "&amp;K226,"PIX: "&amp;TEXT(K226,"00000000000000")))))</f>
        <v/>
      </c>
    </row>
    <row r="227">
      <c r="A227" s="98" t="n">
        <v>12362560694</v>
      </c>
      <c r="B227" s="35" t="inlineStr">
        <is>
          <t>FERNANDO FRANCO MARIANI</t>
        </is>
      </c>
      <c r="C227" s="35">
        <f>UPPER(B227)</f>
        <v/>
      </c>
      <c r="K227" s="41">
        <f>IF(J227=0,"",IF(J227=Diversos!$I$2,IF(LEN(A227)&lt;=11,TEXT(A227,"00000000000"),TEXT(A227,"00000000000000")),IF(J227=Diversos!$I$3,E227,D227)))</f>
        <v/>
      </c>
      <c r="L227" s="12" t="inlineStr">
        <is>
          <t>DIV</t>
        </is>
      </c>
      <c r="O227" s="12">
        <f>IF(AND(P227&lt;&gt;"",Q227&lt;&gt;""),Q227,P227&amp;Q227)</f>
        <v/>
      </c>
      <c r="P227" s="12">
        <f>IF(F227=0,"",IF(G227=13,F227&amp;"  "&amp;TEXT(G227,"000")&amp;"  "&amp;TEXT(H227,"0000")&amp;"  "&amp;I227,F227&amp;"  "&amp;TEXT(H227,"0000")&amp;"  "&amp;I227))</f>
        <v/>
      </c>
      <c r="Q227" s="12">
        <f>IF(J227=0,"",IF(J227="CNPJ/CPF","PIX: "&amp;TEXT(K227,"00000000000"),IF(J227="TELEFONE","PIX: "&amp;K227,IF(J227="EMAIL","PIX: "&amp;K227,"PIX: "&amp;TEXT(K227,"00000000000000")))))</f>
        <v/>
      </c>
    </row>
    <row r="228">
      <c r="A228" s="37" t="n">
        <v>66381880000100</v>
      </c>
      <c r="B228" s="36" t="inlineStr">
        <is>
          <t>FERRACO ITABIRA LTDA</t>
        </is>
      </c>
      <c r="C228" s="36">
        <f>UPPER(B228)</f>
        <v/>
      </c>
      <c r="D228" s="43" t="n"/>
      <c r="E228" s="44" t="n"/>
      <c r="F228" s="44" t="n"/>
      <c r="G228" s="45" t="n"/>
      <c r="H228" s="46" t="n"/>
      <c r="I228" s="44" t="n"/>
      <c r="J228" s="44" t="n"/>
      <c r="K228" s="41">
        <f>IF(J228=0,"",IF(J228=Diversos!$I$2,IF(LEN(A228)&lt;=11,TEXT(A228,"00000000000"),TEXT(A228,"00000000000000")),IF(J228=Diversos!$I$3,E228,D228)))</f>
        <v/>
      </c>
      <c r="L228" s="44" t="inlineStr">
        <is>
          <t>MAT</t>
        </is>
      </c>
      <c r="M228" s="44" t="n"/>
      <c r="N228" s="44" t="n"/>
      <c r="O228" s="12">
        <f>IF(AND(P228&lt;&gt;"",Q228&lt;&gt;""),Q228,P228&amp;Q228)</f>
        <v/>
      </c>
      <c r="P228" s="12">
        <f>IF(F228=0,"",IF(G228=13,F228&amp;"  "&amp;TEXT(G228,"000")&amp;"  "&amp;TEXT(H228,"0000")&amp;"  "&amp;I228,F228&amp;"  "&amp;TEXT(H228,"0000")&amp;"  "&amp;I228))</f>
        <v/>
      </c>
      <c r="Q228" s="12">
        <f>IF(J228=0,"",IF(J228="CNPJ/CPF","PIX: "&amp;TEXT(K228,"00000000000"),IF(J228="TELEFONE","PIX: "&amp;K228,IF(J228="EMAIL","PIX: "&amp;K228,"PIX: "&amp;TEXT(K228,"00000000000000")))))</f>
        <v/>
      </c>
    </row>
    <row r="229">
      <c r="A229" s="98" t="n">
        <v>42841924000160</v>
      </c>
      <c r="B229" s="35" t="inlineStr">
        <is>
          <t>FERRAGENS SANTA MONICA LTDA</t>
        </is>
      </c>
      <c r="C229" s="35">
        <f>UPPER(B229)</f>
        <v/>
      </c>
      <c r="K229" s="41">
        <f>IF(J229=0,"",IF(J229=Diversos!$I$2,IF(LEN(A229)&lt;=11,TEXT(A229,"00000000000"),TEXT(A229,"00000000000000")),IF(J229=Diversos!$I$3,E229,D229)))</f>
        <v/>
      </c>
      <c r="L229" s="12" t="inlineStr">
        <is>
          <t>MAT</t>
        </is>
      </c>
      <c r="O229" s="12">
        <f>IF(AND(P229&lt;&gt;"",Q229&lt;&gt;""),Q229,P229&amp;Q229)</f>
        <v/>
      </c>
      <c r="P229" s="12">
        <f>IF(F229=0,"",IF(G229=13,F229&amp;"  "&amp;TEXT(G229,"000")&amp;"  "&amp;TEXT(H229,"0000")&amp;"  "&amp;I229,F229&amp;"  "&amp;TEXT(H229,"0000")&amp;"  "&amp;I229))</f>
        <v/>
      </c>
      <c r="Q229" s="12">
        <f>IF(J229=0,"",IF(J229="CNPJ/CPF","PIX: "&amp;TEXT(K229,"00000000000"),IF(J229="TELEFONE","PIX: "&amp;K229,IF(J229="EMAIL","PIX: "&amp;K229,"PIX: "&amp;TEXT(K229,"00000000000000")))))</f>
        <v/>
      </c>
    </row>
    <row r="230">
      <c r="A230" s="98" t="n">
        <v>29206664000193</v>
      </c>
      <c r="B230" s="35" t="inlineStr">
        <is>
          <t>FF TRANSPORTES</t>
        </is>
      </c>
      <c r="C230" s="35">
        <f>UPPER(B230)</f>
        <v/>
      </c>
      <c r="K230" s="41">
        <f>IF(J230=0,"",IF(J230=Diversos!$I$2,IF(LEN(A230)&lt;=11,TEXT(A230,"00000000000"),TEXT(A230,"00000000000000")),IF(J230=Diversos!$I$3,E230,D230)))</f>
        <v/>
      </c>
      <c r="L230" s="12" t="inlineStr">
        <is>
          <t>SERV</t>
        </is>
      </c>
      <c r="O230" s="12">
        <f>IF(AND(P230&lt;&gt;"",Q230&lt;&gt;""),Q230,P230&amp;Q230)</f>
        <v/>
      </c>
      <c r="P230" s="12">
        <f>IF(F230=0,"",IF(G230=13,F230&amp;"  "&amp;TEXT(G230,"000")&amp;"  "&amp;TEXT(H230,"0000")&amp;"  "&amp;I230,F230&amp;"  "&amp;TEXT(H230,"0000")&amp;"  "&amp;I230))</f>
        <v/>
      </c>
      <c r="Q230" s="12">
        <f>IF(J230=0,"",IF(J230="CNPJ/CPF","PIX: "&amp;TEXT(K230,"00000000000"),IF(J230="TELEFONE","PIX: "&amp;K230,IF(J230="EMAIL","PIX: "&amp;K230,"PIX: "&amp;TEXT(K230,"00000000000000")))))</f>
        <v/>
      </c>
    </row>
    <row r="231">
      <c r="A231" s="98" t="n">
        <v>1824674000173</v>
      </c>
      <c r="B231" s="35" t="inlineStr">
        <is>
          <t>FIXAR REVESTIMENTOS TECNICOS LTDA</t>
        </is>
      </c>
      <c r="C231" s="35">
        <f>UPPER(B231)</f>
        <v/>
      </c>
      <c r="K231" s="41">
        <f>IF(J231=0,"",IF(J231=Diversos!$I$2,IF(LEN(A231)&lt;=11,TEXT(A231,"00000000000"),TEXT(A231,"00000000000000")),IF(J231=Diversos!$I$3,E231,D231)))</f>
        <v/>
      </c>
      <c r="L231" s="12" t="inlineStr">
        <is>
          <t>MAT</t>
        </is>
      </c>
      <c r="O231" s="12">
        <f>IF(AND(P231&lt;&gt;"",Q231&lt;&gt;""),Q231,P231&amp;Q231)</f>
        <v/>
      </c>
      <c r="P231" s="12">
        <f>IF(F231=0,"",IF(G231=13,F231&amp;"  "&amp;TEXT(G231,"000")&amp;"  "&amp;TEXT(H231,"0000")&amp;"  "&amp;I231,F231&amp;"  "&amp;TEXT(H231,"0000")&amp;"  "&amp;I231))</f>
        <v/>
      </c>
      <c r="Q231" s="12">
        <f>IF(J231=0,"",IF(J231="CNPJ/CPF","PIX: "&amp;TEXT(K231,"00000000000"),IF(J231="TELEFONE","PIX: "&amp;K231,IF(J231="EMAIL","PIX: "&amp;K231,"PIX: "&amp;TEXT(K231,"00000000000000")))))</f>
        <v/>
      </c>
    </row>
    <row r="232">
      <c r="A232" s="98" t="n">
        <v>4472272628</v>
      </c>
      <c r="B232" s="35" t="inlineStr">
        <is>
          <t>FLAVIO DE ALMEIDA AMBROSIO</t>
        </is>
      </c>
      <c r="C232" s="36">
        <f>UPPER(B232)</f>
        <v/>
      </c>
      <c r="J232" s="12" t="inlineStr">
        <is>
          <t>CNPJ/CPF</t>
        </is>
      </c>
      <c r="K232" s="41">
        <f>IF(J232=0,"",IF(J232=Diversos!$I$2,IF(LEN(A232)&lt;=11,TEXT(A232,"00000000000"),TEXT(A232,"00000000000000")),IF(J232=Diversos!$I$3,E232,D232)))</f>
        <v/>
      </c>
      <c r="L232" s="12" t="inlineStr">
        <is>
          <t>MO</t>
        </is>
      </c>
      <c r="N232" s="44" t="inlineStr">
        <is>
          <t>COLABORADOR</t>
        </is>
      </c>
      <c r="O232" s="12">
        <f>IF(AND(P232&lt;&gt;"",Q232&lt;&gt;""),Q232,P232&amp;Q232)</f>
        <v/>
      </c>
      <c r="P232" s="12">
        <f>IF(F232=0,"",IF(G232=13,F232&amp;"  "&amp;TEXT(G232,"000")&amp;"  "&amp;TEXT(H232,"0000")&amp;"  "&amp;I232,F232&amp;"  "&amp;TEXT(H232,"0000")&amp;"  "&amp;I232))</f>
        <v/>
      </c>
      <c r="Q232" s="12">
        <f>IF(J232=0,"",IF(J232="CNPJ/CPF","PIX: "&amp;TEXT(K232,"00000000000"),IF(J232="TELEFONE","PIX: "&amp;K232,IF(J232="EMAIL","PIX: "&amp;K232,"PIX: "&amp;TEXT(K232,"00000000000000")))))</f>
        <v/>
      </c>
    </row>
    <row r="233">
      <c r="A233" s="98" t="n">
        <v>72806605687</v>
      </c>
      <c r="B233" s="35" t="inlineStr">
        <is>
          <t>FLAVIO FLORES BELO</t>
        </is>
      </c>
      <c r="C233" s="36" t="inlineStr">
        <is>
          <t>FLAVIO FLORES BELO</t>
        </is>
      </c>
      <c r="D233" s="43" t="n"/>
      <c r="F233" s="12" t="inlineStr">
        <is>
          <t>CEF</t>
        </is>
      </c>
      <c r="H233" s="40" t="n">
        <v>2922</v>
      </c>
      <c r="I233" s="12" t="n">
        <v>33863</v>
      </c>
      <c r="K233" s="41">
        <f>IF(J233=0,"",IF(J233=Diversos!$I$2,IF(LEN(A233)&lt;=11,TEXT(A233,"00000000000"),TEXT(A233,"00000000000000")),IF(J233=Diversos!$I$3,E233,D233)))</f>
        <v/>
      </c>
      <c r="L233" s="12" t="inlineStr">
        <is>
          <t>SERV</t>
        </is>
      </c>
      <c r="O233" s="12">
        <f>IF(AND(P233&lt;&gt;"",Q233&lt;&gt;""),Q233,P233&amp;Q233)</f>
        <v/>
      </c>
      <c r="P233" s="12">
        <f>IF(F233=0,"",IF(G233=13,F233&amp;"  "&amp;TEXT(G233,"000")&amp;"  "&amp;TEXT(H233,"0000")&amp;"  "&amp;I233,F233&amp;"  "&amp;TEXT(H233,"0000")&amp;"  "&amp;I233))</f>
        <v/>
      </c>
      <c r="Q233" s="12">
        <f>IF(J233=0,"",IF(J233="CNPJ/CPF","PIX: "&amp;TEXT(K233,"00000000000"),IF(J233="TELEFONE","PIX: "&amp;K233,IF(J233="EMAIL","PIX: "&amp;K233,"PIX: "&amp;TEXT(K233,"00000000000000")))))</f>
        <v/>
      </c>
    </row>
    <row r="234">
      <c r="A234" s="98" t="n">
        <v>99801604115</v>
      </c>
      <c r="B234" s="35" t="inlineStr">
        <is>
          <t>FLÁVIO SOARES FARIAS</t>
        </is>
      </c>
      <c r="C234" s="35">
        <f>UPPER(B234)</f>
        <v/>
      </c>
      <c r="J234" s="12" t="inlineStr">
        <is>
          <t>CNPJ/CPF</t>
        </is>
      </c>
      <c r="K234" s="41">
        <f>IF(J234=0,"",IF(J234=Diversos!$I$2,IF(LEN(A234)&lt;=11,TEXT(A234,"00000000000"),TEXT(A234,"00000000000000")),IF(J234=Diversos!$I$3,E234,D234)))</f>
        <v/>
      </c>
      <c r="L234" s="12" t="inlineStr">
        <is>
          <t>SERV</t>
        </is>
      </c>
      <c r="M234" s="12" t="inlineStr">
        <is>
          <t>TUBULEIRO</t>
        </is>
      </c>
      <c r="O234" s="12">
        <f>IF(AND(P234&lt;&gt;"",Q234&lt;&gt;""),Q234,P234&amp;Q234)</f>
        <v/>
      </c>
      <c r="P234" s="12">
        <f>IF(F234=0,"",IF(G234=13,F234&amp;"  "&amp;TEXT(G234,"000")&amp;"  "&amp;TEXT(H234,"0000")&amp;"  "&amp;I234,F234&amp;"  "&amp;TEXT(H234,"0000")&amp;"  "&amp;I234))</f>
        <v/>
      </c>
      <c r="Q234" s="12">
        <f>IF(J234=0,"",IF(J234="CNPJ/CPF","PIX: "&amp;TEXT(K234,"00000000000"),IF(J234="TELEFONE","PIX: "&amp;K234,IF(J234="EMAIL","PIX: "&amp;K234,"PIX: "&amp;TEXT(K234,"00000000000000")))))</f>
        <v/>
      </c>
    </row>
    <row r="235">
      <c r="A235" s="98" t="n">
        <v>46986888000184</v>
      </c>
      <c r="B235" s="35" t="inlineStr">
        <is>
          <t>Fortal Madeiras LTDA</t>
        </is>
      </c>
      <c r="C235" s="36">
        <f>UPPER(B235)</f>
        <v/>
      </c>
      <c r="K235" s="41">
        <f>IF(J235=0,"",IF(J235=Diversos!$I$2,IF(LEN(A235)&lt;=11,TEXT(A235,"00000000000"),TEXT(A235,"00000000000000")),IF(J235=Diversos!$I$3,E235,D235)))</f>
        <v/>
      </c>
      <c r="L235" s="12" t="inlineStr">
        <is>
          <t>MAT</t>
        </is>
      </c>
      <c r="O235" s="12">
        <f>IF(AND(P235&lt;&gt;"",Q235&lt;&gt;""),Q235,P235&amp;Q235)</f>
        <v/>
      </c>
      <c r="P235" s="12">
        <f>IF(F235=0,"",IF(G235=13,F235&amp;"  "&amp;TEXT(G235,"000")&amp;"  "&amp;TEXT(H235,"0000")&amp;"  "&amp;I235,F235&amp;"  "&amp;TEXT(H235,"0000")&amp;"  "&amp;I235))</f>
        <v/>
      </c>
      <c r="Q235" s="12">
        <f>IF(J235=0,"",IF(J235="CNPJ/CPF","PIX: "&amp;TEXT(K235,"00000000000"),IF(J235="TELEFONE","PIX: "&amp;K235,IF(J235="EMAIL","PIX: "&amp;K235,"PIX: "&amp;TEXT(K235,"00000000000000")))))</f>
        <v/>
      </c>
    </row>
    <row r="236">
      <c r="A236" s="37" t="n">
        <v>95530150691</v>
      </c>
      <c r="B236" s="36" t="inlineStr">
        <is>
          <t>FORTUNATO CECILIO DE JESUS</t>
        </is>
      </c>
      <c r="C236" s="36">
        <f>UPPER(B236)</f>
        <v/>
      </c>
      <c r="D236" s="43" t="n"/>
      <c r="E236" s="44" t="n"/>
      <c r="F236" s="44" t="inlineStr">
        <is>
          <t>CEF</t>
        </is>
      </c>
      <c r="G236" s="45" t="n">
        <v>13</v>
      </c>
      <c r="H236" s="46" t="n">
        <v>87</v>
      </c>
      <c r="I236" s="44" t="n">
        <v>125179</v>
      </c>
      <c r="J236" s="44" t="n"/>
      <c r="K236" s="41">
        <f>IF(J236=0,"",IF(J236=Diversos!$I$2,IF(LEN(A236)&lt;=11,TEXT(A236,"00000000000"),TEXT(A236,"00000000000000")),IF(J236=Diversos!$I$3,E236,D236)))</f>
        <v/>
      </c>
      <c r="L236" s="44" t="inlineStr">
        <is>
          <t>MO</t>
        </is>
      </c>
      <c r="M236" s="44" t="n"/>
      <c r="N236" s="44" t="inlineStr">
        <is>
          <t>COLABORADOR</t>
        </is>
      </c>
      <c r="O236" s="12">
        <f>IF(AND(P236&lt;&gt;"",Q236&lt;&gt;""),Q236,P236&amp;Q236)</f>
        <v/>
      </c>
      <c r="P236" s="12">
        <f>IF(F236=0,"",IF(G236=13,F236&amp;"  "&amp;TEXT(G236,"000")&amp;"  "&amp;TEXT(H236,"0000")&amp;"  "&amp;I236,F236&amp;"  "&amp;TEXT(H236,"0000")&amp;"  "&amp;I236))</f>
        <v/>
      </c>
      <c r="Q236" s="12">
        <f>IF(J236=0,"",IF(J236="CNPJ/CPF","PIX: "&amp;TEXT(K236,"00000000000"),IF(J236="TELEFONE","PIX: "&amp;K236,IF(J236="EMAIL","PIX: "&amp;K236,"PIX: "&amp;TEXT(K236,"00000000000000")))))</f>
        <v/>
      </c>
    </row>
    <row r="237">
      <c r="A237" s="98" t="n">
        <v>75746980315</v>
      </c>
      <c r="B237" s="35" t="inlineStr">
        <is>
          <t>FRANCISCO REGO DA SILVA</t>
        </is>
      </c>
      <c r="C237" s="35">
        <f>UPPER(B237)</f>
        <v/>
      </c>
      <c r="J237" s="12" t="inlineStr">
        <is>
          <t>CNPJ/CPF</t>
        </is>
      </c>
      <c r="K237" s="41">
        <f>IF(J237=0,"",IF(J237=Diversos!$I$2,IF(LEN(A237)&lt;=11,TEXT(A237,"00000000000"),TEXT(A237,"00000000000000")),IF(J237=Diversos!$I$3,E237,D237)))</f>
        <v/>
      </c>
      <c r="L237" s="12" t="inlineStr">
        <is>
          <t>MO</t>
        </is>
      </c>
      <c r="O237" s="12">
        <f>IF(AND(P237&lt;&gt;"",Q237&lt;&gt;""),Q237,P237&amp;Q237)</f>
        <v/>
      </c>
      <c r="P237" s="12">
        <f>IF(F237=0,"",IF(G237=13,F237&amp;"  "&amp;TEXT(G237,"000")&amp;"  "&amp;TEXT(H237,"0000")&amp;"  "&amp;I237,F237&amp;"  "&amp;TEXT(H237,"0000")&amp;"  "&amp;I237))</f>
        <v/>
      </c>
      <c r="Q237" s="12">
        <f>IF(J237=0,"",IF(J237="CNPJ/CPF","PIX: "&amp;TEXT(K237,"00000000000"),IF(J237="TELEFONE","PIX: "&amp;K237,IF(J237="EMAIL","PIX: "&amp;K237,"PIX: "&amp;TEXT(K237,"00000000000000")))))</f>
        <v/>
      </c>
    </row>
    <row r="238">
      <c r="A238" s="98" t="n">
        <v>92660406000208</v>
      </c>
      <c r="B238" s="35" t="inlineStr">
        <is>
          <t>FRIGELAR</t>
        </is>
      </c>
      <c r="C238" s="35">
        <f>UPPER(B238)</f>
        <v/>
      </c>
      <c r="K238" s="41">
        <f>IF(J238=0,"",IF(J238=Diversos!$I$2,IF(LEN(A238)&lt;=11,TEXT(A238,"00000000000"),TEXT(A238,"00000000000000")),IF(J238=Diversos!$I$3,E238,D238)))</f>
        <v/>
      </c>
      <c r="L238" s="12" t="inlineStr">
        <is>
          <t>MAT</t>
        </is>
      </c>
      <c r="O238" s="12">
        <f>IF(AND(P238&lt;&gt;"",Q238&lt;&gt;""),Q238,P238&amp;Q238)</f>
        <v/>
      </c>
      <c r="P238" s="12">
        <f>IF(F238=0,"",IF(G238=13,F238&amp;"  "&amp;TEXT(G238,"000")&amp;"  "&amp;TEXT(H238,"0000")&amp;"  "&amp;I238,F238&amp;"  "&amp;TEXT(H238,"0000")&amp;"  "&amp;I238))</f>
        <v/>
      </c>
      <c r="Q238" s="12">
        <f>IF(J238=0,"",IF(J238="CNPJ/CPF","PIX: "&amp;TEXT(K238,"00000000000"),IF(J238="TELEFONE","PIX: "&amp;K238,IF(J238="EMAIL","PIX: "&amp;K238,"PIX: "&amp;TEXT(K238,"00000000000000")))))</f>
        <v/>
      </c>
    </row>
    <row r="239">
      <c r="A239" s="98" t="n">
        <v>11888335000104</v>
      </c>
      <c r="B239" s="35" t="inlineStr">
        <is>
          <t>FUNDASOL FUNDACOES LTDA</t>
        </is>
      </c>
      <c r="C239" s="35">
        <f>UPPER(B239)</f>
        <v/>
      </c>
      <c r="F239" s="12" t="inlineStr">
        <is>
          <t>CEF</t>
        </is>
      </c>
      <c r="H239" s="40" t="n">
        <v>1486</v>
      </c>
      <c r="I239" s="12" t="n">
        <v>52133</v>
      </c>
      <c r="K239" s="41">
        <f>IF(J239=0,"",IF(J239=Diversos!$I$2,IF(LEN(A239)&lt;=11,TEXT(A239,"00000000000"),TEXT(A239,"00000000000000")),IF(J239=Diversos!$I$3,E239,D239)))</f>
        <v/>
      </c>
      <c r="L239" s="12" t="inlineStr">
        <is>
          <t>MAT</t>
        </is>
      </c>
      <c r="O239" s="12">
        <f>IF(AND(P239&lt;&gt;"",Q239&lt;&gt;""),Q239,P239&amp;Q239)</f>
        <v/>
      </c>
      <c r="P239" s="12">
        <f>IF(F239=0,"",IF(G239=13,F239&amp;"  "&amp;TEXT(G239,"000")&amp;"  "&amp;TEXT(H239,"0000")&amp;"  "&amp;I239,F239&amp;"  "&amp;TEXT(H239,"0000")&amp;"  "&amp;I239))</f>
        <v/>
      </c>
      <c r="Q239" s="12">
        <f>IF(J239=0,"",IF(J239="CNPJ/CPF","PIX: "&amp;TEXT(K239,"00000000000"),IF(J239="TELEFONE","PIX: "&amp;K239,IF(J239="EMAIL","PIX: "&amp;K239,"PIX: "&amp;TEXT(K239,"00000000000000")))))</f>
        <v/>
      </c>
    </row>
    <row r="240">
      <c r="A240" s="98" t="n">
        <v>47505691000149</v>
      </c>
      <c r="B240" s="35" t="inlineStr">
        <is>
          <t>GASFIX</t>
        </is>
      </c>
      <c r="C240" s="35">
        <f>UPPER(B240)</f>
        <v/>
      </c>
      <c r="K240" s="41">
        <f>IF(J240=0,"",IF(J240=Diversos!$I$2,IF(LEN(A240)&lt;=11,TEXT(A240,"00000000000"),TEXT(A240,"00000000000000")),IF(J240=Diversos!$I$3,E240,D240)))</f>
        <v/>
      </c>
      <c r="L240" s="12" t="inlineStr">
        <is>
          <t>SERV</t>
        </is>
      </c>
      <c r="O240" s="12">
        <f>IF(AND(P240&lt;&gt;"",Q240&lt;&gt;""),Q240,P240&amp;Q240)</f>
        <v/>
      </c>
      <c r="P240" s="12">
        <f>IF(F240=0,"",IF(G240=13,F240&amp;"  "&amp;TEXT(G240,"000")&amp;"  "&amp;TEXT(H240,"0000")&amp;"  "&amp;I240,F240&amp;"  "&amp;TEXT(H240,"0000")&amp;"  "&amp;I240))</f>
        <v/>
      </c>
      <c r="Q240" s="12">
        <f>IF(J240=0,"",IF(J240="CNPJ/CPF","PIX: "&amp;TEXT(K240,"00000000000"),IF(J240="TELEFONE","PIX: "&amp;K240,IF(J240="EMAIL","PIX: "&amp;K240,"PIX: "&amp;TEXT(K240,"00000000000000")))))</f>
        <v/>
      </c>
    </row>
    <row r="241">
      <c r="A241" s="98" t="n">
        <v>10707409000104</v>
      </c>
      <c r="B241" s="35" t="inlineStr">
        <is>
          <t>GEL COMERCIO E INDUSTRIA</t>
        </is>
      </c>
      <c r="C241" s="35">
        <f>UPPER(B241)</f>
        <v/>
      </c>
      <c r="K241" s="41">
        <f>IF(J241=0,"",IF(J241=Diversos!$I$2,IF(LEN(A241)&lt;=11,TEXT(A241,"00000000000"),TEXT(A241,"00000000000000")),IF(J241=Diversos!$I$3,E241,D241)))</f>
        <v/>
      </c>
      <c r="L241" s="12" t="inlineStr">
        <is>
          <t>MAT</t>
        </is>
      </c>
      <c r="O241" s="12">
        <f>IF(AND(P241&lt;&gt;"",Q241&lt;&gt;""),Q241,P241&amp;Q241)</f>
        <v/>
      </c>
      <c r="P241" s="12">
        <f>IF(F241=0,"",IF(G241=13,F241&amp;"  "&amp;TEXT(G241,"000")&amp;"  "&amp;TEXT(H241,"0000")&amp;"  "&amp;I241,F241&amp;"  "&amp;TEXT(H241,"0000")&amp;"  "&amp;I241))</f>
        <v/>
      </c>
      <c r="Q241" s="12">
        <f>IF(J241=0,"",IF(J241="CNPJ/CPF","PIX: "&amp;TEXT(K241,"00000000000"),IF(J241="TELEFONE","PIX: "&amp;K241,IF(J241="EMAIL","PIX: "&amp;K241,"PIX: "&amp;TEXT(K241,"00000000000000")))))</f>
        <v/>
      </c>
    </row>
    <row r="242">
      <c r="A242" s="98" t="n">
        <v>3097494685</v>
      </c>
      <c r="B242" s="35" t="inlineStr">
        <is>
          <t>GEOVANE BARTOLOMEU MAGALHÃES</t>
        </is>
      </c>
      <c r="C242" s="35">
        <f>UPPER(B242)</f>
        <v/>
      </c>
      <c r="D242" s="43" t="n"/>
      <c r="K242" s="41">
        <f>IF(J242=0,"",IF(J242=Diversos!$I$2,IF(LEN(A242)&lt;=11,TEXT(A242,"00000000000"),TEXT(A242,"00000000000000")),IF(J242=Diversos!$I$3,E242,D242)))</f>
        <v/>
      </c>
      <c r="L242" s="12" t="inlineStr">
        <is>
          <t>DIV</t>
        </is>
      </c>
      <c r="O242" s="12">
        <f>IF(AND(P242&lt;&gt;"",Q242&lt;&gt;""),Q242,P242&amp;Q242)</f>
        <v/>
      </c>
      <c r="P242" s="12">
        <f>IF(F242=0,"",IF(G242=13,F242&amp;"  "&amp;TEXT(G242,"000")&amp;"  "&amp;TEXT(H242,"0000")&amp;"  "&amp;I242,F242&amp;"  "&amp;TEXT(H242,"0000")&amp;"  "&amp;I242))</f>
        <v/>
      </c>
      <c r="Q242" s="12">
        <f>IF(J242=0,"",IF(J242="CNPJ/CPF","PIX: "&amp;TEXT(K242,"00000000000"),IF(J242="TELEFONE","PIX: "&amp;K242,IF(J242="EMAIL","PIX: "&amp;K242,"PIX: "&amp;TEXT(K242,"00000000000000")))))</f>
        <v/>
      </c>
    </row>
    <row r="243">
      <c r="A243" s="98" t="n">
        <v>31996328438</v>
      </c>
      <c r="B243" s="58" t="inlineStr">
        <is>
          <t>GERALDO A R SOUZA</t>
        </is>
      </c>
      <c r="C243" s="35">
        <f>UPPER(B243)</f>
        <v/>
      </c>
      <c r="K243" s="41">
        <f>IF(J243=0,"",IF(J243=Diversos!$I$2,IF(LEN(A243)&lt;=11,TEXT(A243,"00000000000"),TEXT(A243,"00000000000000")),IF(J243=Diversos!$I$3,E243,D243)))</f>
        <v/>
      </c>
      <c r="L243" s="12" t="inlineStr">
        <is>
          <t>MO</t>
        </is>
      </c>
      <c r="O243" s="12">
        <f>IF(AND(P243&lt;&gt;"",Q243&lt;&gt;""),Q243,P243&amp;Q243)</f>
        <v/>
      </c>
      <c r="P243" s="12">
        <f>IF(F243=0,"",IF(G243=13,F243&amp;"  "&amp;TEXT(G243,"000")&amp;"  "&amp;TEXT(H243,"0000")&amp;"  "&amp;I243,F243&amp;"  "&amp;TEXT(H243,"0000")&amp;"  "&amp;I243))</f>
        <v/>
      </c>
      <c r="Q243" s="12">
        <f>IF(J243=0,"",IF(J243="CNPJ/CPF","PIX: "&amp;TEXT(K243,"00000000000"),IF(J243="TELEFONE","PIX: "&amp;K243,IF(J243="EMAIL","PIX: "&amp;K243,"PIX: "&amp;TEXT(K243,"00000000000000")))))</f>
        <v/>
      </c>
    </row>
    <row r="244">
      <c r="A244" s="98" t="n">
        <v>3124439600</v>
      </c>
      <c r="B244" s="35" t="inlineStr">
        <is>
          <t>GERALDO ANTONIO DE SOUZA</t>
        </is>
      </c>
      <c r="C244" s="36">
        <f>UPPER(B244)</f>
        <v/>
      </c>
      <c r="J244" s="12" t="inlineStr">
        <is>
          <t>CNPJ/CPF</t>
        </is>
      </c>
      <c r="K244" s="41">
        <f>IF(J244=0,"",IF(J244=Diversos!$I$2,IF(LEN(A244)&lt;=11,TEXT(A244,"00000000000"),TEXT(A244,"00000000000000")),IF(J244=Diversos!$I$3,E244,D244)))</f>
        <v/>
      </c>
      <c r="L244" s="12" t="inlineStr">
        <is>
          <t>MO</t>
        </is>
      </c>
      <c r="N244" s="12" t="inlineStr">
        <is>
          <t>COLABORADOR</t>
        </is>
      </c>
      <c r="O244" s="12">
        <f>IF(AND(P244&lt;&gt;"",Q244&lt;&gt;""),Q244,P244&amp;Q244)</f>
        <v/>
      </c>
      <c r="P244" s="12">
        <f>IF(F244=0,"",IF(G244=13,F244&amp;"  "&amp;TEXT(G244,"000")&amp;"  "&amp;TEXT(H244,"0000")&amp;"  "&amp;I244,F244&amp;"  "&amp;TEXT(H244,"0000")&amp;"  "&amp;I244))</f>
        <v/>
      </c>
      <c r="Q244" s="12">
        <f>IF(J244=0,"",IF(J244="CNPJ/CPF","PIX: "&amp;TEXT(K244,"00000000000"),IF(J244="TELEFONE","PIX: "&amp;K244,IF(J244="EMAIL","PIX: "&amp;K244,"PIX: "&amp;TEXT(K244,"00000000000000")))))</f>
        <v/>
      </c>
    </row>
    <row r="245">
      <c r="A245" s="98" t="n">
        <v>93450931687</v>
      </c>
      <c r="B245" s="35" t="inlineStr">
        <is>
          <t>GERALDO G F JR</t>
        </is>
      </c>
      <c r="C245" s="35">
        <f>UPPER(B245)</f>
        <v/>
      </c>
      <c r="K245" s="41">
        <f>IF(J245=0,"",IF(J245=Diversos!$I$2,IF(LEN(A245)&lt;=11,TEXT(A245,"00000000000"),TEXT(A245,"00000000000000")),IF(J245=Diversos!$I$3,E245,D245)))</f>
        <v/>
      </c>
      <c r="L245" s="12" t="inlineStr">
        <is>
          <t>SERV</t>
        </is>
      </c>
      <c r="O245" s="12">
        <f>IF(AND(P245&lt;&gt;"",Q245&lt;&gt;""),Q245,P245&amp;Q245)</f>
        <v/>
      </c>
      <c r="P245" s="12">
        <f>IF(F245=0,"",IF(G245=13,F245&amp;"  "&amp;TEXT(G245,"000")&amp;"  "&amp;TEXT(H245,"0000")&amp;"  "&amp;I245,F245&amp;"  "&amp;TEXT(H245,"0000")&amp;"  "&amp;I245))</f>
        <v/>
      </c>
      <c r="Q245" s="12">
        <f>IF(J245=0,"",IF(J245="CNPJ/CPF","PIX: "&amp;TEXT(K245,"00000000000"),IF(J245="TELEFONE","PIX: "&amp;K245,IF(J245="EMAIL","PIX: "&amp;K245,"PIX: "&amp;TEXT(K245,"00000000000000")))))</f>
        <v/>
      </c>
    </row>
    <row r="246">
      <c r="A246" s="37" t="n">
        <v>78068991620</v>
      </c>
      <c r="B246" s="36" t="inlineStr">
        <is>
          <t xml:space="preserve">GERALDO LUCIANO FERREIRA </t>
        </is>
      </c>
      <c r="C246" s="36">
        <f>UPPER(B246)</f>
        <v/>
      </c>
      <c r="D246" s="43" t="n"/>
      <c r="E246" s="44" t="n"/>
      <c r="F246" s="44" t="inlineStr">
        <is>
          <t>ITAÚ</t>
        </is>
      </c>
      <c r="G246" s="45" t="n"/>
      <c r="H246" s="46" t="n">
        <v>8562</v>
      </c>
      <c r="I246" s="44" t="n">
        <v>37658</v>
      </c>
      <c r="J246" s="44" t="n"/>
      <c r="K246" s="41">
        <f>IF(J246=0,"",IF(J246=Diversos!$I$2,IF(LEN(A246)&lt;=11,TEXT(A246,"00000000000"),TEXT(A246,"00000000000000")),IF(J246=Diversos!$I$3,E246,D246)))</f>
        <v/>
      </c>
      <c r="L246" s="44" t="inlineStr">
        <is>
          <t>SERV</t>
        </is>
      </c>
      <c r="M246" s="44" t="n"/>
      <c r="N246" s="44" t="n"/>
      <c r="O246" s="12">
        <f>IF(AND(P246&lt;&gt;"",Q246&lt;&gt;""),Q246,P246&amp;Q246)</f>
        <v/>
      </c>
      <c r="P246" s="12">
        <f>IF(F246=0,"",IF(G246=13,F246&amp;"  "&amp;TEXT(G246,"000")&amp;"  "&amp;TEXT(H246,"0000")&amp;"  "&amp;I246,F246&amp;"  "&amp;TEXT(H246,"0000")&amp;"  "&amp;I246))</f>
        <v/>
      </c>
      <c r="Q246" s="12">
        <f>IF(J246=0,"",IF(J246="CNPJ/CPF","PIX: "&amp;TEXT(K246,"00000000000"),IF(J246="TELEFONE","PIX: "&amp;K246,IF(J246="EMAIL","PIX: "&amp;K246,"PIX: "&amp;TEXT(K246,"00000000000000")))))</f>
        <v/>
      </c>
    </row>
    <row r="247">
      <c r="A247" s="98" t="n">
        <v>66561442504</v>
      </c>
      <c r="B247" s="35" t="inlineStr">
        <is>
          <t>GERALDO RODRIGUES SANTOS</t>
        </is>
      </c>
      <c r="C247" s="35">
        <f>UPPER(B247)</f>
        <v/>
      </c>
      <c r="F247" s="12" t="inlineStr">
        <is>
          <t>CEF</t>
        </is>
      </c>
      <c r="G247" s="39" t="n">
        <v>13</v>
      </c>
      <c r="H247" s="40" t="n">
        <v>3814</v>
      </c>
      <c r="I247" s="12" t="n">
        <v>195702</v>
      </c>
      <c r="K247" s="41">
        <f>IF(J247=0,"",IF(J247=Diversos!$I$2,IF(LEN(A247)&lt;=11,TEXT(A247,"00000000000"),TEXT(A247,"00000000000000")),IF(J247=Diversos!$I$3,E247,D247)))</f>
        <v/>
      </c>
      <c r="L247" s="12" t="inlineStr">
        <is>
          <t>MO</t>
        </is>
      </c>
      <c r="N247" s="44" t="inlineStr">
        <is>
          <t>COLABORADOR</t>
        </is>
      </c>
      <c r="O247" s="12">
        <f>IF(AND(P247&lt;&gt;"",Q247&lt;&gt;""),Q247,P247&amp;Q247)</f>
        <v/>
      </c>
      <c r="P247" s="12">
        <f>IF(F247=0,"",IF(G247=13,F247&amp;"  "&amp;TEXT(G247,"000")&amp;"  "&amp;TEXT(H247,"0000")&amp;"  "&amp;I247,F247&amp;"  "&amp;TEXT(H247,"0000")&amp;"  "&amp;I247))</f>
        <v/>
      </c>
      <c r="Q247" s="12">
        <f>IF(J247=0,"",IF(J247="CNPJ/CPF","PIX: "&amp;TEXT(K247,"00000000000"),IF(J247="TELEFONE","PIX: "&amp;K247,IF(J247="EMAIL","PIX: "&amp;K247,"PIX: "&amp;TEXT(K247,"00000000000000")))))</f>
        <v/>
      </c>
    </row>
    <row r="248">
      <c r="A248" s="98" t="n">
        <v>84386517634</v>
      </c>
      <c r="B248" s="35" t="inlineStr">
        <is>
          <t>GERALDO ROSA JUNIOR</t>
        </is>
      </c>
      <c r="C248" s="35">
        <f>UPPER(B248)</f>
        <v/>
      </c>
      <c r="K248" s="41">
        <f>IF(J248=0,"",IF(J248=Diversos!$I$2,IF(LEN(A248)&lt;=11,TEXT(A248,"00000000000"),TEXT(A248,"00000000000000")),IF(J248=Diversos!$I$3,E248,D248)))</f>
        <v/>
      </c>
      <c r="L248" s="12" t="inlineStr">
        <is>
          <t>MO</t>
        </is>
      </c>
      <c r="N248" s="12" t="inlineStr">
        <is>
          <t>COLABORADOR</t>
        </is>
      </c>
      <c r="O248" s="12">
        <f>IF(AND(P248&lt;&gt;"",Q248&lt;&gt;""),Q248,P248&amp;Q248)</f>
        <v/>
      </c>
      <c r="P248" s="12">
        <f>IF(F248=0,"",IF(G248=13,F248&amp;"  "&amp;TEXT(G248,"000")&amp;"  "&amp;TEXT(H248,"0000")&amp;"  "&amp;I248,F248&amp;"  "&amp;TEXT(H248,"0000")&amp;"  "&amp;I248))</f>
        <v/>
      </c>
      <c r="Q248" s="12">
        <f>IF(J248=0,"",IF(J248="CNPJ/CPF","PIX: "&amp;TEXT(K248,"00000000000"),IF(J248="TELEFONE","PIX: "&amp;K248,IF(J248="EMAIL","PIX: "&amp;K248,"PIX: "&amp;TEXT(K248,"00000000000000")))))</f>
        <v/>
      </c>
    </row>
    <row r="249">
      <c r="A249" s="98" t="n">
        <v>14386789000175</v>
      </c>
      <c r="B249" s="35" t="inlineStr">
        <is>
          <t>GESSO CAPITAL LTDA</t>
        </is>
      </c>
      <c r="C249" s="35">
        <f>UPPER(B249)</f>
        <v/>
      </c>
      <c r="K249" s="41">
        <f>IF(J249=0,"",IF(J249=Diversos!$I$2,IF(LEN(A249)&lt;=11,TEXT(A249,"00000000000"),TEXT(A249,"00000000000000")),IF(J249=Diversos!$I$3,E249,D249)))</f>
        <v/>
      </c>
      <c r="L249" s="12" t="inlineStr">
        <is>
          <t>MAT</t>
        </is>
      </c>
      <c r="O249" s="12">
        <f>IF(AND(P249&lt;&gt;"",Q249&lt;&gt;""),Q249,P249&amp;Q249)</f>
        <v/>
      </c>
      <c r="P249" s="12">
        <f>IF(F249=0,"",IF(G249=13,F249&amp;"  "&amp;TEXT(G249,"000")&amp;"  "&amp;TEXT(H249,"0000")&amp;"  "&amp;I249,F249&amp;"  "&amp;TEXT(H249,"0000")&amp;"  "&amp;I249))</f>
        <v/>
      </c>
      <c r="Q249" s="12">
        <f>IF(J249=0,"",IF(J249="CNPJ/CPF","PIX: "&amp;TEXT(K249,"00000000000"),IF(J249="TELEFONE","PIX: "&amp;K249,IF(J249="EMAIL","PIX: "&amp;K249,"PIX: "&amp;TEXT(K249,"00000000000000")))))</f>
        <v/>
      </c>
    </row>
    <row r="250">
      <c r="A250" s="98" t="n">
        <v>15160797602</v>
      </c>
      <c r="B250" s="35" t="inlineStr">
        <is>
          <t xml:space="preserve">GIANLUCA HENRIQUE MOREIRA DE ASSIS </t>
        </is>
      </c>
      <c r="C250" s="35">
        <f>UPPER(B250)</f>
        <v/>
      </c>
      <c r="F250" s="12" t="inlineStr">
        <is>
          <t>CEF</t>
        </is>
      </c>
      <c r="H250" s="40" t="n">
        <v>2782</v>
      </c>
      <c r="I250" s="12" t="n">
        <v>243663</v>
      </c>
      <c r="K250" s="41">
        <f>IF(J250=0,"",IF(J250=Diversos!$I$2,IF(LEN(A250)&lt;=11,TEXT(A250,"00000000000"),TEXT(A250,"00000000000000")),IF(J250=Diversos!$I$3,E250,D250)))</f>
        <v/>
      </c>
      <c r="L250" s="12" t="inlineStr">
        <is>
          <t>MO</t>
        </is>
      </c>
      <c r="O250" s="12">
        <f>IF(AND(P250&lt;&gt;"",Q250&lt;&gt;""),Q250,P250&amp;Q250)</f>
        <v/>
      </c>
      <c r="P250" s="12">
        <f>IF(F250=0,"",IF(G250=13,F250&amp;"  "&amp;TEXT(G250,"000")&amp;"  "&amp;TEXT(H250,"0000")&amp;"  "&amp;I250,F250&amp;"  "&amp;TEXT(H250,"0000")&amp;"  "&amp;I250))</f>
        <v/>
      </c>
      <c r="Q250" s="12">
        <f>IF(J250=0,"",IF(J250="CNPJ/CPF","PIX: "&amp;TEXT(K250,"00000000000"),IF(J250="TELEFONE","PIX: "&amp;K250,IF(J250="EMAIL","PIX: "&amp;K250,"PIX: "&amp;TEXT(K250,"00000000000000")))))</f>
        <v/>
      </c>
    </row>
    <row r="251">
      <c r="A251" s="98" t="n">
        <v>60505656604</v>
      </c>
      <c r="B251" s="35" t="inlineStr">
        <is>
          <t>GILBERTO ANANIAS RAMOS</t>
        </is>
      </c>
      <c r="C251" s="36">
        <f>UPPER(B251)</f>
        <v/>
      </c>
      <c r="D251" s="43" t="n"/>
      <c r="F251" s="12" t="inlineStr">
        <is>
          <t>CEF</t>
        </is>
      </c>
      <c r="H251" s="40" t="n">
        <v>2161</v>
      </c>
      <c r="I251" s="12" t="n">
        <v>186728</v>
      </c>
      <c r="K251" s="41">
        <f>IF(J251=0,"",IF(J251=Diversos!$I$2,IF(LEN(A251)&lt;=11,TEXT(A251,"00000000000"),TEXT(A251,"00000000000000")),IF(J251=Diversos!$I$3,E251,D251)))</f>
        <v/>
      </c>
      <c r="L251" s="12" t="inlineStr">
        <is>
          <t>SERV</t>
        </is>
      </c>
      <c r="O251" s="12">
        <f>IF(AND(P251&lt;&gt;"",Q251&lt;&gt;""),Q251,P251&amp;Q251)</f>
        <v/>
      </c>
      <c r="P251" s="12">
        <f>IF(F251=0,"",IF(G251=13,F251&amp;"  "&amp;TEXT(G251,"000")&amp;"  "&amp;TEXT(H251,"0000")&amp;"  "&amp;I251,F251&amp;"  "&amp;TEXT(H251,"0000")&amp;"  "&amp;I251))</f>
        <v/>
      </c>
      <c r="Q251" s="12">
        <f>IF(J251=0,"",IF(J251="CNPJ/CPF","PIX: "&amp;TEXT(K251,"00000000000"),IF(J251="TELEFONE","PIX: "&amp;K251,IF(J251="EMAIL","PIX: "&amp;K251,"PIX: "&amp;TEXT(K251,"00000000000000")))))</f>
        <v/>
      </c>
    </row>
    <row r="252">
      <c r="A252" s="98" t="n">
        <v>43944434000152</v>
      </c>
      <c r="B252" s="35" t="inlineStr">
        <is>
          <t>GILMAR ASSIS SOARES</t>
        </is>
      </c>
      <c r="C252" s="35">
        <f>UPPER(B252)</f>
        <v/>
      </c>
      <c r="J252" s="12" t="inlineStr">
        <is>
          <t>CNPJ/CPF</t>
        </is>
      </c>
      <c r="K252" s="41">
        <f>IF(J252=0,"",IF(J252=Diversos!$I$2,IF(LEN(A252)&lt;=11,TEXT(A252,"00000000000"),TEXT(A252,"00000000000000")),IF(J252=Diversos!$I$3,E252,D252)))</f>
        <v/>
      </c>
      <c r="L252" s="12" t="inlineStr">
        <is>
          <t>SERV</t>
        </is>
      </c>
      <c r="O252" s="12">
        <f>IF(AND(P252&lt;&gt;"",Q252&lt;&gt;""),Q252,P252&amp;Q252)</f>
        <v/>
      </c>
      <c r="P252" s="12">
        <f>IF(F252=0,"",IF(G252=13,F252&amp;"  "&amp;TEXT(G252,"000")&amp;"  "&amp;TEXT(H252,"0000")&amp;"  "&amp;I252,F252&amp;"  "&amp;TEXT(H252,"0000")&amp;"  "&amp;I252))</f>
        <v/>
      </c>
      <c r="Q252" s="12">
        <f>IF(J252=0,"",IF(J252="CNPJ/CPF","PIX: "&amp;TEXT(K252,"00000000000"),IF(J252="TELEFONE","PIX: "&amp;K252,IF(J252="EMAIL","PIX: "&amp;K252,"PIX: "&amp;TEXT(K252,"00000000000000")))))</f>
        <v/>
      </c>
    </row>
    <row r="253">
      <c r="A253" s="98" t="n">
        <v>3612083678</v>
      </c>
      <c r="B253" s="58" t="inlineStr">
        <is>
          <t>GILSON LEITE</t>
        </is>
      </c>
      <c r="C253" s="35">
        <f>UPPER(B253)</f>
        <v/>
      </c>
      <c r="J253" s="12" t="inlineStr">
        <is>
          <t>CNPJ/CPF</t>
        </is>
      </c>
      <c r="K253" s="41">
        <f>IF(J253=0,"",IF(J253=Diversos!$I$2,IF(LEN(A253)&lt;=11,TEXT(A253,"00000000000"),TEXT(A253,"00000000000000")),IF(J253=Diversos!$I$3,E253,D253)))</f>
        <v/>
      </c>
      <c r="L253" s="12" t="inlineStr">
        <is>
          <t>MO</t>
        </is>
      </c>
      <c r="O253" s="12">
        <f>IF(AND(P253&lt;&gt;"",Q253&lt;&gt;""),Q253,P253&amp;Q253)</f>
        <v/>
      </c>
      <c r="P253" s="12">
        <f>IF(F253=0,"",IF(G253=13,F253&amp;"  "&amp;TEXT(G253,"000")&amp;"  "&amp;TEXT(H253,"0000")&amp;"  "&amp;I253,F253&amp;"  "&amp;TEXT(H253,"0000")&amp;"  "&amp;I253))</f>
        <v/>
      </c>
      <c r="Q253" s="12">
        <f>IF(J253=0,"",IF(J253="CNPJ/CPF","PIX: "&amp;TEXT(K253,"00000000000"),IF(J253="TELEFONE","PIX: "&amp;K253,IF(J253="EMAIL","PIX: "&amp;K253,"PIX: "&amp;TEXT(K253,"00000000000000")))))</f>
        <v/>
      </c>
    </row>
    <row r="254">
      <c r="A254" s="98" t="n">
        <v>5864821560</v>
      </c>
      <c r="B254" s="35" t="inlineStr">
        <is>
          <t>GILSON RODRIGUES COSTA</t>
        </is>
      </c>
      <c r="C254" s="35">
        <f>UPPER(B254)</f>
        <v/>
      </c>
      <c r="J254" s="12" t="inlineStr">
        <is>
          <t>CNPJ/CPF</t>
        </is>
      </c>
      <c r="K254" s="41">
        <f>IF(J254=0,"",IF(J254=Diversos!$I$2,IF(LEN(A254)&lt;=11,TEXT(A254,"00000000000"),TEXT(A254,"00000000000000")),IF(J254=Diversos!$I$3,E254,D254)))</f>
        <v/>
      </c>
      <c r="L254" s="12" t="inlineStr">
        <is>
          <t>MO</t>
        </is>
      </c>
      <c r="N254" s="12" t="inlineStr">
        <is>
          <t>COLABORADOR</t>
        </is>
      </c>
      <c r="O254" s="12">
        <f>IF(AND(P254&lt;&gt;"",Q254&lt;&gt;""),Q254,P254&amp;Q254)</f>
        <v/>
      </c>
      <c r="P254" s="12">
        <f>IF(F254=0,"",IF(G254=13,F254&amp;"  "&amp;TEXT(G254,"000")&amp;"  "&amp;TEXT(H254,"0000")&amp;"  "&amp;I254,F254&amp;"  "&amp;TEXT(H254,"0000")&amp;"  "&amp;I254))</f>
        <v/>
      </c>
      <c r="Q254" s="12">
        <f>IF(J254=0,"",IF(J254="CNPJ/CPF","PIX: "&amp;TEXT(K254,"00000000000"),IF(J254="TELEFONE","PIX: "&amp;K254,IF(J254="EMAIL","PIX: "&amp;K254,"PIX: "&amp;TEXT(K254,"00000000000000")))))</f>
        <v/>
      </c>
    </row>
    <row r="255">
      <c r="A255" s="52" t="n">
        <v>97230014621</v>
      </c>
      <c r="B255" s="35" t="inlineStr">
        <is>
          <t>GILSON SANTOS BARBOSA</t>
        </is>
      </c>
      <c r="C255" s="35">
        <f>UPPER(B255)</f>
        <v/>
      </c>
      <c r="F255" s="12" t="inlineStr">
        <is>
          <t>NUBANK</t>
        </is>
      </c>
      <c r="H255" s="40" t="n">
        <v>1</v>
      </c>
      <c r="I255" s="12" t="n">
        <v>184737241</v>
      </c>
      <c r="K255" s="41">
        <f>IF(J255=0,"",IF(J255=Diversos!$I$2,IF(LEN(A255)&lt;=11,TEXT(A255,"00000000000"),TEXT(A255,"00000000000000")),IF(J255=Diversos!$I$3,E255,D255)))</f>
        <v/>
      </c>
      <c r="L255" s="12" t="inlineStr">
        <is>
          <t>MO</t>
        </is>
      </c>
      <c r="N255" s="44" t="inlineStr">
        <is>
          <t>COLABORADOR</t>
        </is>
      </c>
      <c r="O255" s="12">
        <f>IF(AND(P255&lt;&gt;"",Q255&lt;&gt;""),Q255,P255&amp;Q255)</f>
        <v/>
      </c>
      <c r="P255" s="12">
        <f>IF(F255=0,"",IF(G255=13,F255&amp;"  "&amp;TEXT(G255,"000")&amp;"  "&amp;TEXT(H255,"0000")&amp;"  "&amp;I255,F255&amp;"  "&amp;TEXT(H255,"0000")&amp;"  "&amp;I255))</f>
        <v/>
      </c>
      <c r="Q255" s="12">
        <f>IF(J255=0,"",IF(J255="CNPJ/CPF","PIX: "&amp;TEXT(K255,"00000000000"),IF(J255="TELEFONE","PIX: "&amp;K255,IF(J255="EMAIL","PIX: "&amp;K255,"PIX: "&amp;TEXT(K255,"00000000000000")))))</f>
        <v/>
      </c>
    </row>
    <row r="256">
      <c r="A256" s="98" t="n">
        <v>2086696558</v>
      </c>
      <c r="B256" s="35" t="inlineStr">
        <is>
          <t>GILVAN ALVES SILVA</t>
        </is>
      </c>
      <c r="C256" s="35">
        <f>UPPER(B256)</f>
        <v/>
      </c>
      <c r="J256" s="12" t="inlineStr">
        <is>
          <t>CNPJ/CPF</t>
        </is>
      </c>
      <c r="K256" s="41">
        <f>IF(J256=0,"",IF(J256=Diversos!$I$2,IF(LEN(A256)&lt;=11,TEXT(A256,"00000000000"),TEXT(A256,"00000000000000")),IF(J256=Diversos!$I$3,E256,D256)))</f>
        <v/>
      </c>
      <c r="L256" s="12" t="inlineStr">
        <is>
          <t>MO</t>
        </is>
      </c>
      <c r="N256" s="12" t="inlineStr">
        <is>
          <t>COLABORADOR</t>
        </is>
      </c>
      <c r="O256" s="12">
        <f>IF(AND(P256&lt;&gt;"",Q256&lt;&gt;""),Q256,P256&amp;Q256)</f>
        <v/>
      </c>
      <c r="P256" s="12">
        <f>IF(F256=0,"",IF(G256=13,F256&amp;"  "&amp;TEXT(G256,"000")&amp;"  "&amp;TEXT(H256,"0000")&amp;"  "&amp;I256,F256&amp;"  "&amp;TEXT(H256,"0000")&amp;"  "&amp;I256))</f>
        <v/>
      </c>
      <c r="Q256" s="12">
        <f>IF(J256=0,"",IF(J256="CNPJ/CPF","PIX: "&amp;TEXT(K256,"00000000000"),IF(J256="TELEFONE","PIX: "&amp;K256,IF(J256="EMAIL","PIX: "&amp;K256,"PIX: "&amp;TEXT(K256,"00000000000000")))))</f>
        <v/>
      </c>
    </row>
    <row r="257">
      <c r="A257" s="98" t="n">
        <v>21543239000188</v>
      </c>
      <c r="B257" s="35" t="inlineStr">
        <is>
          <t>GKM COMERCIAL</t>
        </is>
      </c>
      <c r="C257" s="35">
        <f>UPPER(B257)</f>
        <v/>
      </c>
      <c r="K257" s="41">
        <f>IF(J257=0,"",IF(J257=Diversos!$I$2,IF(LEN(A257)&lt;=11,TEXT(A257,"00000000000"),TEXT(A257,"00000000000000")),IF(J257=Diversos!$I$3,E257,D257)))</f>
        <v/>
      </c>
      <c r="L257" s="12" t="inlineStr">
        <is>
          <t>MAT</t>
        </is>
      </c>
      <c r="O257" s="12">
        <f>IF(AND(P257&lt;&gt;"",Q257&lt;&gt;""),Q257,P257&amp;Q257)</f>
        <v/>
      </c>
      <c r="P257" s="12">
        <f>IF(F257=0,"",IF(G257=13,F257&amp;"  "&amp;TEXT(G257,"000")&amp;"  "&amp;TEXT(H257,"0000")&amp;"  "&amp;I257,F257&amp;"  "&amp;TEXT(H257,"0000")&amp;"  "&amp;I257))</f>
        <v/>
      </c>
      <c r="Q257" s="12">
        <f>IF(J257=0,"",IF(J257="CNPJ/CPF","PIX: "&amp;TEXT(K257,"00000000000"),IF(J257="TELEFONE","PIX: "&amp;K257,IF(J257="EMAIL","PIX: "&amp;K257,"PIX: "&amp;TEXT(K257,"00000000000000")))))</f>
        <v/>
      </c>
    </row>
    <row r="258">
      <c r="A258" s="52" t="n">
        <v>31973571672</v>
      </c>
      <c r="B258" s="35" t="inlineStr">
        <is>
          <t>GLAUBER CARDOSO</t>
        </is>
      </c>
      <c r="C258" s="35">
        <f>UPPER(B258)</f>
        <v/>
      </c>
      <c r="D258" s="76" t="n">
        <v>31973571672</v>
      </c>
      <c r="J258" s="12" t="inlineStr">
        <is>
          <t>TELEFONE</t>
        </is>
      </c>
      <c r="K258" s="41">
        <f>IF(J258=0,"",IF(J258=Diversos!$I$2,IF(LEN(A258)&lt;=11,TEXT(A258,"00000000000"),TEXT(A258,"00000000000000")),IF(J258=Diversos!$I$3,E258,D258)))</f>
        <v/>
      </c>
      <c r="L258" s="12" t="inlineStr">
        <is>
          <t>MO</t>
        </is>
      </c>
      <c r="N258" s="12" t="inlineStr">
        <is>
          <t>COLABORADOR</t>
        </is>
      </c>
      <c r="O258" s="12">
        <f>IF(AND(P258&lt;&gt;"",Q258&lt;&gt;""),Q258,P258&amp;Q258)</f>
        <v/>
      </c>
      <c r="P258" s="12">
        <f>IF(F258=0,"",IF(G258=13,F258&amp;"  "&amp;TEXT(G258,"000")&amp;"  "&amp;TEXT(H258,"0000")&amp;"  "&amp;I258,F258&amp;"  "&amp;TEXT(H258,"0000")&amp;"  "&amp;I258))</f>
        <v/>
      </c>
      <c r="Q258" s="12">
        <f>IF(J258=0,"",IF(J258="CNPJ/CPF","PIX: "&amp;TEXT(K258,"00000000000"),IF(J258="TELEFONE","PIX: "&amp;K258,IF(J258="EMAIL","PIX: "&amp;K258,"PIX: "&amp;TEXT(K258,"00000000000000")))))</f>
        <v/>
      </c>
    </row>
    <row r="259">
      <c r="A259" s="52" t="n">
        <v>11000000600</v>
      </c>
      <c r="B259" s="35" t="inlineStr">
        <is>
          <t>GLAUBER CARDOSO LIMA</t>
        </is>
      </c>
      <c r="C259" s="35">
        <f>UPPER(B259)</f>
        <v/>
      </c>
      <c r="K259" s="41">
        <f>IF(J259=0,"",IF(J259=Diversos!$I$2,IF(LEN(A259)&lt;=11,TEXT(A259,"00000000000"),TEXT(A259,"00000000000000")),IF(J259=Diversos!$I$3,E259,D259)))</f>
        <v/>
      </c>
      <c r="L259" s="12" t="inlineStr">
        <is>
          <t>MO</t>
        </is>
      </c>
      <c r="O259" s="12">
        <f>IF(AND(P259&lt;&gt;"",Q259&lt;&gt;""),Q259,P259&amp;Q259)</f>
        <v/>
      </c>
      <c r="P259" s="12">
        <f>IF(F259=0,"",IF(G259=13,F259&amp;"  "&amp;TEXT(G259,"000")&amp;"  "&amp;TEXT(H259,"0000")&amp;"  "&amp;I259,F259&amp;"  "&amp;TEXT(H259,"0000")&amp;"  "&amp;I259))</f>
        <v/>
      </c>
      <c r="Q259" s="12">
        <f>IF(J259=0,"",IF(J259="CNPJ/CPF","PIX: "&amp;TEXT(K259,"00000000000"),IF(J259="TELEFONE","PIX: "&amp;K259,IF(J259="EMAIL","PIX: "&amp;K259,"PIX: "&amp;TEXT(K259,"00000000000000")))))</f>
        <v/>
      </c>
    </row>
    <row r="260">
      <c r="A260" s="98" t="n">
        <v>10148242650</v>
      </c>
      <c r="B260" s="35" t="inlineStr">
        <is>
          <t>GLAUBER SANTOS LIMA</t>
        </is>
      </c>
      <c r="C260" s="36">
        <f>UPPER(B260)</f>
        <v/>
      </c>
      <c r="J260" s="12" t="inlineStr">
        <is>
          <t>CNPJ/CPF</t>
        </is>
      </c>
      <c r="K260" s="41">
        <f>IF(J260=0,"",IF(J260=Diversos!$I$2,IF(LEN(A260)&lt;=11,TEXT(A260,"00000000000"),TEXT(A260,"00000000000000")),IF(J260=Diversos!$I$3,E260,D260)))</f>
        <v/>
      </c>
      <c r="L260" s="12" t="inlineStr">
        <is>
          <t>MO</t>
        </is>
      </c>
      <c r="N260" s="12" t="inlineStr">
        <is>
          <t>COLABORADOR</t>
        </is>
      </c>
      <c r="O260" s="12">
        <f>IF(AND(P260&lt;&gt;"",Q260&lt;&gt;""),Q260,P260&amp;Q260)</f>
        <v/>
      </c>
      <c r="P260" s="12">
        <f>IF(F260=0,"",IF(G260=13,F260&amp;"  "&amp;TEXT(G260,"000")&amp;"  "&amp;TEXT(H260,"0000")&amp;"  "&amp;I260,F260&amp;"  "&amp;TEXT(H260,"0000")&amp;"  "&amp;I260))</f>
        <v/>
      </c>
      <c r="Q260" s="12">
        <f>IF(J260=0,"",IF(J260="CNPJ/CPF","PIX: "&amp;TEXT(K260,"00000000000"),IF(J260="TELEFONE","PIX: "&amp;K260,IF(J260="EMAIL","PIX: "&amp;K260,"PIX: "&amp;TEXT(K260,"00000000000000")))))</f>
        <v/>
      </c>
    </row>
    <row r="261">
      <c r="A261" s="98" t="n">
        <v>4472952688</v>
      </c>
      <c r="B261" s="35" t="inlineStr">
        <is>
          <t>GLEBSON SILVA RAMOS</t>
        </is>
      </c>
      <c r="C261" s="35">
        <f>UPPER(B261)</f>
        <v/>
      </c>
      <c r="J261" s="12" t="inlineStr">
        <is>
          <t>CNPJ/CPF</t>
        </is>
      </c>
      <c r="K261" s="41">
        <f>IF(J261=0,"",IF(J261=Diversos!$I$2,IF(LEN(A261)&lt;=11,TEXT(A261,"00000000000"),TEXT(A261,"00000000000000")),IF(J261=Diversos!$I$3,E261,D261)))</f>
        <v/>
      </c>
      <c r="L261" s="12" t="inlineStr">
        <is>
          <t>MO</t>
        </is>
      </c>
      <c r="N261" s="44" t="inlineStr">
        <is>
          <t>COLABORADOR</t>
        </is>
      </c>
      <c r="O261" s="12">
        <f>IF(AND(P261&lt;&gt;"",Q261&lt;&gt;""),Q261,P261&amp;Q261)</f>
        <v/>
      </c>
      <c r="P261" s="12">
        <f>IF(F261=0,"",IF(G261=13,F261&amp;"  "&amp;TEXT(G261,"000")&amp;"  "&amp;TEXT(H261,"0000")&amp;"  "&amp;I261,F261&amp;"  "&amp;TEXT(H261,"0000")&amp;"  "&amp;I261))</f>
        <v/>
      </c>
      <c r="Q261" s="12">
        <f>IF(J261=0,"",IF(J261="CNPJ/CPF","PIX: "&amp;TEXT(K261,"00000000000"),IF(J261="TELEFONE","PIX: "&amp;K261,IF(J261="EMAIL","PIX: "&amp;K261,"PIX: "&amp;TEXT(K261,"00000000000000")))))</f>
        <v/>
      </c>
    </row>
    <row r="262">
      <c r="A262" s="98" t="n">
        <v>24328892000112</v>
      </c>
      <c r="B262" s="35" t="inlineStr">
        <is>
          <t>GMC - GRUPO MINEIRO DE CLIMATIZAÇÃO</t>
        </is>
      </c>
      <c r="C262" s="35">
        <f>UPPER(B262)</f>
        <v/>
      </c>
      <c r="K262" s="41">
        <f>IF(J262=0,"",IF(J262=Diversos!$I$2,IF(LEN(A262)&lt;=11,TEXT(A262,"00000000000"),TEXT(A262,"00000000000000")),IF(J262=Diversos!$I$3,E262,D262)))</f>
        <v/>
      </c>
      <c r="L262" s="12" t="inlineStr">
        <is>
          <t>MAT</t>
        </is>
      </c>
      <c r="O262" s="12">
        <f>IF(AND(P262&lt;&gt;"",Q262&lt;&gt;""),Q262,P262&amp;Q262)</f>
        <v/>
      </c>
      <c r="P262" s="12">
        <f>IF(F262=0,"",IF(G262=13,F262&amp;"  "&amp;TEXT(G262,"000")&amp;"  "&amp;TEXT(H262,"0000")&amp;"  "&amp;I262,F262&amp;"  "&amp;TEXT(H262,"0000")&amp;"  "&amp;I262))</f>
        <v/>
      </c>
      <c r="Q262" s="12">
        <f>IF(J262=0,"",IF(J262="CNPJ/CPF","PIX: "&amp;TEXT(K262,"00000000000"),IF(J262="TELEFONE","PIX: "&amp;K262,IF(J262="EMAIL","PIX: "&amp;K262,"PIX: "&amp;TEXT(K262,"00000000000000")))))</f>
        <v/>
      </c>
    </row>
    <row r="263">
      <c r="A263" s="98" t="n">
        <v>20450277000123</v>
      </c>
      <c r="B263" s="35" t="inlineStr">
        <is>
          <t>GRUPO IGL MATERIAL DE CONSTRUÇÃO</t>
        </is>
      </c>
      <c r="C263" s="35">
        <f>UPPER(B263)</f>
        <v/>
      </c>
      <c r="K263" s="41">
        <f>IF(J263=0,"",IF(J263=Diversos!$I$2,IF(LEN(A263)&lt;=11,TEXT(A263,"00000000000"),TEXT(A263,"00000000000000")),IF(J263=Diversos!$I$3,E263,D263)))</f>
        <v/>
      </c>
      <c r="L263" s="12" t="inlineStr">
        <is>
          <t>MAT</t>
        </is>
      </c>
      <c r="O263" s="12">
        <f>IF(AND(P263&lt;&gt;"",Q263&lt;&gt;""),Q263,P263&amp;Q263)</f>
        <v/>
      </c>
      <c r="P263" s="12">
        <f>IF(F263=0,"",IF(G263=13,F263&amp;"  "&amp;TEXT(G263,"000")&amp;"  "&amp;TEXT(H263,"0000")&amp;"  "&amp;I263,F263&amp;"  "&amp;TEXT(H263,"0000")&amp;"  "&amp;I263))</f>
        <v/>
      </c>
      <c r="Q263" s="12">
        <f>IF(J263=0,"",IF(J263="CNPJ/CPF","PIX: "&amp;TEXT(K263,"00000000000"),IF(J263="TELEFONE","PIX: "&amp;K263,IF(J263="EMAIL","PIX: "&amp;K263,"PIX: "&amp;TEXT(K263,"00000000000000")))))</f>
        <v/>
      </c>
    </row>
    <row r="264">
      <c r="A264" s="98" t="n">
        <v>9835241651</v>
      </c>
      <c r="B264" s="35" t="inlineStr">
        <is>
          <t>GUILHERME ALVES RIBEIRO LEITE</t>
        </is>
      </c>
      <c r="C264" s="35">
        <f>UPPER(B264)</f>
        <v/>
      </c>
      <c r="L264" s="12" t="inlineStr">
        <is>
          <t>ADM</t>
        </is>
      </c>
      <c r="O264" s="12">
        <f>IF(AND(P264&lt;&gt;"",Q264&lt;&gt;""),Q264,P264&amp;Q264)</f>
        <v/>
      </c>
      <c r="P264" s="12">
        <f>IF(F264=0,"",IF(G264=13,F264&amp;"  "&amp;TEXT(G264,"000")&amp;"  "&amp;TEXT(H264,"0000")&amp;"  "&amp;I264,F264&amp;"  "&amp;TEXT(H264,"0000")&amp;"  "&amp;I264))</f>
        <v/>
      </c>
      <c r="Q264" s="12">
        <f>IF(J264=0,"",IF(J264="CNPJ/CPF","PIX: "&amp;TEXT(K264,"00000000000"),IF(J264="TELEFONE","PIX: "&amp;K264,IF(J264="EMAIL","PIX: "&amp;K264,"PIX: "&amp;TEXT(K264,"00000000000000")))))</f>
        <v/>
      </c>
    </row>
    <row r="265">
      <c r="A265" s="98" t="n">
        <v>6947031680</v>
      </c>
      <c r="B265" s="35" t="inlineStr">
        <is>
          <t>GUILHERME DAMASCENO GOMES</t>
        </is>
      </c>
      <c r="C265" s="36">
        <f>UPPER(B265)</f>
        <v/>
      </c>
      <c r="D265" s="43" t="n"/>
      <c r="J265" s="12" t="inlineStr">
        <is>
          <t>CNPJ/CPF</t>
        </is>
      </c>
      <c r="K265" s="41">
        <f>IF(J265=0,"",IF(J265=Diversos!$I$2,IF(LEN(A265)&lt;=11,TEXT(A265,"00000000000"),TEXT(A265,"00000000000000")),IF(J265=Diversos!$I$3,E265,D265)))</f>
        <v/>
      </c>
      <c r="L265" s="12" t="inlineStr">
        <is>
          <t>SERV</t>
        </is>
      </c>
      <c r="O265" s="12">
        <f>IF(AND(P265&lt;&gt;"",Q265&lt;&gt;""),Q265,P265&amp;Q265)</f>
        <v/>
      </c>
      <c r="P265" s="12">
        <f>IF(F265=0,"",IF(G265=13,F265&amp;"  "&amp;TEXT(G265,"000")&amp;"  "&amp;TEXT(H265,"0000")&amp;"  "&amp;I265,F265&amp;"  "&amp;TEXT(H265,"0000")&amp;"  "&amp;I265))</f>
        <v/>
      </c>
      <c r="Q265" s="12">
        <f>IF(J265=0,"",IF(J265="CNPJ/CPF","PIX: "&amp;TEXT(K265,"00000000000"),IF(J265="TELEFONE","PIX: "&amp;K265,IF(J265="EMAIL","PIX: "&amp;K265,"PIX: "&amp;TEXT(K265,"00000000000000")))))</f>
        <v/>
      </c>
    </row>
    <row r="266">
      <c r="A266" s="98" t="n">
        <v>13626624617</v>
      </c>
      <c r="B266" s="35" t="inlineStr">
        <is>
          <t>GUILHERME MORAES SOARES</t>
        </is>
      </c>
      <c r="C266" s="35">
        <f>UPPER(B266)</f>
        <v/>
      </c>
      <c r="D266" s="43" t="n"/>
      <c r="J266" s="12" t="inlineStr">
        <is>
          <t>CNPJ/CPF</t>
        </is>
      </c>
      <c r="K266" s="41">
        <f>IF(J266=0,"",IF(J266=Diversos!$I$2,IF(LEN(A266)&lt;=11,TEXT(A266,"00000000000"),TEXT(A266,"00000000000000")),IF(J266=Diversos!$I$3,E266,D266)))</f>
        <v/>
      </c>
      <c r="L266" s="12" t="inlineStr">
        <is>
          <t>MO</t>
        </is>
      </c>
      <c r="N266" s="44" t="inlineStr">
        <is>
          <t>COLABORADOR</t>
        </is>
      </c>
      <c r="O266" s="12">
        <f>IF(AND(P266&lt;&gt;"",Q266&lt;&gt;""),Q266,P266&amp;Q266)</f>
        <v/>
      </c>
      <c r="P266" s="12">
        <f>IF(F266=0,"",IF(G266=13,F266&amp;"  "&amp;TEXT(G266,"000")&amp;"  "&amp;TEXT(H266,"0000")&amp;"  "&amp;I266,F266&amp;"  "&amp;TEXT(H266,"0000")&amp;"  "&amp;I266))</f>
        <v/>
      </c>
      <c r="Q266" s="12">
        <f>IF(J266=0,"",IF(J266="CNPJ/CPF","PIX: "&amp;TEXT(K266,"00000000000"),IF(J266="TELEFONE","PIX: "&amp;K266,IF(J266="EMAIL","PIX: "&amp;K266,"PIX: "&amp;TEXT(K266,"00000000000000")))))</f>
        <v/>
      </c>
    </row>
    <row r="267">
      <c r="A267" s="98" t="n">
        <v>15073813600</v>
      </c>
      <c r="B267" s="35" t="inlineStr">
        <is>
          <t>GUILHERME SILVA ARAÚJO DA CUNHA</t>
        </is>
      </c>
      <c r="C267" s="36">
        <f>UPPER(B267)</f>
        <v/>
      </c>
      <c r="F267" s="12" t="inlineStr">
        <is>
          <t>SANTANDER</t>
        </is>
      </c>
      <c r="G267" s="45" t="n"/>
      <c r="H267" s="40" t="n">
        <v>1142</v>
      </c>
      <c r="I267" s="12" t="n">
        <v>10110023</v>
      </c>
      <c r="K267" s="41">
        <f>IF(J267=0,"",IF(J267=Diversos!$I$2,IF(LEN(A267)&lt;=11,TEXT(A267,"00000000000"),TEXT(A267,"00000000000000")),IF(J267=Diversos!$I$3,E267,D267)))</f>
        <v/>
      </c>
      <c r="L267" s="12" t="inlineStr">
        <is>
          <t>MO</t>
        </is>
      </c>
      <c r="N267" s="44" t="inlineStr">
        <is>
          <t>COLABORADOR</t>
        </is>
      </c>
      <c r="O267" s="12">
        <f>IF(AND(P267&lt;&gt;"",Q267&lt;&gt;""),Q267,P267&amp;Q267)</f>
        <v/>
      </c>
      <c r="P267" s="12">
        <f>IF(F267=0,"",IF(G267=13,F267&amp;"  "&amp;TEXT(G267,"000")&amp;"  "&amp;TEXT(H267,"0000")&amp;"  "&amp;I267,F267&amp;"  "&amp;TEXT(H267,"0000")&amp;"  "&amp;I267))</f>
        <v/>
      </c>
      <c r="Q267" s="12">
        <f>IF(J267=0,"",IF(J267="CNPJ/CPF","PIX: "&amp;TEXT(K267,"00000000000"),IF(J267="TELEFONE","PIX: "&amp;K267,IF(J267="EMAIL","PIX: "&amp;K267,"PIX: "&amp;TEXT(K267,"00000000000000")))))</f>
        <v/>
      </c>
    </row>
    <row r="268">
      <c r="A268" s="98" t="n">
        <v>2192197616</v>
      </c>
      <c r="B268" s="35" t="inlineStr">
        <is>
          <t>GUSTAVO GEOVANE MAGALHÃES</t>
        </is>
      </c>
      <c r="C268" s="36">
        <f>UPPER(B268)</f>
        <v/>
      </c>
      <c r="D268" s="38" t="n">
        <v>31993190814</v>
      </c>
      <c r="G268" s="45" t="n"/>
      <c r="J268" s="12" t="inlineStr">
        <is>
          <t>TELEFONE</t>
        </is>
      </c>
      <c r="K268" s="41">
        <f>IF(J268=0,"",IF(J268=Diversos!$I$2,IF(LEN(A268)&lt;=11,TEXT(A268,"00000000000"),TEXT(A268,"00000000000000")),IF(J268=Diversos!$I$3,E268,D268)))</f>
        <v/>
      </c>
      <c r="L268" s="12" t="inlineStr">
        <is>
          <t>DIV</t>
        </is>
      </c>
      <c r="O268" s="12">
        <f>IF(AND(P268&lt;&gt;"",Q268&lt;&gt;""),Q268,P268&amp;Q268)</f>
        <v/>
      </c>
      <c r="P268" s="12">
        <f>IF(F268=0,"",IF(G268=13,F268&amp;"  "&amp;TEXT(G268,"000")&amp;"  "&amp;TEXT(H268,"0000")&amp;"  "&amp;I268,F268&amp;"  "&amp;TEXT(H268,"0000")&amp;"  "&amp;I268))</f>
        <v/>
      </c>
      <c r="Q268" s="12">
        <f>IF(J268=0,"",IF(J268="CNPJ/CPF","PIX: "&amp;TEXT(K268,"00000000000"),IF(J268="TELEFONE","PIX: "&amp;K268,IF(J268="EMAIL","PIX: "&amp;K268,"PIX: "&amp;TEXT(K268,"00000000000000")))))</f>
        <v/>
      </c>
    </row>
    <row r="269">
      <c r="A269" s="98" t="n">
        <v>6002860533</v>
      </c>
      <c r="B269" s="35" t="inlineStr">
        <is>
          <t>GUSTAVO RENNYG</t>
        </is>
      </c>
      <c r="C269" s="35">
        <f>UPPER(B269)</f>
        <v/>
      </c>
      <c r="L269" s="12" t="inlineStr">
        <is>
          <t>LOC</t>
        </is>
      </c>
      <c r="O269" s="12">
        <f>IF(AND(P269&lt;&gt;"",Q269&lt;&gt;""),Q269,P269&amp;Q269)</f>
        <v/>
      </c>
      <c r="P269" s="12">
        <f>IF(F269=0,"",IF(G269=13,F269&amp;"  "&amp;TEXT(G269,"000")&amp;"  "&amp;TEXT(H269,"0000")&amp;"  "&amp;I269,F269&amp;"  "&amp;TEXT(H269,"0000")&amp;"  "&amp;I269))</f>
        <v/>
      </c>
      <c r="Q269" s="12">
        <f>IF(J269=0,"",IF(J269="CNPJ/CPF","PIX: "&amp;TEXT(K269,"00000000000"),IF(J269="TELEFONE","PIX: "&amp;K269,IF(J269="EMAIL","PIX: "&amp;K269,"PIX: "&amp;TEXT(K269,"00000000000000")))))</f>
        <v/>
      </c>
    </row>
    <row r="270" ht="17.25" customHeight="1">
      <c r="A270" s="98" t="n">
        <v>22852264000106</v>
      </c>
      <c r="B270" s="35" t="inlineStr">
        <is>
          <t>H&amp;L PREMOLDADOS LTDA</t>
        </is>
      </c>
      <c r="C270" s="36">
        <f>UPPER(B270)</f>
        <v/>
      </c>
      <c r="K270" s="41">
        <f>IF(J270=0,"",IF(J270=Diversos!$I$2,IF(LEN(A270)&lt;=11,TEXT(A270,"00000000000"),TEXT(A270,"00000000000000")),IF(J270=Diversos!$I$3,E270,D270)))</f>
        <v/>
      </c>
      <c r="L270" s="12" t="inlineStr">
        <is>
          <t>MAT</t>
        </is>
      </c>
      <c r="N270" s="12" t="inlineStr">
        <is>
          <t>FORNECEDOR</t>
        </is>
      </c>
      <c r="O270" s="12">
        <f>IF(AND(P270&lt;&gt;"",Q270&lt;&gt;""),Q270,P270&amp;Q270)</f>
        <v/>
      </c>
      <c r="P270" s="12">
        <f>IF(F270=0,"",IF(G270=13,F270&amp;"  "&amp;TEXT(G270,"000")&amp;"  "&amp;TEXT(H270,"0000")&amp;"  "&amp;I270,F270&amp;"  "&amp;TEXT(H270,"0000")&amp;"  "&amp;I270))</f>
        <v/>
      </c>
      <c r="Q270" s="12">
        <f>IF(J270=0,"",IF(J270="CNPJ/CPF","PIX: "&amp;TEXT(K270,"00000000000"),IF(J270="TELEFONE","PIX: "&amp;K270,IF(J270="EMAIL","PIX: "&amp;K270,"PIX: "&amp;TEXT(K270,"00000000000000")))))</f>
        <v/>
      </c>
    </row>
    <row r="271">
      <c r="A271" s="98" t="n">
        <v>18844153000180</v>
      </c>
      <c r="B271" s="35" t="inlineStr">
        <is>
          <t>HC LOCACAO DE ANDAIMES E EQUIPAMENTOS LTDA</t>
        </is>
      </c>
      <c r="C271" s="36" t="inlineStr">
        <is>
          <t>HC LOCACAO DE ANDAIMES</t>
        </is>
      </c>
      <c r="K271" s="41">
        <f>IF(J271=0,"",IF(J271=Diversos!$I$2,IF(LEN(A271)&lt;=11,TEXT(A271,"00000000000"),TEXT(A271,"00000000000000")),IF(J271=Diversos!$I$3,E271,D271)))</f>
        <v/>
      </c>
      <c r="L271" s="12" t="inlineStr">
        <is>
          <t>LOC</t>
        </is>
      </c>
      <c r="O271" s="12">
        <f>IF(AND(P271&lt;&gt;"",Q271&lt;&gt;""),Q271,P271&amp;Q271)</f>
        <v/>
      </c>
      <c r="P271" s="12">
        <f>IF(F271=0,"",IF(G271=13,F271&amp;"  "&amp;TEXT(G271,"000")&amp;"  "&amp;TEXT(H271,"0000")&amp;"  "&amp;I271,F271&amp;"  "&amp;TEXT(H271,"0000")&amp;"  "&amp;I271))</f>
        <v/>
      </c>
      <c r="Q271" s="12">
        <f>IF(J271=0,"",IF(J271="CNPJ/CPF","PIX: "&amp;TEXT(K271,"00000000000"),IF(J271="TELEFONE","PIX: "&amp;K271,IF(J271="EMAIL","PIX: "&amp;K271,"PIX: "&amp;TEXT(K271,"00000000000000")))))</f>
        <v/>
      </c>
    </row>
    <row r="272">
      <c r="A272" s="98" t="n">
        <v>30652805000180</v>
      </c>
      <c r="B272" s="35" t="inlineStr">
        <is>
          <t>HEBROM CALHAS E RUFOS</t>
        </is>
      </c>
      <c r="C272" s="35">
        <f>UPPER(B272)</f>
        <v/>
      </c>
      <c r="D272" s="38" t="n">
        <v>31982394619</v>
      </c>
      <c r="J272" s="12" t="inlineStr">
        <is>
          <t>TELEFONE</t>
        </is>
      </c>
      <c r="K272" s="41">
        <f>IF(J272=0,"",IF(J272=Diversos!$I$2,IF(LEN(A272)&lt;=11,TEXT(A272,"00000000000"),TEXT(A272,"00000000000000")),IF(J272=Diversos!$I$3,E272,D272)))</f>
        <v/>
      </c>
      <c r="L272" s="12" t="inlineStr">
        <is>
          <t>MAT</t>
        </is>
      </c>
      <c r="O272" s="12">
        <f>IF(AND(P272&lt;&gt;"",Q272&lt;&gt;""),Q272,P272&amp;Q272)</f>
        <v/>
      </c>
      <c r="P272" s="12">
        <f>IF(F272=0,"",IF(G272=13,F272&amp;"  "&amp;TEXT(G272,"000")&amp;"  "&amp;TEXT(H272,"0000")&amp;"  "&amp;I272,F272&amp;"  "&amp;TEXT(H272,"0000")&amp;"  "&amp;I272))</f>
        <v/>
      </c>
      <c r="Q272" s="12">
        <f>IF(J272=0,"",IF(J272="CNPJ/CPF","PIX: "&amp;TEXT(K272,"00000000000"),IF(J272="TELEFONE","PIX: "&amp;K272,IF(J272="EMAIL","PIX: "&amp;K272,"PIX: "&amp;TEXT(K272,"00000000000000")))))</f>
        <v/>
      </c>
    </row>
    <row r="273">
      <c r="A273" s="98" t="n">
        <v>959416650</v>
      </c>
      <c r="B273" s="35" t="inlineStr">
        <is>
          <t>HELIANO FRANCISCO ALVES</t>
        </is>
      </c>
      <c r="C273" s="36">
        <f>UPPER(B273)</f>
        <v/>
      </c>
      <c r="D273" s="38" t="n">
        <v>31999912316</v>
      </c>
      <c r="J273" s="12" t="inlineStr">
        <is>
          <t>TELEFONE</t>
        </is>
      </c>
      <c r="K273" s="41">
        <f>IF(J273=0,"",IF(J273=Diversos!$I$2,IF(LEN(A273)&lt;=11,TEXT(A273,"00000000000"),TEXT(A273,"00000000000000")),IF(J273=Diversos!$I$3,E273,D273)))</f>
        <v/>
      </c>
      <c r="L273" s="12" t="inlineStr">
        <is>
          <t>MO</t>
        </is>
      </c>
      <c r="N273" s="12" t="inlineStr">
        <is>
          <t>COLABORADOR</t>
        </is>
      </c>
      <c r="O273" s="12">
        <f>IF(AND(P273&lt;&gt;"",Q273&lt;&gt;""),Q273,P273&amp;Q273)</f>
        <v/>
      </c>
      <c r="P273" s="12">
        <f>IF(F273=0,"",IF(G273=13,F273&amp;"  "&amp;TEXT(G273,"000")&amp;"  "&amp;TEXT(H273,"0000")&amp;"  "&amp;I273,F273&amp;"  "&amp;TEXT(H273,"0000")&amp;"  "&amp;I273))</f>
        <v/>
      </c>
      <c r="Q273" s="12">
        <f>IF(J273=0,"",IF(J273="CNPJ/CPF","PIX: "&amp;TEXT(K273,"00000000000"),IF(J273="TELEFONE","PIX: "&amp;K273,IF(J273="EMAIL","PIX: "&amp;K273,"PIX: "&amp;TEXT(K273,"00000000000000")))))</f>
        <v/>
      </c>
    </row>
    <row r="274">
      <c r="A274" s="52" t="n">
        <v>49153600</v>
      </c>
      <c r="B274" s="35" t="inlineStr">
        <is>
          <t>HELIO LACERDA DE MENDONÇA JR</t>
        </is>
      </c>
      <c r="C274" s="35">
        <f>UPPER(B274)</f>
        <v/>
      </c>
      <c r="K274" s="41">
        <f>IF(J274=0,"",IF(J274=Diversos!$I$2,IF(LEN(A274)&lt;=11,TEXT(A274,"00000000000"),TEXT(A274,"00000000000000")),IF(J274=Diversos!$I$3,E274,D274)))</f>
        <v/>
      </c>
      <c r="L274" s="12" t="inlineStr">
        <is>
          <t>DIV</t>
        </is>
      </c>
      <c r="O274" s="12">
        <f>IF(AND(P274&lt;&gt;"",Q274&lt;&gt;""),Q274,P274&amp;Q274)</f>
        <v/>
      </c>
      <c r="P274" s="12">
        <f>IF(F274=0,"",IF(G274=13,F274&amp;"  "&amp;TEXT(G274,"000")&amp;"  "&amp;TEXT(H274,"0000")&amp;"  "&amp;I274,F274&amp;"  "&amp;TEXT(H274,"0000")&amp;"  "&amp;I274))</f>
        <v/>
      </c>
      <c r="Q274" s="12">
        <f>IF(J274=0,"",IF(J274="CNPJ/CPF","PIX: "&amp;TEXT(K274,"00000000000"),IF(J274="TELEFONE","PIX: "&amp;K274,IF(J274="EMAIL","PIX: "&amp;K274,"PIX: "&amp;TEXT(K274,"00000000000000")))))</f>
        <v/>
      </c>
    </row>
    <row r="275">
      <c r="A275" s="98" t="n">
        <v>6701163602</v>
      </c>
      <c r="B275" s="35" t="inlineStr">
        <is>
          <t>HÉLIO ROMUALDO DOS ANJOS</t>
        </is>
      </c>
      <c r="C275" s="35">
        <f>UPPER(B275)</f>
        <v/>
      </c>
      <c r="F275" s="12" t="inlineStr">
        <is>
          <t>CEF</t>
        </is>
      </c>
      <c r="H275" s="40" t="n">
        <v>2381</v>
      </c>
      <c r="I275" s="12" t="n">
        <v>172138</v>
      </c>
      <c r="K275" s="41">
        <f>IF(J275=0,"",IF(J275=Diversos!$I$2,IF(LEN(A275)&lt;=11,TEXT(A275,"00000000000"),TEXT(A275,"00000000000000")),IF(J275=Diversos!$I$3,E275,D275)))</f>
        <v/>
      </c>
      <c r="L275" s="12" t="inlineStr">
        <is>
          <t>MO</t>
        </is>
      </c>
      <c r="O275" s="12">
        <f>IF(AND(P275&lt;&gt;"",Q275&lt;&gt;""),Q275,P275&amp;Q275)</f>
        <v/>
      </c>
      <c r="P275" s="12">
        <f>IF(F275=0,"",IF(G275=13,F275&amp;"  "&amp;TEXT(G275,"000")&amp;"  "&amp;TEXT(H275,"0000")&amp;"  "&amp;I275,F275&amp;"  "&amp;TEXT(H275,"0000")&amp;"  "&amp;I275))</f>
        <v/>
      </c>
      <c r="Q275" s="12">
        <f>IF(J275=0,"",IF(J275="CNPJ/CPF","PIX: "&amp;TEXT(K275,"00000000000"),IF(J275="TELEFONE","PIX: "&amp;K275,IF(J275="EMAIL","PIX: "&amp;K275,"PIX: "&amp;TEXT(K275,"00000000000000")))))</f>
        <v/>
      </c>
    </row>
    <row r="276">
      <c r="A276" s="98" t="n">
        <v>6411815666</v>
      </c>
      <c r="B276" s="35" t="inlineStr">
        <is>
          <t>HELTON FERREIRA GARDIANO</t>
        </is>
      </c>
      <c r="C276" s="35">
        <f>UPPER(B276)</f>
        <v/>
      </c>
      <c r="D276" s="38" t="n">
        <v>31993628970</v>
      </c>
      <c r="J276" s="12" t="inlineStr">
        <is>
          <t>TELEFONE</t>
        </is>
      </c>
      <c r="K276" s="41">
        <f>IF(J276=0,"",IF(J276=Diversos!$I$2,IF(LEN(A276)&lt;=11,TEXT(A276,"00000000000"),TEXT(A276,"00000000000000")),IF(J276=Diversos!$I$3,E276,D276)))</f>
        <v/>
      </c>
      <c r="L276" s="12" t="inlineStr">
        <is>
          <t>SERV</t>
        </is>
      </c>
      <c r="O276" s="12">
        <f>IF(AND(P276&lt;&gt;"",Q276&lt;&gt;""),Q276,P276&amp;Q276)</f>
        <v/>
      </c>
      <c r="P276" s="12">
        <f>IF(F276=0,"",IF(G276=13,F276&amp;"  "&amp;TEXT(G276,"000")&amp;"  "&amp;TEXT(H276,"0000")&amp;"  "&amp;I276,F276&amp;"  "&amp;TEXT(H276,"0000")&amp;"  "&amp;I276))</f>
        <v/>
      </c>
      <c r="Q276" s="12">
        <f>IF(J276=0,"",IF(J276="CNPJ/CPF","PIX: "&amp;TEXT(K276,"00000000000"),IF(J276="TELEFONE","PIX: "&amp;K276,IF(J276="EMAIL","PIX: "&amp;K276,"PIX: "&amp;TEXT(K276,"00000000000000")))))</f>
        <v/>
      </c>
    </row>
    <row r="277">
      <c r="A277" s="98" t="n">
        <v>31986034186</v>
      </c>
      <c r="B277" s="58" t="inlineStr">
        <is>
          <t>HEMERSON DIEGO</t>
        </is>
      </c>
      <c r="C277" s="35">
        <f>UPPER(B277)</f>
        <v/>
      </c>
      <c r="K277" s="41">
        <f>IF(J277=0,"",IF(J277=Diversos!$I$2,IF(LEN(A277)&lt;=11,TEXT(A277,"00000000000"),TEXT(A277,"00000000000000")),IF(J277=Diversos!$I$3,E277,D277)))</f>
        <v/>
      </c>
      <c r="L277" s="83" t="inlineStr">
        <is>
          <t>SERV</t>
        </is>
      </c>
      <c r="O277" s="12">
        <f>IF(AND(P277&lt;&gt;"",Q277&lt;&gt;""),Q277,P277&amp;Q277)</f>
        <v/>
      </c>
      <c r="P277" s="12">
        <f>IF(F277=0,"",IF(G277=13,F277&amp;"  "&amp;TEXT(G277,"000")&amp;"  "&amp;TEXT(H277,"0000")&amp;"  "&amp;I277,F277&amp;"  "&amp;TEXT(H277,"0000")&amp;"  "&amp;I277))</f>
        <v/>
      </c>
      <c r="Q277" s="12">
        <f>IF(J277=0,"",IF(J277="CNPJ/CPF","PIX: "&amp;TEXT(K277,"00000000000"),IF(J277="TELEFONE","PIX: "&amp;K277,IF(J277="EMAIL","PIX: "&amp;K277,"PIX: "&amp;TEXT(K277,"00000000000000")))))</f>
        <v/>
      </c>
    </row>
    <row r="278">
      <c r="A278" s="98" t="n">
        <v>18380847890</v>
      </c>
      <c r="B278" s="35" t="inlineStr">
        <is>
          <t>HENRIQUE DA SILVA CASTRO</t>
        </is>
      </c>
      <c r="C278" s="35">
        <f>UPPER(B278)</f>
        <v/>
      </c>
      <c r="K278" s="41">
        <f>IF(J278=0,"",IF(J278=Diversos!$I$2,IF(LEN(A278)&lt;=11,TEXT(A278,"00000000000"),TEXT(A278,"00000000000000")),IF(J278=Diversos!$I$3,E278,D278)))</f>
        <v/>
      </c>
      <c r="L278" s="12" t="inlineStr">
        <is>
          <t>MAT</t>
        </is>
      </c>
      <c r="O278" s="12">
        <f>IF(AND(P278&lt;&gt;"",Q278&lt;&gt;""),Q278,P278&amp;Q278)</f>
        <v/>
      </c>
      <c r="P278" s="12">
        <f>IF(F278=0,"",IF(G278=13,F278&amp;"  "&amp;TEXT(G278,"000")&amp;"  "&amp;TEXT(H278,"0000")&amp;"  "&amp;I278,F278&amp;"  "&amp;TEXT(H278,"0000")&amp;"  "&amp;I278))</f>
        <v/>
      </c>
      <c r="Q278" s="12">
        <f>IF(J278=0,"",IF(J278="CNPJ/CPF","PIX: "&amp;TEXT(K278,"00000000000"),IF(J278="TELEFONE","PIX: "&amp;K278,IF(J278="EMAIL","PIX: "&amp;K278,"PIX: "&amp;TEXT(K278,"00000000000000")))))</f>
        <v/>
      </c>
    </row>
    <row r="279">
      <c r="A279" s="98" t="n">
        <v>11013628632</v>
      </c>
      <c r="B279" s="35" t="inlineStr">
        <is>
          <t>HENRIQUE FARIAS COELHO</t>
        </is>
      </c>
      <c r="C279" s="36">
        <f>UPPER(B279)</f>
        <v/>
      </c>
      <c r="D279" s="43" t="n"/>
      <c r="J279" s="12" t="inlineStr">
        <is>
          <t>CNPJ/CPF</t>
        </is>
      </c>
      <c r="K279" s="41">
        <f>IF(J279=0,"",IF(J279=Diversos!$I$2,IF(LEN(A279)&lt;=11,TEXT(A279,"00000000000"),TEXT(A279,"00000000000000")),IF(J279=Diversos!$I$3,E279,D279)))</f>
        <v/>
      </c>
      <c r="L279" s="12" t="inlineStr">
        <is>
          <t>SERV</t>
        </is>
      </c>
      <c r="O279" s="12">
        <f>IF(AND(P279&lt;&gt;"",Q279&lt;&gt;""),Q279,P279&amp;Q279)</f>
        <v/>
      </c>
      <c r="P279" s="12">
        <f>IF(F279=0,"",IF(G279=13,F279&amp;"  "&amp;TEXT(G279,"000")&amp;"  "&amp;TEXT(H279,"0000")&amp;"  "&amp;I279,F279&amp;"  "&amp;TEXT(H279,"0000")&amp;"  "&amp;I279))</f>
        <v/>
      </c>
      <c r="Q279" s="12">
        <f>IF(J279=0,"",IF(J279="CNPJ/CPF","PIX: "&amp;TEXT(K279,"00000000000"),IF(J279="TELEFONE","PIX: "&amp;K279,IF(J279="EMAIL","PIX: "&amp;K279,"PIX: "&amp;TEXT(K279,"00000000000000")))))</f>
        <v/>
      </c>
    </row>
    <row r="280">
      <c r="A280" s="98" t="n">
        <v>11499237685</v>
      </c>
      <c r="B280" s="35" t="inlineStr">
        <is>
          <t>HENRIQUE MILLER DIAS QUEIROZ</t>
        </is>
      </c>
      <c r="C280" s="35">
        <f>UPPER(B280)</f>
        <v/>
      </c>
      <c r="J280" s="12" t="inlineStr">
        <is>
          <t>CNPJ/CPF</t>
        </is>
      </c>
      <c r="K280" s="41">
        <f>IF(J280=0,"",IF(J280=Diversos!$I$2,IF(LEN(A280)&lt;=11,TEXT(A280,"00000000000"),TEXT(A280,"00000000000000")),IF(J280=Diversos!$I$3,E280,D280)))</f>
        <v/>
      </c>
      <c r="L280" s="12" t="inlineStr">
        <is>
          <t>MO</t>
        </is>
      </c>
      <c r="N280" s="12" t="inlineStr">
        <is>
          <t>COLABORADOR</t>
        </is>
      </c>
      <c r="O280" s="12">
        <f>IF(AND(P280&lt;&gt;"",Q280&lt;&gt;""),Q280,P280&amp;Q280)</f>
        <v/>
      </c>
      <c r="P280" s="12">
        <f>IF(F280=0,"",IF(G280=13,F280&amp;"  "&amp;TEXT(G280,"000")&amp;"  "&amp;TEXT(H280,"0000")&amp;"  "&amp;I280,F280&amp;"  "&amp;TEXT(H280,"0000")&amp;"  "&amp;I280))</f>
        <v/>
      </c>
      <c r="Q280" s="12">
        <f>IF(J280=0,"",IF(J280="CNPJ/CPF","PIX: "&amp;TEXT(K280,"00000000000"),IF(J280="TELEFONE","PIX: "&amp;K280,IF(J280="EMAIL","PIX: "&amp;K280,"PIX: "&amp;TEXT(K280,"00000000000000")))))</f>
        <v/>
      </c>
    </row>
    <row r="281">
      <c r="A281" s="98" t="n">
        <v>12812812800</v>
      </c>
      <c r="B281" s="35" t="inlineStr">
        <is>
          <t>HENRY SILVA MAIA LOPES</t>
        </is>
      </c>
      <c r="C281" s="35">
        <f>UPPER(B281)</f>
        <v/>
      </c>
      <c r="K281" s="41">
        <f>IF(J281=0,"",IF(J281=Diversos!$I$2,IF(LEN(A281)&lt;=11,TEXT(A281,"00000000000"),TEXT(A281,"00000000000000")),IF(J281=Diversos!$I$3,E281,D281)))</f>
        <v/>
      </c>
      <c r="L281" s="12" t="inlineStr">
        <is>
          <t>DIV</t>
        </is>
      </c>
      <c r="O281" s="12">
        <f>IF(AND(P281&lt;&gt;"",Q281&lt;&gt;""),Q281,P281&amp;Q281)</f>
        <v/>
      </c>
      <c r="P281" s="12">
        <f>IF(F281=0,"",IF(G281=13,F281&amp;"  "&amp;TEXT(G281,"000")&amp;"  "&amp;TEXT(H281,"0000")&amp;"  "&amp;I281,F281&amp;"  "&amp;TEXT(H281,"0000")&amp;"  "&amp;I281))</f>
        <v/>
      </c>
      <c r="Q281" s="12">
        <f>IF(J281=0,"",IF(J281="CNPJ/CPF","PIX: "&amp;TEXT(K281,"00000000000"),IF(J281="TELEFONE","PIX: "&amp;K281,IF(J281="EMAIL","PIX: "&amp;K281,"PIX: "&amp;TEXT(K281,"00000000000000")))))</f>
        <v/>
      </c>
    </row>
    <row r="282">
      <c r="A282" s="52" t="n">
        <v>11111111100</v>
      </c>
      <c r="B282" s="35" t="inlineStr">
        <is>
          <t>HERMÍLIO BISPO DAMASCENO</t>
        </is>
      </c>
      <c r="C282" s="35">
        <f>UPPER(B282)</f>
        <v/>
      </c>
      <c r="D282" s="43" t="n">
        <v>31986787994</v>
      </c>
      <c r="J282" s="12" t="inlineStr">
        <is>
          <t>TELEFONE</t>
        </is>
      </c>
      <c r="K282" s="41">
        <f>IF(J282=0,"",IF(J282=Diversos!$I$2,IF(LEN(A282)&lt;=11,TEXT(A282,"00000000000"),TEXT(A282,"00000000000000")),IF(J282=Diversos!$I$3,E282,D282)))</f>
        <v/>
      </c>
      <c r="L282" s="12" t="inlineStr">
        <is>
          <t>MO</t>
        </is>
      </c>
      <c r="N282" s="44" t="inlineStr">
        <is>
          <t>COLABORADOR</t>
        </is>
      </c>
      <c r="O282" s="12">
        <f>IF(AND(P282&lt;&gt;"",Q282&lt;&gt;""),Q282,P282&amp;Q282)</f>
        <v/>
      </c>
      <c r="P282" s="12">
        <f>IF(F282=0,"",IF(G282=13,F282&amp;"  "&amp;TEXT(G282,"000")&amp;"  "&amp;TEXT(H282,"0000")&amp;"  "&amp;I282,F282&amp;"  "&amp;TEXT(H282,"0000")&amp;"  "&amp;I282))</f>
        <v/>
      </c>
      <c r="Q282" s="12">
        <f>IF(J282=0,"",IF(J282="CNPJ/CPF","PIX: "&amp;TEXT(K282,"00000000000"),IF(J282="TELEFONE","PIX: "&amp;K282,IF(J282="EMAIL","PIX: "&amp;K282,"PIX: "&amp;TEXT(K282,"00000000000000")))))</f>
        <v/>
      </c>
    </row>
    <row r="283">
      <c r="A283" s="98" t="n">
        <v>5193541682</v>
      </c>
      <c r="B283" s="35" t="inlineStr">
        <is>
          <t>HEVERY HAIRNER PRADO MARIA</t>
        </is>
      </c>
      <c r="C283" s="36">
        <f>UPPER(B283)</f>
        <v/>
      </c>
      <c r="K283" s="41">
        <f>IF(J283=0,"",IF(J283=Diversos!$I$2,IF(LEN(A283)&lt;=11,TEXT(A283,"00000000000"),TEXT(A283,"00000000000000")),IF(J283=Diversos!$I$3,E283,D283)))</f>
        <v/>
      </c>
      <c r="L283" s="12" t="inlineStr">
        <is>
          <t>DIV</t>
        </is>
      </c>
      <c r="O283" s="12">
        <f>IF(AND(P283&lt;&gt;"",Q283&lt;&gt;""),Q283,P283&amp;Q283)</f>
        <v/>
      </c>
      <c r="P283" s="12">
        <f>IF(F283=0,"",IF(G283=13,F283&amp;"  "&amp;TEXT(G283,"000")&amp;"  "&amp;TEXT(H283,"0000")&amp;"  "&amp;I283,F283&amp;"  "&amp;TEXT(H283,"0000")&amp;"  "&amp;I283))</f>
        <v/>
      </c>
      <c r="Q283" s="12">
        <f>IF(J283=0,"",IF(J283="CNPJ/CPF","PIX: "&amp;TEXT(K283,"00000000000"),IF(J283="TELEFONE","PIX: "&amp;K283,IF(J283="EMAIL","PIX: "&amp;K283,"PIX: "&amp;TEXT(K283,"00000000000000")))))</f>
        <v/>
      </c>
    </row>
    <row r="284">
      <c r="A284" s="74" t="n">
        <v>70302076611</v>
      </c>
      <c r="B284" s="35" t="inlineStr">
        <is>
          <t>HIKARO VIEIRA ALVES</t>
        </is>
      </c>
      <c r="C284" s="35">
        <f>UPPER(B284)</f>
        <v/>
      </c>
      <c r="J284" s="12" t="inlineStr">
        <is>
          <t>CNPJ/CPF</t>
        </is>
      </c>
      <c r="K284" s="41">
        <f>IF(J284=0,"",IF(J284=Diversos!$I$2,IF(LEN(A284)&lt;=11,TEXT(A284,"00000000000"),TEXT(A284,"00000000000000")),IF(J284=Diversos!$I$3,E284,D284)))</f>
        <v/>
      </c>
      <c r="L284" s="12" t="inlineStr">
        <is>
          <t>MO</t>
        </is>
      </c>
      <c r="O284" s="12">
        <f>IF(AND(P284&lt;&gt;"",Q284&lt;&gt;""),Q284,P284&amp;Q284)</f>
        <v/>
      </c>
      <c r="P284" s="12">
        <f>IF(F284=0,"",IF(G284=13,F284&amp;"  "&amp;TEXT(G284,"000")&amp;"  "&amp;TEXT(H284,"0000")&amp;"  "&amp;I284,F284&amp;"  "&amp;TEXT(H284,"0000")&amp;"  "&amp;I284))</f>
        <v/>
      </c>
      <c r="Q284" s="12">
        <f>IF(J284=0,"",IF(J284="CNPJ/CPF","PIX: "&amp;TEXT(K284,"00000000000"),IF(J284="TELEFONE","PIX: "&amp;K284,IF(J284="EMAIL","PIX: "&amp;K284,"PIX: "&amp;TEXT(K284,"00000000000000")))))</f>
        <v/>
      </c>
    </row>
    <row r="285">
      <c r="A285" s="98" t="n">
        <v>7281903626</v>
      </c>
      <c r="B285" s="35" t="inlineStr">
        <is>
          <t>HUGO LUIZ ASSEREUI</t>
        </is>
      </c>
      <c r="C285" s="35">
        <f>UPPER(B285)</f>
        <v/>
      </c>
      <c r="J285" s="12" t="inlineStr">
        <is>
          <t>CNPJ/CPF</t>
        </is>
      </c>
      <c r="K285" s="41">
        <f>IF(J285=0,"",IF(J285=Diversos!$I$2,IF(LEN(A285)&lt;=11,TEXT(A285,"00000000000"),TEXT(A285,"00000000000000")),IF(J285=Diversos!$I$3,E285,D285)))</f>
        <v/>
      </c>
      <c r="L285" s="12" t="inlineStr">
        <is>
          <t>SERV</t>
        </is>
      </c>
      <c r="N285" s="12" t="inlineStr">
        <is>
          <t>FORNECEDOR</t>
        </is>
      </c>
      <c r="O285" s="12">
        <f>IF(AND(P285&lt;&gt;"",Q285&lt;&gt;""),Q285,P285&amp;Q285)</f>
        <v/>
      </c>
      <c r="P285" s="12">
        <f>IF(F285=0,"",IF(G285=13,F285&amp;"  "&amp;TEXT(G285,"000")&amp;"  "&amp;TEXT(H285,"0000")&amp;"  "&amp;I285,F285&amp;"  "&amp;TEXT(H285,"0000")&amp;"  "&amp;I285))</f>
        <v/>
      </c>
      <c r="Q285" s="12">
        <f>IF(J285=0,"",IF(J285="CNPJ/CPF","PIX: "&amp;TEXT(K285,"00000000000"),IF(J285="TELEFONE","PIX: "&amp;K285,IF(J285="EMAIL","PIX: "&amp;K285,"PIX: "&amp;TEXT(K285,"00000000000000")))))</f>
        <v/>
      </c>
    </row>
    <row r="286">
      <c r="A286" s="98" t="n">
        <v>10228911000124</v>
      </c>
      <c r="B286" s="35" t="inlineStr">
        <is>
          <t>I.E.B.L MONTAGENS E SERVICOS LTDA</t>
        </is>
      </c>
      <c r="C286" s="35">
        <f>UPPER(B286)</f>
        <v/>
      </c>
      <c r="J286" s="12" t="inlineStr">
        <is>
          <t>CNPJ/CPF</t>
        </is>
      </c>
      <c r="K286" s="41">
        <f>IF(J286=0,"",IF(J286=Diversos!$I$2,IF(LEN(A286)&lt;=11,TEXT(A286,"00000000000"),TEXT(A286,"00000000000000")),IF(J286=Diversos!$I$3,E286,D286)))</f>
        <v/>
      </c>
      <c r="L286" s="12" t="inlineStr">
        <is>
          <t>SERV</t>
        </is>
      </c>
      <c r="O286" s="12">
        <f>IF(AND(P286&lt;&gt;"",Q286&lt;&gt;""),Q286,P286&amp;Q286)</f>
        <v/>
      </c>
      <c r="P286" s="12">
        <f>IF(F286=0,"",IF(G286=13,F286&amp;"  "&amp;TEXT(G286,"000")&amp;"  "&amp;TEXT(H286,"0000")&amp;"  "&amp;I286,F286&amp;"  "&amp;TEXT(H286,"0000")&amp;"  "&amp;I286))</f>
        <v/>
      </c>
      <c r="Q286" s="12">
        <f>IF(J286=0,"",IF(J286="CNPJ/CPF","PIX: "&amp;TEXT(K286,"00000000000"),IF(J286="TELEFONE","PIX: "&amp;K286,IF(J286="EMAIL","PIX: "&amp;K286,"PIX: "&amp;TEXT(K286,"00000000000000")))))</f>
        <v/>
      </c>
    </row>
    <row r="287">
      <c r="A287" s="98" t="n">
        <v>6041085000132</v>
      </c>
      <c r="B287" s="35" t="inlineStr">
        <is>
          <t>TAIPA ACABAMENTOS LTDA</t>
        </is>
      </c>
      <c r="C287" s="35" t="inlineStr">
        <is>
          <t>IDEALE ACABAMENTOS</t>
        </is>
      </c>
      <c r="D287" s="43" t="n"/>
      <c r="K287" s="41">
        <f>IF(J287=0,"",IF(J287=Diversos!$I$2,IF(LEN(A287)&lt;=11,TEXT(A287,"00000000000"),TEXT(A287,"00000000000000")),IF(J287=Diversos!$I$3,E287,D287)))</f>
        <v/>
      </c>
      <c r="L287" s="12" t="inlineStr">
        <is>
          <t>MAT</t>
        </is>
      </c>
      <c r="O287" s="12">
        <f>IF(AND(P287&lt;&gt;"",Q287&lt;&gt;""),Q287,P287&amp;Q287)</f>
        <v/>
      </c>
      <c r="P287" s="12">
        <f>IF(F287=0,"",IF(G287=13,F287&amp;"  "&amp;TEXT(G287,"000")&amp;"  "&amp;TEXT(H287,"0000")&amp;"  "&amp;I287,F287&amp;"  "&amp;TEXT(H287,"0000")&amp;"  "&amp;I287))</f>
        <v/>
      </c>
      <c r="Q287" s="12">
        <f>IF(J287=0,"",IF(J287="CNPJ/CPF","PIX: "&amp;TEXT(K287,"00000000000"),IF(J287="TELEFONE","PIX: "&amp;K287,IF(J287="EMAIL","PIX: "&amp;K287,"PIX: "&amp;TEXT(K287,"00000000000000")))))</f>
        <v/>
      </c>
    </row>
    <row r="288">
      <c r="A288" s="98" t="n">
        <v>43194688000109</v>
      </c>
      <c r="B288" s="35" t="inlineStr">
        <is>
          <t>WARLLEY JOSE DE OLIVEIRA</t>
        </is>
      </c>
      <c r="C288" s="35" t="inlineStr">
        <is>
          <t>IDEALE MOBILE</t>
        </is>
      </c>
      <c r="K288" s="41">
        <f>IF(J288=0,"",IF(J288=Diversos!$I$2,IF(LEN(A288)&lt;=11,TEXT(A288,"00000000000"),TEXT(A288,"00000000000000")),IF(J288=Diversos!$I$3,E288,D288)))</f>
        <v/>
      </c>
      <c r="L288" s="12" t="inlineStr">
        <is>
          <t>MAT</t>
        </is>
      </c>
      <c r="O288" s="12">
        <f>IF(AND(P288&lt;&gt;"",Q288&lt;&gt;""),Q288,P288&amp;Q288)</f>
        <v/>
      </c>
      <c r="P288" s="12">
        <f>IF(F288=0,"",IF(G288=13,F288&amp;"  "&amp;TEXT(G288,"000")&amp;"  "&amp;TEXT(H288,"0000")&amp;"  "&amp;I288,F288&amp;"  "&amp;TEXT(H288,"0000")&amp;"  "&amp;I288))</f>
        <v/>
      </c>
      <c r="Q288" s="12">
        <f>IF(J288=0,"",IF(J288="CNPJ/CPF","PIX: "&amp;TEXT(K288,"00000000000"),IF(J288="TELEFONE","PIX: "&amp;K288,IF(J288="EMAIL","PIX: "&amp;K288,"PIX: "&amp;TEXT(K288,"00000000000000")))))</f>
        <v/>
      </c>
    </row>
    <row r="289">
      <c r="A289" s="98" t="n">
        <v>32898417000100</v>
      </c>
      <c r="B289" s="35" t="inlineStr">
        <is>
          <t>IGB SOLUCOES CONSTRUTIVAS LTDA</t>
        </is>
      </c>
      <c r="C289" s="36">
        <f>UPPER(B289)</f>
        <v/>
      </c>
      <c r="K289" s="41">
        <f>IF(J289=0,"",IF(J289=Diversos!$I$2,IF(LEN(A289)&lt;=11,TEXT(A289,"00000000000"),TEXT(A289,"00000000000000")),IF(J289=Diversos!$I$3,E289,D289)))</f>
        <v/>
      </c>
      <c r="L289" s="12" t="inlineStr">
        <is>
          <t>SERV</t>
        </is>
      </c>
      <c r="N289" s="12" t="inlineStr">
        <is>
          <t>FORNECEDOR</t>
        </is>
      </c>
      <c r="O289" s="12">
        <f>IF(AND(P289&lt;&gt;"",Q289&lt;&gt;""),Q289,P289&amp;Q289)</f>
        <v/>
      </c>
      <c r="P289" s="12">
        <f>IF(F289=0,"",IF(G289=13,F289&amp;"  "&amp;TEXT(G289,"000")&amp;"  "&amp;TEXT(H289,"0000")&amp;"  "&amp;I289,F289&amp;"  "&amp;TEXT(H289,"0000")&amp;"  "&amp;I289))</f>
        <v/>
      </c>
      <c r="Q289" s="12">
        <f>IF(J289=0,"",IF(J289="CNPJ/CPF","PIX: "&amp;TEXT(K289,"00000000000"),IF(J289="TELEFONE","PIX: "&amp;K289,IF(J289="EMAIL","PIX: "&amp;K289,"PIX: "&amp;TEXT(K289,"00000000000000")))))</f>
        <v/>
      </c>
    </row>
    <row r="290">
      <c r="A290" s="98" t="n">
        <v>20450277001286</v>
      </c>
      <c r="B290" s="35" t="inlineStr">
        <is>
          <t>IGL IMP COMERCIO MATERIAIS</t>
        </is>
      </c>
      <c r="C290" s="35">
        <f>UPPER(B290)</f>
        <v/>
      </c>
      <c r="K290" s="41">
        <f>IF(J290=0,"",IF(J290=Diversos!$I$2,IF(LEN(A290)&lt;=11,TEXT(A290,"00000000000"),TEXT(A290,"00000000000000")),IF(J290=Diversos!$I$3,E290,D290)))</f>
        <v/>
      </c>
      <c r="L290" s="12" t="inlineStr">
        <is>
          <t>MAT</t>
        </is>
      </c>
      <c r="O290" s="12">
        <f>IF(AND(P290&lt;&gt;"",Q290&lt;&gt;""),Q290,P290&amp;Q290)</f>
        <v/>
      </c>
      <c r="P290" s="12">
        <f>IF(F290=0,"",IF(G290=13,F290&amp;"  "&amp;TEXT(G290,"000")&amp;"  "&amp;TEXT(H290,"0000")&amp;"  "&amp;I290,F290&amp;"  "&amp;TEXT(H290,"0000")&amp;"  "&amp;I290))</f>
        <v/>
      </c>
      <c r="Q290" s="12">
        <f>IF(J290=0,"",IF(J290="CNPJ/CPF","PIX: "&amp;TEXT(K290,"00000000000"),IF(J290="TELEFONE","PIX: "&amp;K290,IF(J290="EMAIL","PIX: "&amp;K290,"PIX: "&amp;TEXT(K290,"00000000000000")))))</f>
        <v/>
      </c>
    </row>
    <row r="291">
      <c r="A291" s="98" t="n">
        <v>12463472000240</v>
      </c>
      <c r="B291" s="35" t="inlineStr">
        <is>
          <t>IMA EQUIPAMENTOS DE PROTECAO INDIVIDUAL LTDA</t>
        </is>
      </c>
      <c r="C291" s="35" t="inlineStr">
        <is>
          <t>IMA EPI LTDA</t>
        </is>
      </c>
      <c r="K291" s="41">
        <f>IF(J291=0,"",IF(J291=Diversos!$I$2,IF(LEN(A291)&lt;=11,TEXT(A291,"00000000000"),TEXT(A291,"00000000000000")),IF(J291=Diversos!$I$3,E291,D291)))</f>
        <v/>
      </c>
      <c r="L291" s="12" t="inlineStr">
        <is>
          <t>MO</t>
        </is>
      </c>
      <c r="M291" s="12" t="inlineStr">
        <is>
          <t>EPI</t>
        </is>
      </c>
      <c r="N291" s="12" t="inlineStr">
        <is>
          <t>FORNECEDOR</t>
        </is>
      </c>
      <c r="O291" s="12">
        <f>IF(AND(P291&lt;&gt;"",Q291&lt;&gt;""),Q291,P291&amp;Q291)</f>
        <v/>
      </c>
      <c r="P291" s="12">
        <f>IF(F291=0,"",IF(G291=13,F291&amp;"  "&amp;TEXT(G291,"000")&amp;"  "&amp;TEXT(H291,"0000")&amp;"  "&amp;I291,F291&amp;"  "&amp;TEXT(H291,"0000")&amp;"  "&amp;I291))</f>
        <v/>
      </c>
      <c r="Q291" s="12">
        <f>IF(J291=0,"",IF(J291="CNPJ/CPF","PIX: "&amp;TEXT(K291,"00000000000"),IF(J291="TELEFONE","PIX: "&amp;K291,IF(J291="EMAIL","PIX: "&amp;K291,"PIX: "&amp;TEXT(K291,"00000000000000")))))</f>
        <v/>
      </c>
    </row>
    <row r="292">
      <c r="A292" s="98" t="n">
        <v>12463472000160</v>
      </c>
      <c r="B292" s="35" t="inlineStr">
        <is>
          <t>IMA EQUIPAMENTOS DE PROTECAO INDIVIDUAL LTDA</t>
        </is>
      </c>
      <c r="C292" s="35" t="inlineStr">
        <is>
          <t>IMA EPIS</t>
        </is>
      </c>
      <c r="D292" s="43" t="n"/>
      <c r="K292" s="41">
        <f>IF(J292=0,"",IF(J292=Diversos!$I$2,IF(LEN(A292)&lt;=11,TEXT(A292,"00000000000"),TEXT(A292,"00000000000000")),IF(J292=Diversos!$I$3,E292,D292)))</f>
        <v/>
      </c>
      <c r="L292" s="12" t="inlineStr">
        <is>
          <t>MO</t>
        </is>
      </c>
      <c r="M292" s="12" t="inlineStr">
        <is>
          <t>EPI</t>
        </is>
      </c>
      <c r="N292" s="12" t="inlineStr">
        <is>
          <t>FORNECEDOR</t>
        </is>
      </c>
      <c r="O292" s="12">
        <f>IF(AND(P292&lt;&gt;"",Q292&lt;&gt;""),Q292,P292&amp;Q292)</f>
        <v/>
      </c>
      <c r="P292" s="12">
        <f>IF(F292=0,"",IF(G292=13,F292&amp;"  "&amp;TEXT(G292,"000")&amp;"  "&amp;TEXT(H292,"0000")&amp;"  "&amp;I292,F292&amp;"  "&amp;TEXT(H292,"0000")&amp;"  "&amp;I292))</f>
        <v/>
      </c>
      <c r="Q292" s="12">
        <f>IF(J292=0,"",IF(J292="CNPJ/CPF","PIX: "&amp;TEXT(K292,"00000000000"),IF(J292="TELEFONE","PIX: "&amp;K292,IF(J292="EMAIL","PIX: "&amp;K292,"PIX: "&amp;TEXT(K292,"00000000000000")))))</f>
        <v/>
      </c>
    </row>
    <row r="293">
      <c r="A293" s="98" t="n">
        <v>39814841000178</v>
      </c>
      <c r="B293" s="35" t="inlineStr">
        <is>
          <t>IMC RESISTENCIAS LTDA</t>
        </is>
      </c>
      <c r="C293" s="35" t="inlineStr">
        <is>
          <t>IMC RESISTENCIAS</t>
        </is>
      </c>
      <c r="L293" s="12" t="inlineStr">
        <is>
          <t>MAT</t>
        </is>
      </c>
      <c r="O293" s="12">
        <f>IF(AND(P293&lt;&gt;"",Q293&lt;&gt;""),Q293,P293&amp;Q293)</f>
        <v/>
      </c>
      <c r="P293" s="12">
        <f>IF(F293=0,"",IF(G293=13,F293&amp;"  "&amp;TEXT(G293,"000")&amp;"  "&amp;TEXT(H293,"0000")&amp;"  "&amp;I293,F293&amp;"  "&amp;TEXT(H293,"0000")&amp;"  "&amp;I293))</f>
        <v/>
      </c>
      <c r="Q293" s="12">
        <f>IF(J293=0,"",IF(J293="CNPJ/CPF","PIX: "&amp;TEXT(K293,"00000000000"),IF(J293="TELEFONE","PIX: "&amp;K293,IF(J293="EMAIL","PIX: "&amp;K293,"PIX: "&amp;TEXT(K293,"00000000000000")))))</f>
        <v/>
      </c>
    </row>
    <row r="294">
      <c r="A294" s="98" t="n">
        <v>3769642000148</v>
      </c>
      <c r="B294" s="35" t="inlineStr">
        <is>
          <t>IMPERCASA COM MAT DE COSTRUÇÃO LTDA</t>
        </is>
      </c>
      <c r="C294" s="35" t="inlineStr">
        <is>
          <t>IMPERCASA IMPERMEABILIZANTES</t>
        </is>
      </c>
      <c r="L294" s="12" t="inlineStr">
        <is>
          <t>MAT</t>
        </is>
      </c>
      <c r="O294" s="12">
        <f>IF(AND(P294&lt;&gt;"",Q294&lt;&gt;""),Q294,P294&amp;Q294)</f>
        <v/>
      </c>
      <c r="P294" s="12">
        <f>IF(F294=0,"",IF(G294=13,F294&amp;"  "&amp;TEXT(G294,"000")&amp;"  "&amp;TEXT(H294,"0000")&amp;"  "&amp;I294,F294&amp;"  "&amp;TEXT(H294,"0000")&amp;"  "&amp;I294))</f>
        <v/>
      </c>
      <c r="Q294" s="12">
        <f>IF(J294=0,"",IF(J294="CNPJ/CPF","PIX: "&amp;TEXT(K294,"00000000000"),IF(J294="TELEFONE","PIX: "&amp;K294,IF(J294="EMAIL","PIX: "&amp;K294,"PIX: "&amp;TEXT(K294,"00000000000000")))))</f>
        <v/>
      </c>
    </row>
    <row r="295">
      <c r="A295" s="98" t="n">
        <v>8039112000168</v>
      </c>
      <c r="B295" s="35" t="inlineStr">
        <is>
          <t>COMERCIAL IMPERMEABILIZANTES IMPERVIA LTDA</t>
        </is>
      </c>
      <c r="C295" s="35" t="inlineStr">
        <is>
          <t>IMPERMEABILIZANTES IMPERVIA</t>
        </is>
      </c>
      <c r="K295" s="41">
        <f>IF(J295=0,"",IF(J295=Diversos!$I$2,IF(LEN(A295)&lt;=11,TEXT(A295,"00000000000"),TEXT(A295,"00000000000000")),IF(J295=Diversos!$I$3,E295,D295)))</f>
        <v/>
      </c>
      <c r="L295" s="12" t="inlineStr">
        <is>
          <t>MAT</t>
        </is>
      </c>
      <c r="O295" s="12">
        <f>IF(AND(P295&lt;&gt;"",Q295&lt;&gt;""),Q295,P295&amp;Q295)</f>
        <v/>
      </c>
      <c r="P295" s="12">
        <f>IF(F295=0,"",IF(G295=13,F295&amp;"  "&amp;TEXT(G295,"000")&amp;"  "&amp;TEXT(H295,"0000")&amp;"  "&amp;I295,F295&amp;"  "&amp;TEXT(H295,"0000")&amp;"  "&amp;I295))</f>
        <v/>
      </c>
      <c r="Q295" s="12">
        <f>IF(J295=0,"",IF(J295="CNPJ/CPF","PIX: "&amp;TEXT(K295,"00000000000"),IF(J295="TELEFONE","PIX: "&amp;K295,IF(J295="EMAIL","PIX: "&amp;K295,"PIX: "&amp;TEXT(K295,"00000000000000")))))</f>
        <v/>
      </c>
    </row>
    <row r="296">
      <c r="A296" s="73" t="n">
        <v>75821546000102</v>
      </c>
      <c r="B296" s="35" t="inlineStr">
        <is>
          <t>INDUSTRIA E COMERCIO DE MOLDURAS SANTA LUZIA LTDA</t>
        </is>
      </c>
      <c r="C296" s="36" t="inlineStr">
        <is>
          <t>IND COM MOLDURAS SANTA LUZIA</t>
        </is>
      </c>
      <c r="K296" s="41">
        <f>IF(J296=0,"",IF(J296=Diversos!$I$2,IF(LEN(A296)&lt;=11,TEXT(A296,"00000000000"),TEXT(A296,"00000000000000")),IF(J296=Diversos!$I$3,E296,D296)))</f>
        <v/>
      </c>
      <c r="L296" s="12" t="inlineStr">
        <is>
          <t>MAT</t>
        </is>
      </c>
      <c r="N296" s="12" t="inlineStr">
        <is>
          <t>FORNECEDOR</t>
        </is>
      </c>
      <c r="O296" s="12">
        <f>IF(AND(P296&lt;&gt;"",Q296&lt;&gt;""),Q296,P296&amp;Q296)</f>
        <v/>
      </c>
      <c r="P296" s="12">
        <f>IF(F296=0,"",IF(G296=13,F296&amp;"  "&amp;TEXT(G296,"000")&amp;"  "&amp;TEXT(H296,"0000")&amp;"  "&amp;I296,F296&amp;"  "&amp;TEXT(H296,"0000")&amp;"  "&amp;I296))</f>
        <v/>
      </c>
      <c r="Q296" s="12">
        <f>IF(J296=0,"",IF(J296="CNPJ/CPF","PIX: "&amp;TEXT(K296,"00000000000"),IF(J296="TELEFONE","PIX: "&amp;K296,IF(J296="EMAIL","PIX: "&amp;K296,"PIX: "&amp;TEXT(K296,"00000000000000")))))</f>
        <v/>
      </c>
    </row>
    <row r="297">
      <c r="A297" s="37" t="n">
        <v>17206616000116</v>
      </c>
      <c r="B297" s="36" t="inlineStr">
        <is>
          <t>INDÚSTRIA DE APARELHOS ELÉTRICOS IMC LTDA</t>
        </is>
      </c>
      <c r="C297" s="36">
        <f>UPPER(B297)</f>
        <v/>
      </c>
      <c r="D297" s="43" t="n"/>
      <c r="E297" s="44" t="n"/>
      <c r="F297" s="44" t="n"/>
      <c r="G297" s="45" t="n"/>
      <c r="H297" s="46" t="n"/>
      <c r="I297" s="44" t="n"/>
      <c r="J297" s="44" t="n"/>
      <c r="K297" s="41">
        <f>IF(J297=0,"",IF(J297=Diversos!$I$2,IF(LEN(A297)&lt;=11,TEXT(A297,"00000000000"),TEXT(A297,"00000000000000")),IF(J297=Diversos!$I$3,E297,D297)))</f>
        <v/>
      </c>
      <c r="L297" s="44" t="inlineStr">
        <is>
          <t>MAT</t>
        </is>
      </c>
      <c r="M297" s="44" t="n"/>
      <c r="N297" s="44" t="inlineStr">
        <is>
          <t>FORNECEDOR</t>
        </is>
      </c>
      <c r="O297" s="12">
        <f>IF(AND(P297&lt;&gt;"",Q297&lt;&gt;""),Q297,P297&amp;Q297)</f>
        <v/>
      </c>
      <c r="P297" s="12">
        <f>IF(F297=0,"",IF(G297=13,F297&amp;"  "&amp;TEXT(G297,"000")&amp;"  "&amp;TEXT(H297,"0000")&amp;"  "&amp;I297,F297&amp;"  "&amp;TEXT(H297,"0000")&amp;"  "&amp;I297))</f>
        <v/>
      </c>
      <c r="Q297" s="12">
        <f>IF(J297=0,"",IF(J297="CNPJ/CPF","PIX: "&amp;TEXT(K297,"00000000000"),IF(J297="TELEFONE","PIX: "&amp;K297,IF(J297="EMAIL","PIX: "&amp;K297,"PIX: "&amp;TEXT(K297,"00000000000000")))))</f>
        <v/>
      </c>
    </row>
    <row r="298">
      <c r="A298" s="98" t="n">
        <v>34016397000121</v>
      </c>
      <c r="B298" s="35" t="inlineStr">
        <is>
          <t>Infinito Vidros Comercio de Vidros LTDA</t>
        </is>
      </c>
      <c r="C298" s="35" t="inlineStr">
        <is>
          <t>INFINITO VIDROS</t>
        </is>
      </c>
      <c r="K298" s="41">
        <f>IF(J298=0,"",IF(J298=Diversos!$I$2,IF(LEN(A298)&lt;=11,TEXT(A298,"00000000000"),TEXT(A298,"00000000000000")),IF(J298=Diversos!$I$3,E298,D298)))</f>
        <v/>
      </c>
      <c r="L298" s="12" t="inlineStr">
        <is>
          <t>MAT</t>
        </is>
      </c>
      <c r="O298" s="12">
        <f>IF(AND(P298&lt;&gt;"",Q298&lt;&gt;""),Q298,P298&amp;Q298)</f>
        <v/>
      </c>
      <c r="P298" s="12">
        <f>IF(F298=0,"",IF(G298=13,F298&amp;"  "&amp;TEXT(G298,"000")&amp;"  "&amp;TEXT(H298,"0000")&amp;"  "&amp;I298,F298&amp;"  "&amp;TEXT(H298,"0000")&amp;"  "&amp;I298))</f>
        <v/>
      </c>
      <c r="Q298" s="12">
        <f>IF(J298=0,"",IF(J298="CNPJ/CPF","PIX: "&amp;TEXT(K298,"00000000000"),IF(J298="TELEFONE","PIX: "&amp;K298,IF(J298="EMAIL","PIX: "&amp;K298,"PIX: "&amp;TEXT(K298,"00000000000000")))))</f>
        <v/>
      </c>
    </row>
    <row r="299">
      <c r="A299" s="98" t="n">
        <v>18827568000146</v>
      </c>
      <c r="B299" s="35" t="inlineStr">
        <is>
          <t>INTERPAM ILUMINACAO LTDA</t>
        </is>
      </c>
      <c r="C299" s="35">
        <f>UPPER(B299)</f>
        <v/>
      </c>
      <c r="K299" s="41">
        <f>IF(J299=0,"",IF(J299=Diversos!$I$2,IF(LEN(A299)&lt;=11,TEXT(A299,"00000000000"),TEXT(A299,"00000000000000")),IF(J299=Diversos!$I$3,E299,D299)))</f>
        <v/>
      </c>
      <c r="L299" s="12" t="inlineStr">
        <is>
          <t>SERV</t>
        </is>
      </c>
      <c r="M299" s="12" t="inlineStr">
        <is>
          <t>ILUMINAÇÃO</t>
        </is>
      </c>
      <c r="O299" s="12">
        <f>IF(AND(P299&lt;&gt;"",Q299&lt;&gt;""),Q299,P299&amp;Q299)</f>
        <v/>
      </c>
      <c r="P299" s="12">
        <f>IF(F299=0,"",IF(G299=13,F299&amp;"  "&amp;TEXT(G299,"000")&amp;"  "&amp;TEXT(H299,"0000")&amp;"  "&amp;I299,F299&amp;"  "&amp;TEXT(H299,"0000")&amp;"  "&amp;I299))</f>
        <v/>
      </c>
      <c r="Q299" s="12">
        <f>IF(J299=0,"",IF(J299="CNPJ/CPF","PIX: "&amp;TEXT(K299,"00000000000"),IF(J299="TELEFONE","PIX: "&amp;K299,IF(J299="EMAIL","PIX: "&amp;K299,"PIX: "&amp;TEXT(K299,"00000000000000")))))</f>
        <v/>
      </c>
    </row>
    <row r="300">
      <c r="A300" s="37" t="n">
        <v>9854154602</v>
      </c>
      <c r="B300" s="36" t="inlineStr">
        <is>
          <t xml:space="preserve">IRLAN DANTAS DE OLIVEIRA </t>
        </is>
      </c>
      <c r="C300" s="36">
        <f>UPPER(B300)</f>
        <v/>
      </c>
      <c r="D300" s="43" t="n"/>
      <c r="E300" s="44" t="n"/>
      <c r="F300" s="44" t="inlineStr">
        <is>
          <t>C6 BANK</t>
        </is>
      </c>
      <c r="G300" s="45" t="n"/>
      <c r="H300" s="46" t="n">
        <v>1</v>
      </c>
      <c r="I300" s="44" t="n">
        <v>18309046</v>
      </c>
      <c r="J300" s="44" t="n"/>
      <c r="K300" s="41">
        <f>IF(J300=0,"",IF(J300=Diversos!$I$2,IF(LEN(A300)&lt;=11,TEXT(A300,"00000000000"),TEXT(A300,"00000000000000")),IF(J300=Diversos!$I$3,E300,D300)))</f>
        <v/>
      </c>
      <c r="L300" s="44" t="inlineStr">
        <is>
          <t>MO</t>
        </is>
      </c>
      <c r="M300" s="44" t="inlineStr">
        <is>
          <t>CARPINTEIRO</t>
        </is>
      </c>
      <c r="N300" s="44" t="inlineStr">
        <is>
          <t>COLABORADOR</t>
        </is>
      </c>
      <c r="O300" s="12">
        <f>IF(AND(P300&lt;&gt;"",Q300&lt;&gt;""),Q300,P300&amp;Q300)</f>
        <v/>
      </c>
      <c r="P300" s="12">
        <f>IF(F300=0,"",IF(G300=13,F300&amp;"  "&amp;TEXT(G300,"000")&amp;"  "&amp;TEXT(H300,"0000")&amp;"  "&amp;I300,F300&amp;"  "&amp;TEXT(H300,"0000")&amp;"  "&amp;I300))</f>
        <v/>
      </c>
      <c r="Q300" s="12">
        <f>IF(J300=0,"",IF(J300="CNPJ/CPF","PIX: "&amp;TEXT(K300,"00000000000"),IF(J300="TELEFONE","PIX: "&amp;K300,IF(J300="EMAIL","PIX: "&amp;K300,"PIX: "&amp;TEXT(K300,"00000000000000")))))</f>
        <v/>
      </c>
    </row>
    <row r="301">
      <c r="A301" s="98" t="n">
        <v>70458913693</v>
      </c>
      <c r="B301" s="35" t="inlineStr">
        <is>
          <t>IRLANDO JORGE DOS SANTOS</t>
        </is>
      </c>
      <c r="C301" s="35">
        <f>UPPER(B301)</f>
        <v/>
      </c>
      <c r="D301" s="38" t="n">
        <v>31971252160</v>
      </c>
      <c r="J301" s="12" t="inlineStr">
        <is>
          <t>TELEFONE</t>
        </is>
      </c>
      <c r="K301" s="41">
        <f>IF(J301=0,"",IF(J301=Diversos!$I$2,IF(LEN(A301)&lt;=11,TEXT(A301,"00000000000"),TEXT(A301,"00000000000000")),IF(J301=Diversos!$I$3,E301,D301)))</f>
        <v/>
      </c>
      <c r="L301" s="12" t="inlineStr">
        <is>
          <t>MO</t>
        </is>
      </c>
      <c r="N301" s="12" t="inlineStr">
        <is>
          <t>COLABORADOR</t>
        </is>
      </c>
      <c r="O301" s="12">
        <f>IF(AND(P301&lt;&gt;"",Q301&lt;&gt;""),Q301,P301&amp;Q301)</f>
        <v/>
      </c>
      <c r="P301" s="12">
        <f>IF(F301=0,"",IF(G301=13,F301&amp;"  "&amp;TEXT(G301,"000")&amp;"  "&amp;TEXT(H301,"0000")&amp;"  "&amp;I301,F301&amp;"  "&amp;TEXT(H301,"0000")&amp;"  "&amp;I301))</f>
        <v/>
      </c>
      <c r="Q301" s="12">
        <f>IF(J301=0,"",IF(J301="CNPJ/CPF","PIX: "&amp;TEXT(K301,"00000000000"),IF(J301="TELEFONE","PIX: "&amp;K301,IF(J301="EMAIL","PIX: "&amp;K301,"PIX: "&amp;TEXT(K301,"00000000000000")))))</f>
        <v/>
      </c>
    </row>
    <row r="302">
      <c r="A302" s="98" t="n">
        <v>19224252000122</v>
      </c>
      <c r="B302" s="35" t="inlineStr">
        <is>
          <t>DEPOSITO IRMAOS BECKER LTDA</t>
        </is>
      </c>
      <c r="C302" s="35" t="inlineStr">
        <is>
          <t>IRMAOS BECKER</t>
        </is>
      </c>
      <c r="D302" s="43" t="n"/>
      <c r="K302" s="41">
        <f>IF(J302=0,"",IF(J302=Diversos!$I$2,IF(LEN(A302)&lt;=11,TEXT(A302,"00000000000"),TEXT(A302,"00000000000000")),IF(J302=Diversos!$I$3,E302,D302)))</f>
        <v/>
      </c>
      <c r="L302" s="12" t="inlineStr">
        <is>
          <t>MAT</t>
        </is>
      </c>
      <c r="N302" s="12" t="inlineStr">
        <is>
          <t>FORNECEDOR</t>
        </is>
      </c>
      <c r="O302" s="12">
        <f>IF(AND(P302&lt;&gt;"",Q302&lt;&gt;""),Q302,P302&amp;Q302)</f>
        <v/>
      </c>
      <c r="P302" s="12">
        <f>IF(F302=0,"",IF(G302=13,F302&amp;"  "&amp;TEXT(G302,"000")&amp;"  "&amp;TEXT(H302,"0000")&amp;"  "&amp;I302,F302&amp;"  "&amp;TEXT(H302,"0000")&amp;"  "&amp;I302))</f>
        <v/>
      </c>
      <c r="Q302" s="12">
        <f>IF(J302=0,"",IF(J302="CNPJ/CPF","PIX: "&amp;TEXT(K302,"00000000000"),IF(J302="TELEFONE","PIX: "&amp;K302,IF(J302="EMAIL","PIX: "&amp;K302,"PIX: "&amp;TEXT(K302,"00000000000000")))))</f>
        <v/>
      </c>
    </row>
    <row r="303">
      <c r="A303" s="98" t="n">
        <v>3726802000171</v>
      </c>
      <c r="B303" s="35" t="inlineStr">
        <is>
          <t>IRMÃOS BECKER</t>
        </is>
      </c>
      <c r="C303" s="35">
        <f>UPPER(B303)</f>
        <v/>
      </c>
      <c r="K303" s="41">
        <f>IF(J303=0,"",IF(J303=Diversos!$I$2,IF(LEN(A303)&lt;=11,TEXT(A303,"00000000000"),TEXT(A303,"00000000000000")),IF(J303=Diversos!$I$3,E303,D303)))</f>
        <v/>
      </c>
      <c r="L303" s="12" t="inlineStr">
        <is>
          <t>MAT</t>
        </is>
      </c>
      <c r="O303" s="12">
        <f>IF(AND(P303&lt;&gt;"",Q303&lt;&gt;""),Q303,P303&amp;Q303)</f>
        <v/>
      </c>
      <c r="P303" s="12">
        <f>IF(F303=0,"",IF(G303=13,F303&amp;"  "&amp;TEXT(G303,"000")&amp;"  "&amp;TEXT(H303,"0000")&amp;"  "&amp;I303,F303&amp;"  "&amp;TEXT(H303,"0000")&amp;"  "&amp;I303))</f>
        <v/>
      </c>
      <c r="Q303" s="12">
        <f>IF(J303=0,"",IF(J303="CNPJ/CPF","PIX: "&amp;TEXT(K303,"00000000000"),IF(J303="TELEFONE","PIX: "&amp;K303,IF(J303="EMAIL","PIX: "&amp;K303,"PIX: "&amp;TEXT(K303,"00000000000000")))))</f>
        <v/>
      </c>
    </row>
    <row r="304">
      <c r="A304" s="98" t="n">
        <v>4016024862</v>
      </c>
      <c r="B304" s="35" t="inlineStr">
        <is>
          <t>ISAEL ALVES DOS SANTOS</t>
        </is>
      </c>
      <c r="C304" s="36">
        <f>UPPER(B304)</f>
        <v/>
      </c>
      <c r="J304" s="12" t="inlineStr">
        <is>
          <t>CNPJ/CPF</t>
        </is>
      </c>
      <c r="K304" s="41">
        <f>IF(J304=0,"",IF(J304=Diversos!$I$2,IF(LEN(A304)&lt;=11,TEXT(A304,"00000000000"),TEXT(A304,"00000000000000")),IF(J304=Diversos!$I$3,E304,D304)))</f>
        <v/>
      </c>
      <c r="L304" s="12" t="inlineStr">
        <is>
          <t>MO</t>
        </is>
      </c>
      <c r="N304" s="12" t="inlineStr">
        <is>
          <t>COLABORADOR</t>
        </is>
      </c>
      <c r="O304" s="12">
        <f>IF(AND(P304&lt;&gt;"",Q304&lt;&gt;""),Q304,P304&amp;Q304)</f>
        <v/>
      </c>
      <c r="P304" s="12">
        <f>IF(F304=0,"",IF(G304=13,F304&amp;"  "&amp;TEXT(G304,"000")&amp;"  "&amp;TEXT(H304,"0000")&amp;"  "&amp;I304,F304&amp;"  "&amp;TEXT(H304,"0000")&amp;"  "&amp;I304))</f>
        <v/>
      </c>
      <c r="Q304" s="12">
        <f>IF(J304=0,"",IF(J304="CNPJ/CPF","PIX: "&amp;TEXT(K304,"00000000000"),IF(J304="TELEFONE","PIX: "&amp;K304,IF(J304="EMAIL","PIX: "&amp;K304,"PIX: "&amp;TEXT(K304,"00000000000000")))))</f>
        <v/>
      </c>
    </row>
    <row r="305">
      <c r="A305" s="98" t="n">
        <v>79293425653</v>
      </c>
      <c r="B305" s="35" t="inlineStr">
        <is>
          <t>ISMAIR ALVES DO CARMO</t>
        </is>
      </c>
      <c r="C305" s="35">
        <f>UPPER(B305)</f>
        <v/>
      </c>
      <c r="K305" s="41">
        <f>IF(J305=0,"",IF(J305=Diversos!$I$2,IF(LEN(A305)&lt;=11,TEXT(A305,"00000000000"),TEXT(A305,"00000000000000")),IF(J305=Diversos!$I$3,E305,D305)))</f>
        <v/>
      </c>
      <c r="L305" s="12" t="inlineStr">
        <is>
          <t>MO</t>
        </is>
      </c>
      <c r="O305" s="12">
        <f>IF(AND(P305&lt;&gt;"",Q305&lt;&gt;""),Q305,P305&amp;Q305)</f>
        <v/>
      </c>
      <c r="P305" s="12">
        <f>IF(F305=0,"",IF(G305=13,F305&amp;"  "&amp;TEXT(G305,"000")&amp;"  "&amp;TEXT(H305,"0000")&amp;"  "&amp;I305,F305&amp;"  "&amp;TEXT(H305,"0000")&amp;"  "&amp;I305))</f>
        <v/>
      </c>
      <c r="Q305" s="12">
        <f>IF(J305=0,"",IF(J305="CNPJ/CPF","PIX: "&amp;TEXT(K305,"00000000000"),IF(J305="TELEFONE","PIX: "&amp;K305,IF(J305="EMAIL","PIX: "&amp;K305,"PIX: "&amp;TEXT(K305,"00000000000000")))))</f>
        <v/>
      </c>
    </row>
    <row r="306">
      <c r="A306" s="98" t="n">
        <v>3907063619</v>
      </c>
      <c r="B306" s="35" t="inlineStr">
        <is>
          <t xml:space="preserve">ISNALDO GONÇALVES </t>
        </is>
      </c>
      <c r="C306" s="35">
        <f>UPPER(B306)</f>
        <v/>
      </c>
      <c r="D306" s="43" t="n"/>
      <c r="F306" s="12" t="inlineStr">
        <is>
          <t>CEF</t>
        </is>
      </c>
      <c r="G306" s="39" t="n">
        <v>13</v>
      </c>
      <c r="H306" s="40" t="n">
        <v>1486</v>
      </c>
      <c r="I306" s="12" t="n">
        <v>614015</v>
      </c>
      <c r="K306" s="41">
        <f>IF(J306=0,"",IF(J306=Diversos!$I$2,IF(LEN(A306)&lt;=11,TEXT(A306,"00000000000"),TEXT(A306,"00000000000000")),IF(J306=Diversos!$I$3,E306,D306)))</f>
        <v/>
      </c>
      <c r="L306" s="12" t="inlineStr">
        <is>
          <t>MO</t>
        </is>
      </c>
      <c r="N306" s="44" t="inlineStr">
        <is>
          <t>COLABORADOR</t>
        </is>
      </c>
      <c r="O306" s="12">
        <f>IF(AND(P306&lt;&gt;"",Q306&lt;&gt;""),Q306,P306&amp;Q306)</f>
        <v/>
      </c>
      <c r="P306" s="12">
        <f>IF(F306=0,"",IF(G306=13,F306&amp;"  "&amp;TEXT(G306,"000")&amp;"  "&amp;TEXT(H306,"0000")&amp;"  "&amp;I306,F306&amp;"  "&amp;TEXT(H306,"0000")&amp;"  "&amp;I306))</f>
        <v/>
      </c>
      <c r="Q306" s="12">
        <f>IF(J306=0,"",IF(J306="CNPJ/CPF","PIX: "&amp;TEXT(K306,"00000000000"),IF(J306="TELEFONE","PIX: "&amp;K306,IF(J306="EMAIL","PIX: "&amp;K306,"PIX: "&amp;TEXT(K306,"00000000000000")))))</f>
        <v/>
      </c>
    </row>
    <row r="307">
      <c r="A307" s="98" t="n">
        <v>52551594000122</v>
      </c>
      <c r="B307" s="35" t="inlineStr">
        <is>
          <t>ISOMOC</t>
        </is>
      </c>
      <c r="C307" s="35">
        <f>UPPER(B307)</f>
        <v/>
      </c>
      <c r="K307" s="41">
        <f>IF(J307=0,"",IF(J307=Diversos!$I$2,IF(LEN(A307)&lt;=11,TEXT(A307,"00000000000"),TEXT(A307,"00000000000000")),IF(J307=Diversos!$I$3,E307,D307)))</f>
        <v/>
      </c>
      <c r="L307" s="12" t="inlineStr">
        <is>
          <t>MAT</t>
        </is>
      </c>
      <c r="O307" s="12">
        <f>IF(AND(P307&lt;&gt;"",Q307&lt;&gt;""),Q307,P307&amp;Q307)</f>
        <v/>
      </c>
      <c r="P307" s="12">
        <f>IF(F307=0,"",IF(G307=13,F307&amp;"  "&amp;TEXT(G307,"000")&amp;"  "&amp;TEXT(H307,"0000")&amp;"  "&amp;I307,F307&amp;"  "&amp;TEXT(H307,"0000")&amp;"  "&amp;I307))</f>
        <v/>
      </c>
      <c r="Q307" s="12">
        <f>IF(J307=0,"",IF(J307="CNPJ/CPF","PIX: "&amp;TEXT(K307,"00000000000"),IF(J307="TELEFONE","PIX: "&amp;K307,IF(J307="EMAIL","PIX: "&amp;K307,"PIX: "&amp;TEXT(K307,"00000000000000")))))</f>
        <v/>
      </c>
    </row>
    <row r="308">
      <c r="A308" s="98" t="n">
        <v>18240824609</v>
      </c>
      <c r="B308" s="35" t="inlineStr">
        <is>
          <t>ITALO RAFAEL PINHO SANTOS</t>
        </is>
      </c>
      <c r="C308" s="35">
        <f>UPPER(B308)</f>
        <v/>
      </c>
      <c r="J308" s="12" t="inlineStr">
        <is>
          <t>CNPJ/CPF</t>
        </is>
      </c>
      <c r="K308" s="41">
        <f>IF(J308=0,"",IF(J308=Diversos!$I$2,IF(LEN(A308)&lt;=11,TEXT(A308,"00000000000"),TEXT(A308,"00000000000000")),IF(J308=Diversos!$I$3,E308,D308)))</f>
        <v/>
      </c>
      <c r="L308" s="12" t="inlineStr">
        <is>
          <t>MO</t>
        </is>
      </c>
      <c r="N308" s="44" t="inlineStr">
        <is>
          <t>COLABORADOR</t>
        </is>
      </c>
      <c r="O308" s="12">
        <f>IF(AND(P308&lt;&gt;"",Q308&lt;&gt;""),Q308,P308&amp;Q308)</f>
        <v/>
      </c>
      <c r="P308" s="12">
        <f>IF(F308=0,"",IF(G308=13,F308&amp;"  "&amp;TEXT(G308,"000")&amp;"  "&amp;TEXT(H308,"0000")&amp;"  "&amp;I308,F308&amp;"  "&amp;TEXT(H308,"0000")&amp;"  "&amp;I308))</f>
        <v/>
      </c>
      <c r="Q308" s="12">
        <f>IF(J308=0,"",IF(J308="CNPJ/CPF","PIX: "&amp;TEXT(K308,"00000000000"),IF(J308="TELEFONE","PIX: "&amp;K308,IF(J308="EMAIL","PIX: "&amp;K308,"PIX: "&amp;TEXT(K308,"00000000000000")))))</f>
        <v/>
      </c>
    </row>
    <row r="309">
      <c r="A309" s="98" t="n">
        <v>13736490623</v>
      </c>
      <c r="B309" s="35" t="inlineStr">
        <is>
          <t>ITOLO VIANA CHAVES</t>
        </is>
      </c>
      <c r="C309" s="35">
        <f>UPPER(B309)</f>
        <v/>
      </c>
      <c r="D309" s="38" t="n">
        <v>31987980294</v>
      </c>
      <c r="J309" s="12" t="inlineStr">
        <is>
          <t>TELEFONE</t>
        </is>
      </c>
      <c r="K309" s="41">
        <f>IF(J309=0,"",IF(J309=Diversos!$I$2,IF(LEN(A309)&lt;=11,TEXT(A309,"00000000000"),TEXT(A309,"00000000000000")),IF(J309=Diversos!$I$3,E309,D309)))</f>
        <v/>
      </c>
      <c r="L309" s="12" t="inlineStr">
        <is>
          <t>MO</t>
        </is>
      </c>
      <c r="N309" s="12" t="inlineStr">
        <is>
          <t>COLABORADOR</t>
        </is>
      </c>
      <c r="O309" s="12">
        <f>IF(AND(P309&lt;&gt;"",Q309&lt;&gt;""),Q309,P309&amp;Q309)</f>
        <v/>
      </c>
      <c r="P309" s="12">
        <f>IF(F309=0,"",IF(G309=13,F309&amp;"  "&amp;TEXT(G309,"000")&amp;"  "&amp;TEXT(H309,"0000")&amp;"  "&amp;I309,F309&amp;"  "&amp;TEXT(H309,"0000")&amp;"  "&amp;I309))</f>
        <v/>
      </c>
      <c r="Q309" s="12">
        <f>IF(J309=0,"",IF(J309="CNPJ/CPF","PIX: "&amp;TEXT(K309,"00000000000"),IF(J309="TELEFONE","PIX: "&amp;K309,IF(J309="EMAIL","PIX: "&amp;K309,"PIX: "&amp;TEXT(K309,"00000000000000")))))</f>
        <v/>
      </c>
    </row>
    <row r="310">
      <c r="A310" s="52" t="n">
        <v>6288600</v>
      </c>
      <c r="B310" s="35" t="inlineStr">
        <is>
          <t>IVANY ANTONIO SOARES TANCREDO</t>
        </is>
      </c>
      <c r="C310" s="35">
        <f>UPPER(B310)</f>
        <v/>
      </c>
      <c r="D310" s="38" t="n">
        <v>31984547688</v>
      </c>
      <c r="J310" s="12" t="inlineStr">
        <is>
          <t>TELEFONE</t>
        </is>
      </c>
      <c r="K310" s="41">
        <f>IF(J310=0,"",IF(J310=Diversos!$I$2,IF(LEN(A310)&lt;=11,TEXT(A310,"00000000000"),TEXT(A310,"00000000000000")),IF(J310=Diversos!$I$3,E310,D310)))</f>
        <v/>
      </c>
      <c r="L310" s="12" t="inlineStr">
        <is>
          <t>SERV</t>
        </is>
      </c>
      <c r="O310" s="12">
        <f>IF(AND(P310&lt;&gt;"",Q310&lt;&gt;""),Q310,P310&amp;Q310)</f>
        <v/>
      </c>
      <c r="P310" s="12">
        <f>IF(F310=0,"",IF(G310=13,F310&amp;"  "&amp;TEXT(G310,"000")&amp;"  "&amp;TEXT(H310,"0000")&amp;"  "&amp;I310,F310&amp;"  "&amp;TEXT(H310,"0000")&amp;"  "&amp;I310))</f>
        <v/>
      </c>
      <c r="Q310" s="12">
        <f>IF(J310=0,"",IF(J310="CNPJ/CPF","PIX: "&amp;TEXT(K310,"00000000000"),IF(J310="TELEFONE","PIX: "&amp;K310,IF(J310="EMAIL","PIX: "&amp;K310,"PIX: "&amp;TEXT(K310,"00000000000000")))))</f>
        <v/>
      </c>
    </row>
    <row r="311" ht="15" customHeight="1">
      <c r="A311" s="98" t="n">
        <v>14758063613</v>
      </c>
      <c r="B311" s="35" t="inlineStr">
        <is>
          <t>IZAEL BISPO OLIVEIRA</t>
        </is>
      </c>
      <c r="C311" s="36">
        <f>UPPER(B311)</f>
        <v/>
      </c>
      <c r="J311" s="12" t="inlineStr">
        <is>
          <t>CNPJ/CPF</t>
        </is>
      </c>
      <c r="K311" s="41">
        <f>IF(J311=0,"",IF(J311=Diversos!$I$2,IF(LEN(A311)&lt;=11,TEXT(A311,"00000000000"),TEXT(A311,"00000000000000")),IF(J311=Diversos!$I$3,E311,D311)))</f>
        <v/>
      </c>
      <c r="L311" s="12" t="inlineStr">
        <is>
          <t>MO</t>
        </is>
      </c>
      <c r="N311" s="12" t="inlineStr">
        <is>
          <t>COLABORADOR</t>
        </is>
      </c>
      <c r="O311" s="12">
        <f>IF(AND(P311&lt;&gt;"",Q311&lt;&gt;""),Q311,P311&amp;Q311)</f>
        <v/>
      </c>
      <c r="P311" s="12">
        <f>IF(F311=0,"",IF(G311=13,F311&amp;"  "&amp;TEXT(G311,"000")&amp;"  "&amp;TEXT(H311,"0000")&amp;"  "&amp;I311,F311&amp;"  "&amp;TEXT(H311,"0000")&amp;"  "&amp;I311))</f>
        <v/>
      </c>
      <c r="Q311" s="12">
        <f>IF(J311=0,"",IF(J311="CNPJ/CPF","PIX: "&amp;TEXT(K311,"00000000000"),IF(J311="TELEFONE","PIX: "&amp;K311,IF(J311="EMAIL","PIX: "&amp;K311,"PIX: "&amp;TEXT(K311,"00000000000000")))))</f>
        <v/>
      </c>
    </row>
    <row r="312">
      <c r="A312" s="52" t="n">
        <v>13113113100</v>
      </c>
      <c r="B312" s="35" t="inlineStr">
        <is>
          <t>IZAQUE DO VALE SANTOS ALOMBA</t>
        </is>
      </c>
      <c r="C312" s="36">
        <f>UPPER(B312)</f>
        <v/>
      </c>
      <c r="D312" s="38" t="n">
        <v>31985754442</v>
      </c>
      <c r="J312" s="12" t="inlineStr">
        <is>
          <t>TELEFONE</t>
        </is>
      </c>
      <c r="K312" s="41">
        <f>IF(J312=0,"",IF(J312=Diversos!$I$2,IF(LEN(A312)&lt;=11,TEXT(A312,"00000000000"),TEXT(A312,"00000000000000")),IF(J312=Diversos!$I$3,E312,D312)))</f>
        <v/>
      </c>
      <c r="L312" s="12" t="inlineStr">
        <is>
          <t>MO</t>
        </is>
      </c>
      <c r="N312" s="44" t="inlineStr">
        <is>
          <t>COLABORADOR</t>
        </is>
      </c>
      <c r="O312" s="12">
        <f>IF(AND(P312&lt;&gt;"",Q312&lt;&gt;""),Q312,P312&amp;Q312)</f>
        <v/>
      </c>
      <c r="P312" s="12">
        <f>IF(F312=0,"",IF(G312=13,F312&amp;"  "&amp;TEXT(G312,"000")&amp;"  "&amp;TEXT(H312,"0000")&amp;"  "&amp;I312,F312&amp;"  "&amp;TEXT(H312,"0000")&amp;"  "&amp;I312))</f>
        <v/>
      </c>
      <c r="Q312" s="12">
        <f>IF(J312=0,"",IF(J312="CNPJ/CPF","PIX: "&amp;TEXT(K312,"00000000000"),IF(J312="TELEFONE","PIX: "&amp;K312,IF(J312="EMAIL","PIX: "&amp;K312,"PIX: "&amp;TEXT(K312,"00000000000000")))))</f>
        <v/>
      </c>
    </row>
    <row r="313">
      <c r="A313" s="37" t="n">
        <v>52513874668</v>
      </c>
      <c r="B313" s="36" t="inlineStr">
        <is>
          <t>JACOB SOUSA GOMES</t>
        </is>
      </c>
      <c r="C313" s="36">
        <f>UPPER(B313)</f>
        <v/>
      </c>
      <c r="D313" s="43" t="n"/>
      <c r="E313" s="44" t="n"/>
      <c r="F313" s="44" t="inlineStr">
        <is>
          <t>ITAÚ</t>
        </is>
      </c>
      <c r="G313" s="45" t="n"/>
      <c r="H313" s="46" t="n">
        <v>8606</v>
      </c>
      <c r="I313" s="44" t="n">
        <v>42706</v>
      </c>
      <c r="J313" s="44" t="n"/>
      <c r="K313" s="41">
        <f>IF(J313=0,"",IF(J313=Diversos!$I$2,IF(LEN(A313)&lt;=11,TEXT(A313,"00000000000"),TEXT(A313,"00000000000000")),IF(J313=Diversos!$I$3,E313,D313)))</f>
        <v/>
      </c>
      <c r="L313" s="44" t="inlineStr">
        <is>
          <t>MO</t>
        </is>
      </c>
      <c r="M313" s="44" t="n"/>
      <c r="N313" s="44" t="inlineStr">
        <is>
          <t>COLABORADOR</t>
        </is>
      </c>
      <c r="O313" s="12">
        <f>IF(AND(P313&lt;&gt;"",Q313&lt;&gt;""),Q313,P313&amp;Q313)</f>
        <v/>
      </c>
      <c r="P313" s="12">
        <f>IF(F313=0,"",IF(G313=13,F313&amp;"  "&amp;TEXT(G313,"000")&amp;"  "&amp;TEXT(H313,"0000")&amp;"  "&amp;I313,F313&amp;"  "&amp;TEXT(H313,"0000")&amp;"  "&amp;I313))</f>
        <v/>
      </c>
      <c r="Q313" s="12">
        <f>IF(J313=0,"",IF(J313="CNPJ/CPF","PIX: "&amp;TEXT(K313,"00000000000"),IF(J313="TELEFONE","PIX: "&amp;K313,IF(J313="EMAIL","PIX: "&amp;K313,"PIX: "&amp;TEXT(K313,"00000000000000")))))</f>
        <v/>
      </c>
    </row>
    <row r="314">
      <c r="A314" s="98" t="n">
        <v>15373066000102</v>
      </c>
      <c r="B314" s="35" t="inlineStr">
        <is>
          <t>JB CIMENTO</t>
        </is>
      </c>
      <c r="C314" s="35">
        <f>UPPER(B314)</f>
        <v/>
      </c>
      <c r="K314" s="41">
        <f>IF(J314=0,"",IF(J314=Diversos!$I$2,IF(LEN(A314)&lt;=11,TEXT(A314,"00000000000"),TEXT(A314,"00000000000000")),IF(J314=Diversos!$I$3,E314,D314)))</f>
        <v/>
      </c>
      <c r="L314" s="12" t="inlineStr">
        <is>
          <t>MAT</t>
        </is>
      </c>
      <c r="O314" s="12">
        <f>IF(AND(P314&lt;&gt;"",Q314&lt;&gt;""),Q314,P314&amp;Q314)</f>
        <v/>
      </c>
      <c r="P314" s="12">
        <f>IF(F314=0,"",IF(G314=13,F314&amp;"  "&amp;TEXT(G314,"000")&amp;"  "&amp;TEXT(H314,"0000")&amp;"  "&amp;I314,F314&amp;"  "&amp;TEXT(H314,"0000")&amp;"  "&amp;I314))</f>
        <v/>
      </c>
      <c r="Q314" s="12">
        <f>IF(J314=0,"",IF(J314="CNPJ/CPF","PIX: "&amp;TEXT(K314,"00000000000"),IF(J314="TELEFONE","PIX: "&amp;K314,IF(J314="EMAIL","PIX: "&amp;K314,"PIX: "&amp;TEXT(K314,"00000000000000")))))</f>
        <v/>
      </c>
    </row>
    <row r="315">
      <c r="A315" s="98" t="n">
        <v>10526143614</v>
      </c>
      <c r="B315" s="35" t="inlineStr">
        <is>
          <t xml:space="preserve">JEAN ALESI DA SILVA </t>
        </is>
      </c>
      <c r="C315" s="36">
        <f>UPPER(B315)</f>
        <v/>
      </c>
      <c r="J315" s="12" t="inlineStr">
        <is>
          <t>CNPJ/CPF</t>
        </is>
      </c>
      <c r="K315" s="35" t="n">
        <v>10526143614</v>
      </c>
      <c r="L315" s="12" t="inlineStr">
        <is>
          <t>MO</t>
        </is>
      </c>
      <c r="N315" s="12" t="inlineStr">
        <is>
          <t>COLABORADOR</t>
        </is>
      </c>
      <c r="O315" s="12">
        <f>IF(AND(P315&lt;&gt;"",Q315&lt;&gt;""),Q315,P315&amp;Q315)</f>
        <v/>
      </c>
      <c r="P315" s="12">
        <f>IF(F315=0,"",IF(G315=13,F315&amp;"  "&amp;TEXT(G315,"000")&amp;"  "&amp;TEXT(H315,"0000")&amp;"  "&amp;I315,F315&amp;"  "&amp;TEXT(H315,"0000")&amp;"  "&amp;I315))</f>
        <v/>
      </c>
      <c r="Q315" s="12">
        <f>IF(J315=0,"",IF(J315="CNPJ/CPF","PIX: "&amp;TEXT(K315,"00000000000"),IF(J315="TELEFONE","PIX: "&amp;K315,IF(J315="EMAIL","PIX: "&amp;K315,"PIX: "&amp;TEXT(K315,"00000000000000")))))</f>
        <v/>
      </c>
    </row>
    <row r="316">
      <c r="A316" s="98" t="n">
        <v>13840800668</v>
      </c>
      <c r="B316" s="35" t="inlineStr">
        <is>
          <t>JESUS AVELINO LOMBARDI</t>
        </is>
      </c>
      <c r="C316" s="35" t="inlineStr">
        <is>
          <t>JESUS AVELINO LOMBARDI</t>
        </is>
      </c>
      <c r="K316" s="41">
        <f>IF(J316=0,"",IF(J316=Diversos!$I$2,IF(LEN(A316)&lt;=11,TEXT(A316,"00000000000"),TEXT(A316,"00000000000000")),IF(J316=Diversos!$I$3,E316,D316)))</f>
        <v/>
      </c>
      <c r="L316" s="12" t="inlineStr">
        <is>
          <t>SERV</t>
        </is>
      </c>
      <c r="O316" s="12">
        <f>IF(AND(P316&lt;&gt;"",Q316&lt;&gt;""),Q316,P316&amp;Q316)</f>
        <v/>
      </c>
      <c r="P316" s="12">
        <f>IF(F316=0,"",IF(G316=13,F316&amp;"  "&amp;TEXT(G316,"000")&amp;"  "&amp;TEXT(H316,"0000")&amp;"  "&amp;I316,F316&amp;"  "&amp;TEXT(H316,"0000")&amp;"  "&amp;I316))</f>
        <v/>
      </c>
      <c r="Q316" s="12">
        <f>IF(J316=0,"",IF(J316="CNPJ/CPF","PIX: "&amp;TEXT(K316,"00000000000"),IF(J316="TELEFONE","PIX: "&amp;K316,IF(J316="EMAIL","PIX: "&amp;K316,"PIX: "&amp;TEXT(K316,"00000000000000")))))</f>
        <v/>
      </c>
    </row>
    <row r="317">
      <c r="A317" s="98" t="n">
        <v>91559197668</v>
      </c>
      <c r="B317" s="75" t="inlineStr">
        <is>
          <t>JESUSMAR MELQUIADES DA CRUZ</t>
        </is>
      </c>
      <c r="C317" s="35">
        <f>UPPER(B317)</f>
        <v/>
      </c>
      <c r="K317" s="41">
        <f>IF(J317=0,"",IF(J317=Diversos!$I$2,IF(LEN(A317)&lt;=11,TEXT(A317,"00000000000"),TEXT(A317,"00000000000000")),IF(J317=Diversos!$I$3,E317,D317)))</f>
        <v/>
      </c>
      <c r="L317" s="12" t="inlineStr">
        <is>
          <t>MO</t>
        </is>
      </c>
      <c r="N317" s="12" t="inlineStr">
        <is>
          <t>COLABORADOR</t>
        </is>
      </c>
      <c r="O317" s="12">
        <f>IF(AND(P317&lt;&gt;"",Q317&lt;&gt;""),Q317,P317&amp;Q317)</f>
        <v/>
      </c>
      <c r="P317" s="12">
        <f>IF(F317=0,"",IF(G317=13,F317&amp;"  "&amp;TEXT(G317,"000")&amp;"  "&amp;TEXT(H317,"0000")&amp;"  "&amp;I317,F317&amp;"  "&amp;TEXT(H317,"0000")&amp;"  "&amp;I317))</f>
        <v/>
      </c>
      <c r="Q317" s="12">
        <f>IF(J317=0,"",IF(J317="CNPJ/CPF","PIX: "&amp;TEXT(K317,"00000000000"),IF(J317="TELEFONE","PIX: "&amp;K317,IF(J317="EMAIL","PIX: "&amp;K317,"PIX: "&amp;TEXT(K317,"00000000000000")))))</f>
        <v/>
      </c>
    </row>
    <row r="318">
      <c r="A318" s="98" t="n">
        <v>3481975600</v>
      </c>
      <c r="B318" s="35" t="inlineStr">
        <is>
          <t>JOAO BATISTA CALDEIRA</t>
        </is>
      </c>
      <c r="C318" s="36">
        <f>UPPER(B318)</f>
        <v/>
      </c>
      <c r="G318" s="45" t="n"/>
      <c r="J318" s="12" t="inlineStr">
        <is>
          <t>CNPJ/CPF</t>
        </is>
      </c>
      <c r="K318" s="41">
        <f>IF(J318=0,"",IF(J318=Diversos!$I$2,IF(LEN(A318)&lt;=11,TEXT(A318,"00000000000"),TEXT(A318,"00000000000000")),IF(J318=Diversos!$I$3,E318,D318)))</f>
        <v/>
      </c>
      <c r="L318" s="44" t="inlineStr">
        <is>
          <t>MO</t>
        </is>
      </c>
      <c r="N318" s="44" t="inlineStr">
        <is>
          <t>COLABORADOR</t>
        </is>
      </c>
      <c r="O318" s="12">
        <f>IF(AND(P318&lt;&gt;"",Q318&lt;&gt;""),Q318,P318&amp;Q318)</f>
        <v/>
      </c>
      <c r="P318" s="12">
        <f>IF(F318=0,"",IF(G318=13,F318&amp;"  "&amp;TEXT(G318,"000")&amp;"  "&amp;TEXT(H318,"0000")&amp;"  "&amp;I318,F318&amp;"  "&amp;TEXT(H318,"0000")&amp;"  "&amp;I318))</f>
        <v/>
      </c>
      <c r="Q318" s="12">
        <f>IF(J318=0,"",IF(J318="CNPJ/CPF","PIX: "&amp;TEXT(K318,"00000000000"),IF(J318="TELEFONE","PIX: "&amp;K318,IF(J318="EMAIL","PIX: "&amp;K318,"PIX: "&amp;TEXT(K318,"00000000000000")))))</f>
        <v/>
      </c>
    </row>
    <row r="319">
      <c r="A319" s="98" t="n">
        <v>31999860940</v>
      </c>
      <c r="B319" s="35" t="inlineStr">
        <is>
          <t>JOAO BATISTA DA SILVA</t>
        </is>
      </c>
      <c r="C319" s="36">
        <f>UPPER(B319)</f>
        <v/>
      </c>
      <c r="J319" s="12" t="inlineStr">
        <is>
          <t>CNPJ/CPF</t>
        </is>
      </c>
      <c r="K319" s="41">
        <f>IF(J319=0,"",IF(J319=Diversos!$I$2,IF(LEN(A319)&lt;=11,TEXT(A319,"00000000000"),TEXT(A319,"00000000000000")),IF(J319=Diversos!$I$3,E319,D319)))</f>
        <v/>
      </c>
      <c r="L319" s="12" t="inlineStr">
        <is>
          <t>MO</t>
        </is>
      </c>
      <c r="N319" s="12" t="inlineStr">
        <is>
          <t>COLABORADOR</t>
        </is>
      </c>
      <c r="O319" s="12">
        <f>IF(AND(P319&lt;&gt;"",Q319&lt;&gt;""),Q319,P319&amp;Q319)</f>
        <v/>
      </c>
      <c r="P319" s="12">
        <f>IF(F319=0,"",IF(G319=13,F319&amp;"  "&amp;TEXT(G319,"000")&amp;"  "&amp;TEXT(H319,"0000")&amp;"  "&amp;I319,F319&amp;"  "&amp;TEXT(H319,"0000")&amp;"  "&amp;I319))</f>
        <v/>
      </c>
      <c r="Q319" s="12">
        <f>IF(J319=0,"",IF(J319="CNPJ/CPF","PIX: "&amp;TEXT(K319,"00000000000"),IF(J319="TELEFONE","PIX: "&amp;K319,IF(J319="EMAIL","PIX: "&amp;K319,"PIX: "&amp;TEXT(K319,"00000000000000")))))</f>
        <v/>
      </c>
    </row>
    <row r="320">
      <c r="A320" s="98" t="n">
        <v>7378472808</v>
      </c>
      <c r="B320" s="35" t="inlineStr">
        <is>
          <t>JOÃO BATISTA DA SILVA</t>
        </is>
      </c>
      <c r="C320" s="36">
        <f>UPPER(B320)</f>
        <v/>
      </c>
      <c r="F320" s="12" t="inlineStr">
        <is>
          <t>CEF</t>
        </is>
      </c>
      <c r="G320" s="39" t="n">
        <v>13</v>
      </c>
      <c r="H320" s="40" t="n">
        <v>2837</v>
      </c>
      <c r="I320" s="12" t="n">
        <v>294738</v>
      </c>
      <c r="K320" s="41">
        <f>IF(J320=0,"",IF(J320=Diversos!$I$2,IF(LEN(A320)&lt;=11,TEXT(A320,"00000000000"),TEXT(A320,"00000000000000")),IF(J320=Diversos!$I$3,E320,D320)))</f>
        <v/>
      </c>
      <c r="L320" s="12" t="inlineStr">
        <is>
          <t>MO</t>
        </is>
      </c>
      <c r="N320" s="12" t="inlineStr">
        <is>
          <t>COLABORADOR</t>
        </is>
      </c>
      <c r="O320" s="12">
        <f>IF(AND(P320&lt;&gt;"",Q320&lt;&gt;""),Q320,P320&amp;Q320)</f>
        <v/>
      </c>
      <c r="P320" s="12">
        <f>IF(F320=0,"",IF(G320=13,F320&amp;"  "&amp;TEXT(G320,"000")&amp;"  "&amp;TEXT(H320,"0000")&amp;"  "&amp;I320,F320&amp;"  "&amp;TEXT(H320,"0000")&amp;"  "&amp;I320))</f>
        <v/>
      </c>
      <c r="Q320" s="12">
        <f>IF(J320=0,"",IF(J320="CNPJ/CPF","PIX: "&amp;TEXT(K320,"00000000000"),IF(J320="TELEFONE","PIX: "&amp;K320,IF(J320="EMAIL","PIX: "&amp;K320,"PIX: "&amp;TEXT(K320,"00000000000000")))))</f>
        <v/>
      </c>
    </row>
    <row r="321">
      <c r="A321" s="98" t="n">
        <v>5318038646</v>
      </c>
      <c r="B321" s="35" t="inlineStr">
        <is>
          <t>JOÃO CARLOS DOS SANTOS BARBOSA</t>
        </is>
      </c>
      <c r="C321" s="35">
        <f>UPPER(B321)</f>
        <v/>
      </c>
      <c r="J321" s="12" t="inlineStr">
        <is>
          <t>CNPJ/CPF</t>
        </is>
      </c>
      <c r="K321" s="41">
        <f>IF(J321=0,"",IF(J321=Diversos!$I$2,IF(LEN(A321)&lt;=11,TEXT(A321,"00000000000"),TEXT(A321,"00000000000000")),IF(J321=Diversos!$I$3,E321,D321)))</f>
        <v/>
      </c>
      <c r="L321" s="12" t="inlineStr">
        <is>
          <t>MO</t>
        </is>
      </c>
      <c r="N321" s="44" t="inlineStr">
        <is>
          <t>COLABORADOR</t>
        </is>
      </c>
      <c r="O321" s="12">
        <f>IF(AND(P321&lt;&gt;"",Q321&lt;&gt;""),Q321,P321&amp;Q321)</f>
        <v/>
      </c>
      <c r="P321" s="12">
        <f>IF(F321=0,"",IF(G321=13,F321&amp;"  "&amp;TEXT(G321,"000")&amp;"  "&amp;TEXT(H321,"0000")&amp;"  "&amp;I321,F321&amp;"  "&amp;TEXT(H321,"0000")&amp;"  "&amp;I321))</f>
        <v/>
      </c>
      <c r="Q321" s="12">
        <f>IF(J321=0,"",IF(J321="CNPJ/CPF","PIX: "&amp;TEXT(K321,"00000000000"),IF(J321="TELEFONE","PIX: "&amp;K321,IF(J321="EMAIL","PIX: "&amp;K321,"PIX: "&amp;TEXT(K321,"00000000000000")))))</f>
        <v/>
      </c>
    </row>
    <row r="322">
      <c r="A322" s="52" t="n">
        <v>20020020000</v>
      </c>
      <c r="B322" s="35" t="inlineStr">
        <is>
          <t>JOÃO FELIPE VALENTIM LAUAR</t>
        </is>
      </c>
      <c r="C322" s="36">
        <f>UPPER(B322)</f>
        <v/>
      </c>
      <c r="G322" s="45" t="n"/>
      <c r="J322" s="12" t="inlineStr">
        <is>
          <t>CNPJ/CPF</t>
        </is>
      </c>
      <c r="K322" s="41">
        <f>IF(J322=0,"",IF(J322=Diversos!$I$2,IF(LEN(A322)&lt;=11,TEXT(A322,"00000000000"),TEXT(A322,"00000000000000")),IF(J322=Diversos!$I$3,E322,D322)))</f>
        <v/>
      </c>
      <c r="L322" s="44" t="inlineStr">
        <is>
          <t>DIV</t>
        </is>
      </c>
      <c r="N322" s="44" t="inlineStr">
        <is>
          <t>TERCEIRO</t>
        </is>
      </c>
      <c r="O322" s="12">
        <f>IF(AND(P322&lt;&gt;"",Q322&lt;&gt;""),Q322,P322&amp;Q322)</f>
        <v/>
      </c>
      <c r="P322" s="12">
        <f>IF(F322=0,"",IF(G322=13,F322&amp;"  "&amp;TEXT(G322,"000")&amp;"  "&amp;TEXT(H322,"0000")&amp;"  "&amp;I322,F322&amp;"  "&amp;TEXT(H322,"0000")&amp;"  "&amp;I322))</f>
        <v/>
      </c>
      <c r="Q322" s="12">
        <f>IF(J322=0,"",IF(J322="CNPJ/CPF","PIX: "&amp;TEXT(K322,"00000000000"),IF(J322="TELEFONE","PIX: "&amp;K322,IF(J322="EMAIL","PIX: "&amp;K322,"PIX: "&amp;TEXT(K322,"00000000000000")))))</f>
        <v/>
      </c>
    </row>
    <row r="323">
      <c r="A323" s="52" t="n">
        <v>13213213200</v>
      </c>
      <c r="B323" s="35" t="inlineStr">
        <is>
          <t>JOÃO HERNANY SODRE FABIANO</t>
        </is>
      </c>
      <c r="C323" s="36">
        <f>UPPER(B323)</f>
        <v/>
      </c>
      <c r="K323" s="41">
        <f>IF(J323=0,"",IF(J323=Diversos!$I$2,IF(LEN(A323)&lt;=11,TEXT(A323,"00000000000"),TEXT(A323,"00000000000000")),IF(J323=Diversos!$I$3,E323,D323)))</f>
        <v/>
      </c>
      <c r="L323" s="12" t="inlineStr">
        <is>
          <t>DIV</t>
        </is>
      </c>
      <c r="M323" s="12" t="inlineStr">
        <is>
          <t>FRETE</t>
        </is>
      </c>
      <c r="N323" s="12" t="inlineStr">
        <is>
          <t>TERCEIRO</t>
        </is>
      </c>
      <c r="O323" s="12">
        <f>IF(AND(P323&lt;&gt;"",Q323&lt;&gt;""),Q323,P323&amp;Q323)</f>
        <v/>
      </c>
      <c r="P323" s="12">
        <f>IF(F323=0,"",IF(G323=13,F323&amp;"  "&amp;TEXT(G323,"000")&amp;"  "&amp;TEXT(H323,"0000")&amp;"  "&amp;I323,F323&amp;"  "&amp;TEXT(H323,"0000")&amp;"  "&amp;I323))</f>
        <v/>
      </c>
      <c r="Q323" s="12">
        <f>IF(J323=0,"",IF(J323="CNPJ/CPF","PIX: "&amp;TEXT(K323,"00000000000"),IF(J323="TELEFONE","PIX: "&amp;K323,IF(J323="EMAIL","PIX: "&amp;K323,"PIX: "&amp;TEXT(K323,"00000000000000")))))</f>
        <v/>
      </c>
    </row>
    <row r="324">
      <c r="A324" s="98" t="n">
        <v>505644630</v>
      </c>
      <c r="B324" s="35" t="inlineStr">
        <is>
          <t>JOÃO LUIZ PEREIRA</t>
        </is>
      </c>
      <c r="C324" s="35">
        <f>UPPER(B324)</f>
        <v/>
      </c>
      <c r="J324" s="12" t="inlineStr">
        <is>
          <t>CNPJ/CPF</t>
        </is>
      </c>
      <c r="K324" s="41">
        <f>IF(J324=0,"",IF(J324=Diversos!$I$2,IF(LEN(A324)&lt;=11,TEXT(A324,"00000000000"),TEXT(A324,"00000000000000")),IF(J324=Diversos!$I$3,E324,D324)))</f>
        <v/>
      </c>
      <c r="L324" s="12" t="inlineStr">
        <is>
          <t>MO</t>
        </is>
      </c>
      <c r="N324" s="44" t="inlineStr">
        <is>
          <t>COLABORADOR</t>
        </is>
      </c>
      <c r="O324" s="12">
        <f>IF(AND(P324&lt;&gt;"",Q324&lt;&gt;""),Q324,P324&amp;Q324)</f>
        <v/>
      </c>
      <c r="P324" s="12">
        <f>IF(F324=0,"",IF(G324=13,F324&amp;"  "&amp;TEXT(G324,"000")&amp;"  "&amp;TEXT(H324,"0000")&amp;"  "&amp;I324,F324&amp;"  "&amp;TEXT(H324,"0000")&amp;"  "&amp;I324))</f>
        <v/>
      </c>
      <c r="Q324" s="12">
        <f>IF(J324=0,"",IF(J324="CNPJ/CPF","PIX: "&amp;TEXT(K324,"00000000000"),IF(J324="TELEFONE","PIX: "&amp;K324,IF(J324="EMAIL","PIX: "&amp;K324,"PIX: "&amp;TEXT(K324,"00000000000000")))))</f>
        <v/>
      </c>
    </row>
    <row r="325">
      <c r="A325" s="98" t="n">
        <v>31999521026</v>
      </c>
      <c r="B325" s="35" t="inlineStr">
        <is>
          <t>JOÃO MARINHO</t>
        </is>
      </c>
      <c r="C325" s="35">
        <f>UPPER(B325)</f>
        <v/>
      </c>
      <c r="K325" s="41">
        <f>IF(J325=0,"",IF(J325=Diversos!$I$2,IF(LEN(A325)&lt;=11,TEXT(A325,"00000000000"),TEXT(A325,"00000000000000")),IF(J325=Diversos!$I$3,E325,D325)))</f>
        <v/>
      </c>
      <c r="L325" s="12" t="inlineStr">
        <is>
          <t>SERV</t>
        </is>
      </c>
      <c r="O325" s="12">
        <f>IF(AND(P325&lt;&gt;"",Q325&lt;&gt;""),Q325,P325&amp;Q325)</f>
        <v/>
      </c>
      <c r="P325" s="12">
        <f>IF(F325=0,"",IF(G325=13,F325&amp;"  "&amp;TEXT(G325,"000")&amp;"  "&amp;TEXT(H325,"0000")&amp;"  "&amp;I325,F325&amp;"  "&amp;TEXT(H325,"0000")&amp;"  "&amp;I325))</f>
        <v/>
      </c>
      <c r="Q325" s="12">
        <f>IF(J325=0,"",IF(J325="CNPJ/CPF","PIX: "&amp;TEXT(K325,"00000000000"),IF(J325="TELEFONE","PIX: "&amp;K325,IF(J325="EMAIL","PIX: "&amp;K325,"PIX: "&amp;TEXT(K325,"00000000000000")))))</f>
        <v/>
      </c>
    </row>
    <row r="326">
      <c r="A326" s="52" t="n">
        <v>31992052554</v>
      </c>
      <c r="B326" s="35" t="inlineStr">
        <is>
          <t>JOÃO PAULO GUIMARÃES MARTINI</t>
        </is>
      </c>
      <c r="C326" s="35">
        <f>UPPER(B326)</f>
        <v/>
      </c>
      <c r="D326" s="38" t="n">
        <v>31992052554</v>
      </c>
      <c r="J326" s="12" t="inlineStr">
        <is>
          <t>TELEFONE</t>
        </is>
      </c>
      <c r="K326" s="41">
        <f>IF(J326=0,"",IF(J326=Diversos!$I$2,IF(LEN(A326)&lt;=11,TEXT(A326,"00000000000"),TEXT(A326,"00000000000000")),IF(J326=Diversos!$I$3,E326,D326)))</f>
        <v/>
      </c>
      <c r="L326" s="12" t="inlineStr">
        <is>
          <t>SERV</t>
        </is>
      </c>
      <c r="O326" s="12">
        <f>IF(AND(P326&lt;&gt;"",Q326&lt;&gt;""),Q326,P326&amp;Q326)</f>
        <v/>
      </c>
      <c r="P326" s="12">
        <f>IF(F326=0,"",IF(G326=13,F326&amp;"  "&amp;TEXT(G326,"000")&amp;"  "&amp;TEXT(H326,"0000")&amp;"  "&amp;I326,F326&amp;"  "&amp;TEXT(H326,"0000")&amp;"  "&amp;I326))</f>
        <v/>
      </c>
      <c r="Q326" s="12">
        <f>IF(J326=0,"",IF(J326="CNPJ/CPF","PIX: "&amp;TEXT(K326,"00000000000"),IF(J326="TELEFONE","PIX: "&amp;K326,IF(J326="EMAIL","PIX: "&amp;K326,"PIX: "&amp;TEXT(K326,"00000000000000")))))</f>
        <v/>
      </c>
    </row>
    <row r="327">
      <c r="A327" s="98" t="n">
        <v>15960585600</v>
      </c>
      <c r="B327" s="35" t="inlineStr">
        <is>
          <t>JOÃO VICTOR RODRIGUES DOS REIS</t>
        </is>
      </c>
      <c r="C327" s="35">
        <f>UPPER(B327)</f>
        <v/>
      </c>
      <c r="J327" s="12" t="inlineStr">
        <is>
          <t>CNPJ/CPF</t>
        </is>
      </c>
      <c r="K327" s="41">
        <f>IF(J327=0,"",IF(J327=Diversos!$I$2,IF(LEN(A327)&lt;=11,TEXT(A327,"00000000000"),TEXT(A327,"00000000000000")),IF(J327=Diversos!$I$3,E327,D327)))</f>
        <v/>
      </c>
      <c r="L327" s="12" t="inlineStr">
        <is>
          <t>MO</t>
        </is>
      </c>
      <c r="N327" s="12" t="inlineStr">
        <is>
          <t>COLABORADOR</t>
        </is>
      </c>
      <c r="O327" s="12">
        <f>IF(AND(P327&lt;&gt;"",Q327&lt;&gt;""),Q327,P327&amp;Q327)</f>
        <v/>
      </c>
      <c r="P327" s="12">
        <f>IF(F327=0,"",IF(G327=13,F327&amp;"  "&amp;TEXT(G327,"000")&amp;"  "&amp;TEXT(H327,"0000")&amp;"  "&amp;I327,F327&amp;"  "&amp;TEXT(H327,"0000")&amp;"  "&amp;I327))</f>
        <v/>
      </c>
      <c r="Q327" s="12">
        <f>IF(J327=0,"",IF(J327="CNPJ/CPF","PIX: "&amp;TEXT(K327,"00000000000"),IF(J327="TELEFONE","PIX: "&amp;K327,IF(J327="EMAIL","PIX: "&amp;K327,"PIX: "&amp;TEXT(K327,"00000000000000")))))</f>
        <v/>
      </c>
    </row>
    <row r="328">
      <c r="A328" s="98" t="n">
        <v>622640607</v>
      </c>
      <c r="B328" s="35" t="inlineStr">
        <is>
          <t>JOEMIO RODRIGUES</t>
        </is>
      </c>
      <c r="C328" s="36">
        <f>UPPER(B328)</f>
        <v/>
      </c>
      <c r="D328" s="43" t="n"/>
      <c r="J328" s="12" t="inlineStr">
        <is>
          <t>CNPJ/CPF</t>
        </is>
      </c>
      <c r="K328" s="41">
        <f>IF(J328=0,"",IF(J328=Diversos!$I$2,IF(LEN(A328)&lt;=11,TEXT(A328,"00000000000"),TEXT(A328,"00000000000000")),IF(J328=Diversos!$I$3,E328,D328)))</f>
        <v/>
      </c>
      <c r="L328" s="12" t="inlineStr">
        <is>
          <t>SERV</t>
        </is>
      </c>
      <c r="O328" s="12">
        <f>IF(AND(P328&lt;&gt;"",Q328&lt;&gt;""),Q328,P328&amp;Q328)</f>
        <v/>
      </c>
      <c r="P328" s="12">
        <f>IF(F328=0,"",IF(G328=13,F328&amp;"  "&amp;TEXT(G328,"000")&amp;"  "&amp;TEXT(H328,"0000")&amp;"  "&amp;I328,F328&amp;"  "&amp;TEXT(H328,"0000")&amp;"  "&amp;I328))</f>
        <v/>
      </c>
      <c r="Q328" s="12">
        <f>IF(J328=0,"",IF(J328="CNPJ/CPF","PIX: "&amp;TEXT(K328,"00000000000"),IF(J328="TELEFONE","PIX: "&amp;K328,IF(J328="EMAIL","PIX: "&amp;K328,"PIX: "&amp;TEXT(K328,"00000000000000")))))</f>
        <v/>
      </c>
    </row>
    <row r="329">
      <c r="A329" s="52" t="n">
        <v>11611611600</v>
      </c>
      <c r="B329" s="35" t="inlineStr">
        <is>
          <t>JONATHAN ANJOS DE OLIVEIRA</t>
        </is>
      </c>
      <c r="C329" s="36">
        <f>UPPER(B329)</f>
        <v/>
      </c>
      <c r="D329" s="43" t="n">
        <v>31975646887</v>
      </c>
      <c r="J329" s="12" t="inlineStr">
        <is>
          <t>TELEFONE</t>
        </is>
      </c>
      <c r="K329" s="41">
        <f>IF(J329=0,"",IF(J329=Diversos!$I$2,IF(LEN(A329)&lt;=11,TEXT(A329,"00000000000"),TEXT(A329,"00000000000000")),IF(J329=Diversos!$I$3,E329,D329)))</f>
        <v/>
      </c>
      <c r="L329" s="12" t="inlineStr">
        <is>
          <t>SERV</t>
        </is>
      </c>
      <c r="O329" s="12">
        <f>IF(AND(P329&lt;&gt;"",Q329&lt;&gt;""),Q329,P329&amp;Q329)</f>
        <v/>
      </c>
      <c r="P329" s="12">
        <f>IF(F329=0,"",IF(G329=13,F329&amp;"  "&amp;TEXT(G329,"000")&amp;"  "&amp;TEXT(H329,"0000")&amp;"  "&amp;I329,F329&amp;"  "&amp;TEXT(H329,"0000")&amp;"  "&amp;I329))</f>
        <v/>
      </c>
      <c r="Q329" s="12">
        <f>IF(J329=0,"",IF(J329="CNPJ/CPF","PIX: "&amp;TEXT(K329,"00000000000"),IF(J329="TELEFONE","PIX: "&amp;K329,IF(J329="EMAIL","PIX: "&amp;K329,"PIX: "&amp;TEXT(K329,"00000000000000")))))</f>
        <v/>
      </c>
    </row>
    <row r="330">
      <c r="A330" s="98" t="n">
        <v>60917440625</v>
      </c>
      <c r="B330" s="35" t="inlineStr">
        <is>
          <t>JOSE ANGELO FERREIRA</t>
        </is>
      </c>
      <c r="C330" s="35">
        <f>UPPER(B330)</f>
        <v/>
      </c>
      <c r="J330" s="12" t="inlineStr">
        <is>
          <t>CNPJ/CPF</t>
        </is>
      </c>
      <c r="K330" s="41">
        <f>IF(J330=0,"",IF(J330=Diversos!$I$2,IF(LEN(A330)&lt;=11,TEXT(A330,"00000000000"),TEXT(A330,"00000000000000")),IF(J330=Diversos!$I$3,E330,D330)))</f>
        <v/>
      </c>
      <c r="L330" s="12" t="inlineStr">
        <is>
          <t>MO</t>
        </is>
      </c>
      <c r="N330" s="12" t="inlineStr">
        <is>
          <t>COLABORADOR</t>
        </is>
      </c>
      <c r="O330" s="12">
        <f>IF(AND(P330&lt;&gt;"",Q330&lt;&gt;""),Q330,P330&amp;Q330)</f>
        <v/>
      </c>
      <c r="P330" s="12">
        <f>IF(F330=0,"",IF(G330=13,F330&amp;"  "&amp;TEXT(G330,"000")&amp;"  "&amp;TEXT(H330,"0000")&amp;"  "&amp;I330,F330&amp;"  "&amp;TEXT(H330,"0000")&amp;"  "&amp;I330))</f>
        <v/>
      </c>
      <c r="Q330" s="12">
        <f>IF(J330=0,"",IF(J330="CNPJ/CPF","PIX: "&amp;TEXT(K330,"00000000000"),IF(J330="TELEFONE","PIX: "&amp;K330,IF(J330="EMAIL","PIX: "&amp;K330,"PIX: "&amp;TEXT(K330,"00000000000000")))))</f>
        <v/>
      </c>
    </row>
    <row r="331">
      <c r="A331" s="98" t="n">
        <v>39880516672</v>
      </c>
      <c r="B331" s="35" t="inlineStr">
        <is>
          <t>JOSÉ ANTONIO DE OLIVEIRA</t>
        </is>
      </c>
      <c r="C331" s="35">
        <f>UPPER(B331)</f>
        <v/>
      </c>
      <c r="K331" s="41">
        <f>IF(J331=0,"",IF(J331=Diversos!$I$2,IF(LEN(A331)&lt;=11,TEXT(A331,"00000000000"),TEXT(A331,"00000000000000")),IF(J331=Diversos!$I$3,E331,D331)))</f>
        <v/>
      </c>
      <c r="L331" s="12" t="inlineStr">
        <is>
          <t>MO</t>
        </is>
      </c>
      <c r="O331" s="12">
        <f>IF(AND(P331&lt;&gt;"",Q331&lt;&gt;""),Q331,P331&amp;Q331)</f>
        <v/>
      </c>
      <c r="P331" s="12">
        <f>IF(F331=0,"",IF(G331=13,F331&amp;"  "&amp;TEXT(G331,"000")&amp;"  "&amp;TEXT(H331,"0000")&amp;"  "&amp;I331,F331&amp;"  "&amp;TEXT(H331,"0000")&amp;"  "&amp;I331))</f>
        <v/>
      </c>
      <c r="Q331" s="12">
        <f>IF(J331=0,"",IF(J331="CNPJ/CPF","PIX: "&amp;TEXT(K331,"00000000000"),IF(J331="TELEFONE","PIX: "&amp;K331,IF(J331="EMAIL","PIX: "&amp;K331,"PIX: "&amp;TEXT(K331,"00000000000000")))))</f>
        <v/>
      </c>
    </row>
    <row r="332">
      <c r="A332" s="37" t="n">
        <v>10559679661</v>
      </c>
      <c r="B332" s="36" t="inlineStr">
        <is>
          <t>JOSE CARLOS BATISTA</t>
        </is>
      </c>
      <c r="C332" s="36">
        <f>UPPER(B332)</f>
        <v/>
      </c>
      <c r="D332" s="43" t="n">
        <v>31986859061</v>
      </c>
      <c r="E332" s="44" t="n"/>
      <c r="F332" s="44" t="inlineStr">
        <is>
          <t>NUBANK</t>
        </is>
      </c>
      <c r="G332" s="45" t="n"/>
      <c r="H332" s="46" t="n">
        <v>1</v>
      </c>
      <c r="I332" s="44" t="n">
        <v>41945736</v>
      </c>
      <c r="J332" s="59" t="inlineStr">
        <is>
          <t>TELEFONE</t>
        </is>
      </c>
      <c r="K332" s="41">
        <f>IF(J332=0,"",IF(J332=Diversos!$I$2,IF(LEN(A332)&lt;=11,TEXT(A332,"00000000000"),TEXT(A332,"00000000000000")),IF(J332=Diversos!$I$3,E332,D332)))</f>
        <v/>
      </c>
      <c r="L332" s="44" t="inlineStr">
        <is>
          <t>MO</t>
        </is>
      </c>
      <c r="M332" s="44" t="n"/>
      <c r="N332" s="44" t="inlineStr">
        <is>
          <t>COLABORADOR</t>
        </is>
      </c>
      <c r="O332" s="12">
        <f>IF(AND(P332&lt;&gt;"",Q332&lt;&gt;""),Q332,P332&amp;Q332)</f>
        <v/>
      </c>
      <c r="P332" s="12">
        <f>IF(F332=0,"",IF(G332=13,F332&amp;"  "&amp;TEXT(G332,"000")&amp;"  "&amp;TEXT(H332,"0000")&amp;"  "&amp;I332,F332&amp;"  "&amp;TEXT(H332,"0000")&amp;"  "&amp;I332))</f>
        <v/>
      </c>
      <c r="Q332" s="12">
        <f>IF(J332=0,"",IF(J332="CNPJ/CPF","PIX: "&amp;TEXT(K332,"00000000000"),IF(J332="TELEFONE","PIX: "&amp;K332,IF(J332="EMAIL","PIX: "&amp;K332,"PIX: "&amp;TEXT(K332,"00000000000000")))))</f>
        <v/>
      </c>
    </row>
    <row r="333">
      <c r="A333" s="98" t="n">
        <v>93261616687</v>
      </c>
      <c r="B333" s="35" t="inlineStr">
        <is>
          <t>JOSÉ CARLOS DOS REIS</t>
        </is>
      </c>
      <c r="C333" s="35">
        <f>UPPER(B333)</f>
        <v/>
      </c>
      <c r="J333" s="12" t="inlineStr">
        <is>
          <t>CNPJ/CPF</t>
        </is>
      </c>
      <c r="K333" s="41">
        <f>IF(J333=0,"",IF(J333=Diversos!$I$2,IF(LEN(A333)&lt;=11,TEXT(A333,"00000000000"),TEXT(A333,"00000000000000")),IF(J333=Diversos!$I$3,E333,D333)))</f>
        <v/>
      </c>
      <c r="L333" s="12" t="inlineStr">
        <is>
          <t>MO</t>
        </is>
      </c>
      <c r="O333" s="12">
        <f>IF(AND(P333&lt;&gt;"",Q333&lt;&gt;""),Q333,P333&amp;Q333)</f>
        <v/>
      </c>
      <c r="P333" s="12">
        <f>IF(F333=0,"",IF(G333=13,F333&amp;"  "&amp;TEXT(G333,"000")&amp;"  "&amp;TEXT(H333,"0000")&amp;"  "&amp;I333,F333&amp;"  "&amp;TEXT(H333,"0000")&amp;"  "&amp;I333))</f>
        <v/>
      </c>
      <c r="Q333" s="12">
        <f>IF(J333=0,"",IF(J333="CNPJ/CPF","PIX: "&amp;TEXT(K333,"00000000000"),IF(J333="TELEFONE","PIX: "&amp;K333,IF(J333="EMAIL","PIX: "&amp;K333,"PIX: "&amp;TEXT(K333,"00000000000000")))))</f>
        <v/>
      </c>
    </row>
    <row r="334">
      <c r="A334" s="98" t="n">
        <v>84113685649</v>
      </c>
      <c r="B334" s="35" t="inlineStr">
        <is>
          <t>JOSE CARLOS MARTINS BARBOSA</t>
        </is>
      </c>
      <c r="C334" s="36">
        <f>UPPER(B334)</f>
        <v/>
      </c>
      <c r="F334" s="12" t="inlineStr">
        <is>
          <t>CEF</t>
        </is>
      </c>
      <c r="G334" s="39" t="n">
        <v>13</v>
      </c>
      <c r="H334" s="40" t="n">
        <v>1466</v>
      </c>
      <c r="I334" s="12" t="n">
        <v>397537</v>
      </c>
      <c r="K334" s="41">
        <f>IF(J334=0,"",IF(J334=Diversos!$I$2,IF(LEN(A334)&lt;=11,TEXT(A334,"00000000000"),TEXT(A334,"00000000000000")),IF(J334=Diversos!$I$3,E334,D334)))</f>
        <v/>
      </c>
      <c r="L334" s="12" t="inlineStr">
        <is>
          <t>MO</t>
        </is>
      </c>
      <c r="N334" s="12" t="inlineStr">
        <is>
          <t>COLABORADOR</t>
        </is>
      </c>
      <c r="O334" s="12">
        <f>IF(AND(P334&lt;&gt;"",Q334&lt;&gt;""),Q334,P334&amp;Q334)</f>
        <v/>
      </c>
      <c r="P334" s="12">
        <f>IF(F334=0,"",IF(G334=13,F334&amp;"  "&amp;TEXT(G334,"000")&amp;"  "&amp;TEXT(H334,"0000")&amp;"  "&amp;I334,F334&amp;"  "&amp;TEXT(H334,"0000")&amp;"  "&amp;I334))</f>
        <v/>
      </c>
      <c r="Q334" s="12">
        <f>IF(J334=0,"",IF(J334="CNPJ/CPF","PIX: "&amp;TEXT(K334,"00000000000"),IF(J334="TELEFONE","PIX: "&amp;K334,IF(J334="EMAIL","PIX: "&amp;K334,"PIX: "&amp;TEXT(K334,"00000000000000")))))</f>
        <v/>
      </c>
    </row>
    <row r="335">
      <c r="A335" s="98" t="n">
        <v>31986367059</v>
      </c>
      <c r="B335" s="35" t="inlineStr">
        <is>
          <t>JOSÉ DE OLIVEIRA JUNIOR</t>
        </is>
      </c>
      <c r="C335" s="35">
        <f>UPPER(B335)</f>
        <v/>
      </c>
      <c r="D335" s="38" t="n">
        <v>31986367059</v>
      </c>
      <c r="J335" s="12" t="inlineStr">
        <is>
          <t>TELEFONE</t>
        </is>
      </c>
      <c r="K335" s="41">
        <f>IF(J335=0,"",IF(J335=Diversos!$I$2,IF(LEN(A335)&lt;=11,TEXT(A335,"00000000000"),TEXT(A335,"00000000000000")),IF(J335=Diversos!$I$3,E335,D335)))</f>
        <v/>
      </c>
      <c r="L335" s="12" t="inlineStr">
        <is>
          <t>MO</t>
        </is>
      </c>
      <c r="O335" s="12">
        <f>IF(AND(P335&lt;&gt;"",Q335&lt;&gt;""),Q335,P335&amp;Q335)</f>
        <v/>
      </c>
      <c r="P335" s="12">
        <f>IF(F335=0,"",IF(G335=13,F335&amp;"  "&amp;TEXT(G335,"000")&amp;"  "&amp;TEXT(H335,"0000")&amp;"  "&amp;I335,F335&amp;"  "&amp;TEXT(H335,"0000")&amp;"  "&amp;I335))</f>
        <v/>
      </c>
      <c r="Q335" s="12">
        <f>IF(J335=0,"",IF(J335="CNPJ/CPF","PIX: "&amp;TEXT(K335,"00000000000"),IF(J335="TELEFONE","PIX: "&amp;K335,IF(J335="EMAIL","PIX: "&amp;K335,"PIX: "&amp;TEXT(K335,"00000000000000")))))</f>
        <v/>
      </c>
    </row>
    <row r="336">
      <c r="A336" s="98" t="n">
        <v>38821850587</v>
      </c>
      <c r="B336" s="35" t="inlineStr">
        <is>
          <t>JOSÉ DE SOUZA</t>
        </is>
      </c>
      <c r="C336" s="36">
        <f>UPPER(B336)</f>
        <v/>
      </c>
      <c r="K336" s="41">
        <f>IF(J336=0,"",IF(J336=Diversos!$I$2,IF(LEN(A336)&lt;=11,TEXT(A336,"00000000000"),TEXT(A336,"00000000000000")),IF(J336=Diversos!$I$3,E336,D336)))</f>
        <v/>
      </c>
      <c r="L336" s="12" t="inlineStr">
        <is>
          <t>MO</t>
        </is>
      </c>
      <c r="N336" s="12" t="inlineStr">
        <is>
          <t>COLABORADOR</t>
        </is>
      </c>
      <c r="O336" s="12">
        <f>IF(AND(P336&lt;&gt;"",Q336&lt;&gt;""),Q336,P336&amp;Q336)</f>
        <v/>
      </c>
      <c r="P336" s="12">
        <f>IF(F336=0,"",IF(G336=13,F336&amp;"  "&amp;TEXT(G336,"000")&amp;"  "&amp;TEXT(H336,"0000")&amp;"  "&amp;I336,F336&amp;"  "&amp;TEXT(H336,"0000")&amp;"  "&amp;I336))</f>
        <v/>
      </c>
      <c r="Q336" s="12">
        <f>IF(J336=0,"",IF(J336="CNPJ/CPF","PIX: "&amp;TEXT(K336,"00000000000"),IF(J336="TELEFONE","PIX: "&amp;K336,IF(J336="EMAIL","PIX: "&amp;K336,"PIX: "&amp;TEXT(K336,"00000000000000")))))</f>
        <v/>
      </c>
    </row>
    <row r="337">
      <c r="A337" s="98" t="n">
        <v>977964760</v>
      </c>
      <c r="B337" s="35" t="inlineStr">
        <is>
          <t>JOSÉ DO CARMO</t>
        </is>
      </c>
      <c r="C337" s="35" t="inlineStr">
        <is>
          <t>JOSÉ DO CARMO</t>
        </is>
      </c>
      <c r="D337" s="38" t="n">
        <v>31994297287</v>
      </c>
      <c r="J337" s="12" t="inlineStr">
        <is>
          <t>CNPJ/CPF</t>
        </is>
      </c>
      <c r="K337" s="41">
        <f>IF(J337=0,"",IF(J337=Diversos!$I$2,IF(LEN(A337)&lt;=11,TEXT(A337,"00000000000"),TEXT(A337,"00000000000000")),IF(J337=Diversos!$I$3,E337,D337)))</f>
        <v/>
      </c>
      <c r="L337" s="12" t="inlineStr">
        <is>
          <t>MO</t>
        </is>
      </c>
      <c r="N337" s="12" t="inlineStr">
        <is>
          <t>COLABORADOR</t>
        </is>
      </c>
      <c r="O337" s="12">
        <f>IF(AND(P337&lt;&gt;"",Q337&lt;&gt;""),Q337,P337&amp;Q337)</f>
        <v/>
      </c>
      <c r="P337" s="12">
        <f>IF(F337=0,"",IF(G337=13,F337&amp;"  "&amp;TEXT(G337,"000")&amp;"  "&amp;TEXT(H337,"0000")&amp;"  "&amp;I337,F337&amp;"  "&amp;TEXT(H337,"0000")&amp;"  "&amp;I337))</f>
        <v/>
      </c>
      <c r="Q337" s="12">
        <f>IF(J337=0,"",IF(J337="CNPJ/CPF","PIX: "&amp;TEXT(K337,"00000000000"),IF(J337="TELEFONE","PIX: "&amp;K337,IF(J337="EMAIL","PIX: "&amp;K337,"PIX: "&amp;TEXT(K337,"00000000000000")))))</f>
        <v/>
      </c>
    </row>
    <row r="338">
      <c r="A338" s="98" t="n">
        <v>75403234691</v>
      </c>
      <c r="B338" s="35" t="inlineStr">
        <is>
          <t>JOSÉ ELY DUARTE</t>
        </is>
      </c>
      <c r="C338" s="35">
        <f>UPPER(B338)</f>
        <v/>
      </c>
      <c r="K338" s="41">
        <f>IF(J338=0,"",IF(J338=Diversos!$I$2,IF(LEN(A338)&lt;=11,TEXT(A338,"00000000000"),TEXT(A338,"00000000000000")),IF(J338=Diversos!$I$3,E338,D338)))</f>
        <v/>
      </c>
      <c r="L338" s="12" t="inlineStr">
        <is>
          <t>SERV</t>
        </is>
      </c>
      <c r="O338" s="12">
        <f>IF(AND(P338&lt;&gt;"",Q338&lt;&gt;""),Q338,P338&amp;Q338)</f>
        <v/>
      </c>
      <c r="P338" s="12">
        <f>IF(F338=0,"",IF(G338=13,F338&amp;"  "&amp;TEXT(G338,"000")&amp;"  "&amp;TEXT(H338,"0000")&amp;"  "&amp;I338,F338&amp;"  "&amp;TEXT(H338,"0000")&amp;"  "&amp;I338))</f>
        <v/>
      </c>
      <c r="Q338" s="12">
        <f>IF(J338=0,"",IF(J338="CNPJ/CPF","PIX: "&amp;TEXT(K338,"00000000000"),IF(J338="TELEFONE","PIX: "&amp;K338,IF(J338="EMAIL","PIX: "&amp;K338,"PIX: "&amp;TEXT(K338,"00000000000000")))))</f>
        <v/>
      </c>
    </row>
    <row r="339">
      <c r="A339" s="98" t="n">
        <v>29747074672</v>
      </c>
      <c r="B339" s="35" t="inlineStr">
        <is>
          <t xml:space="preserve">JOSE EUSTAQUIO DA SILVA </t>
        </is>
      </c>
      <c r="C339" s="35">
        <f>UPPER(B339)</f>
        <v/>
      </c>
      <c r="D339" s="43" t="n">
        <v>31999971773</v>
      </c>
      <c r="J339" s="12" t="inlineStr">
        <is>
          <t>TELEFONE</t>
        </is>
      </c>
      <c r="K339" s="41">
        <f>IF(J339=0,"",IF(J339=Diversos!$I$2,IF(LEN(A339)&lt;=11,TEXT(A339,"00000000000"),TEXT(A339,"00000000000000")),IF(J339=Diversos!$I$3,E339,D339)))</f>
        <v/>
      </c>
      <c r="L339" s="12" t="inlineStr">
        <is>
          <t>DIV</t>
        </is>
      </c>
      <c r="O339" s="12">
        <f>IF(AND(P339&lt;&gt;"",Q339&lt;&gt;""),Q339,P339&amp;Q339)</f>
        <v/>
      </c>
      <c r="P339" s="12">
        <f>IF(F339=0,"",IF(G339=13,F339&amp;"  "&amp;TEXT(G339,"000")&amp;"  "&amp;TEXT(H339,"0000")&amp;"  "&amp;I339,F339&amp;"  "&amp;TEXT(H339,"0000")&amp;"  "&amp;I339))</f>
        <v/>
      </c>
      <c r="Q339" s="12">
        <f>IF(J339=0,"",IF(J339="CNPJ/CPF","PIX: "&amp;TEXT(K339,"00000000000"),IF(J339="TELEFONE","PIX: "&amp;K339,IF(J339="EMAIL","PIX: "&amp;K339,"PIX: "&amp;TEXT(K339,"00000000000000")))))</f>
        <v/>
      </c>
    </row>
    <row r="340">
      <c r="A340" s="98" t="n">
        <v>10133905632</v>
      </c>
      <c r="B340" s="35" t="inlineStr">
        <is>
          <t xml:space="preserve">JOSÉ FERNANDO DOS SANTOS </t>
        </is>
      </c>
      <c r="C340" s="36">
        <f>UPPER(B340)</f>
        <v/>
      </c>
      <c r="G340" s="45" t="n"/>
      <c r="J340" s="12" t="inlineStr">
        <is>
          <t>CNPJ/CPF</t>
        </is>
      </c>
      <c r="K340" s="41">
        <f>IF(J340=0,"",IF(J340=Diversos!$I$2,IF(LEN(A340)&lt;=11,TEXT(A340,"00000000000"),TEXT(A340,"00000000000000")),IF(J340=Diversos!$I$3,E340,D340)))</f>
        <v/>
      </c>
      <c r="L340" s="44" t="inlineStr">
        <is>
          <t>MO</t>
        </is>
      </c>
      <c r="N340" s="12" t="inlineStr">
        <is>
          <t>COLABORADOR</t>
        </is>
      </c>
      <c r="O340" s="12">
        <f>IF(AND(P340&lt;&gt;"",Q340&lt;&gt;""),Q340,P340&amp;Q340)</f>
        <v/>
      </c>
      <c r="P340" s="12">
        <f>IF(F340=0,"",IF(G340=13,F340&amp;"  "&amp;TEXT(G340,"000")&amp;"  "&amp;TEXT(H340,"0000")&amp;"  "&amp;I340,F340&amp;"  "&amp;TEXT(H340,"0000")&amp;"  "&amp;I340))</f>
        <v/>
      </c>
      <c r="Q340" s="12">
        <f>IF(J340=0,"",IF(J340="CNPJ/CPF","PIX: "&amp;TEXT(K340,"00000000000"),IF(J340="TELEFONE","PIX: "&amp;K340,IF(J340="EMAIL","PIX: "&amp;K340,"PIX: "&amp;TEXT(K340,"00000000000000")))))</f>
        <v/>
      </c>
    </row>
    <row r="341">
      <c r="A341" s="98" t="n">
        <v>31971872702</v>
      </c>
      <c r="B341" s="35" t="inlineStr">
        <is>
          <t>JOSÉ GERALDO DO NASCIMENTO</t>
        </is>
      </c>
      <c r="C341" s="35">
        <f>UPPER(B341)</f>
        <v/>
      </c>
      <c r="K341" s="41">
        <f>IF(J341=0,"",IF(J341=Diversos!$I$2,IF(LEN(A341)&lt;=11,TEXT(A341,"00000000000"),TEXT(A341,"00000000000000")),IF(J341=Diversos!$I$3,E341,D341)))</f>
        <v/>
      </c>
      <c r="L341" s="12" t="inlineStr">
        <is>
          <t>SERV</t>
        </is>
      </c>
      <c r="O341" s="12">
        <f>IF(AND(P341&lt;&gt;"",Q341&lt;&gt;""),Q341,P341&amp;Q341)</f>
        <v/>
      </c>
      <c r="P341" s="12">
        <f>IF(F341=0,"",IF(G341=13,F341&amp;"  "&amp;TEXT(G341,"000")&amp;"  "&amp;TEXT(H341,"0000")&amp;"  "&amp;I341,F341&amp;"  "&amp;TEXT(H341,"0000")&amp;"  "&amp;I341))</f>
        <v/>
      </c>
      <c r="Q341" s="12">
        <f>IF(J341=0,"",IF(J341="CNPJ/CPF","PIX: "&amp;TEXT(K341,"00000000000"),IF(J341="TELEFONE","PIX: "&amp;K341,IF(J341="EMAIL","PIX: "&amp;K341,"PIX: "&amp;TEXT(K341,"00000000000000")))))</f>
        <v/>
      </c>
    </row>
    <row r="342">
      <c r="A342" s="98" t="n">
        <v>42751357687</v>
      </c>
      <c r="B342" s="35" t="inlineStr">
        <is>
          <t>JOSÉ GERALDO LONGUINHO</t>
        </is>
      </c>
      <c r="C342" s="35">
        <f>UPPER(B342)</f>
        <v/>
      </c>
      <c r="J342" s="12" t="inlineStr">
        <is>
          <t>CNPJ/CPF</t>
        </is>
      </c>
      <c r="K342" s="41">
        <f>IF(J342=0,"",IF(J342=Diversos!$I$2,IF(LEN(A342)&lt;=11,TEXT(A342,"00000000000"),TEXT(A342,"00000000000000")),IF(J342=Diversos!$I$3,E342,D342)))</f>
        <v/>
      </c>
      <c r="L342" s="12" t="inlineStr">
        <is>
          <t>MO</t>
        </is>
      </c>
      <c r="N342" s="12" t="inlineStr">
        <is>
          <t>COLABORADOR</t>
        </is>
      </c>
      <c r="O342" s="12">
        <f>IF(AND(P342&lt;&gt;"",Q342&lt;&gt;""),Q342,P342&amp;Q342)</f>
        <v/>
      </c>
      <c r="P342" s="12">
        <f>IF(F342=0,"",IF(G342=13,F342&amp;"  "&amp;TEXT(G342,"000")&amp;"  "&amp;TEXT(H342,"0000")&amp;"  "&amp;I342,F342&amp;"  "&amp;TEXT(H342,"0000")&amp;"  "&amp;I342))</f>
        <v/>
      </c>
      <c r="Q342" s="12">
        <f>IF(J342=0,"",IF(J342="CNPJ/CPF","PIX: "&amp;TEXT(K342,"00000000000"),IF(J342="TELEFONE","PIX: "&amp;K342,IF(J342="EMAIL","PIX: "&amp;K342,"PIX: "&amp;TEXT(K342,"00000000000000")))))</f>
        <v/>
      </c>
    </row>
    <row r="343">
      <c r="A343" s="52" t="n">
        <v>31985119162</v>
      </c>
      <c r="B343" s="35" t="inlineStr">
        <is>
          <t>JOSÉ MARCELO GEREMIAS</t>
        </is>
      </c>
      <c r="C343" s="35">
        <f>UPPER(B343)</f>
        <v/>
      </c>
      <c r="D343" s="38" t="n">
        <v>31985119162</v>
      </c>
      <c r="J343" s="12" t="inlineStr">
        <is>
          <t>TELEFONE</t>
        </is>
      </c>
      <c r="K343" s="41">
        <f>IF(J343=0,"",IF(J343=Diversos!$I$2,IF(LEN(A343)&lt;=11,TEXT(A343,"00000000000"),TEXT(A343,"00000000000000")),IF(J343=Diversos!$I$3,E343,D343)))</f>
        <v/>
      </c>
      <c r="L343" s="12" t="inlineStr">
        <is>
          <t>SERV</t>
        </is>
      </c>
      <c r="M343" s="12" t="inlineStr">
        <is>
          <t>ELETRICISTA</t>
        </is>
      </c>
      <c r="O343" s="12">
        <f>IF(AND(P343&lt;&gt;"",Q343&lt;&gt;""),Q343,P343&amp;Q343)</f>
        <v/>
      </c>
      <c r="P343" s="12">
        <f>IF(F343=0,"",IF(G343=13,F343&amp;"  "&amp;TEXT(G343,"000")&amp;"  "&amp;TEXT(H343,"0000")&amp;"  "&amp;I343,F343&amp;"  "&amp;TEXT(H343,"0000")&amp;"  "&amp;I343))</f>
        <v/>
      </c>
      <c r="Q343" s="12">
        <f>IF(J343=0,"",IF(J343="CNPJ/CPF","PIX: "&amp;TEXT(K343,"00000000000"),IF(J343="TELEFONE","PIX: "&amp;K343,IF(J343="EMAIL","PIX: "&amp;K343,"PIX: "&amp;TEXT(K343,"00000000000000")))))</f>
        <v/>
      </c>
    </row>
    <row r="344">
      <c r="A344" s="98" t="n">
        <v>39376583</v>
      </c>
      <c r="B344" s="35" t="inlineStr">
        <is>
          <t>José Nilson Pereira de Souza</t>
        </is>
      </c>
      <c r="C344" s="35" t="inlineStr">
        <is>
          <t>JOSÉ NILSON PEREIRA DE SOUZA</t>
        </is>
      </c>
      <c r="D344" t="n">
        <v>31993338125</v>
      </c>
      <c r="J344" s="12" t="inlineStr">
        <is>
          <t>TELEFONE</t>
        </is>
      </c>
      <c r="K344" s="41">
        <f>IF(J344=0,"",IF(J344=Diversos!$I$2,IF(LEN(A344)&lt;=11,TEXT(A344,"00000000000"),TEXT(A344,"00000000000000")),IF(J344=Diversos!$I$3,E344,D344)))</f>
        <v/>
      </c>
      <c r="L344" s="12" t="inlineStr">
        <is>
          <t>MO</t>
        </is>
      </c>
      <c r="O344" s="12">
        <f>IF(AND(P344&lt;&gt;"",Q344&lt;&gt;""),Q344,P344&amp;Q344)</f>
        <v/>
      </c>
      <c r="P344" s="12">
        <f>IF(F344=0,"",IF(G344=13,F344&amp;"  "&amp;TEXT(G344,"000")&amp;"  "&amp;TEXT(H344,"0000")&amp;"  "&amp;I344,F344&amp;"  "&amp;TEXT(H344,"0000")&amp;"  "&amp;I344))</f>
        <v/>
      </c>
      <c r="Q344" s="12">
        <f>IF(J344=0,"",IF(J344="CNPJ/CPF","PIX: "&amp;TEXT(K344,"00000000000"),IF(J344="TELEFONE","PIX: "&amp;K344,IF(J344="EMAIL","PIX: "&amp;K344,"PIX: "&amp;TEXT(K344,"00000000000000")))))</f>
        <v/>
      </c>
    </row>
    <row r="345">
      <c r="A345" s="98" t="n">
        <v>4000059646</v>
      </c>
      <c r="B345" s="35" t="inlineStr">
        <is>
          <t>JOSÉ ROBERTO FERREIRA DE ANDRADE</t>
        </is>
      </c>
      <c r="C345" s="35">
        <f>UPPER(B345)</f>
        <v/>
      </c>
      <c r="F345" s="12" t="inlineStr">
        <is>
          <t>CEF</t>
        </is>
      </c>
      <c r="G345" s="39" t="n">
        <v>13</v>
      </c>
      <c r="H345" s="40" t="n">
        <v>892</v>
      </c>
      <c r="I345" s="12" t="n">
        <v>1205172</v>
      </c>
      <c r="K345" s="41">
        <f>IF(J345=0,"",IF(J345=Diversos!$I$2,IF(LEN(A345)&lt;=11,TEXT(A345,"00000000000"),TEXT(A345,"00000000000000")),IF(J345=Diversos!$I$3,E345,D345)))</f>
        <v/>
      </c>
      <c r="L345" s="12" t="inlineStr">
        <is>
          <t>MO</t>
        </is>
      </c>
      <c r="N345" s="12" t="inlineStr">
        <is>
          <t>COLABORADOR</t>
        </is>
      </c>
      <c r="O345" s="12">
        <f>IF(AND(P345&lt;&gt;"",Q345&lt;&gt;""),Q345,P345&amp;Q345)</f>
        <v/>
      </c>
      <c r="P345" s="12">
        <f>IF(F345=0,"",IF(G345=13,F345&amp;"  "&amp;TEXT(G345,"000")&amp;"  "&amp;TEXT(H345,"0000")&amp;"  "&amp;I345,F345&amp;"  "&amp;TEXT(H345,"0000")&amp;"  "&amp;I345))</f>
        <v/>
      </c>
      <c r="Q345" s="12">
        <f>IF(J345=0,"",IF(J345="CNPJ/CPF","PIX: "&amp;TEXT(K345,"00000000000"),IF(J345="TELEFONE","PIX: "&amp;K345,IF(J345="EMAIL","PIX: "&amp;K345,"PIX: "&amp;TEXT(K345,"00000000000000")))))</f>
        <v/>
      </c>
    </row>
    <row r="346">
      <c r="A346" s="52" t="n">
        <v>600</v>
      </c>
      <c r="B346" s="35" t="inlineStr">
        <is>
          <t>JOSÉ RODRIGO DO CARMO DE OLIVEIRA</t>
        </is>
      </c>
      <c r="C346" s="35">
        <f>UPPER(B346)</f>
        <v/>
      </c>
      <c r="D346" s="23" t="n">
        <v>31995457098</v>
      </c>
      <c r="J346" s="12" t="inlineStr">
        <is>
          <t>TELEFONE</t>
        </is>
      </c>
      <c r="K346" s="41">
        <f>IF(J346=0,"",IF(J346=Diversos!$I$2,IF(LEN(A346)&lt;=11,TEXT(A346,"00000000000"),TEXT(A346,"00000000000000")),IF(J346=Diversos!$I$3,E346,D346)))</f>
        <v/>
      </c>
      <c r="L346" s="12" t="inlineStr">
        <is>
          <t>MO</t>
        </is>
      </c>
      <c r="N346" s="12" t="inlineStr">
        <is>
          <t>COLABORADOR</t>
        </is>
      </c>
      <c r="O346" s="12">
        <f>IF(AND(P346&lt;&gt;"",Q346&lt;&gt;""),Q346,P346&amp;Q346)</f>
        <v/>
      </c>
      <c r="P346" s="12">
        <f>IF(F346=0,"",IF(G346=13,F346&amp;"  "&amp;TEXT(G346,"000")&amp;"  "&amp;TEXT(H346,"0000")&amp;"  "&amp;I346,F346&amp;"  "&amp;TEXT(H346,"0000")&amp;"  "&amp;I346))</f>
        <v/>
      </c>
      <c r="Q346" s="12">
        <f>IF(J346=0,"",IF(J346="CNPJ/CPF","PIX: "&amp;TEXT(K346,"00000000000"),IF(J346="TELEFONE","PIX: "&amp;K346,IF(J346="EMAIL","PIX: "&amp;K346,"PIX: "&amp;TEXT(K346,"00000000000000")))))</f>
        <v/>
      </c>
    </row>
    <row r="347">
      <c r="A347" s="98" t="n">
        <v>52447561687</v>
      </c>
      <c r="B347" s="35" t="inlineStr">
        <is>
          <t>JOSÉ TEIXEIRA</t>
        </is>
      </c>
      <c r="C347" s="35">
        <f>UPPER(B347)</f>
        <v/>
      </c>
      <c r="F347" s="12" t="inlineStr">
        <is>
          <t>CEF</t>
        </is>
      </c>
      <c r="G347" s="39" t="n">
        <v>13</v>
      </c>
      <c r="H347" s="40" t="n">
        <v>94</v>
      </c>
      <c r="I347" s="12" t="n">
        <v>622952</v>
      </c>
      <c r="K347" s="41">
        <f>IF(J347=0,"",IF(J347=Diversos!$I$2,IF(LEN(A347)&lt;=11,TEXT(A347,"00000000000"),TEXT(A347,"00000000000000")),IF(J347=Diversos!$I$3,E347,D347)))</f>
        <v/>
      </c>
      <c r="L347" s="12" t="inlineStr">
        <is>
          <t>SERV</t>
        </is>
      </c>
      <c r="M347" s="12" t="inlineStr">
        <is>
          <t>ELETRICISTA</t>
        </is>
      </c>
      <c r="O347" s="12">
        <f>IF(AND(P347&lt;&gt;"",Q347&lt;&gt;""),Q347,P347&amp;Q347)</f>
        <v/>
      </c>
      <c r="P347" s="12">
        <f>IF(F347=0,"",IF(G347=13,F347&amp;"  "&amp;TEXT(G347,"000")&amp;"  "&amp;TEXT(H347,"0000")&amp;"  "&amp;I347,F347&amp;"  "&amp;TEXT(H347,"0000")&amp;"  "&amp;I347))</f>
        <v/>
      </c>
      <c r="Q347" s="12">
        <f>IF(J347=0,"",IF(J347="CNPJ/CPF","PIX: "&amp;TEXT(K347,"00000000000"),IF(J347="TELEFONE","PIX: "&amp;K347,IF(J347="EMAIL","PIX: "&amp;K347,"PIX: "&amp;TEXT(K347,"00000000000000")))))</f>
        <v/>
      </c>
    </row>
    <row r="348">
      <c r="A348" s="98" t="n">
        <v>41623141877</v>
      </c>
      <c r="B348" s="35" t="inlineStr">
        <is>
          <t>JOSEISON DOS SANTOS MORAIS</t>
        </is>
      </c>
      <c r="C348" s="36">
        <f>UPPER(B348)</f>
        <v/>
      </c>
      <c r="F348" s="12" t="inlineStr">
        <is>
          <t>CEF</t>
        </is>
      </c>
      <c r="G348" s="39" t="n">
        <v>13</v>
      </c>
      <c r="H348" s="40" t="n">
        <v>1422</v>
      </c>
      <c r="I348" s="12" t="n">
        <v>330638</v>
      </c>
      <c r="K348" s="41">
        <f>IF(J348=0,"",IF(J348=Diversos!$I$2,IF(LEN(A348)&lt;=11,TEXT(A348,"00000000000"),TEXT(A348,"00000000000000")),IF(J348=Diversos!$I$3,E348,D348)))</f>
        <v/>
      </c>
      <c r="L348" s="12" t="inlineStr">
        <is>
          <t>MO</t>
        </is>
      </c>
      <c r="N348" s="12" t="inlineStr">
        <is>
          <t>COLABORADOR</t>
        </is>
      </c>
      <c r="O348" s="12">
        <f>IF(AND(P348&lt;&gt;"",Q348&lt;&gt;""),Q348,P348&amp;Q348)</f>
        <v/>
      </c>
      <c r="P348" s="12">
        <f>IF(F348=0,"",IF(G348=13,F348&amp;"  "&amp;TEXT(G348,"000")&amp;"  "&amp;TEXT(H348,"0000")&amp;"  "&amp;I348,F348&amp;"  "&amp;TEXT(H348,"0000")&amp;"  "&amp;I348))</f>
        <v/>
      </c>
      <c r="Q348" s="12">
        <f>IF(J348=0,"",IF(J348="CNPJ/CPF","PIX: "&amp;TEXT(K348,"00000000000"),IF(J348="TELEFONE","PIX: "&amp;K348,IF(J348="EMAIL","PIX: "&amp;K348,"PIX: "&amp;TEXT(K348,"00000000000000")))))</f>
        <v/>
      </c>
    </row>
    <row r="349">
      <c r="A349" s="37" t="n">
        <v>11410364607</v>
      </c>
      <c r="B349" s="36" t="inlineStr">
        <is>
          <t>JOSOE LOURENÇO DA SILVA</t>
        </is>
      </c>
      <c r="C349" s="36">
        <f>UPPER(B349)</f>
        <v/>
      </c>
      <c r="D349" s="43" t="n"/>
      <c r="E349" s="44" t="n"/>
      <c r="F349" s="44" t="inlineStr">
        <is>
          <t>CEF</t>
        </is>
      </c>
      <c r="G349" s="45" t="n"/>
      <c r="H349" s="46" t="inlineStr">
        <is>
          <t>01926 1288</t>
        </is>
      </c>
      <c r="I349" s="44" t="n">
        <v>8552166672</v>
      </c>
      <c r="J349" s="44" t="n"/>
      <c r="K349" s="41">
        <f>IF(J349=0,"",IF(J349=Diversos!$I$2,IF(LEN(A349)&lt;=11,TEXT(A349,"00000000000"),TEXT(A349,"00000000000000")),IF(J349=Diversos!$I$3,E349,D349)))</f>
        <v/>
      </c>
      <c r="L349" s="44" t="inlineStr">
        <is>
          <t>MO</t>
        </is>
      </c>
      <c r="M349" s="44" t="n"/>
      <c r="N349" s="44" t="inlineStr">
        <is>
          <t>COLABORADOR</t>
        </is>
      </c>
      <c r="O349" s="12">
        <f>IF(AND(P349&lt;&gt;"",Q349&lt;&gt;""),Q349,P349&amp;Q349)</f>
        <v/>
      </c>
      <c r="P349" s="12">
        <f>IF(F349=0,"",IF(G349=13,F349&amp;"  "&amp;TEXT(G349,"000")&amp;"  "&amp;TEXT(H349,"0000")&amp;"  "&amp;I349,F349&amp;"  "&amp;TEXT(H349,"0000")&amp;"  "&amp;I349))</f>
        <v/>
      </c>
      <c r="Q349" s="12">
        <f>IF(J349=0,"",IF(J349="CNPJ/CPF","PIX: "&amp;TEXT(K349,"00000000000"),IF(J349="TELEFONE","PIX: "&amp;K349,IF(J349="EMAIL","PIX: "&amp;K349,"PIX: "&amp;TEXT(K349,"00000000000000")))))</f>
        <v/>
      </c>
    </row>
    <row r="350">
      <c r="A350" s="98" t="n">
        <v>9001176640</v>
      </c>
      <c r="B350" s="35" t="inlineStr">
        <is>
          <t>JÚLIA MELO VASCONCELOS RINALDI</t>
        </is>
      </c>
      <c r="C350" s="35">
        <f>UPPER(B350)</f>
        <v/>
      </c>
      <c r="J350" s="12" t="inlineStr">
        <is>
          <t>CNPJ/CPF</t>
        </is>
      </c>
      <c r="K350" s="41">
        <f>IF(J350=0,"",IF(J350=Diversos!$I$2,IF(LEN(A350)&lt;=11,TEXT(A350,"00000000000"),TEXT(A350,"00000000000000")),IF(J350=Diversos!$I$3,E350,D350)))</f>
        <v/>
      </c>
      <c r="L350" s="12" t="inlineStr">
        <is>
          <t>MO</t>
        </is>
      </c>
      <c r="N350" s="12" t="inlineStr">
        <is>
          <t>COLABORADOR</t>
        </is>
      </c>
      <c r="O350" s="12">
        <f>IF(AND(P350&lt;&gt;"",Q350&lt;&gt;""),Q350,P350&amp;Q350)</f>
        <v/>
      </c>
      <c r="P350" s="12">
        <f>IF(F350=0,"",IF(G350=13,F350&amp;"  "&amp;TEXT(G350,"000")&amp;"  "&amp;TEXT(H350,"0000")&amp;"  "&amp;I350,F350&amp;"  "&amp;TEXT(H350,"0000")&amp;"  "&amp;I350))</f>
        <v/>
      </c>
      <c r="Q350" s="12">
        <f>IF(J350=0,"",IF(J350="CNPJ/CPF","PIX: "&amp;TEXT(K350,"00000000000"),IF(J350="TELEFONE","PIX: "&amp;K350,IF(J350="EMAIL","PIX: "&amp;K350,"PIX: "&amp;TEXT(K350,"00000000000000")))))</f>
        <v/>
      </c>
    </row>
    <row r="351">
      <c r="A351" s="52" t="n">
        <v>50050050000</v>
      </c>
      <c r="B351" s="35" t="inlineStr">
        <is>
          <t>JULIO CESAR</t>
        </is>
      </c>
      <c r="C351" s="36">
        <f>UPPER(B351)</f>
        <v/>
      </c>
      <c r="D351" s="43" t="n">
        <v>31997663985</v>
      </c>
      <c r="J351" s="12" t="inlineStr">
        <is>
          <t>TELEFONE</t>
        </is>
      </c>
      <c r="K351" s="41">
        <f>IF(J351=0,"",IF(J351=Diversos!$I$2,IF(LEN(A351)&lt;=11,TEXT(A351,"00000000000"),TEXT(A351,"00000000000000")),IF(J351=Diversos!$I$3,E351,D351)))</f>
        <v/>
      </c>
      <c r="L351" s="12" t="inlineStr">
        <is>
          <t>MO</t>
        </is>
      </c>
      <c r="N351" s="12" t="inlineStr">
        <is>
          <t>COLABORADOR</t>
        </is>
      </c>
      <c r="O351" s="12">
        <f>IF(AND(P351&lt;&gt;"",Q351&lt;&gt;""),Q351,P351&amp;Q351)</f>
        <v/>
      </c>
      <c r="P351" s="12">
        <f>IF(F351=0,"",IF(G351=13,F351&amp;"  "&amp;TEXT(G351,"000")&amp;"  "&amp;TEXT(H351,"0000")&amp;"  "&amp;I351,F351&amp;"  "&amp;TEXT(H351,"0000")&amp;"  "&amp;I351))</f>
        <v/>
      </c>
      <c r="Q351" s="12">
        <f>IF(J351=0,"",IF(J351="CNPJ/CPF","PIX: "&amp;TEXT(K351,"00000000000"),IF(J351="TELEFONE","PIX: "&amp;K351,IF(J351="EMAIL","PIX: "&amp;K351,"PIX: "&amp;TEXT(K351,"00000000000000")))))</f>
        <v/>
      </c>
    </row>
    <row r="352">
      <c r="A352" s="98" t="n">
        <v>1718964676</v>
      </c>
      <c r="B352" s="35" t="inlineStr">
        <is>
          <t>JULIO CESAR DOS SANTOS SILVA</t>
        </is>
      </c>
      <c r="C352" s="35">
        <f>UPPER(B352)</f>
        <v/>
      </c>
      <c r="F352" s="12" t="inlineStr">
        <is>
          <t>CEF</t>
        </is>
      </c>
      <c r="G352" s="39" t="n">
        <v>13</v>
      </c>
      <c r="H352" s="40" t="n">
        <v>1926</v>
      </c>
      <c r="I352" s="82" t="n">
        <v>486824</v>
      </c>
      <c r="K352" s="41">
        <f>IF(J352=0,"",IF(J352=Diversos!$I$2,IF(LEN(A352)&lt;=11,TEXT(A352,"00000000000"),TEXT(A352,"00000000000000")),IF(J352=Diversos!$I$3,E352,D352)))</f>
        <v/>
      </c>
      <c r="L352" s="12" t="inlineStr">
        <is>
          <t>MO</t>
        </is>
      </c>
      <c r="N352" s="12" t="inlineStr">
        <is>
          <t>COLABORADOR</t>
        </is>
      </c>
      <c r="O352" s="12">
        <f>IF(AND(P352&lt;&gt;"",Q352&lt;&gt;""),Q352,P352&amp;Q352)</f>
        <v/>
      </c>
      <c r="P352" s="12">
        <f>IF(F352=0,"",IF(G352=13,F352&amp;"  "&amp;TEXT(G352,"000")&amp;"  "&amp;TEXT(H352,"0000")&amp;"  "&amp;I352,F352&amp;"  "&amp;TEXT(H352,"0000")&amp;"  "&amp;I352))</f>
        <v/>
      </c>
      <c r="Q352" s="12">
        <f>IF(J352=0,"",IF(J352="CNPJ/CPF","PIX: "&amp;TEXT(K352,"00000000000"),IF(J352="TELEFONE","PIX: "&amp;K352,IF(J352="EMAIL","PIX: "&amp;K352,"PIX: "&amp;TEXT(K352,"00000000000000")))))</f>
        <v/>
      </c>
    </row>
    <row r="353">
      <c r="A353" s="98" t="n">
        <v>43283811001202</v>
      </c>
      <c r="B353" s="35" t="inlineStr">
        <is>
          <t>KALUNGA SA</t>
        </is>
      </c>
      <c r="C353" s="36">
        <f>UPPER(B353)</f>
        <v/>
      </c>
      <c r="K353" s="41">
        <f>IF(J353=0,"",IF(J353=Diversos!$I$2,IF(LEN(A353)&lt;=11,TEXT(A353,"00000000000"),TEXT(A353,"00000000000000")),IF(J353=Diversos!$I$3,E353,D353)))</f>
        <v/>
      </c>
      <c r="L353" s="12" t="inlineStr">
        <is>
          <t>DIV</t>
        </is>
      </c>
      <c r="O353" s="12">
        <f>IF(AND(P353&lt;&gt;"",Q353&lt;&gt;""),Q353,P353&amp;Q353)</f>
        <v/>
      </c>
      <c r="P353" s="12">
        <f>IF(F353=0,"",IF(G353=13,F353&amp;"  "&amp;TEXT(G353,"000")&amp;"  "&amp;TEXT(H353,"0000")&amp;"  "&amp;I353,F353&amp;"  "&amp;TEXT(H353,"0000")&amp;"  "&amp;I353))</f>
        <v/>
      </c>
      <c r="Q353" s="12">
        <f>IF(J353=0,"",IF(J353="CNPJ/CPF","PIX: "&amp;TEXT(K353,"00000000000"),IF(J353="TELEFONE","PIX: "&amp;K353,IF(J353="EMAIL","PIX: "&amp;K353,"PIX: "&amp;TEXT(K353,"00000000000000")))))</f>
        <v/>
      </c>
    </row>
    <row r="354">
      <c r="A354" s="98" t="n">
        <v>9250736606</v>
      </c>
      <c r="B354" s="35" t="inlineStr">
        <is>
          <t>KENDIS GONÇALVES DE MORAES</t>
        </is>
      </c>
      <c r="C354" s="35">
        <f>UPPER(B354)</f>
        <v/>
      </c>
      <c r="J354" s="12" t="inlineStr">
        <is>
          <t>CNPJ/CPF</t>
        </is>
      </c>
      <c r="K354" s="41">
        <f>IF(J354=0,"",IF(J354=Diversos!$I$2,IF(LEN(A354)&lt;=11,TEXT(A354,"00000000000"),TEXT(A354,"00000000000000")),IF(J354=Diversos!$I$3,E354,D354)))</f>
        <v/>
      </c>
      <c r="L354" s="12" t="inlineStr">
        <is>
          <t>MO</t>
        </is>
      </c>
      <c r="N354" s="12" t="inlineStr">
        <is>
          <t>COLABORADOR</t>
        </is>
      </c>
      <c r="O354" s="12">
        <f>IF(AND(P354&lt;&gt;"",Q354&lt;&gt;""),Q354,P354&amp;Q354)</f>
        <v/>
      </c>
      <c r="P354" s="12">
        <f>IF(F354=0,"",IF(G354=13,F354&amp;"  "&amp;TEXT(G354,"000")&amp;"  "&amp;TEXT(H354,"0000")&amp;"  "&amp;I354,F354&amp;"  "&amp;TEXT(H354,"0000")&amp;"  "&amp;I354))</f>
        <v/>
      </c>
      <c r="Q354" s="12">
        <f>IF(J354=0,"",IF(J354="CNPJ/CPF","PIX: "&amp;TEXT(K354,"00000000000"),IF(J354="TELEFONE","PIX: "&amp;K354,IF(J354="EMAIL","PIX: "&amp;K354,"PIX: "&amp;TEXT(K354,"00000000000000")))))</f>
        <v/>
      </c>
    </row>
    <row r="355">
      <c r="A355" s="98" t="n">
        <v>8605940699</v>
      </c>
      <c r="B355" s="35" t="inlineStr">
        <is>
          <t>KENIO DE SOUZA PRATES PESSOA</t>
        </is>
      </c>
      <c r="C355" s="36">
        <f>UPPER(B355)</f>
        <v/>
      </c>
      <c r="F355" s="12" t="inlineStr">
        <is>
          <t>CEF</t>
        </is>
      </c>
      <c r="H355" s="40" t="n">
        <v>3663</v>
      </c>
      <c r="I355" s="12" t="n">
        <v>91796</v>
      </c>
      <c r="K355" s="41">
        <f>IF(J355=0,"",IF(J355=Diversos!$I$2,IF(LEN(A355)&lt;=11,TEXT(A355,"00000000000"),TEXT(A355,"00000000000000")),IF(J355=Diversos!$I$3,E355,D355)))</f>
        <v/>
      </c>
      <c r="L355" s="12" t="inlineStr">
        <is>
          <t>MO</t>
        </is>
      </c>
      <c r="N355" s="12" t="inlineStr">
        <is>
          <t>COLABORADOR</t>
        </is>
      </c>
      <c r="O355" s="12">
        <f>IF(AND(P355&lt;&gt;"",Q355&lt;&gt;""),Q355,P355&amp;Q355)</f>
        <v/>
      </c>
      <c r="P355" s="12">
        <f>IF(F355=0,"",IF(G355=13,F355&amp;"  "&amp;TEXT(G355,"000")&amp;"  "&amp;TEXT(H355,"0000")&amp;"  "&amp;I355,F355&amp;"  "&amp;TEXT(H355,"0000")&amp;"  "&amp;I355))</f>
        <v/>
      </c>
      <c r="Q355" s="12">
        <f>IF(J355=0,"",IF(J355="CNPJ/CPF","PIX: "&amp;TEXT(K355,"00000000000"),IF(J355="TELEFONE","PIX: "&amp;K355,IF(J355="EMAIL","PIX: "&amp;K355,"PIX: "&amp;TEXT(K355,"00000000000000")))))</f>
        <v/>
      </c>
    </row>
    <row r="356">
      <c r="A356" s="98" t="n">
        <v>6114935001580</v>
      </c>
      <c r="B356" s="35" t="inlineStr">
        <is>
          <t>KOMLOG IMPORTACAO LTDA</t>
        </is>
      </c>
      <c r="C356" s="35">
        <f>UPPER(B356)</f>
        <v/>
      </c>
      <c r="K356" s="41">
        <f>IF(J356=0,"",IF(J356=Diversos!$I$2,IF(LEN(A356)&lt;=11,TEXT(A356,"00000000000"),TEXT(A356,"00000000000000")),IF(J356=Diversos!$I$3,E356,D356)))</f>
        <v/>
      </c>
      <c r="L356" s="12" t="inlineStr">
        <is>
          <t>MAT</t>
        </is>
      </c>
      <c r="O356" s="12">
        <f>IF(AND(P356&lt;&gt;"",Q356&lt;&gt;""),Q356,P356&amp;Q356)</f>
        <v/>
      </c>
      <c r="P356" s="12">
        <f>IF(F356=0,"",IF(G356=13,F356&amp;"  "&amp;TEXT(G356,"000")&amp;"  "&amp;TEXT(H356,"0000")&amp;"  "&amp;I356,F356&amp;"  "&amp;TEXT(H356,"0000")&amp;"  "&amp;I356))</f>
        <v/>
      </c>
      <c r="Q356" s="12">
        <f>IF(J356=0,"",IF(J356="CNPJ/CPF","PIX: "&amp;TEXT(K356,"00000000000"),IF(J356="TELEFONE","PIX: "&amp;K356,IF(J356="EMAIL","PIX: "&amp;K356,"PIX: "&amp;TEXT(K356,"00000000000000")))))</f>
        <v/>
      </c>
    </row>
    <row r="357">
      <c r="A357" s="98" t="n">
        <v>20702896000168</v>
      </c>
      <c r="B357" s="35" t="inlineStr">
        <is>
          <t>LA PREMOLDADOS</t>
        </is>
      </c>
      <c r="C357" s="35">
        <f>UPPER(B357)</f>
        <v/>
      </c>
      <c r="K357" s="41">
        <f>IF(J357=0,"",IF(J357=Diversos!$I$2,IF(LEN(A357)&lt;=11,TEXT(A357,"00000000000"),TEXT(A357,"00000000000000")),IF(J357=Diversos!$I$3,E357,D357)))</f>
        <v/>
      </c>
      <c r="L357" s="12" t="inlineStr">
        <is>
          <t>MAT</t>
        </is>
      </c>
      <c r="O357" s="12">
        <f>IF(AND(P357&lt;&gt;"",Q357&lt;&gt;""),Q357,P357&amp;Q357)</f>
        <v/>
      </c>
      <c r="P357" s="12">
        <f>IF(F357=0,"",IF(G357=13,F357&amp;"  "&amp;TEXT(G357,"000")&amp;"  "&amp;TEXT(H357,"0000")&amp;"  "&amp;I357,F357&amp;"  "&amp;TEXT(H357,"0000")&amp;"  "&amp;I357))</f>
        <v/>
      </c>
      <c r="Q357" s="12">
        <f>IF(J357=0,"",IF(J357="CNPJ/CPF","PIX: "&amp;TEXT(K357,"00000000000"),IF(J357="TELEFONE","PIX: "&amp;K357,IF(J357="EMAIL","PIX: "&amp;K357,"PIX: "&amp;TEXT(K357,"00000000000000")))))</f>
        <v/>
      </c>
    </row>
    <row r="358">
      <c r="A358" s="98" t="n">
        <v>28353992000150</v>
      </c>
      <c r="B358" s="35" t="inlineStr">
        <is>
          <t>LAJES E LAJES PREMOLDADOS FAB COM LTDA</t>
        </is>
      </c>
      <c r="C358" s="36">
        <f>UPPER(B358)</f>
        <v/>
      </c>
      <c r="J358" s="12" t="inlineStr">
        <is>
          <t>CNPJ/CPF</t>
        </is>
      </c>
      <c r="K358" s="41">
        <f>IF(J358=0,"",IF(J358=Diversos!$I$2,IF(LEN(A358)&lt;=11,TEXT(A358,"00000000000"),TEXT(A358,"00000000000000")),IF(J358=Diversos!$I$3,E358,D358)))</f>
        <v/>
      </c>
      <c r="L358" s="12" t="inlineStr">
        <is>
          <t>MAT</t>
        </is>
      </c>
      <c r="N358" s="12" t="inlineStr">
        <is>
          <t>FORNECEDOR</t>
        </is>
      </c>
      <c r="O358" s="12">
        <f>IF(AND(P358&lt;&gt;"",Q358&lt;&gt;""),Q358,P358&amp;Q358)</f>
        <v/>
      </c>
      <c r="P358" s="12">
        <f>IF(F358=0,"",IF(G358=13,F358&amp;"  "&amp;TEXT(G358,"000")&amp;"  "&amp;TEXT(H358,"0000")&amp;"  "&amp;I358,F358&amp;"  "&amp;TEXT(H358,"0000")&amp;"  "&amp;I358))</f>
        <v/>
      </c>
      <c r="Q358" s="12">
        <f>IF(J358=0,"",IF(J358="CNPJ/CPF","PIX: "&amp;TEXT(K358,"00000000000"),IF(J358="TELEFONE","PIX: "&amp;K358,IF(J358="EMAIL","PIX: "&amp;K358,"PIX: "&amp;TEXT(K358,"00000000000000")))))</f>
        <v/>
      </c>
    </row>
    <row r="359">
      <c r="A359" s="98" t="n">
        <v>7080680000140</v>
      </c>
      <c r="B359" s="35" t="inlineStr">
        <is>
          <t>LAMINA TEMPER COMERCIO E INDUSTRIA DE VIDROS DE SEGURANCA LTDA</t>
        </is>
      </c>
      <c r="C359" s="35" t="inlineStr">
        <is>
          <t>LAMINA TEMPER</t>
        </is>
      </c>
      <c r="K359" s="41">
        <f>IF(J359=0,"",IF(J359=Diversos!$I$2,IF(LEN(A359)&lt;=11,TEXT(A359,"00000000000"),TEXT(A359,"00000000000000")),IF(J359=Diversos!$I$3,E359,D359)))</f>
        <v/>
      </c>
      <c r="L359" s="12" t="inlineStr">
        <is>
          <t>MAT</t>
        </is>
      </c>
      <c r="O359" s="12">
        <f>IF(AND(P359&lt;&gt;"",Q359&lt;&gt;""),Q359,P359&amp;Q359)</f>
        <v/>
      </c>
      <c r="P359" s="12">
        <f>IF(F359=0,"",IF(G359=13,F359&amp;"  "&amp;TEXT(G359,"000")&amp;"  "&amp;TEXT(H359,"0000")&amp;"  "&amp;I359,F359&amp;"  "&amp;TEXT(H359,"0000")&amp;"  "&amp;I359))</f>
        <v/>
      </c>
      <c r="Q359" s="12">
        <f>IF(J359=0,"",IF(J359="CNPJ/CPF","PIX: "&amp;TEXT(K359,"00000000000"),IF(J359="TELEFONE","PIX: "&amp;K359,IF(J359="EMAIL","PIX: "&amp;K359,"PIX: "&amp;TEXT(K359,"00000000000000")))))</f>
        <v/>
      </c>
    </row>
    <row r="360">
      <c r="A360" s="98" t="n">
        <v>48206936000108</v>
      </c>
      <c r="B360" s="35" t="inlineStr">
        <is>
          <t>LARA INDUSTRIA E COMERCIO DE PEDRAS LTDA</t>
        </is>
      </c>
      <c r="C360" s="36">
        <f>UPPER(B360)</f>
        <v/>
      </c>
      <c r="K360" s="41">
        <f>IF(J360=0,"",IF(J360=Diversos!$I$2,IF(LEN(A360)&lt;=11,TEXT(A360,"00000000000"),TEXT(A360,"00000000000000")),IF(J360=Diversos!$I$3,E360,D360)))</f>
        <v/>
      </c>
      <c r="L360" s="12" t="inlineStr">
        <is>
          <t>MAT</t>
        </is>
      </c>
      <c r="N360" s="12" t="inlineStr">
        <is>
          <t>FORNECEDOR</t>
        </is>
      </c>
      <c r="O360" s="12">
        <f>IF(AND(P360&lt;&gt;"",Q360&lt;&gt;""),Q360,P360&amp;Q360)</f>
        <v/>
      </c>
      <c r="P360" s="12">
        <f>IF(F360=0,"",IF(G360=13,F360&amp;"  "&amp;TEXT(G360,"000")&amp;"  "&amp;TEXT(H360,"0000")&amp;"  "&amp;I360,F360&amp;"  "&amp;TEXT(H360,"0000")&amp;"  "&amp;I360))</f>
        <v/>
      </c>
      <c r="Q360" s="12">
        <f>IF(J360=0,"",IF(J360="CNPJ/CPF","PIX: "&amp;TEXT(K360,"00000000000"),IF(J360="TELEFONE","PIX: "&amp;K360,IF(J360="EMAIL","PIX: "&amp;K360,"PIX: "&amp;TEXT(K360,"00000000000000")))))</f>
        <v/>
      </c>
    </row>
    <row r="361">
      <c r="A361" s="98" t="n">
        <v>15095008000156</v>
      </c>
      <c r="B361" s="35" t="inlineStr">
        <is>
          <t>LASER PISOS ENGENHARIA LTDA</t>
        </is>
      </c>
      <c r="C361" s="35">
        <f>UPPER(B361)</f>
        <v/>
      </c>
      <c r="K361" s="41">
        <f>IF(J361=0,"",IF(J361=Diversos!$I$2,IF(LEN(A361)&lt;=11,TEXT(A361,"00000000000"),TEXT(A361,"00000000000000")),IF(J361=Diversos!$I$3,E361,D361)))</f>
        <v/>
      </c>
      <c r="L361" s="12" t="inlineStr">
        <is>
          <t>SERV</t>
        </is>
      </c>
      <c r="O361" s="12">
        <f>IF(AND(P361&lt;&gt;"",Q361&lt;&gt;""),Q361,P361&amp;Q361)</f>
        <v/>
      </c>
      <c r="P361" s="12">
        <f>IF(F361=0,"",IF(G361=13,F361&amp;"  "&amp;TEXT(G361,"000")&amp;"  "&amp;TEXT(H361,"0000")&amp;"  "&amp;I361,F361&amp;"  "&amp;TEXT(H361,"0000")&amp;"  "&amp;I361))</f>
        <v/>
      </c>
      <c r="Q361" s="12">
        <f>IF(J361=0,"",IF(J361="CNPJ/CPF","PIX: "&amp;TEXT(K361,"00000000000"),IF(J361="TELEFONE","PIX: "&amp;K361,IF(J361="EMAIL","PIX: "&amp;K361,"PIX: "&amp;TEXT(K361,"00000000000000")))))</f>
        <v/>
      </c>
    </row>
    <row r="362">
      <c r="A362" s="98" t="n">
        <v>5881010604</v>
      </c>
      <c r="B362" s="35" t="inlineStr">
        <is>
          <t>LC DA SILVA TRANSPORTE</t>
        </is>
      </c>
      <c r="C362" s="36">
        <f>UPPER(B362)</f>
        <v/>
      </c>
      <c r="J362" s="12" t="inlineStr">
        <is>
          <t>CNPJ/CPF</t>
        </is>
      </c>
      <c r="K362" s="41">
        <f>IF(J362=0,"",IF(J362=Diversos!$I$2,IF(LEN(A362)&lt;=11,TEXT(A362,"00000000000"),TEXT(A362,"00000000000000")),IF(J362=Diversos!$I$3,E362,D362)))</f>
        <v/>
      </c>
      <c r="L362" s="12" t="inlineStr">
        <is>
          <t>DIV</t>
        </is>
      </c>
      <c r="M362" s="12" t="inlineStr">
        <is>
          <t>FRETE</t>
        </is>
      </c>
      <c r="O362" s="12">
        <f>IF(AND(P362&lt;&gt;"",Q362&lt;&gt;""),Q362,P362&amp;Q362)</f>
        <v/>
      </c>
      <c r="P362" s="12">
        <f>IF(F362=0,"",IF(G362=13,F362&amp;"  "&amp;TEXT(G362,"000")&amp;"  "&amp;TEXT(H362,"0000")&amp;"  "&amp;I362,F362&amp;"  "&amp;TEXT(H362,"0000")&amp;"  "&amp;I362))</f>
        <v/>
      </c>
      <c r="Q362" s="12">
        <f>IF(J362=0,"",IF(J362="CNPJ/CPF","PIX: "&amp;TEXT(K362,"00000000000"),IF(J362="TELEFONE","PIX: "&amp;K362,IF(J362="EMAIL","PIX: "&amp;K362,"PIX: "&amp;TEXT(K362,"00000000000000")))))</f>
        <v/>
      </c>
    </row>
    <row r="363">
      <c r="A363" s="98" t="n">
        <v>3891863683</v>
      </c>
      <c r="B363" s="35" t="inlineStr">
        <is>
          <t>LEANDRO ALVES</t>
        </is>
      </c>
      <c r="C363" s="35">
        <f>UPPER(B363)</f>
        <v/>
      </c>
      <c r="D363" s="38" t="n">
        <v>31983866282</v>
      </c>
      <c r="J363" s="12" t="inlineStr">
        <is>
          <t>TELEFONE</t>
        </is>
      </c>
      <c r="K363" s="41">
        <f>IF(J363=0,"",IF(J363=Diversos!$I$2,IF(LEN(A363)&lt;=11,TEXT(A363,"00000000000"),TEXT(A363,"00000000000000")),IF(J363=Diversos!$I$3,E363,D363)))</f>
        <v/>
      </c>
      <c r="L363" s="12" t="inlineStr">
        <is>
          <t>SERV</t>
        </is>
      </c>
      <c r="O363" s="12">
        <f>IF(AND(P363&lt;&gt;"",Q363&lt;&gt;""),Q363,P363&amp;Q363)</f>
        <v/>
      </c>
      <c r="P363" s="12">
        <f>IF(F363=0,"",IF(G363=13,F363&amp;"  "&amp;TEXT(G363,"000")&amp;"  "&amp;TEXT(H363,"0000")&amp;"  "&amp;I363,F363&amp;"  "&amp;TEXT(H363,"0000")&amp;"  "&amp;I363))</f>
        <v/>
      </c>
      <c r="Q363" s="12">
        <f>IF(J363=0,"",IF(J363="CNPJ/CPF","PIX: "&amp;TEXT(K363,"00000000000"),IF(J363="TELEFONE","PIX: "&amp;K363,IF(J363="EMAIL","PIX: "&amp;K363,"PIX: "&amp;TEXT(K363,"00000000000000")))))</f>
        <v/>
      </c>
    </row>
    <row r="364">
      <c r="A364" s="52" t="n">
        <v>12312312300</v>
      </c>
      <c r="B364" s="35" t="inlineStr">
        <is>
          <t xml:space="preserve">LEANDRO RIBEIRO MARTINS </t>
        </is>
      </c>
      <c r="C364" s="35">
        <f>UPPER(B364)</f>
        <v/>
      </c>
      <c r="E364" s="48" t="inlineStr">
        <is>
          <t>leandrorm91@gmail.com</t>
        </is>
      </c>
      <c r="J364" s="12" t="inlineStr">
        <is>
          <t>EMAIL</t>
        </is>
      </c>
      <c r="K364" s="41">
        <f>IF(J364=0,"",IF(J364=Diversos!$I$2,IF(LEN(A364)&lt;=11,TEXT(A364,"00000000000"),TEXT(A364,"00000000000000")),IF(J364=Diversos!$I$3,E364,D364)))</f>
        <v/>
      </c>
      <c r="L364" s="12" t="inlineStr">
        <is>
          <t>DIV</t>
        </is>
      </c>
      <c r="M364" s="12" t="inlineStr">
        <is>
          <t>MOTOBOY</t>
        </is>
      </c>
      <c r="O364" s="12">
        <f>IF(AND(P364&lt;&gt;"",Q364&lt;&gt;""),Q364,P364&amp;Q364)</f>
        <v/>
      </c>
      <c r="P364" s="12">
        <f>IF(F364=0,"",IF(G364=13,F364&amp;"  "&amp;TEXT(G364,"000")&amp;"  "&amp;TEXT(H364,"0000")&amp;"  "&amp;I364,F364&amp;"  "&amp;TEXT(H364,"0000")&amp;"  "&amp;I364))</f>
        <v/>
      </c>
      <c r="Q364" s="12">
        <f>IF(J364=0,"",IF(J364="CNPJ/CPF","PIX: "&amp;TEXT(K364,"00000000000"),IF(J364="TELEFONE","PIX: "&amp;K364,IF(J364="EMAIL","PIX: "&amp;K364,"PIX: "&amp;TEXT(K364,"00000000000000")))))</f>
        <v/>
      </c>
    </row>
    <row r="365">
      <c r="A365" s="98" t="n">
        <v>354731696</v>
      </c>
      <c r="B365" s="35" t="inlineStr">
        <is>
          <t>LEONARDO F F MAIA</t>
        </is>
      </c>
      <c r="C365" s="36">
        <f>UPPER(B365)</f>
        <v/>
      </c>
      <c r="J365" s="12" t="inlineStr">
        <is>
          <t>CNPJ/CPF</t>
        </is>
      </c>
      <c r="K365" s="41">
        <f>IF(J365=0,"",IF(J365=Diversos!$I$2,IF(LEN(A365)&lt;=11,TEXT(A365,"00000000000"),TEXT(A365,"00000000000000")),IF(J365=Diversos!$I$3,E365,D365)))</f>
        <v/>
      </c>
      <c r="L365" s="12" t="inlineStr">
        <is>
          <t>SERV</t>
        </is>
      </c>
      <c r="N365" s="12" t="inlineStr">
        <is>
          <t>FORNECEDOR</t>
        </is>
      </c>
      <c r="O365" s="12">
        <f>IF(AND(P365&lt;&gt;"",Q365&lt;&gt;""),Q365,P365&amp;Q365)</f>
        <v/>
      </c>
      <c r="P365" s="12">
        <f>IF(F365=0,"",IF(G365=13,F365&amp;"  "&amp;TEXT(G365,"000")&amp;"  "&amp;TEXT(H365,"0000")&amp;"  "&amp;I365,F365&amp;"  "&amp;TEXT(H365,"0000")&amp;"  "&amp;I365))</f>
        <v/>
      </c>
      <c r="Q365" s="12">
        <f>IF(J365=0,"",IF(J365="CNPJ/CPF","PIX: "&amp;TEXT(K365,"00000000000"),IF(J365="TELEFONE","PIX: "&amp;K365,IF(J365="EMAIL","PIX: "&amp;K365,"PIX: "&amp;TEXT(K365,"00000000000000")))))</f>
        <v/>
      </c>
    </row>
    <row r="366">
      <c r="A366" s="98" t="n">
        <v>60016760620</v>
      </c>
      <c r="B366" s="35" t="inlineStr">
        <is>
          <t>LEONARDO JOSÉ RODRIGUES</t>
        </is>
      </c>
      <c r="C366" s="35">
        <f>UPPER(B366)</f>
        <v/>
      </c>
      <c r="K366" s="41">
        <f>IF(J366=0,"",IF(J366=Diversos!$I$2,IF(LEN(A366)&lt;=11,TEXT(A366,"00000000000"),TEXT(A366,"00000000000000")),IF(J366=Diversos!$I$3,E366,D366)))</f>
        <v/>
      </c>
      <c r="L366" s="12" t="inlineStr">
        <is>
          <t>DIV</t>
        </is>
      </c>
      <c r="M366" s="12" t="inlineStr">
        <is>
          <t>FRETE</t>
        </is>
      </c>
      <c r="O366" s="12">
        <f>IF(AND(P366&lt;&gt;"",Q366&lt;&gt;""),Q366,P366&amp;Q366)</f>
        <v/>
      </c>
      <c r="P366" s="12">
        <f>IF(F366=0,"",IF(G366=13,F366&amp;"  "&amp;TEXT(G366,"000")&amp;"  "&amp;TEXT(H366,"0000")&amp;"  "&amp;I366,F366&amp;"  "&amp;TEXT(H366,"0000")&amp;"  "&amp;I366))</f>
        <v/>
      </c>
      <c r="Q366" s="12">
        <f>IF(J366=0,"",IF(J366="CNPJ/CPF","PIX: "&amp;TEXT(K366,"00000000000"),IF(J366="TELEFONE","PIX: "&amp;K366,IF(J366="EMAIL","PIX: "&amp;K366,"PIX: "&amp;TEXT(K366,"00000000000000")))))</f>
        <v/>
      </c>
    </row>
    <row r="367">
      <c r="A367" s="52" t="n">
        <v>30030030000</v>
      </c>
      <c r="B367" s="35" t="inlineStr">
        <is>
          <t>LEONARDO SOARES MATEUS</t>
        </is>
      </c>
      <c r="C367" s="36">
        <f>UPPER(B367)</f>
        <v/>
      </c>
      <c r="G367" s="45" t="n"/>
      <c r="K367" s="41">
        <f>IF(J367=0,"",IF(J367=Diversos!$I$2,IF(LEN(A367)&lt;=11,TEXT(A367,"00000000000"),TEXT(A367,"00000000000000")),IF(J367=Diversos!$I$3,E367,D367)))</f>
        <v/>
      </c>
      <c r="L367" s="44" t="inlineStr">
        <is>
          <t>DIV</t>
        </is>
      </c>
      <c r="M367" s="12" t="inlineStr">
        <is>
          <t>FRETE</t>
        </is>
      </c>
      <c r="N367" s="12" t="inlineStr">
        <is>
          <t>TERCEIRO</t>
        </is>
      </c>
      <c r="O367" s="12">
        <f>IF(AND(P367&lt;&gt;"",Q367&lt;&gt;""),Q367,P367&amp;Q367)</f>
        <v/>
      </c>
      <c r="P367" s="12">
        <f>IF(F367=0,"",IF(G367=13,F367&amp;"  "&amp;TEXT(G367,"000")&amp;"  "&amp;TEXT(H367,"0000")&amp;"  "&amp;I367,F367&amp;"  "&amp;TEXT(H367,"0000")&amp;"  "&amp;I367))</f>
        <v/>
      </c>
      <c r="Q367" s="12">
        <f>IF(J367=0,"",IF(J367="CNPJ/CPF","PIX: "&amp;TEXT(K367,"00000000000"),IF(J367="TELEFONE","PIX: "&amp;K367,IF(J367="EMAIL","PIX: "&amp;K367,"PIX: "&amp;TEXT(K367,"00000000000000")))))</f>
        <v/>
      </c>
    </row>
    <row r="368">
      <c r="A368" s="98" t="n">
        <v>1438784002140</v>
      </c>
      <c r="B368" s="35" t="inlineStr">
        <is>
          <t>LEROY MERLIN COMPANHIA BRASILEIRA DE BRICOLAGEM</t>
        </is>
      </c>
      <c r="C368" s="35" t="inlineStr">
        <is>
          <t>LEROY MERLIN</t>
        </is>
      </c>
      <c r="D368" s="43" t="n"/>
      <c r="K368" s="41">
        <f>IF(J368=0,"",IF(J368=Diversos!$I$2,IF(LEN(A368)&lt;=11,TEXT(A368,"00000000000"),TEXT(A368,"00000000000000")),IF(J368=Diversos!$I$3,E368,D368)))</f>
        <v/>
      </c>
      <c r="L368" s="12" t="inlineStr">
        <is>
          <t>MAT</t>
        </is>
      </c>
      <c r="O368" s="12">
        <f>IF(AND(P368&lt;&gt;"",Q368&lt;&gt;""),Q368,P368&amp;Q368)</f>
        <v/>
      </c>
      <c r="P368" s="12">
        <f>IF(F368=0,"",IF(G368=13,F368&amp;"  "&amp;TEXT(G368,"000")&amp;"  "&amp;TEXT(H368,"0000")&amp;"  "&amp;I368,F368&amp;"  "&amp;TEXT(H368,"0000")&amp;"  "&amp;I368))</f>
        <v/>
      </c>
      <c r="Q368" s="12">
        <f>IF(J368=0,"",IF(J368="CNPJ/CPF","PIX: "&amp;TEXT(K368,"00000000000"),IF(J368="TELEFONE","PIX: "&amp;K368,IF(J368="EMAIL","PIX: "&amp;K368,"PIX: "&amp;TEXT(K368,"00000000000000")))))</f>
        <v/>
      </c>
    </row>
    <row r="369">
      <c r="A369" s="98" t="n">
        <v>15029348000189</v>
      </c>
      <c r="B369" s="35" t="inlineStr">
        <is>
          <t>LIGEIRIM EXPRESS CAÇAMBAS LTDA</t>
        </is>
      </c>
      <c r="C369" s="35">
        <f>UPPER(B369)</f>
        <v/>
      </c>
      <c r="K369" s="41">
        <f>IF(J369=0,"",IF(J369=Diversos!$I$2,IF(LEN(A369)&lt;=11,TEXT(A369,"00000000000"),TEXT(A369,"00000000000000")),IF(J369=Diversos!$I$3,E369,D369)))</f>
        <v/>
      </c>
      <c r="L369" s="12" t="inlineStr">
        <is>
          <t>SERV</t>
        </is>
      </c>
      <c r="O369" s="12">
        <f>IF(AND(P369&lt;&gt;"",Q369&lt;&gt;""),Q369,P369&amp;Q369)</f>
        <v/>
      </c>
      <c r="P369" s="12">
        <f>IF(F369=0,"",IF(G369=13,F369&amp;"  "&amp;TEXT(G369,"000")&amp;"  "&amp;TEXT(H369,"0000")&amp;"  "&amp;I369,F369&amp;"  "&amp;TEXT(H369,"0000")&amp;"  "&amp;I369))</f>
        <v/>
      </c>
      <c r="Q369" s="12">
        <f>IF(J369=0,"",IF(J369="CNPJ/CPF","PIX: "&amp;TEXT(K369,"00000000000"),IF(J369="TELEFONE","PIX: "&amp;K369,IF(J369="EMAIL","PIX: "&amp;K369,"PIX: "&amp;TEXT(K369,"00000000000000")))))</f>
        <v/>
      </c>
    </row>
    <row r="370">
      <c r="A370" s="98" t="n">
        <v>45086515000194</v>
      </c>
      <c r="B370" s="35" t="inlineStr">
        <is>
          <t>LISA PAPEIS LTDA</t>
        </is>
      </c>
      <c r="C370" s="35">
        <f>UPPER(B370)</f>
        <v/>
      </c>
      <c r="G370" s="45" t="n"/>
      <c r="K370" s="41">
        <f>IF(J370=0,"",IF(J370=Diversos!$I$2,IF(LEN(A370)&lt;=11,TEXT(A370,"00000000000"),TEXT(A370,"00000000000000")),IF(J370=Diversos!$I$3,E370,D370)))</f>
        <v/>
      </c>
      <c r="L370" s="12" t="inlineStr">
        <is>
          <t>DIV</t>
        </is>
      </c>
      <c r="O370" s="12">
        <f>IF(AND(P370&lt;&gt;"",Q370&lt;&gt;""),Q370,P370&amp;Q370)</f>
        <v/>
      </c>
      <c r="P370" s="12">
        <f>IF(F370=0,"",IF(G370=13,F370&amp;"  "&amp;TEXT(G370,"000")&amp;"  "&amp;TEXT(H370,"0000")&amp;"  "&amp;I370,F370&amp;"  "&amp;TEXT(H370,"0000")&amp;"  "&amp;I370))</f>
        <v/>
      </c>
      <c r="Q370" s="12">
        <f>IF(J370=0,"",IF(J370="CNPJ/CPF","PIX: "&amp;TEXT(K370,"00000000000"),IF(J370="TELEFONE","PIX: "&amp;K370,IF(J370="EMAIL","PIX: "&amp;K370,"PIX: "&amp;TEXT(K370,"00000000000000")))))</f>
        <v/>
      </c>
    </row>
    <row r="371">
      <c r="A371" s="98" t="n">
        <v>7111474000150</v>
      </c>
      <c r="B371" s="35" t="inlineStr">
        <is>
          <t>LISBOA INDUSTRIA DE PREMOLDADOS DE CONCRETO E DISTRIBUIDORA DE CIMENTOS</t>
        </is>
      </c>
      <c r="C371" s="36" t="inlineStr">
        <is>
          <t>LISBOA PREMOLDADOS E CIMENTOS</t>
        </is>
      </c>
      <c r="G371" s="45" t="n"/>
      <c r="K371" s="41">
        <f>IF(J371=0,"",IF(J371=Diversos!$I$2,IF(LEN(A371)&lt;=11,TEXT(A371,"00000000000"),TEXT(A371,"00000000000000")),IF(J371=Diversos!$I$3,E371,D371)))</f>
        <v/>
      </c>
      <c r="L371" s="12" t="inlineStr">
        <is>
          <t>MAT</t>
        </is>
      </c>
      <c r="O371" s="12">
        <f>IF(AND(P371&lt;&gt;"",Q371&lt;&gt;""),Q371,P371&amp;Q371)</f>
        <v/>
      </c>
      <c r="P371" s="12">
        <f>IF(F371=0,"",IF(G371=13,F371&amp;"  "&amp;TEXT(G371,"000")&amp;"  "&amp;TEXT(H371,"0000")&amp;"  "&amp;I371,F371&amp;"  "&amp;TEXT(H371,"0000")&amp;"  "&amp;I371))</f>
        <v/>
      </c>
      <c r="Q371" s="12">
        <f>IF(J371=0,"",IF(J371="CNPJ/CPF","PIX: "&amp;TEXT(K371,"00000000000"),IF(J371="TELEFONE","PIX: "&amp;K371,IF(J371="EMAIL","PIX: "&amp;K371,"PIX: "&amp;TEXT(K371,"00000000000000")))))</f>
        <v/>
      </c>
    </row>
    <row r="372">
      <c r="A372" s="98" t="n">
        <v>9462647000100</v>
      </c>
      <c r="B372" s="35" t="inlineStr">
        <is>
          <t>CLAYTON PATRICIO RAMOS</t>
        </is>
      </c>
      <c r="C372" s="36" t="inlineStr">
        <is>
          <t>LOC RAMOS</t>
        </is>
      </c>
      <c r="K372" s="41">
        <f>IF(J372=0,"",IF(J372=Diversos!$I$2,IF(LEN(A372)&lt;=11,TEXT(A372,"00000000000"),TEXT(A372,"00000000000000")),IF(J372=Diversos!$I$3,E372,D372)))</f>
        <v/>
      </c>
      <c r="L372" s="12" t="inlineStr">
        <is>
          <t>LOC</t>
        </is>
      </c>
      <c r="O372" s="12">
        <f>IF(AND(P372&lt;&gt;"",Q372&lt;&gt;""),Q372,P372&amp;Q372)</f>
        <v/>
      </c>
      <c r="P372" s="12">
        <f>IF(F372=0,"",IF(G372=13,F372&amp;"  "&amp;TEXT(G372,"000")&amp;"  "&amp;TEXT(H372,"0000")&amp;"  "&amp;I372,F372&amp;"  "&amp;TEXT(H372,"0000")&amp;"  "&amp;I372))</f>
        <v/>
      </c>
      <c r="Q372" s="12">
        <f>IF(J372=0,"",IF(J372="CNPJ/CPF","PIX: "&amp;TEXT(K372,"00000000000"),IF(J372="TELEFONE","PIX: "&amp;K372,IF(J372="EMAIL","PIX: "&amp;K372,"PIX: "&amp;TEXT(K372,"00000000000000")))))</f>
        <v/>
      </c>
    </row>
    <row r="373">
      <c r="A373" s="98" t="n">
        <v>21944558000103</v>
      </c>
      <c r="B373" s="35" t="inlineStr">
        <is>
          <t>Locan  Locadora de Andaimes e Equipamentos Para Construcao Civil LTDA</t>
        </is>
      </c>
      <c r="C373" s="35" t="inlineStr">
        <is>
          <t>LOCAN ANDAIMES</t>
        </is>
      </c>
      <c r="D373" s="43" t="n"/>
      <c r="K373" s="41">
        <f>IF(J373=0,"",IF(J373=Diversos!$I$2,IF(LEN(A373)&lt;=11,TEXT(A373,"00000000000"),TEXT(A373,"00000000000000")),IF(J373=Diversos!$I$3,E373,D373)))</f>
        <v/>
      </c>
      <c r="L373" s="12" t="inlineStr">
        <is>
          <t>LOC</t>
        </is>
      </c>
      <c r="O373" s="12">
        <f>IF(AND(P373&lt;&gt;"",Q373&lt;&gt;""),Q373,P373&amp;Q373)</f>
        <v/>
      </c>
      <c r="P373" s="12">
        <f>IF(F373=0,"",IF(G373=13,F373&amp;"  "&amp;TEXT(G373,"000")&amp;"  "&amp;TEXT(H373,"0000")&amp;"  "&amp;I373,F373&amp;"  "&amp;TEXT(H373,"0000")&amp;"  "&amp;I373))</f>
        <v/>
      </c>
      <c r="Q373" s="12">
        <f>IF(J373=0,"",IF(J373="CNPJ/CPF","PIX: "&amp;TEXT(K373,"00000000000"),IF(J373="TELEFONE","PIX: "&amp;K373,IF(J373="EMAIL","PIX: "&amp;K373,"PIX: "&amp;TEXT(K373,"00000000000000")))))</f>
        <v/>
      </c>
    </row>
    <row r="374">
      <c r="A374" s="98" t="n">
        <v>7409393000130</v>
      </c>
      <c r="B374" s="35" t="inlineStr">
        <is>
          <t>LOCFER IMPORTACAO DISTRIBUICAO COMERCIO E LOCACAO DE EQUIPAMENTOS LTDA</t>
        </is>
      </c>
      <c r="C374" s="36" t="inlineStr">
        <is>
          <t>LOCFER</t>
        </is>
      </c>
      <c r="G374" s="45" t="n"/>
      <c r="K374" s="41">
        <f>IF(J374=0,"",IF(J374=Diversos!$I$2,IF(LEN(A374)&lt;=11,TEXT(A374,"00000000000"),TEXT(A374,"00000000000000")),IF(J374=Diversos!$I$3,E374,D374)))</f>
        <v/>
      </c>
      <c r="L374" s="12" t="inlineStr">
        <is>
          <t>LOC</t>
        </is>
      </c>
      <c r="O374" s="12">
        <f>IF(AND(P374&lt;&gt;"",Q374&lt;&gt;""),Q374,P374&amp;Q374)</f>
        <v/>
      </c>
      <c r="P374" s="12">
        <f>IF(F374=0,"",IF(G374=13,F374&amp;"  "&amp;TEXT(G374,"000")&amp;"  "&amp;TEXT(H374,"0000")&amp;"  "&amp;I374,F374&amp;"  "&amp;TEXT(H374,"0000")&amp;"  "&amp;I374))</f>
        <v/>
      </c>
      <c r="Q374" s="12">
        <f>IF(J374=0,"",IF(J374="CNPJ/CPF","PIX: "&amp;TEXT(K374,"00000000000"),IF(J374="TELEFONE","PIX: "&amp;K374,IF(J374="EMAIL","PIX: "&amp;K374,"PIX: "&amp;TEXT(K374,"00000000000000")))))</f>
        <v/>
      </c>
    </row>
    <row r="375">
      <c r="A375" s="98" t="n">
        <v>2976739633</v>
      </c>
      <c r="B375" s="35" t="inlineStr">
        <is>
          <t>JOSÉ CHARLES RODRIGUES PEREIRA</t>
        </is>
      </c>
      <c r="C375" s="35" t="inlineStr">
        <is>
          <t>LOCFURO</t>
        </is>
      </c>
      <c r="D375" s="43" t="n"/>
      <c r="J375" s="12" t="inlineStr">
        <is>
          <t>CNPJ/CPF</t>
        </is>
      </c>
      <c r="K375" s="41">
        <f>IF(J375=0,"",IF(J375=Diversos!$I$2,IF(LEN(A375)&lt;=11,TEXT(A375,"00000000000"),TEXT(A375,"00000000000000")),IF(J375=Diversos!$I$3,E375,D375)))</f>
        <v/>
      </c>
      <c r="L375" s="12" t="inlineStr">
        <is>
          <t>SERV</t>
        </is>
      </c>
      <c r="O375" s="12">
        <f>IF(AND(P375&lt;&gt;"",Q375&lt;&gt;""),Q375,P375&amp;Q375)</f>
        <v/>
      </c>
      <c r="P375" s="12">
        <f>IF(F375=0,"",IF(G375=13,F375&amp;"  "&amp;TEXT(G375,"000")&amp;"  "&amp;TEXT(H375,"0000")&amp;"  "&amp;I375,F375&amp;"  "&amp;TEXT(H375,"0000")&amp;"  "&amp;I375))</f>
        <v/>
      </c>
      <c r="Q375" s="12">
        <f>IF(J375=0,"",IF(J375="CNPJ/CPF","PIX: "&amp;TEXT(K375,"00000000000"),IF(J375="TELEFONE","PIX: "&amp;K375,IF(J375="EMAIL","PIX: "&amp;K375,"PIX: "&amp;TEXT(K375,"00000000000000")))))</f>
        <v/>
      </c>
    </row>
    <row r="376">
      <c r="A376" s="98" t="n">
        <v>46161144000120</v>
      </c>
      <c r="B376" s="36" t="inlineStr">
        <is>
          <t>ALCENIRA MATIAS DA SILVA</t>
        </is>
      </c>
      <c r="C376" s="36" t="inlineStr">
        <is>
          <t>LOJA DO MECANICO</t>
        </is>
      </c>
      <c r="D376" s="43" t="n"/>
      <c r="E376" s="44" t="n"/>
      <c r="F376" s="44" t="n"/>
      <c r="G376" s="45" t="n"/>
      <c r="H376" s="46" t="n"/>
      <c r="I376" s="44" t="n"/>
      <c r="J376" s="44" t="n"/>
      <c r="K376" s="41">
        <f>IF(J376=0,"",IF(J376=Diversos!$I$2,IF(LEN(A376)&lt;=11,TEXT(A376,"00000000000"),TEXT(A376,"00000000000000")),IF(J376=Diversos!$I$3,E376,D376)))</f>
        <v/>
      </c>
      <c r="L376" s="44" t="inlineStr">
        <is>
          <t>MAT</t>
        </is>
      </c>
      <c r="M376" s="44" t="n"/>
      <c r="N376" s="44" t="inlineStr">
        <is>
          <t>FORNECEDOR</t>
        </is>
      </c>
      <c r="O376" s="12">
        <f>IF(AND(P376&lt;&gt;"",Q376&lt;&gt;""),Q376,P376&amp;Q376)</f>
        <v/>
      </c>
      <c r="P376" s="12">
        <f>IF(F376=0,"",IF(G376=13,F376&amp;"  "&amp;TEXT(G376,"000")&amp;"  "&amp;TEXT(H376,"0000")&amp;"  "&amp;I376,F376&amp;"  "&amp;TEXT(H376,"0000")&amp;"  "&amp;I376))</f>
        <v/>
      </c>
      <c r="Q376" s="12">
        <f>IF(J376=0,"",IF(J376="CNPJ/CPF","PIX: "&amp;TEXT(K376,"00000000000"),IF(J376="TELEFONE","PIX: "&amp;K376,IF(J376="EMAIL","PIX: "&amp;K376,"PIX: "&amp;TEXT(K376,"00000000000000")))))</f>
        <v/>
      </c>
    </row>
    <row r="377">
      <c r="A377" s="98" t="n">
        <v>17581836000634</v>
      </c>
      <c r="B377" s="35" t="inlineStr">
        <is>
          <t>SOCIEDADE IRMAOS BARROS ANDRADE LTDA</t>
        </is>
      </c>
      <c r="C377" s="35" t="inlineStr">
        <is>
          <t>LOJA DO PAULO</t>
        </is>
      </c>
      <c r="D377" s="43" t="n"/>
      <c r="K377" s="41">
        <f>IF(J377=0,"",IF(J377=Diversos!$I$2,IF(LEN(A377)&lt;=11,TEXT(A377,"00000000000"),TEXT(A377,"00000000000000")),IF(J377=Diversos!$I$3,E377,D377)))</f>
        <v/>
      </c>
      <c r="L377" s="12" t="inlineStr">
        <is>
          <t>MAT</t>
        </is>
      </c>
      <c r="O377" s="12">
        <f>IF(AND(P377&lt;&gt;"",Q377&lt;&gt;""),Q377,P377&amp;Q377)</f>
        <v/>
      </c>
      <c r="P377" s="12">
        <f>IF(F377=0,"",IF(G377=13,F377&amp;"  "&amp;TEXT(G377,"000")&amp;"  "&amp;TEXT(H377,"0000")&amp;"  "&amp;I377,F377&amp;"  "&amp;TEXT(H377,"0000")&amp;"  "&amp;I377))</f>
        <v/>
      </c>
      <c r="Q377" s="12">
        <f>IF(J377=0,"",IF(J377="CNPJ/CPF","PIX: "&amp;TEXT(K377,"00000000000"),IF(J377="TELEFONE","PIX: "&amp;K377,IF(J377="EMAIL","PIX: "&amp;K377,"PIX: "&amp;TEXT(K377,"00000000000000")))))</f>
        <v/>
      </c>
    </row>
    <row r="378">
      <c r="A378" s="98" t="n">
        <v>17581836000200</v>
      </c>
      <c r="B378" s="35" t="inlineStr">
        <is>
          <t>SOCIEDADE IRMAOS BARROS ANDRADE LTDA</t>
        </is>
      </c>
      <c r="C378" s="35" t="inlineStr">
        <is>
          <t>LOJA DO PAULO</t>
        </is>
      </c>
      <c r="D378" s="43" t="n"/>
      <c r="K378" s="41">
        <f>IF(J378=0,"",IF(J378=Diversos!$I$2,IF(LEN(A378)&lt;=11,TEXT(A378,"00000000000"),TEXT(A378,"00000000000000")),IF(J378=Diversos!$I$3,E378,D378)))</f>
        <v/>
      </c>
      <c r="L378" s="12" t="inlineStr">
        <is>
          <t>MAT</t>
        </is>
      </c>
      <c r="O378" s="12">
        <f>IF(AND(P378&lt;&gt;"",Q378&lt;&gt;""),Q378,P378&amp;Q378)</f>
        <v/>
      </c>
      <c r="P378" s="12">
        <f>IF(F378=0,"",IF(G378=13,F378&amp;"  "&amp;TEXT(G378,"000")&amp;"  "&amp;TEXT(H378,"0000")&amp;"  "&amp;I378,F378&amp;"  "&amp;TEXT(H378,"0000")&amp;"  "&amp;I378))</f>
        <v/>
      </c>
      <c r="Q378" s="12">
        <f>IF(J378=0,"",IF(J378="CNPJ/CPF","PIX: "&amp;TEXT(K378,"00000000000"),IF(J378="TELEFONE","PIX: "&amp;K378,IF(J378="EMAIL","PIX: "&amp;K378,"PIX: "&amp;TEXT(K378,"00000000000000")))))</f>
        <v/>
      </c>
    </row>
    <row r="379">
      <c r="A379" s="98" t="n">
        <v>16515454000135</v>
      </c>
      <c r="B379" s="35" t="inlineStr">
        <is>
          <t>LOJA DO PAULO</t>
        </is>
      </c>
      <c r="C379" s="35">
        <f>UPPER(B379)</f>
        <v/>
      </c>
      <c r="K379" s="41">
        <f>IF(J379=0,"",IF(J379=Diversos!$I$2,IF(LEN(A379)&lt;=11,TEXT(A379,"00000000000"),TEXT(A379,"00000000000000")),IF(J379=Diversos!$I$3,E379,D379)))</f>
        <v/>
      </c>
      <c r="L379" s="12" t="inlineStr">
        <is>
          <t>MAT</t>
        </is>
      </c>
      <c r="O379" s="12">
        <f>IF(AND(P379&lt;&gt;"",Q379&lt;&gt;""),Q379,P379&amp;Q379)</f>
        <v/>
      </c>
      <c r="P379" s="12">
        <f>IF(F379=0,"",IF(G379=13,F379&amp;"  "&amp;TEXT(G379,"000")&amp;"  "&amp;TEXT(H379,"0000")&amp;"  "&amp;I379,F379&amp;"  "&amp;TEXT(H379,"0000")&amp;"  "&amp;I379))</f>
        <v/>
      </c>
      <c r="Q379" s="12">
        <f>IF(J379=0,"",IF(J379="CNPJ/CPF","PIX: "&amp;TEXT(K379,"00000000000"),IF(J379="TELEFONE","PIX: "&amp;K379,IF(J379="EMAIL","PIX: "&amp;K379,"PIX: "&amp;TEXT(K379,"00000000000000")))))</f>
        <v/>
      </c>
    </row>
    <row r="380">
      <c r="A380" s="98" t="n">
        <v>22061279000156</v>
      </c>
      <c r="B380" s="35" t="inlineStr">
        <is>
          <t>LOJA DOS PARAFUSOS LTDA</t>
        </is>
      </c>
      <c r="C380" s="35">
        <f>UPPER(B380)</f>
        <v/>
      </c>
      <c r="D380" s="43" t="n"/>
      <c r="K380" s="41">
        <f>IF(J380=0,"",IF(J380=Diversos!$I$2,IF(LEN(A380)&lt;=11,TEXT(A380,"00000000000"),TEXT(A380,"00000000000000")),IF(J380=Diversos!$I$3,E380,D380)))</f>
        <v/>
      </c>
      <c r="L380" s="12" t="inlineStr">
        <is>
          <t>MAT</t>
        </is>
      </c>
      <c r="O380" s="12">
        <f>IF(AND(P380&lt;&gt;"",Q380&lt;&gt;""),Q380,P380&amp;Q380)</f>
        <v/>
      </c>
      <c r="P380" s="12">
        <f>IF(F380=0,"",IF(G380=13,F380&amp;"  "&amp;TEXT(G380,"000")&amp;"  "&amp;TEXT(H380,"0000")&amp;"  "&amp;I380,F380&amp;"  "&amp;TEXT(H380,"0000")&amp;"  "&amp;I380))</f>
        <v/>
      </c>
      <c r="Q380" s="12">
        <f>IF(J380=0,"",IF(J380="CNPJ/CPF","PIX: "&amp;TEXT(K380,"00000000000"),IF(J380="TELEFONE","PIX: "&amp;K380,IF(J380="EMAIL","PIX: "&amp;K380,"PIX: "&amp;TEXT(K380,"00000000000000")))))</f>
        <v/>
      </c>
    </row>
    <row r="381">
      <c r="A381" s="98" t="n">
        <v>17155342000183</v>
      </c>
      <c r="B381" s="35" t="inlineStr">
        <is>
          <t>LOJA ELETRICA LTDA</t>
        </is>
      </c>
      <c r="C381" s="35">
        <f>UPPER(B381)</f>
        <v/>
      </c>
      <c r="D381" s="43" t="n"/>
      <c r="K381" s="41">
        <f>IF(J381=0,"",IF(J381=Diversos!$I$2,IF(LEN(A381)&lt;=11,TEXT(A381,"00000000000"),TEXT(A381,"00000000000000")),IF(J381=Diversos!$I$3,E381,D381)))</f>
        <v/>
      </c>
      <c r="L381" s="12" t="inlineStr">
        <is>
          <t>MAT</t>
        </is>
      </c>
      <c r="O381" s="12">
        <f>IF(AND(P381&lt;&gt;"",Q381&lt;&gt;""),Q381,P381&amp;Q381)</f>
        <v/>
      </c>
      <c r="P381" s="12">
        <f>IF(F381=0,"",IF(G381=13,F381&amp;"  "&amp;TEXT(G381,"000")&amp;"  "&amp;TEXT(H381,"0000")&amp;"  "&amp;I381,F381&amp;"  "&amp;TEXT(H381,"0000")&amp;"  "&amp;I381))</f>
        <v/>
      </c>
      <c r="Q381" s="12">
        <f>IF(J381=0,"",IF(J381="CNPJ/CPF","PIX: "&amp;TEXT(K381,"00000000000"),IF(J381="TELEFONE","PIX: "&amp;K381,IF(J381="EMAIL","PIX: "&amp;K381,"PIX: "&amp;TEXT(K381,"00000000000000")))))</f>
        <v/>
      </c>
    </row>
    <row r="382">
      <c r="A382" s="98" t="n">
        <v>14939732000156</v>
      </c>
      <c r="B382" s="35" t="inlineStr">
        <is>
          <t>LOKS EQUIPAMENTOS LTDA</t>
        </is>
      </c>
      <c r="C382" s="35">
        <f>UPPER(B382)</f>
        <v/>
      </c>
      <c r="L382" s="12" t="inlineStr">
        <is>
          <t>LOC</t>
        </is>
      </c>
      <c r="O382" s="12">
        <f>IF(AND(P382&lt;&gt;"",Q382&lt;&gt;""),Q382,P382&amp;Q382)</f>
        <v/>
      </c>
      <c r="P382" s="12">
        <f>IF(F382=0,"",IF(G382=13,F382&amp;"  "&amp;TEXT(G382,"000")&amp;"  "&amp;TEXT(H382,"0000")&amp;"  "&amp;I382,F382&amp;"  "&amp;TEXT(H382,"0000")&amp;"  "&amp;I382))</f>
        <v/>
      </c>
      <c r="Q382" s="12">
        <f>IF(J382=0,"",IF(J382="CNPJ/CPF","PIX: "&amp;TEXT(K382,"00000000000"),IF(J382="TELEFONE","PIX: "&amp;K382,IF(J382="EMAIL","PIX: "&amp;K382,"PIX: "&amp;TEXT(K382,"00000000000000")))))</f>
        <v/>
      </c>
    </row>
    <row r="383">
      <c r="A383" s="98" t="n">
        <v>17475666000107</v>
      </c>
      <c r="B383" s="35" t="inlineStr">
        <is>
          <t>LOMAC LOCAÇÕES</t>
        </is>
      </c>
      <c r="C383" s="35">
        <f>UPPER(B383)</f>
        <v/>
      </c>
      <c r="K383" s="41">
        <f>IF(J383=0,"",IF(J383=Diversos!$I$2,IF(LEN(A383)&lt;=11,TEXT(A383,"00000000000"),TEXT(A383,"00000000000000")),IF(J383=Diversos!$I$3,E383,D383)))</f>
        <v/>
      </c>
      <c r="L383" s="12" t="inlineStr">
        <is>
          <t>MAT</t>
        </is>
      </c>
      <c r="O383" s="12">
        <f>IF(AND(P383&lt;&gt;"",Q383&lt;&gt;""),Q383,P383&amp;Q383)</f>
        <v/>
      </c>
      <c r="P383" s="12">
        <f>IF(F383=0,"",IF(G383=13,F383&amp;"  "&amp;TEXT(G383,"000")&amp;"  "&amp;TEXT(H383,"0000")&amp;"  "&amp;I383,F383&amp;"  "&amp;TEXT(H383,"0000")&amp;"  "&amp;I383))</f>
        <v/>
      </c>
      <c r="Q383" s="12">
        <f>IF(J383=0,"",IF(J383="CNPJ/CPF","PIX: "&amp;TEXT(K383,"00000000000"),IF(J383="TELEFONE","PIX: "&amp;K383,IF(J383="EMAIL","PIX: "&amp;K383,"PIX: "&amp;TEXT(K383,"00000000000000")))))</f>
        <v/>
      </c>
    </row>
    <row r="384">
      <c r="A384" s="98" t="n">
        <v>40711646000100</v>
      </c>
      <c r="B384" s="35" t="inlineStr">
        <is>
          <t>LP FUNDACOES LTDA</t>
        </is>
      </c>
      <c r="C384" s="35">
        <f>UPPER(B384)</f>
        <v/>
      </c>
      <c r="J384" s="12" t="inlineStr">
        <is>
          <t>CNPJ/CPF</t>
        </is>
      </c>
      <c r="K384" s="41">
        <f>IF(J384=0,"",IF(J384=Diversos!$I$2,IF(LEN(A384)&lt;=11,TEXT(A384,"00000000000"),TEXT(A384,"00000000000000")),IF(J384=Diversos!$I$3,E384,D384)))</f>
        <v/>
      </c>
      <c r="L384" s="12" t="inlineStr">
        <is>
          <t>SERV</t>
        </is>
      </c>
      <c r="M384" s="12" t="inlineStr">
        <is>
          <t>FLAVIO TUBULEIRO</t>
        </is>
      </c>
      <c r="O384" s="12">
        <f>IF(AND(P384&lt;&gt;"",Q384&lt;&gt;""),Q384,P384&amp;Q384)</f>
        <v/>
      </c>
      <c r="P384" s="12">
        <f>IF(F384=0,"",IF(G384=13,F384&amp;"  "&amp;TEXT(G384,"000")&amp;"  "&amp;TEXT(H384,"0000")&amp;"  "&amp;I384,F384&amp;"  "&amp;TEXT(H384,"0000")&amp;"  "&amp;I384))</f>
        <v/>
      </c>
      <c r="Q384" s="12">
        <f>IF(J384=0,"",IF(J384="CNPJ/CPF","PIX: "&amp;TEXT(K384,"00000000000"),IF(J384="TELEFONE","PIX: "&amp;K384,IF(J384="EMAIL","PIX: "&amp;K384,"PIX: "&amp;TEXT(K384,"00000000000000")))))</f>
        <v/>
      </c>
    </row>
    <row r="385">
      <c r="A385" s="98" t="n">
        <v>7853729000150</v>
      </c>
      <c r="B385" s="35" t="inlineStr">
        <is>
          <t>LR TEXEIRA COM TRANSPORTES EPP</t>
        </is>
      </c>
      <c r="C385" s="35">
        <f>UPPER(B385)</f>
        <v/>
      </c>
      <c r="L385" s="12" t="inlineStr">
        <is>
          <t>DIV</t>
        </is>
      </c>
      <c r="M385" s="12" t="inlineStr">
        <is>
          <t>FRETE</t>
        </is>
      </c>
      <c r="O385" s="12">
        <f>IF(AND(P385&lt;&gt;"",Q385&lt;&gt;""),Q385,P385&amp;Q385)</f>
        <v/>
      </c>
      <c r="P385" s="12">
        <f>IF(F385=0,"",IF(G385=13,F385&amp;"  "&amp;TEXT(G385,"000")&amp;"  "&amp;TEXT(H385,"0000")&amp;"  "&amp;I385,F385&amp;"  "&amp;TEXT(H385,"0000")&amp;"  "&amp;I385))</f>
        <v/>
      </c>
      <c r="Q385" s="12">
        <f>IF(J385=0,"",IF(J385="CNPJ/CPF","PIX: "&amp;TEXT(K385,"00000000000"),IF(J385="TELEFONE","PIX: "&amp;K385,IF(J385="EMAIL","PIX: "&amp;K385,"PIX: "&amp;TEXT(K385,"00000000000000")))))</f>
        <v/>
      </c>
    </row>
    <row r="386">
      <c r="A386" s="98" t="n">
        <v>4570925642</v>
      </c>
      <c r="B386" s="35" t="inlineStr">
        <is>
          <t>LUCAS COSTA OLIVEIRA</t>
        </is>
      </c>
      <c r="C386" s="35">
        <f>UPPER(B386)</f>
        <v/>
      </c>
      <c r="F386" s="12" t="inlineStr">
        <is>
          <t>ITAÚ</t>
        </is>
      </c>
      <c r="H386" s="40" t="n">
        <v>9687</v>
      </c>
      <c r="I386" s="12" t="n">
        <v>15579</v>
      </c>
      <c r="K386" s="41">
        <f>IF(J386=0,"",IF(J386=Diversos!$I$2,IF(LEN(A386)&lt;=11,TEXT(A386,"00000000000"),TEXT(A386,"00000000000000")),IF(J386=Diversos!$I$3,E386,D386)))</f>
        <v/>
      </c>
      <c r="L386" s="12" t="inlineStr">
        <is>
          <t>DIV</t>
        </is>
      </c>
      <c r="M386" s="12" t="inlineStr">
        <is>
          <t>CINTOS PARAQUEDAS  OBRA</t>
        </is>
      </c>
      <c r="O386" s="12">
        <f>IF(AND(P386&lt;&gt;"",Q386&lt;&gt;""),Q386,P386&amp;Q386)</f>
        <v/>
      </c>
      <c r="P386" s="12">
        <f>IF(F386=0,"",IF(G386=13,F386&amp;"  "&amp;TEXT(G386,"000")&amp;"  "&amp;TEXT(H386,"0000")&amp;"  "&amp;I386,F386&amp;"  "&amp;TEXT(H386,"0000")&amp;"  "&amp;I386))</f>
        <v/>
      </c>
      <c r="Q386" s="12">
        <f>IF(J386=0,"",IF(J386="CNPJ/CPF","PIX: "&amp;TEXT(K386,"00000000000"),IF(J386="TELEFONE","PIX: "&amp;K386,IF(J386="EMAIL","PIX: "&amp;K386,"PIX: "&amp;TEXT(K386,"00000000000000")))))</f>
        <v/>
      </c>
    </row>
    <row r="387">
      <c r="A387" s="98" t="n">
        <v>12924634652</v>
      </c>
      <c r="B387" s="35" t="inlineStr">
        <is>
          <t>LUCAS ERON DELELIS DE ALMEIDA</t>
        </is>
      </c>
      <c r="C387" s="35">
        <f>UPPER(B387)</f>
        <v/>
      </c>
      <c r="D387" s="38" t="n">
        <v>31993604019</v>
      </c>
      <c r="J387" s="12" t="inlineStr">
        <is>
          <t>TELEFONE</t>
        </is>
      </c>
      <c r="K387" s="41">
        <f>IF(J387=0,"",IF(J387=Diversos!$I$2,IF(LEN(A387)&lt;=11,TEXT(A387,"00000000000"),TEXT(A387,"00000000000000")),IF(J387=Diversos!$I$3,E387,D387)))</f>
        <v/>
      </c>
      <c r="L387" s="12" t="inlineStr">
        <is>
          <t>MO</t>
        </is>
      </c>
      <c r="O387" s="12">
        <f>IF(AND(P387&lt;&gt;"",Q387&lt;&gt;""),Q387,P387&amp;Q387)</f>
        <v/>
      </c>
      <c r="P387" s="12">
        <f>IF(F387=0,"",IF(G387=13,F387&amp;"  "&amp;TEXT(G387,"000")&amp;"  "&amp;TEXT(H387,"0000")&amp;"  "&amp;I387,F387&amp;"  "&amp;TEXT(H387,"0000")&amp;"  "&amp;I387))</f>
        <v/>
      </c>
      <c r="Q387" s="12">
        <f>IF(J387=0,"",IF(J387="CNPJ/CPF","PIX: "&amp;TEXT(K387,"00000000000"),IF(J387="TELEFONE","PIX: "&amp;K387,IF(J387="EMAIL","PIX: "&amp;K387,"PIX: "&amp;TEXT(K387,"00000000000000")))))</f>
        <v/>
      </c>
    </row>
    <row r="388">
      <c r="A388" s="52" t="n">
        <v>31985017826</v>
      </c>
      <c r="B388" s="35" t="inlineStr">
        <is>
          <t>LUCAS INACIO DE JESUS</t>
        </is>
      </c>
      <c r="C388" s="35">
        <f>UPPER(B388)</f>
        <v/>
      </c>
      <c r="D388" s="38" t="n">
        <v>31985017826</v>
      </c>
      <c r="J388" s="12" t="inlineStr">
        <is>
          <t>TELEFONE</t>
        </is>
      </c>
      <c r="K388" s="41">
        <f>IF(J388=0,"",IF(J388=Diversos!$I$2,IF(LEN(A388)&lt;=11,TEXT(A388,"00000000000"),TEXT(A388,"00000000000000")),IF(J388=Diversos!$I$3,E388,D388)))</f>
        <v/>
      </c>
      <c r="L388" s="12" t="inlineStr">
        <is>
          <t>MO</t>
        </is>
      </c>
      <c r="O388" s="12">
        <f>IF(AND(P388&lt;&gt;"",Q388&lt;&gt;""),Q388,P388&amp;Q388)</f>
        <v/>
      </c>
      <c r="P388" s="12">
        <f>IF(F388=0,"",IF(G388=13,F388&amp;"  "&amp;TEXT(G388,"000")&amp;"  "&amp;TEXT(H388,"0000")&amp;"  "&amp;I388,F388&amp;"  "&amp;TEXT(H388,"0000")&amp;"  "&amp;I388))</f>
        <v/>
      </c>
      <c r="Q388" s="12">
        <f>IF(J388=0,"",IF(J388="CNPJ/CPF","PIX: "&amp;TEXT(K388,"00000000000"),IF(J388="TELEFONE","PIX: "&amp;K388,IF(J388="EMAIL","PIX: "&amp;K388,"PIX: "&amp;TEXT(K388,"00000000000000")))))</f>
        <v/>
      </c>
    </row>
    <row r="389">
      <c r="A389" s="98" t="n">
        <v>14073650610</v>
      </c>
      <c r="B389" s="35" t="inlineStr">
        <is>
          <t>LUIZ ARAUJO GOMES</t>
        </is>
      </c>
      <c r="C389" s="35">
        <f>UPPER(B389)</f>
        <v/>
      </c>
      <c r="D389" s="38" t="n">
        <v>31994890070</v>
      </c>
      <c r="J389" s="12" t="inlineStr">
        <is>
          <t>TELEFONE</t>
        </is>
      </c>
      <c r="K389" s="41">
        <f>IF(J389=0,"",IF(J389=Diversos!$I$2,IF(LEN(A389)&lt;=11,TEXT(A389,"00000000000"),TEXT(A389,"00000000000000")),IF(J389=Diversos!$I$3,E389,D389)))</f>
        <v/>
      </c>
      <c r="L389" s="12" t="inlineStr">
        <is>
          <t>MO</t>
        </is>
      </c>
      <c r="N389" s="12" t="inlineStr">
        <is>
          <t>COLABORADOR</t>
        </is>
      </c>
      <c r="O389" s="12">
        <f>IF(AND(P389&lt;&gt;"",Q389&lt;&gt;""),Q389,P389&amp;Q389)</f>
        <v/>
      </c>
      <c r="P389" s="12">
        <f>IF(F389=0,"",IF(G389=13,F389&amp;"  "&amp;TEXT(G389,"000")&amp;"  "&amp;TEXT(H389,"0000")&amp;"  "&amp;I389,F389&amp;"  "&amp;TEXT(H389,"0000")&amp;"  "&amp;I389))</f>
        <v/>
      </c>
      <c r="Q389" s="12">
        <f>IF(J389=0,"",IF(J389="CNPJ/CPF","PIX: "&amp;TEXT(K389,"00000000000"),IF(J389="TELEFONE","PIX: "&amp;K389,IF(J389="EMAIL","PIX: "&amp;K389,"PIX: "&amp;TEXT(K389,"00000000000000")))))</f>
        <v/>
      </c>
    </row>
    <row r="390">
      <c r="A390" s="98" t="n">
        <v>37984081646</v>
      </c>
      <c r="B390" s="35" t="inlineStr">
        <is>
          <t>LUIZA BATISTA DO NASCIMENTO</t>
        </is>
      </c>
      <c r="C390" s="35">
        <f>UPPER(B390)</f>
        <v/>
      </c>
      <c r="K390" s="41">
        <f>IF(J390=0,"",IF(J390=Diversos!$I$2,IF(LEN(A390)&lt;=11,TEXT(A390,"00000000000"),TEXT(A390,"00000000000000")),IF(J390=Diversos!$I$3,E390,D390)))</f>
        <v/>
      </c>
      <c r="L390" s="12" t="inlineStr">
        <is>
          <t>MAT</t>
        </is>
      </c>
      <c r="O390" s="12">
        <f>IF(AND(P390&lt;&gt;"",Q390&lt;&gt;""),Q390,P390&amp;Q390)</f>
        <v/>
      </c>
      <c r="P390" s="12">
        <f>IF(F390=0,"",IF(G390=13,F390&amp;"  "&amp;TEXT(G390,"000")&amp;"  "&amp;TEXT(H390,"0000")&amp;"  "&amp;I390,F390&amp;"  "&amp;TEXT(H390,"0000")&amp;"  "&amp;I390))</f>
        <v/>
      </c>
      <c r="Q390" s="12">
        <f>IF(J390=0,"",IF(J390="CNPJ/CPF","PIX: "&amp;TEXT(K390,"00000000000"),IF(J390="TELEFONE","PIX: "&amp;K390,IF(J390="EMAIL","PIX: "&amp;K390,"PIX: "&amp;TEXT(K390,"00000000000000")))))</f>
        <v/>
      </c>
    </row>
    <row r="391">
      <c r="A391" s="98" t="n">
        <v>26562214000145</v>
      </c>
      <c r="B391" s="55" t="inlineStr">
        <is>
          <t>FERRO E ACO M2 LTDA</t>
        </is>
      </c>
      <c r="C391" s="55" t="inlineStr">
        <is>
          <t>M2 FERRAÇO</t>
        </is>
      </c>
      <c r="G391" s="45" t="n"/>
      <c r="K391" s="41">
        <f>IF(J391=0,"",IF(J391=Diversos!$I$2,IF(LEN(A391)&lt;=11,TEXT(A391,"00000000000"),TEXT(A391,"00000000000000")),IF(J391=Diversos!$I$3,E391,D391)))</f>
        <v/>
      </c>
      <c r="L391" s="12" t="inlineStr">
        <is>
          <t>MAT</t>
        </is>
      </c>
      <c r="O391" s="12">
        <f>IF(AND(P391&lt;&gt;"",Q391&lt;&gt;""),Q391,P391&amp;Q391)</f>
        <v/>
      </c>
      <c r="P391" s="12">
        <f>IF(F391=0,"",IF(G391=13,F391&amp;"  "&amp;TEXT(G391,"000")&amp;"  "&amp;TEXT(H391,"0000")&amp;"  "&amp;I391,F391&amp;"  "&amp;TEXT(H391,"0000")&amp;"  "&amp;I391))</f>
        <v/>
      </c>
      <c r="Q391" s="12">
        <f>IF(J391=0,"",IF(J391="CNPJ/CPF","PIX: "&amp;TEXT(K391,"00000000000"),IF(J391="TELEFONE","PIX: "&amp;K391,IF(J391="EMAIL","PIX: "&amp;K391,"PIX: "&amp;TEXT(K391,"00000000000000")))))</f>
        <v/>
      </c>
    </row>
    <row r="392">
      <c r="A392" s="98" t="n">
        <v>21450879000143</v>
      </c>
      <c r="B392" s="35" t="inlineStr">
        <is>
          <t>MADEIREIRA CAUS LTDA</t>
        </is>
      </c>
      <c r="C392" s="35" t="inlineStr">
        <is>
          <t>MACAL</t>
        </is>
      </c>
      <c r="K392" s="41">
        <f>IF(J392=0,"",IF(J392=Diversos!$I$2,IF(LEN(A392)&lt;=11,TEXT(A392,"00000000000"),TEXT(A392,"00000000000000")),IF(J392=Diversos!$I$3,E392,D392)))</f>
        <v/>
      </c>
      <c r="L392" s="12" t="inlineStr">
        <is>
          <t>MAT</t>
        </is>
      </c>
      <c r="O392" s="12">
        <f>IF(AND(P392&lt;&gt;"",Q392&lt;&gt;""),Q392,P392&amp;Q392)</f>
        <v/>
      </c>
      <c r="P392" s="12">
        <f>IF(F392=0,"",IF(G392=13,F392&amp;"  "&amp;TEXT(G392,"000")&amp;"  "&amp;TEXT(H392,"0000")&amp;"  "&amp;I392,F392&amp;"  "&amp;TEXT(H392,"0000")&amp;"  "&amp;I392))</f>
        <v/>
      </c>
      <c r="Q392" s="12">
        <f>IF(J392=0,"",IF(J392="CNPJ/CPF","PIX: "&amp;TEXT(K392,"00000000000"),IF(J392="TELEFONE","PIX: "&amp;K392,IF(J392="EMAIL","PIX: "&amp;K392,"PIX: "&amp;TEXT(K392,"00000000000000")))))</f>
        <v/>
      </c>
    </row>
    <row r="393">
      <c r="A393" s="98" t="n">
        <v>43876960000394</v>
      </c>
      <c r="B393" s="35" t="inlineStr">
        <is>
          <t>MACCAFERRI DO BRASIL LTDA</t>
        </is>
      </c>
      <c r="C393" s="35">
        <f>UPPER(B393)</f>
        <v/>
      </c>
      <c r="K393" s="41">
        <f>IF(J393=0,"",IF(J393=Diversos!$I$2,IF(LEN(A393)&lt;=11,TEXT(A393,"00000000000"),TEXT(A393,"00000000000000")),IF(J393=Diversos!$I$3,E393,D393)))</f>
        <v/>
      </c>
      <c r="L393" s="12" t="inlineStr">
        <is>
          <t>MAT</t>
        </is>
      </c>
      <c r="O393" s="12">
        <f>IF(AND(P393&lt;&gt;"",Q393&lt;&gt;""),Q393,P393&amp;Q393)</f>
        <v/>
      </c>
      <c r="P393" s="12">
        <f>IF(F393=0,"",IF(G393=13,F393&amp;"  "&amp;TEXT(G393,"000")&amp;"  "&amp;TEXT(H393,"0000")&amp;"  "&amp;I393,F393&amp;"  "&amp;TEXT(H393,"0000")&amp;"  "&amp;I393))</f>
        <v/>
      </c>
      <c r="Q393" s="12">
        <f>IF(J393=0,"",IF(J393="CNPJ/CPF","PIX: "&amp;TEXT(K393,"00000000000"),IF(J393="TELEFONE","PIX: "&amp;K393,IF(J393="EMAIL","PIX: "&amp;K393,"PIX: "&amp;TEXT(K393,"00000000000000")))))</f>
        <v/>
      </c>
    </row>
    <row r="394">
      <c r="A394" s="98" t="n">
        <v>7861005000158</v>
      </c>
      <c r="B394" s="35" t="inlineStr">
        <is>
          <t>MADECLARA COMERCIO DE MADEIRAS LTDA</t>
        </is>
      </c>
      <c r="C394" s="35">
        <f>UPPER(B394)</f>
        <v/>
      </c>
      <c r="L394" s="12" t="inlineStr">
        <is>
          <t>MAT</t>
        </is>
      </c>
      <c r="O394" s="12">
        <f>IF(AND(P394&lt;&gt;"",Q394&lt;&gt;""),Q394,P394&amp;Q394)</f>
        <v/>
      </c>
      <c r="P394" s="12">
        <f>IF(F394=0,"",IF(G394=13,F394&amp;"  "&amp;TEXT(G394,"000")&amp;"  "&amp;TEXT(H394,"0000")&amp;"  "&amp;I394,F394&amp;"  "&amp;TEXT(H394,"0000")&amp;"  "&amp;I394))</f>
        <v/>
      </c>
      <c r="Q394" s="12">
        <f>IF(J394=0,"",IF(J394="CNPJ/CPF","PIX: "&amp;TEXT(K394,"00000000000"),IF(J394="TELEFONE","PIX: "&amp;K394,IF(J394="EMAIL","PIX: "&amp;K394,"PIX: "&amp;TEXT(K394,"00000000000000")))))</f>
        <v/>
      </c>
    </row>
    <row r="395">
      <c r="A395" s="98" t="n">
        <v>21020250000163</v>
      </c>
      <c r="B395" s="35" t="inlineStr">
        <is>
          <t>MADEIRAS 3000 LTDA</t>
        </is>
      </c>
      <c r="C395" s="35">
        <f>UPPER(B395)</f>
        <v/>
      </c>
      <c r="K395" s="41">
        <f>IF(J395=0,"",IF(J395=Diversos!$I$2,IF(LEN(A395)&lt;=11,TEXT(A395,"00000000000"),TEXT(A395,"00000000000000")),IF(J395=Diversos!$I$3,E395,D395)))</f>
        <v/>
      </c>
      <c r="L395" s="12" t="inlineStr">
        <is>
          <t>MAT</t>
        </is>
      </c>
      <c r="O395" s="12">
        <f>IF(AND(P395&lt;&gt;"",Q395&lt;&gt;""),Q395,P395&amp;Q395)</f>
        <v/>
      </c>
      <c r="P395" s="12">
        <f>IF(F395=0,"",IF(G395=13,F395&amp;"  "&amp;TEXT(G395,"000")&amp;"  "&amp;TEXT(H395,"0000")&amp;"  "&amp;I395,F395&amp;"  "&amp;TEXT(H395,"0000")&amp;"  "&amp;I395))</f>
        <v/>
      </c>
      <c r="Q395" s="12">
        <f>IF(J395=0,"",IF(J395="CNPJ/CPF","PIX: "&amp;TEXT(K395,"00000000000"),IF(J395="TELEFONE","PIX: "&amp;K395,IF(J395="EMAIL","PIX: "&amp;K395,"PIX: "&amp;TEXT(K395,"00000000000000")))))</f>
        <v/>
      </c>
    </row>
    <row r="396">
      <c r="A396" s="98" t="n">
        <v>12072342000104</v>
      </c>
      <c r="B396" s="58" t="inlineStr">
        <is>
          <t>MADEIREIRA SERRANO</t>
        </is>
      </c>
      <c r="C396" s="35">
        <f>UPPER(B396)</f>
        <v/>
      </c>
      <c r="K396" s="41">
        <f>IF(J396=0,"",IF(J396=Diversos!$I$2,IF(LEN(A396)&lt;=11,TEXT(A396,"00000000000"),TEXT(A396,"00000000000000")),IF(J396=Diversos!$I$3,E396,D396)))</f>
        <v/>
      </c>
      <c r="L396" s="12" t="inlineStr">
        <is>
          <t>MAT</t>
        </is>
      </c>
      <c r="O396" s="12">
        <f>IF(AND(P396&lt;&gt;"",Q396&lt;&gt;""),Q396,P396&amp;Q396)</f>
        <v/>
      </c>
      <c r="P396" s="12">
        <f>IF(F396=0,"",IF(G396=13,F396&amp;"  "&amp;TEXT(G396,"000")&amp;"  "&amp;TEXT(H396,"0000")&amp;"  "&amp;I396,F396&amp;"  "&amp;TEXT(H396,"0000")&amp;"  "&amp;I396))</f>
        <v/>
      </c>
      <c r="Q396" s="12">
        <f>IF(J396=0,"",IF(J396="CNPJ/CPF","PIX: "&amp;TEXT(K396,"00000000000"),IF(J396="TELEFONE","PIX: "&amp;K396,IF(J396="EMAIL","PIX: "&amp;K396,"PIX: "&amp;TEXT(K396,"00000000000000")))))</f>
        <v/>
      </c>
    </row>
    <row r="397">
      <c r="A397" s="37" t="n">
        <v>29162324000108</v>
      </c>
      <c r="B397" s="36" t="inlineStr">
        <is>
          <t>DIONITON A SILVA</t>
        </is>
      </c>
      <c r="C397" s="36" t="inlineStr">
        <is>
          <t>MADEREIRA ÁGUIA</t>
        </is>
      </c>
      <c r="D397" s="43" t="n"/>
      <c r="E397" s="44" t="n"/>
      <c r="F397" s="44" t="n"/>
      <c r="G397" s="45" t="n"/>
      <c r="H397" s="46" t="n"/>
      <c r="I397" s="44" t="n"/>
      <c r="J397" s="44" t="n"/>
      <c r="K397" s="41">
        <f>IF(J397=0,"",IF(J397=Diversos!$I$2,IF(LEN(A397)&lt;=11,TEXT(A397,"00000000000"),TEXT(A397,"00000000000000")),IF(J397=Diversos!$I$3,E397,D397)))</f>
        <v/>
      </c>
      <c r="L397" s="44" t="inlineStr">
        <is>
          <t>MAT</t>
        </is>
      </c>
      <c r="M397" s="44" t="n"/>
      <c r="N397" s="44" t="n"/>
      <c r="O397" s="12">
        <f>IF(AND(P397&lt;&gt;"",Q397&lt;&gt;""),Q397,P397&amp;Q397)</f>
        <v/>
      </c>
      <c r="P397" s="12">
        <f>IF(F397=0,"",IF(G397=13,F397&amp;"  "&amp;TEXT(G397,"000")&amp;"  "&amp;TEXT(H397,"0000")&amp;"  "&amp;I397,F397&amp;"  "&amp;TEXT(H397,"0000")&amp;"  "&amp;I397))</f>
        <v/>
      </c>
      <c r="Q397" s="12">
        <f>IF(J397=0,"",IF(J397="CNPJ/CPF","PIX: "&amp;TEXT(K397,"00000000000"),IF(J397="TELEFONE","PIX: "&amp;K397,IF(J397="EMAIL","PIX: "&amp;K397,"PIX: "&amp;TEXT(K397,"00000000000000")))))</f>
        <v/>
      </c>
    </row>
    <row r="398">
      <c r="A398" s="98" t="n">
        <v>3328476000144</v>
      </c>
      <c r="B398" s="35" t="inlineStr">
        <is>
          <t>MADEREIRA ESTRELA LTDA</t>
        </is>
      </c>
      <c r="C398" s="36">
        <f>UPPER(B398)</f>
        <v/>
      </c>
      <c r="K398" s="41">
        <f>IF(J398=0,"",IF(J398=Diversos!$I$2,IF(LEN(A398)&lt;=11,TEXT(A398,"00000000000"),TEXT(A398,"00000000000000")),IF(J398=Diversos!$I$3,E398,D398)))</f>
        <v/>
      </c>
      <c r="L398" s="12" t="inlineStr">
        <is>
          <t>MAT</t>
        </is>
      </c>
      <c r="O398" s="12">
        <f>IF(AND(P398&lt;&gt;"",Q398&lt;&gt;""),Q398,P398&amp;Q398)</f>
        <v/>
      </c>
      <c r="P398" s="12">
        <f>IF(F398=0,"",IF(G398=13,F398&amp;"  "&amp;TEXT(G398,"000")&amp;"  "&amp;TEXT(H398,"0000")&amp;"  "&amp;I398,F398&amp;"  "&amp;TEXT(H398,"0000")&amp;"  "&amp;I398))</f>
        <v/>
      </c>
      <c r="Q398" s="12">
        <f>IF(J398=0,"",IF(J398="CNPJ/CPF","PIX: "&amp;TEXT(K398,"00000000000"),IF(J398="TELEFONE","PIX: "&amp;K398,IF(J398="EMAIL","PIX: "&amp;K398,"PIX: "&amp;TEXT(K398,"00000000000000")))))</f>
        <v/>
      </c>
    </row>
    <row r="399">
      <c r="A399" s="98" t="n">
        <v>43828098000182</v>
      </c>
      <c r="B399" s="35" t="inlineStr">
        <is>
          <t>MADESCOM MADEIREIRA</t>
        </is>
      </c>
      <c r="C399" s="35" t="inlineStr">
        <is>
          <t>MADESCOM MADEIREIRA</t>
        </is>
      </c>
      <c r="K399" s="41">
        <f>IF(J399=0,"",IF(J399=Diversos!$I$2,IF(LEN(A399)&lt;=11,TEXT(A399,"00000000000"),TEXT(A399,"00000000000000")),IF(J399=Diversos!$I$3,E399,D399)))</f>
        <v/>
      </c>
      <c r="L399" s="12" t="inlineStr">
        <is>
          <t>MAT</t>
        </is>
      </c>
      <c r="N399" s="12" t="inlineStr">
        <is>
          <t>FORNECEDOR</t>
        </is>
      </c>
      <c r="O399" s="12">
        <f>IF(AND(P399&lt;&gt;"",Q399&lt;&gt;""),Q399,P399&amp;Q399)</f>
        <v/>
      </c>
      <c r="P399" s="12">
        <f>IF(F399=0,"",IF(G399=13,F399&amp;"  "&amp;TEXT(G399,"000")&amp;"  "&amp;TEXT(H399,"0000")&amp;"  "&amp;I399,F399&amp;"  "&amp;TEXT(H399,"0000")&amp;"  "&amp;I399))</f>
        <v/>
      </c>
      <c r="Q399" s="12">
        <f>IF(J399=0,"",IF(J399="CNPJ/CPF","PIX: "&amp;TEXT(K399,"00000000000"),IF(J399="TELEFONE","PIX: "&amp;K399,IF(J399="EMAIL","PIX: "&amp;K399,"PIX: "&amp;TEXT(K399,"00000000000000")))))</f>
        <v/>
      </c>
    </row>
    <row r="400">
      <c r="A400" s="98" t="n">
        <v>34696977000107</v>
      </c>
      <c r="B400" s="35" t="inlineStr">
        <is>
          <t>MADESTE MADEIRAS E COMPENSADOS LTDA</t>
        </is>
      </c>
      <c r="C400" s="36" t="inlineStr">
        <is>
          <t>MADESTE MADEIRAS</t>
        </is>
      </c>
      <c r="G400" s="45" t="n"/>
      <c r="K400" s="41">
        <f>IF(J400=0,"",IF(J400=Diversos!$I$2,IF(LEN(A400)&lt;=11,TEXT(A400,"00000000000"),TEXT(A400,"00000000000000")),IF(J400=Diversos!$I$3,E400,D400)))</f>
        <v/>
      </c>
      <c r="L400" s="12" t="inlineStr">
        <is>
          <t>MAT</t>
        </is>
      </c>
      <c r="O400" s="12">
        <f>IF(AND(P400&lt;&gt;"",Q400&lt;&gt;""),Q400,P400&amp;Q400)</f>
        <v/>
      </c>
      <c r="P400" s="12">
        <f>IF(F400=0,"",IF(G400=13,F400&amp;"  "&amp;TEXT(G400,"000")&amp;"  "&amp;TEXT(H400,"0000")&amp;"  "&amp;I400,F400&amp;"  "&amp;TEXT(H400,"0000")&amp;"  "&amp;I400))</f>
        <v/>
      </c>
      <c r="Q400" s="12">
        <f>IF(J400=0,"",IF(J400="CNPJ/CPF","PIX: "&amp;TEXT(K400,"00000000000"),IF(J400="TELEFONE","PIX: "&amp;K400,IF(J400="EMAIL","PIX: "&amp;K400,"PIX: "&amp;TEXT(K400,"00000000000000")))))</f>
        <v/>
      </c>
    </row>
    <row r="401">
      <c r="A401" s="98" t="n">
        <v>42542081000100</v>
      </c>
      <c r="B401" s="35" t="inlineStr">
        <is>
          <t>MADEX MADEIRAS E COMPENSADOS LTDA</t>
        </is>
      </c>
      <c r="C401" s="35">
        <f>UPPER(B401)</f>
        <v/>
      </c>
      <c r="L401" s="12" t="inlineStr">
        <is>
          <t>MAT</t>
        </is>
      </c>
      <c r="O401" s="12">
        <f>IF(AND(P401&lt;&gt;"",Q401&lt;&gt;""),Q401,P401&amp;Q401)</f>
        <v/>
      </c>
      <c r="P401" s="12">
        <f>IF(F401=0,"",IF(G401=13,F401&amp;"  "&amp;TEXT(G401,"000")&amp;"  "&amp;TEXT(H401,"0000")&amp;"  "&amp;I401,F401&amp;"  "&amp;TEXT(H401,"0000")&amp;"  "&amp;I401))</f>
        <v/>
      </c>
      <c r="Q401" s="12">
        <f>IF(J401=0,"",IF(J401="CNPJ/CPF","PIX: "&amp;TEXT(K401,"00000000000"),IF(J401="TELEFONE","PIX: "&amp;K401,IF(J401="EMAIL","PIX: "&amp;K401,"PIX: "&amp;TEXT(K401,"00000000000000")))))</f>
        <v/>
      </c>
    </row>
    <row r="402">
      <c r="A402" s="98" t="n">
        <v>17948578000177</v>
      </c>
      <c r="B402" s="35" t="inlineStr">
        <is>
          <t>MAGAZINE LUIZA</t>
        </is>
      </c>
      <c r="C402" s="35">
        <f>UPPER(B402)</f>
        <v/>
      </c>
      <c r="K402" s="41">
        <f>IF(J402=0,"",IF(J402=Diversos!$I$2,IF(LEN(A402)&lt;=11,TEXT(A402,"00000000000"),TEXT(A402,"00000000000000")),IF(J402=Diversos!$I$3,E402,D402)))</f>
        <v/>
      </c>
      <c r="L402" s="12" t="inlineStr">
        <is>
          <t>DIV</t>
        </is>
      </c>
      <c r="O402" s="12">
        <f>IF(AND(P402&lt;&gt;"",Q402&lt;&gt;""),Q402,P402&amp;Q402)</f>
        <v/>
      </c>
      <c r="P402" s="12">
        <f>IF(F402=0,"",IF(G402=13,F402&amp;"  "&amp;TEXT(G402,"000")&amp;"  "&amp;TEXT(H402,"0000")&amp;"  "&amp;I402,F402&amp;"  "&amp;TEXT(H402,"0000")&amp;"  "&amp;I402))</f>
        <v/>
      </c>
      <c r="Q402" s="12">
        <f>IF(J402=0,"",IF(J402="CNPJ/CPF","PIX: "&amp;TEXT(K402,"00000000000"),IF(J402="TELEFONE","PIX: "&amp;K402,IF(J402="EMAIL","PIX: "&amp;K402,"PIX: "&amp;TEXT(K402,"00000000000000")))))</f>
        <v/>
      </c>
    </row>
    <row r="403">
      <c r="A403" s="98" t="n">
        <v>1034396000150</v>
      </c>
      <c r="B403" s="35" t="inlineStr">
        <is>
          <t>Sao Geraldo Materiais Para Contrucao Ltda</t>
        </is>
      </c>
      <c r="C403" s="35" t="inlineStr">
        <is>
          <t>MAGAZINE LUIZA  SAO GERALDO MAT CONTR</t>
        </is>
      </c>
      <c r="K403" s="41">
        <f>IF(J403=0,"",IF(J403=Diversos!$I$2,IF(LEN(A403)&lt;=11,TEXT(A403,"00000000000"),TEXT(A403,"00000000000000")),IF(J403=Diversos!$I$3,E403,D403)))</f>
        <v/>
      </c>
      <c r="L403" s="12" t="inlineStr">
        <is>
          <t>MAT</t>
        </is>
      </c>
      <c r="O403" s="12">
        <f>IF(AND(P403&lt;&gt;"",Q403&lt;&gt;""),Q403,P403&amp;Q403)</f>
        <v/>
      </c>
      <c r="P403" s="12">
        <f>IF(F403=0,"",IF(G403=13,F403&amp;"  "&amp;TEXT(G403,"000")&amp;"  "&amp;TEXT(H403,"0000")&amp;"  "&amp;I403,F403&amp;"  "&amp;TEXT(H403,"0000")&amp;"  "&amp;I403))</f>
        <v/>
      </c>
      <c r="Q403" s="12">
        <f>IF(J403=0,"",IF(J403="CNPJ/CPF","PIX: "&amp;TEXT(K403,"00000000000"),IF(J403="TELEFONE","PIX: "&amp;K403,IF(J403="EMAIL","PIX: "&amp;K403,"PIX: "&amp;TEXT(K403,"00000000000000")))))</f>
        <v/>
      </c>
    </row>
    <row r="404">
      <c r="A404" s="98" t="n">
        <v>3419572670</v>
      </c>
      <c r="B404" s="35" t="inlineStr">
        <is>
          <t xml:space="preserve">MAGNO ARAUJO </t>
        </is>
      </c>
      <c r="C404" s="36">
        <f>UPPER(B404)</f>
        <v/>
      </c>
      <c r="F404" s="12" t="inlineStr">
        <is>
          <t>CEF</t>
        </is>
      </c>
      <c r="G404" s="45" t="n">
        <v>13</v>
      </c>
      <c r="H404" s="40" t="n">
        <v>4980</v>
      </c>
      <c r="I404" s="12" t="n">
        <v>173829</v>
      </c>
      <c r="K404" s="41">
        <f>IF(J404=0,"",IF(J404=Diversos!$I$2,IF(LEN(A404)&lt;=11,TEXT(A404,"00000000000"),TEXT(A404,"00000000000000")),IF(J404=Diversos!$I$3,E404,D404)))</f>
        <v/>
      </c>
      <c r="L404" s="12" t="inlineStr">
        <is>
          <t>MO</t>
        </is>
      </c>
      <c r="N404" s="12" t="inlineStr">
        <is>
          <t>COLABORADOR</t>
        </is>
      </c>
      <c r="O404" s="12">
        <f>IF(AND(P404&lt;&gt;"",Q404&lt;&gt;""),Q404,P404&amp;Q404)</f>
        <v/>
      </c>
      <c r="P404" s="12">
        <f>IF(F404=0,"",IF(G404=13,F404&amp;"  "&amp;TEXT(G404,"000")&amp;"  "&amp;TEXT(H404,"0000")&amp;"  "&amp;I404,F404&amp;"  "&amp;TEXT(H404,"0000")&amp;"  "&amp;I404))</f>
        <v/>
      </c>
      <c r="Q404" s="12">
        <f>IF(J404=0,"",IF(J404="CNPJ/CPF","PIX: "&amp;TEXT(K404,"00000000000"),IF(J404="TELEFONE","PIX: "&amp;K404,IF(J404="EMAIL","PIX: "&amp;K404,"PIX: "&amp;TEXT(K404,"00000000000000")))))</f>
        <v/>
      </c>
    </row>
    <row r="405">
      <c r="A405" s="98" t="n">
        <v>8605940689</v>
      </c>
      <c r="B405" s="35" t="inlineStr">
        <is>
          <t>MAICON DE SOUZA PRATES PESSOA</t>
        </is>
      </c>
      <c r="C405" s="36">
        <f>UPPER(B405)</f>
        <v/>
      </c>
      <c r="F405" s="12" t="inlineStr">
        <is>
          <t>CEF</t>
        </is>
      </c>
      <c r="H405" s="40" t="n">
        <v>3663</v>
      </c>
      <c r="I405" s="12" t="n">
        <v>91796</v>
      </c>
      <c r="K405" s="41">
        <f>IF(J405=0,"",IF(J405=Diversos!$I$2,IF(LEN(A405)&lt;=11,TEXT(A405,"00000000000"),TEXT(A405,"00000000000000")),IF(J405=Diversos!$I$3,E405,D405)))</f>
        <v/>
      </c>
      <c r="L405" s="12" t="inlineStr">
        <is>
          <t>MO</t>
        </is>
      </c>
      <c r="N405" s="12" t="inlineStr">
        <is>
          <t>COLABORADOR</t>
        </is>
      </c>
      <c r="O405" s="12">
        <f>IF(AND(P405&lt;&gt;"",Q405&lt;&gt;""),Q405,P405&amp;Q405)</f>
        <v/>
      </c>
      <c r="P405" s="12">
        <f>IF(F405=0,"",IF(G405=13,F405&amp;"  "&amp;TEXT(G405,"000")&amp;"  "&amp;TEXT(H405,"0000")&amp;"  "&amp;I405,F405&amp;"  "&amp;TEXT(H405,"0000")&amp;"  "&amp;I405))</f>
        <v/>
      </c>
      <c r="Q405" s="12">
        <f>IF(J405=0,"",IF(J405="CNPJ/CPF","PIX: "&amp;TEXT(K405,"00000000000"),IF(J405="TELEFONE","PIX: "&amp;K405,IF(J405="EMAIL","PIX: "&amp;K405,"PIX: "&amp;TEXT(K405,"00000000000000")))))</f>
        <v/>
      </c>
    </row>
    <row r="406">
      <c r="A406" s="98" t="n">
        <v>70458462667</v>
      </c>
      <c r="B406" s="35" t="inlineStr">
        <is>
          <t>MARCELO AUGUSTO DO CARMO VITALINO</t>
        </is>
      </c>
      <c r="C406" s="36">
        <f>UPPER(B406)</f>
        <v/>
      </c>
      <c r="E406" s="48" t="inlineStr">
        <is>
          <t>gaspazin121@gmail.com</t>
        </is>
      </c>
      <c r="J406" s="12" t="inlineStr">
        <is>
          <t>EMAIL</t>
        </is>
      </c>
      <c r="K406" s="41">
        <f>IF(J406=0,"",IF(J406=Diversos!$I$2,IF(LEN(A406)&lt;=11,TEXT(A406,"00000000000"),TEXT(A406,"00000000000000")),IF(J406=Diversos!$I$3,E406,D406)))</f>
        <v/>
      </c>
      <c r="L406" s="12" t="inlineStr">
        <is>
          <t>MO</t>
        </is>
      </c>
      <c r="N406" s="12" t="inlineStr">
        <is>
          <t>COLABORADOR</t>
        </is>
      </c>
      <c r="O406" s="12">
        <f>IF(AND(P406&lt;&gt;"",Q406&lt;&gt;""),Q406,P406&amp;Q406)</f>
        <v/>
      </c>
      <c r="P406" s="12">
        <f>IF(F406=0,"",IF(G406=13,F406&amp;"  "&amp;TEXT(G406,"000")&amp;"  "&amp;TEXT(H406,"0000")&amp;"  "&amp;I406,F406&amp;"  "&amp;TEXT(H406,"0000")&amp;"  "&amp;I406))</f>
        <v/>
      </c>
      <c r="Q406" s="12">
        <f>IF(J406=0,"",IF(J406="CNPJ/CPF","PIX: "&amp;TEXT(K406,"00000000000"),IF(J406="TELEFONE","PIX: "&amp;K406,IF(J406="EMAIL","PIX: "&amp;K406,"PIX: "&amp;TEXT(K406,"00000000000000")))))</f>
        <v/>
      </c>
    </row>
    <row r="407">
      <c r="A407" s="98" t="n">
        <v>7284290633</v>
      </c>
      <c r="B407" s="35" t="inlineStr">
        <is>
          <t>MARCELO CALDEIRA DE SOUZA</t>
        </is>
      </c>
      <c r="C407" s="35">
        <f>UPPER(B407)</f>
        <v/>
      </c>
      <c r="J407" s="12" t="inlineStr">
        <is>
          <t>CNPJ/CPF</t>
        </is>
      </c>
      <c r="K407" s="41">
        <f>IF(J407=0,"",IF(J407=Diversos!$I$2,IF(LEN(A407)&lt;=11,TEXT(A407,"00000000000"),TEXT(A407,"00000000000000")),IF(J407=Diversos!$I$3,E407,D407)))</f>
        <v/>
      </c>
      <c r="L407" s="12" t="inlineStr">
        <is>
          <t>SERV</t>
        </is>
      </c>
      <c r="O407" s="12">
        <f>IF(AND(P407&lt;&gt;"",Q407&lt;&gt;""),Q407,P407&amp;Q407)</f>
        <v/>
      </c>
      <c r="P407" s="12">
        <f>IF(F407=0,"",IF(G407=13,F407&amp;"  "&amp;TEXT(G407,"000")&amp;"  "&amp;TEXT(H407,"0000")&amp;"  "&amp;I407,F407&amp;"  "&amp;TEXT(H407,"0000")&amp;"  "&amp;I407))</f>
        <v/>
      </c>
      <c r="Q407" s="12">
        <f>IF(J407=0,"",IF(J407="CNPJ/CPF","PIX: "&amp;TEXT(K407,"00000000000"),IF(J407="TELEFONE","PIX: "&amp;K407,IF(J407="EMAIL","PIX: "&amp;K407,"PIX: "&amp;TEXT(K407,"00000000000000")))))</f>
        <v/>
      </c>
    </row>
    <row r="408">
      <c r="A408" s="98" t="n">
        <v>2038736375</v>
      </c>
      <c r="B408" s="35" t="inlineStr">
        <is>
          <t>MARCELO FERNANDES DE ALMEIDA</t>
        </is>
      </c>
      <c r="C408" s="36">
        <f>UPPER(B408)</f>
        <v/>
      </c>
      <c r="D408" s="38" t="inlineStr">
        <is>
          <t>31 994629438</t>
        </is>
      </c>
      <c r="J408" s="12" t="inlineStr">
        <is>
          <t>TELEFONE</t>
        </is>
      </c>
      <c r="K408" s="41">
        <f>IF(J408=0,"",IF(J408=Diversos!$I$2,IF(LEN(A408)&lt;=11,TEXT(A408,"00000000000"),TEXT(A408,"00000000000000")),IF(J408=Diversos!$I$3,E408,D408)))</f>
        <v/>
      </c>
      <c r="L408" s="12" t="inlineStr">
        <is>
          <t>MO</t>
        </is>
      </c>
      <c r="N408" s="12" t="inlineStr">
        <is>
          <t>COLABORADOR</t>
        </is>
      </c>
      <c r="O408" s="12">
        <f>IF(AND(P408&lt;&gt;"",Q408&lt;&gt;""),Q408,P408&amp;Q408)</f>
        <v/>
      </c>
      <c r="P408" s="12">
        <f>IF(F408=0,"",IF(G408=13,F408&amp;"  "&amp;TEXT(G408,"000")&amp;"  "&amp;TEXT(H408,"0000")&amp;"  "&amp;I408,F408&amp;"  "&amp;TEXT(H408,"0000")&amp;"  "&amp;I408))</f>
        <v/>
      </c>
      <c r="Q408" s="12">
        <f>IF(J408=0,"",IF(J408="CNPJ/CPF","PIX: "&amp;TEXT(K408,"00000000000"),IF(J408="TELEFONE","PIX: "&amp;K408,IF(J408="EMAIL","PIX: "&amp;K408,"PIX: "&amp;TEXT(K408,"00000000000000")))))</f>
        <v/>
      </c>
    </row>
    <row r="409">
      <c r="A409" s="98" t="n">
        <v>747849609</v>
      </c>
      <c r="B409" s="35" t="inlineStr">
        <is>
          <t>MARCELO MONTEIRO MAIA</t>
        </is>
      </c>
      <c r="C409" s="35">
        <f>UPPER(B409)</f>
        <v/>
      </c>
      <c r="J409" s="12" t="inlineStr">
        <is>
          <t>CNPJ/CPF</t>
        </is>
      </c>
      <c r="K409" s="41">
        <f>IF(J409=0,"",IF(J409=Diversos!$I$2,IF(LEN(A409)&lt;=11,TEXT(A409,"00000000000"),TEXT(A409,"00000000000000")),IF(J409=Diversos!$I$3,E409,D409)))</f>
        <v/>
      </c>
      <c r="L409" s="12" t="inlineStr">
        <is>
          <t>SERV</t>
        </is>
      </c>
      <c r="M409" s="12" t="inlineStr">
        <is>
          <t>TERRAPLANAGEM</t>
        </is>
      </c>
      <c r="O409" s="12">
        <f>IF(AND(P409&lt;&gt;"",Q409&lt;&gt;""),Q409,P409&amp;Q409)</f>
        <v/>
      </c>
      <c r="P409" s="12">
        <f>IF(F409=0,"",IF(G409=13,F409&amp;"  "&amp;TEXT(G409,"000")&amp;"  "&amp;TEXT(H409,"0000")&amp;"  "&amp;I409,F409&amp;"  "&amp;TEXT(H409,"0000")&amp;"  "&amp;I409))</f>
        <v/>
      </c>
      <c r="Q409" s="12">
        <f>IF(J409=0,"",IF(J409="CNPJ/CPF","PIX: "&amp;TEXT(K409,"00000000000"),IF(J409="TELEFONE","PIX: "&amp;K409,IF(J409="EMAIL","PIX: "&amp;K409,"PIX: "&amp;TEXT(K409,"00000000000000")))))</f>
        <v/>
      </c>
    </row>
    <row r="410">
      <c r="A410" s="98" t="n">
        <v>97230014620</v>
      </c>
      <c r="B410" s="35" t="inlineStr">
        <is>
          <t>MARCELO PEREIRA DA SILVA</t>
        </is>
      </c>
      <c r="C410" s="35">
        <f>UPPER(B410)</f>
        <v/>
      </c>
      <c r="K410" s="41">
        <f>IF(J410=0,"",IF(J410=Diversos!$I$2,IF(LEN(A410)&lt;=11,TEXT(A410,"00000000000"),TEXT(A410,"00000000000000")),IF(J410=Diversos!$I$3,E410,D410)))</f>
        <v/>
      </c>
      <c r="L410" s="12" t="inlineStr">
        <is>
          <t>MO</t>
        </is>
      </c>
      <c r="O410" s="12">
        <f>IF(AND(P410&lt;&gt;"",Q410&lt;&gt;""),Q410,P410&amp;Q410)</f>
        <v/>
      </c>
      <c r="P410" s="12">
        <f>IF(F410=0,"",IF(G410=13,F410&amp;"  "&amp;TEXT(G410,"000")&amp;"  "&amp;TEXT(H410,"0000")&amp;"  "&amp;I410,F410&amp;"  "&amp;TEXT(H410,"0000")&amp;"  "&amp;I410))</f>
        <v/>
      </c>
      <c r="Q410" s="12">
        <f>IF(J410=0,"",IF(J410="CNPJ/CPF","PIX: "&amp;TEXT(K410,"00000000000"),IF(J410="TELEFONE","PIX: "&amp;K410,IF(J410="EMAIL","PIX: "&amp;K410,"PIX: "&amp;TEXT(K410,"00000000000000")))))</f>
        <v/>
      </c>
    </row>
    <row r="411">
      <c r="A411" s="37" t="n">
        <v>15239618640</v>
      </c>
      <c r="B411" s="36" t="inlineStr">
        <is>
          <t>MARCIO DAVID SANTOS VIEIRA</t>
        </is>
      </c>
      <c r="C411" s="36">
        <f>UPPER(B411)</f>
        <v/>
      </c>
      <c r="D411" s="43" t="n"/>
      <c r="E411" s="44" t="n"/>
      <c r="F411" s="44" t="n"/>
      <c r="G411" s="45" t="n"/>
      <c r="H411" s="46" t="n"/>
      <c r="I411" s="44" t="n"/>
      <c r="J411" s="44" t="inlineStr">
        <is>
          <t>CNPJ/CPF</t>
        </is>
      </c>
      <c r="K411" s="41">
        <f>IF(J411=0,"",IF(J411=Diversos!$I$2,IF(LEN(A411)&lt;=11,TEXT(A411,"00000000000"),TEXT(A411,"00000000000000")),IF(J411=Diversos!$I$3,E411,D411)))</f>
        <v/>
      </c>
      <c r="L411" s="44" t="inlineStr">
        <is>
          <t>MO</t>
        </is>
      </c>
      <c r="M411" s="44" t="n"/>
      <c r="N411" s="12" t="inlineStr">
        <is>
          <t>COLABORADOR</t>
        </is>
      </c>
      <c r="O411" s="12">
        <f>IF(AND(P411&lt;&gt;"",Q411&lt;&gt;""),Q411,P411&amp;Q411)</f>
        <v/>
      </c>
      <c r="P411" s="12">
        <f>IF(F411=0,"",IF(G411=13,F411&amp;"  "&amp;TEXT(G411,"000")&amp;"  "&amp;TEXT(H411,"0000")&amp;"  "&amp;I411,F411&amp;"  "&amp;TEXT(H411,"0000")&amp;"  "&amp;I411))</f>
        <v/>
      </c>
      <c r="Q411" s="12">
        <f>IF(J411=0,"",IF(J411="CNPJ/CPF","PIX: "&amp;TEXT(K411,"00000000000"),IF(J411="TELEFONE","PIX: "&amp;K411,IF(J411="EMAIL","PIX: "&amp;K411,"PIX: "&amp;TEXT(K411,"00000000000000")))))</f>
        <v/>
      </c>
    </row>
    <row r="412">
      <c r="A412" s="98" t="n">
        <v>5625883610</v>
      </c>
      <c r="B412" s="35" t="inlineStr">
        <is>
          <t>MARCIO JOSE DIAS</t>
        </is>
      </c>
      <c r="C412" s="36">
        <f>UPPER(B412)</f>
        <v/>
      </c>
      <c r="K412" s="41">
        <f>IF(J412=0,"",IF(J412=Diversos!$I$2,IF(LEN(A412)&lt;=11,TEXT(A412,"00000000000"),TEXT(A412,"00000000000000")),IF(J412=Diversos!$I$3,E412,D412)))</f>
        <v/>
      </c>
      <c r="L412" s="12" t="inlineStr">
        <is>
          <t>MO</t>
        </is>
      </c>
      <c r="N412" s="12" t="inlineStr">
        <is>
          <t>COLABORADOR</t>
        </is>
      </c>
      <c r="O412" s="12">
        <f>IF(AND(P412&lt;&gt;"",Q412&lt;&gt;""),Q412,P412&amp;Q412)</f>
        <v/>
      </c>
      <c r="P412" s="12">
        <f>IF(F412=0,"",IF(G412=13,F412&amp;"  "&amp;TEXT(G412,"000")&amp;"  "&amp;TEXT(H412,"0000")&amp;"  "&amp;I412,F412&amp;"  "&amp;TEXT(H412,"0000")&amp;"  "&amp;I412))</f>
        <v/>
      </c>
      <c r="Q412" s="12">
        <f>IF(J412=0,"",IF(J412="CNPJ/CPF","PIX: "&amp;TEXT(K412,"00000000000"),IF(J412="TELEFONE","PIX: "&amp;K412,IF(J412="EMAIL","PIX: "&amp;K412,"PIX: "&amp;TEXT(K412,"00000000000000")))))</f>
        <v/>
      </c>
    </row>
    <row r="413">
      <c r="A413" s="98" t="n">
        <v>11911600</v>
      </c>
      <c r="B413" s="35" t="inlineStr">
        <is>
          <t>MARCIO ROCHA AMARAL</t>
        </is>
      </c>
      <c r="C413" s="35">
        <f>UPPER(B413)</f>
        <v/>
      </c>
      <c r="K413" s="41">
        <f>IF(J413=0,"",IF(J413=Diversos!$I$2,IF(LEN(A413)&lt;=11,TEXT(A413,"00000000000"),TEXT(A413,"00000000000000")),IF(J413=Diversos!$I$3,E413,D413)))</f>
        <v/>
      </c>
      <c r="L413" s="12" t="inlineStr">
        <is>
          <t>DIV</t>
        </is>
      </c>
      <c r="O413" s="12">
        <f>IF(AND(P413&lt;&gt;"",Q413&lt;&gt;""),Q413,P413&amp;Q413)</f>
        <v/>
      </c>
      <c r="P413" s="12">
        <f>IF(F413=0,"",IF(G413=13,F413&amp;"  "&amp;TEXT(G413,"000")&amp;"  "&amp;TEXT(H413,"0000")&amp;"  "&amp;I413,F413&amp;"  "&amp;TEXT(H413,"0000")&amp;"  "&amp;I413))</f>
        <v/>
      </c>
      <c r="Q413" s="12">
        <f>IF(J413=0,"",IF(J413="CNPJ/CPF","PIX: "&amp;TEXT(K413,"00000000000"),IF(J413="TELEFONE","PIX: "&amp;K413,IF(J413="EMAIL","PIX: "&amp;K413,"PIX: "&amp;TEXT(K413,"00000000000000")))))</f>
        <v/>
      </c>
    </row>
    <row r="414">
      <c r="A414" s="98" t="n">
        <v>66016118672</v>
      </c>
      <c r="B414" s="35" t="inlineStr">
        <is>
          <t>MARCO ANTONIO DE OLIVEIRA</t>
        </is>
      </c>
      <c r="C414" s="35" t="inlineStr">
        <is>
          <t>MARCO ANTONIO DE OLIVEIRA</t>
        </is>
      </c>
      <c r="J414" s="12" t="inlineStr">
        <is>
          <t>CNPJ/CPF</t>
        </is>
      </c>
      <c r="K414" s="41">
        <f>IF(J414=0,"",IF(J414=Diversos!$I$2,IF(LEN(A414)&lt;=11,TEXT(A414,"00000000000"),TEXT(A414,"00000000000000")),IF(J414=Diversos!$I$3,E414,D414)))</f>
        <v/>
      </c>
      <c r="L414" s="12" t="inlineStr">
        <is>
          <t>MO</t>
        </is>
      </c>
      <c r="N414" s="12" t="inlineStr">
        <is>
          <t>COLABORADOR</t>
        </is>
      </c>
      <c r="O414" s="12">
        <f>IF(AND(P414&lt;&gt;"",Q414&lt;&gt;""),Q414,P414&amp;Q414)</f>
        <v/>
      </c>
      <c r="P414" s="12">
        <f>IF(F414=0,"",IF(G414=13,F414&amp;"  "&amp;TEXT(G414,"000")&amp;"  "&amp;TEXT(H414,"0000")&amp;"  "&amp;I414,F414&amp;"  "&amp;TEXT(H414,"0000")&amp;"  "&amp;I414))</f>
        <v/>
      </c>
      <c r="Q414" s="12">
        <f>IF(J414=0,"",IF(J414="CNPJ/CPF","PIX: "&amp;TEXT(K414,"00000000000"),IF(J414="TELEFONE","PIX: "&amp;K414,IF(J414="EMAIL","PIX: "&amp;K414,"PIX: "&amp;TEXT(K414,"00000000000000")))))</f>
        <v/>
      </c>
    </row>
    <row r="415">
      <c r="A415" s="98" t="n">
        <v>13075426628</v>
      </c>
      <c r="B415" s="35" t="inlineStr">
        <is>
          <t>MARCO JHON DOS SANTOS PAIVA</t>
        </is>
      </c>
      <c r="C415" s="35">
        <f>UPPER(B415)</f>
        <v/>
      </c>
      <c r="D415" s="38" t="n">
        <v>31986556747</v>
      </c>
      <c r="J415" s="12" t="inlineStr">
        <is>
          <t>TELEFONE</t>
        </is>
      </c>
      <c r="K415" s="41">
        <f>IF(J415=0,"",IF(J415=Diversos!$I$2,IF(LEN(A415)&lt;=11,TEXT(A415,"00000000000"),TEXT(A415,"00000000000000")),IF(J415=Diversos!$I$3,E415,D415)))</f>
        <v/>
      </c>
      <c r="L415" s="12" t="inlineStr">
        <is>
          <t>MO</t>
        </is>
      </c>
      <c r="N415" s="12" t="inlineStr">
        <is>
          <t>COLABORADOR</t>
        </is>
      </c>
      <c r="O415" s="12">
        <f>IF(AND(P415&lt;&gt;"",Q415&lt;&gt;""),Q415,P415&amp;Q415)</f>
        <v/>
      </c>
      <c r="P415" s="12">
        <f>IF(F415=0,"",IF(G415=13,F415&amp;"  "&amp;TEXT(G415,"000")&amp;"  "&amp;TEXT(H415,"0000")&amp;"  "&amp;I415,F415&amp;"  "&amp;TEXT(H415,"0000")&amp;"  "&amp;I415))</f>
        <v/>
      </c>
      <c r="Q415" s="12">
        <f>IF(J415=0,"",IF(J415="CNPJ/CPF","PIX: "&amp;TEXT(K415,"00000000000"),IF(J415="TELEFONE","PIX: "&amp;K415,IF(J415="EMAIL","PIX: "&amp;K415,"PIX: "&amp;TEXT(K415,"00000000000000")))))</f>
        <v/>
      </c>
    </row>
    <row r="416">
      <c r="A416" s="98" t="n">
        <v>58781929272</v>
      </c>
      <c r="B416" s="35" t="inlineStr">
        <is>
          <t>MARCO RODRIGUES DA CRUZ</t>
        </is>
      </c>
      <c r="C416" s="36">
        <f>UPPER(B416)</f>
        <v/>
      </c>
      <c r="G416" s="45" t="n"/>
      <c r="J416" s="12" t="inlineStr">
        <is>
          <t>CNPJ/CPF</t>
        </is>
      </c>
      <c r="K416" s="41">
        <f>IF(J416=0,"",IF(J416=Diversos!$I$2,IF(LEN(A416)&lt;=11,TEXT(A416,"00000000000"),TEXT(A416,"00000000000000")),IF(J416=Diversos!$I$3,E416,D416)))</f>
        <v/>
      </c>
      <c r="L416" s="12" t="inlineStr">
        <is>
          <t>MO</t>
        </is>
      </c>
      <c r="N416" s="12" t="inlineStr">
        <is>
          <t>COLABORADOR</t>
        </is>
      </c>
      <c r="O416" s="12">
        <f>IF(AND(P416&lt;&gt;"",Q416&lt;&gt;""),Q416,P416&amp;Q416)</f>
        <v/>
      </c>
      <c r="P416" s="12">
        <f>IF(F416=0,"",IF(G416=13,F416&amp;"  "&amp;TEXT(G416,"000")&amp;"  "&amp;TEXT(H416,"0000")&amp;"  "&amp;I416,F416&amp;"  "&amp;TEXT(H416,"0000")&amp;"  "&amp;I416))</f>
        <v/>
      </c>
      <c r="Q416" s="12">
        <f>IF(J416=0,"",IF(J416="CNPJ/CPF","PIX: "&amp;TEXT(K416,"00000000000"),IF(J416="TELEFONE","PIX: "&amp;K416,IF(J416="EMAIL","PIX: "&amp;K416,"PIX: "&amp;TEXT(K416,"00000000000000")))))</f>
        <v/>
      </c>
    </row>
    <row r="417">
      <c r="A417" s="98" t="n">
        <v>4902236648</v>
      </c>
      <c r="B417" s="35" t="inlineStr">
        <is>
          <t>MARCONI DE SOUZA ARAUJO</t>
        </is>
      </c>
      <c r="C417" s="36">
        <f>UPPER(B417)</f>
        <v/>
      </c>
      <c r="F417" s="12" t="inlineStr">
        <is>
          <t>SANTANDER</t>
        </is>
      </c>
      <c r="G417" s="45" t="n"/>
      <c r="H417" s="40" t="n">
        <v>3180</v>
      </c>
      <c r="I417" s="12" t="n">
        <v>10831511</v>
      </c>
      <c r="K417" s="41">
        <f>IF(J417=0,"",IF(J417=Diversos!$I$2,IF(LEN(A417)&lt;=11,TEXT(A417,"00000000000"),TEXT(A417,"00000000000000")),IF(J417=Diversos!$I$3,E417,D417)))</f>
        <v/>
      </c>
      <c r="L417" s="12" t="inlineStr">
        <is>
          <t>MO</t>
        </is>
      </c>
      <c r="N417" s="12" t="inlineStr">
        <is>
          <t>COLABORADOR</t>
        </is>
      </c>
      <c r="O417" s="12">
        <f>IF(AND(P417&lt;&gt;"",Q417&lt;&gt;""),Q417,P417&amp;Q417)</f>
        <v/>
      </c>
      <c r="P417" s="12">
        <f>IF(F417=0,"",IF(G417=13,F417&amp;"  "&amp;TEXT(G417,"000")&amp;"  "&amp;TEXT(H417,"0000")&amp;"  "&amp;I417,F417&amp;"  "&amp;TEXT(H417,"0000")&amp;"  "&amp;I417))</f>
        <v/>
      </c>
      <c r="Q417" s="12">
        <f>IF(J417=0,"",IF(J417="CNPJ/CPF","PIX: "&amp;TEXT(K417,"00000000000"),IF(J417="TELEFONE","PIX: "&amp;K417,IF(J417="EMAIL","PIX: "&amp;K417,"PIX: "&amp;TEXT(K417,"00000000000000")))))</f>
        <v/>
      </c>
    </row>
    <row r="418">
      <c r="A418" s="98" t="n">
        <v>12409998607</v>
      </c>
      <c r="B418" s="35" t="inlineStr">
        <is>
          <t>MARCOS COSTA SANTOS</t>
        </is>
      </c>
      <c r="C418" s="35">
        <f>UPPER(B418)</f>
        <v/>
      </c>
      <c r="D418" s="38" t="n">
        <v>31985907369</v>
      </c>
      <c r="J418" s="12" t="inlineStr">
        <is>
          <t>TELEFONE</t>
        </is>
      </c>
      <c r="K418" s="41">
        <f>IF(J418=0,"",IF(J418=Diversos!$I$2,IF(LEN(A418)&lt;=11,TEXT(A418,"00000000000"),TEXT(A418,"00000000000000")),IF(J418=Diversos!$I$3,E418,D418)))</f>
        <v/>
      </c>
      <c r="L418" s="12" t="inlineStr">
        <is>
          <t>MO</t>
        </is>
      </c>
      <c r="O418" s="12">
        <f>IF(AND(P418&lt;&gt;"",Q418&lt;&gt;""),Q418,P418&amp;Q418)</f>
        <v/>
      </c>
      <c r="P418" s="12">
        <f>IF(F418=0,"",IF(G418=13,F418&amp;"  "&amp;TEXT(G418,"000")&amp;"  "&amp;TEXT(H418,"0000")&amp;"  "&amp;I418,F418&amp;"  "&amp;TEXT(H418,"0000")&amp;"  "&amp;I418))</f>
        <v/>
      </c>
      <c r="Q418" s="12">
        <f>IF(J418=0,"",IF(J418="CNPJ/CPF","PIX: "&amp;TEXT(K418,"00000000000"),IF(J418="TELEFONE","PIX: "&amp;K418,IF(J418="EMAIL","PIX: "&amp;K418,"PIX: "&amp;TEXT(K418,"00000000000000")))))</f>
        <v/>
      </c>
    </row>
    <row r="419">
      <c r="A419" s="98" t="n">
        <v>12312366630</v>
      </c>
      <c r="B419" s="35" t="inlineStr">
        <is>
          <t>MARCOS VIANA FREITAS</t>
        </is>
      </c>
      <c r="C419" s="36">
        <f>UPPER(B419)</f>
        <v/>
      </c>
      <c r="E419" s="12" t="inlineStr">
        <is>
          <t>mv483916@gmail.com</t>
        </is>
      </c>
      <c r="J419" s="12" t="inlineStr">
        <is>
          <t>EMAIL</t>
        </is>
      </c>
      <c r="K419" s="41">
        <f>IF(J419=0,"",IF(J419=Diversos!$I$2,IF(LEN(A419)&lt;=11,TEXT(A419,"00000000000"),TEXT(A419,"00000000000000")),IF(J419=Diversos!$I$3,E419,D419)))</f>
        <v/>
      </c>
      <c r="L419" s="12" t="inlineStr">
        <is>
          <t>MO</t>
        </is>
      </c>
      <c r="N419" s="12" t="inlineStr">
        <is>
          <t>COLABORADOR</t>
        </is>
      </c>
      <c r="O419" s="12">
        <f>IF(AND(P419&lt;&gt;"",Q419&lt;&gt;""),Q419,P419&amp;Q419)</f>
        <v/>
      </c>
      <c r="P419" s="12">
        <f>IF(F419=0,"",IF(G419=13,F419&amp;"  "&amp;TEXT(G419,"000")&amp;"  "&amp;TEXT(H419,"0000")&amp;"  "&amp;I419,F419&amp;"  "&amp;TEXT(H419,"0000")&amp;"  "&amp;I419))</f>
        <v/>
      </c>
      <c r="Q419" s="12">
        <f>IF(J419=0,"",IF(J419="CNPJ/CPF","PIX: "&amp;TEXT(K419,"00000000000"),IF(J419="TELEFONE","PIX: "&amp;K419,IF(J419="EMAIL","PIX: "&amp;K419,"PIX: "&amp;TEXT(K419,"00000000000000")))))</f>
        <v/>
      </c>
    </row>
    <row r="420">
      <c r="A420" s="52" t="n">
        <v>11211211200</v>
      </c>
      <c r="B420" s="35" t="inlineStr">
        <is>
          <t>MARCOS VINICIOS MORAES SOARES</t>
        </is>
      </c>
      <c r="C420" s="35">
        <f>UPPER(B420)</f>
        <v/>
      </c>
      <c r="D420" s="43" t="n">
        <v>31982021308</v>
      </c>
      <c r="J420" s="12" t="inlineStr">
        <is>
          <t>TELEFONE</t>
        </is>
      </c>
      <c r="K420" s="41">
        <f>IF(J420=0,"",IF(J420=Diversos!$I$2,IF(LEN(A420)&lt;=11,TEXT(A420,"00000000000"),TEXT(A420,"00000000000000")),IF(J420=Diversos!$I$3,E420,D420)))</f>
        <v/>
      </c>
      <c r="L420" s="12" t="inlineStr">
        <is>
          <t>MO</t>
        </is>
      </c>
      <c r="N420" s="12" t="inlineStr">
        <is>
          <t>COLABORADOR</t>
        </is>
      </c>
      <c r="O420" s="12">
        <f>IF(AND(P420&lt;&gt;"",Q420&lt;&gt;""),Q420,P420&amp;Q420)</f>
        <v/>
      </c>
      <c r="P420" s="12">
        <f>IF(F420=0,"",IF(G420=13,F420&amp;"  "&amp;TEXT(G420,"000")&amp;"  "&amp;TEXT(H420,"0000")&amp;"  "&amp;I420,F420&amp;"  "&amp;TEXT(H420,"0000")&amp;"  "&amp;I420))</f>
        <v/>
      </c>
      <c r="Q420" s="12">
        <f>IF(J420=0,"",IF(J420="CNPJ/CPF","PIX: "&amp;TEXT(K420,"00000000000"),IF(J420="TELEFONE","PIX: "&amp;K420,IF(J420="EMAIL","PIX: "&amp;K420,"PIX: "&amp;TEXT(K420,"00000000000000")))))</f>
        <v/>
      </c>
    </row>
    <row r="421">
      <c r="A421" s="98" t="n">
        <v>12235303617</v>
      </c>
      <c r="B421" s="35" t="inlineStr">
        <is>
          <t>MARCOS VINICIUS BISPO CORREIA</t>
        </is>
      </c>
      <c r="C421" s="35">
        <f>UPPER(B421)</f>
        <v/>
      </c>
      <c r="F421" s="12" t="inlineStr">
        <is>
          <t>CEF</t>
        </is>
      </c>
      <c r="G421" s="39" t="n">
        <v>13</v>
      </c>
      <c r="H421" s="40" t="n">
        <v>2922</v>
      </c>
      <c r="I421" s="12" t="n">
        <v>150878</v>
      </c>
      <c r="K421" s="41">
        <f>IF(J421=0,"",IF(J421=Diversos!$I$2,IF(LEN(A421)&lt;=11,TEXT(A421,"00000000000"),TEXT(A421,"00000000000000")),IF(J421=Diversos!$I$3,E421,D421)))</f>
        <v/>
      </c>
      <c r="L421" s="12" t="inlineStr">
        <is>
          <t>MO</t>
        </is>
      </c>
      <c r="N421" s="12" t="inlineStr">
        <is>
          <t>COLABORADOR</t>
        </is>
      </c>
      <c r="O421" s="12">
        <f>IF(AND(P421&lt;&gt;"",Q421&lt;&gt;""),Q421,P421&amp;Q421)</f>
        <v/>
      </c>
      <c r="P421" s="12">
        <f>IF(F421=0,"",IF(G421=13,F421&amp;"  "&amp;TEXT(G421,"000")&amp;"  "&amp;TEXT(H421,"0000")&amp;"  "&amp;I421,F421&amp;"  "&amp;TEXT(H421,"0000")&amp;"  "&amp;I421))</f>
        <v/>
      </c>
      <c r="Q421" s="12">
        <f>IF(J421=0,"",IF(J421="CNPJ/CPF","PIX: "&amp;TEXT(K421,"00000000000"),IF(J421="TELEFONE","PIX: "&amp;K421,IF(J421="EMAIL","PIX: "&amp;K421,"PIX: "&amp;TEXT(K421,"00000000000000")))))</f>
        <v/>
      </c>
    </row>
    <row r="422">
      <c r="A422" s="98" t="n">
        <v>62576321615</v>
      </c>
      <c r="B422" s="35" t="inlineStr">
        <is>
          <t>MARCUS VINICIUS FERREIRA ANDRADE</t>
        </is>
      </c>
      <c r="C422" s="36">
        <f>UPPER(B422)</f>
        <v/>
      </c>
      <c r="D422" s="43" t="n"/>
      <c r="K422" s="41">
        <f>IF(J422=0,"",IF(J422=Diversos!$I$2,IF(LEN(A422)&lt;=11,TEXT(A422,"00000000000"),TEXT(A422,"00000000000000")),IF(J422=Diversos!$I$3,E422,D422)))</f>
        <v/>
      </c>
      <c r="L422" s="12" t="inlineStr">
        <is>
          <t>DIV</t>
        </is>
      </c>
      <c r="M422" s="12" t="inlineStr">
        <is>
          <t>FRETE</t>
        </is>
      </c>
      <c r="O422" s="12">
        <f>IF(AND(P422&lt;&gt;"",Q422&lt;&gt;""),Q422,P422&amp;Q422)</f>
        <v/>
      </c>
      <c r="P422" s="12">
        <f>IF(F422=0,"",IF(G422=13,F422&amp;"  "&amp;TEXT(G422,"000")&amp;"  "&amp;TEXT(H422,"0000")&amp;"  "&amp;I422,F422&amp;"  "&amp;TEXT(H422,"0000")&amp;"  "&amp;I422))</f>
        <v/>
      </c>
      <c r="Q422" s="12">
        <f>IF(J422=0,"",IF(J422="CNPJ/CPF","PIX: "&amp;TEXT(K422,"00000000000"),IF(J422="TELEFONE","PIX: "&amp;K422,IF(J422="EMAIL","PIX: "&amp;K422,"PIX: "&amp;TEXT(K422,"00000000000000")))))</f>
        <v/>
      </c>
    </row>
    <row r="423">
      <c r="A423" s="98" t="n">
        <v>31992257606</v>
      </c>
      <c r="B423" s="35" t="inlineStr">
        <is>
          <t>MARIA JOSÉ NEPOMUCENO</t>
        </is>
      </c>
      <c r="C423" s="35">
        <f>UPPER(B423)</f>
        <v/>
      </c>
      <c r="K423" s="41">
        <f>IF(J423=0,"",IF(J423=Diversos!$I$2,IF(LEN(A423)&lt;=11,TEXT(A423,"00000000000"),TEXT(A423,"00000000000000")),IF(J423=Diversos!$I$3,E423,D423)))</f>
        <v/>
      </c>
      <c r="L423" s="12" t="inlineStr">
        <is>
          <t>SERV</t>
        </is>
      </c>
      <c r="O423" s="12">
        <f>IF(AND(P423&lt;&gt;"",Q423&lt;&gt;""),Q423,P423&amp;Q423)</f>
        <v/>
      </c>
      <c r="P423" s="12">
        <f>IF(F423=0,"",IF(G423=13,F423&amp;"  "&amp;TEXT(G423,"000")&amp;"  "&amp;TEXT(H423,"0000")&amp;"  "&amp;I423,F423&amp;"  "&amp;TEXT(H423,"0000")&amp;"  "&amp;I423))</f>
        <v/>
      </c>
      <c r="Q423" s="12">
        <f>IF(J423=0,"",IF(J423="CNPJ/CPF","PIX: "&amp;TEXT(K423,"00000000000"),IF(J423="TELEFONE","PIX: "&amp;K423,IF(J423="EMAIL","PIX: "&amp;K423,"PIX: "&amp;TEXT(K423,"00000000000000")))))</f>
        <v/>
      </c>
    </row>
    <row r="424">
      <c r="A424" s="98" t="n">
        <v>4950750607</v>
      </c>
      <c r="B424" s="35" t="inlineStr">
        <is>
          <t>MARIO CESAR MARÇAL DA SILVA</t>
        </is>
      </c>
      <c r="C424" s="35">
        <f>UPPER(B424)</f>
        <v/>
      </c>
      <c r="K424" s="41">
        <f>IF(J424=0,"",IF(J424=Diversos!$I$2,IF(LEN(A424)&lt;=11,TEXT(A424,"00000000000"),TEXT(A424,"00000000000000")),IF(J424=Diversos!$I$3,E424,D424)))</f>
        <v/>
      </c>
      <c r="L424" s="12" t="inlineStr">
        <is>
          <t>MO</t>
        </is>
      </c>
      <c r="N424" s="12" t="inlineStr">
        <is>
          <t>COLABORADOR</t>
        </is>
      </c>
      <c r="O424" s="12">
        <f>IF(AND(P424&lt;&gt;"",Q424&lt;&gt;""),Q424,P424&amp;Q424)</f>
        <v/>
      </c>
      <c r="P424" s="12">
        <f>IF(F424=0,"",IF(G424=13,F424&amp;"  "&amp;TEXT(G424,"000")&amp;"  "&amp;TEXT(H424,"0000")&amp;"  "&amp;I424,F424&amp;"  "&amp;TEXT(H424,"0000")&amp;"  "&amp;I424))</f>
        <v/>
      </c>
      <c r="Q424" s="12">
        <f>IF(J424=0,"",IF(J424="CNPJ/CPF","PIX: "&amp;TEXT(K424,"00000000000"),IF(J424="TELEFONE","PIX: "&amp;K424,IF(J424="EMAIL","PIX: "&amp;K424,"PIX: "&amp;TEXT(K424,"00000000000000")))))</f>
        <v/>
      </c>
    </row>
    <row r="425">
      <c r="A425" s="98" t="n">
        <v>16639091640</v>
      </c>
      <c r="B425" s="35" t="inlineStr">
        <is>
          <t>MARLON DANIEL VIEIRA SILVEIRA</t>
        </is>
      </c>
      <c r="C425" s="35">
        <f>UPPER(B425)</f>
        <v/>
      </c>
      <c r="L425" s="12" t="inlineStr">
        <is>
          <t>MO</t>
        </is>
      </c>
      <c r="N425" s="12" t="inlineStr">
        <is>
          <t>COLABORADOR</t>
        </is>
      </c>
      <c r="O425" s="12">
        <f>IF(AND(P425&lt;&gt;"",Q425&lt;&gt;""),Q425,P425&amp;Q425)</f>
        <v/>
      </c>
      <c r="P425" s="12">
        <f>IF(F425=0,"",IF(G425=13,F425&amp;"  "&amp;TEXT(G425,"000")&amp;"  "&amp;TEXT(H425,"0000")&amp;"  "&amp;I425,F425&amp;"  "&amp;TEXT(H425,"0000")&amp;"  "&amp;I425))</f>
        <v/>
      </c>
      <c r="Q425" s="12">
        <f>IF(J425=0,"",IF(J425="CNPJ/CPF","PIX: "&amp;TEXT(K425,"00000000000"),IF(J425="TELEFONE","PIX: "&amp;K425,IF(J425="EMAIL","PIX: "&amp;K425,"PIX: "&amp;TEXT(K425,"00000000000000")))))</f>
        <v/>
      </c>
    </row>
    <row r="426">
      <c r="A426" s="98" t="n">
        <v>16678875000187</v>
      </c>
      <c r="B426" s="35" t="inlineStr">
        <is>
          <t>MARMORARIA INCONFIDENTES LTDA</t>
        </is>
      </c>
      <c r="C426" s="35">
        <f>UPPER(B426)</f>
        <v/>
      </c>
      <c r="K426" s="41">
        <f>IF(J426=0,"",IF(J426=Diversos!$I$2,IF(LEN(A426)&lt;=11,TEXT(A426,"00000000000"),TEXT(A426,"00000000000000")),IF(J426=Diversos!$I$3,E426,D426)))</f>
        <v/>
      </c>
      <c r="L426" s="12" t="inlineStr">
        <is>
          <t>MAT</t>
        </is>
      </c>
      <c r="O426" s="12">
        <f>IF(AND(P426&lt;&gt;"",Q426&lt;&gt;""),Q426,P426&amp;Q426)</f>
        <v/>
      </c>
      <c r="P426" s="12">
        <f>IF(F426=0,"",IF(G426=13,F426&amp;"  "&amp;TEXT(G426,"000")&amp;"  "&amp;TEXT(H426,"0000")&amp;"  "&amp;I426,F426&amp;"  "&amp;TEXT(H426,"0000")&amp;"  "&amp;I426))</f>
        <v/>
      </c>
      <c r="Q426" s="12">
        <f>IF(J426=0,"",IF(J426="CNPJ/CPF","PIX: "&amp;TEXT(K426,"00000000000"),IF(J426="TELEFONE","PIX: "&amp;K426,IF(J426="EMAIL","PIX: "&amp;K426,"PIX: "&amp;TEXT(K426,"00000000000000")))))</f>
        <v/>
      </c>
    </row>
    <row r="427">
      <c r="A427" s="98" t="n">
        <v>3787931000170</v>
      </c>
      <c r="B427" s="35" t="inlineStr">
        <is>
          <t>MARCELO AUGUSTO DA SILVA MACHADO</t>
        </is>
      </c>
      <c r="C427" s="35" t="inlineStr">
        <is>
          <t>MARMOREON</t>
        </is>
      </c>
      <c r="D427" s="43" t="n"/>
      <c r="E427" s="12" t="inlineStr">
        <is>
          <t>marmoreon2330@gmail.com</t>
        </is>
      </c>
      <c r="J427" s="12" t="inlineStr">
        <is>
          <t>EMAIL</t>
        </is>
      </c>
      <c r="K427" s="41">
        <f>IF(J427=0,"",IF(J427=Diversos!$I$2,IF(LEN(A427)&lt;=11,TEXT(A427,"00000000000"),TEXT(A427,"00000000000000")),IF(J427=Diversos!$I$3,E427,D427)))</f>
        <v/>
      </c>
      <c r="L427" s="12" t="inlineStr">
        <is>
          <t>MAT</t>
        </is>
      </c>
      <c r="O427" s="12">
        <f>IF(AND(P427&lt;&gt;"",Q427&lt;&gt;""),Q427,P427&amp;Q427)</f>
        <v/>
      </c>
      <c r="P427" s="12">
        <f>IF(F427=0,"",IF(G427=13,F427&amp;"  "&amp;TEXT(G427,"000")&amp;"  "&amp;TEXT(H427,"0000")&amp;"  "&amp;I427,F427&amp;"  "&amp;TEXT(H427,"0000")&amp;"  "&amp;I427))</f>
        <v/>
      </c>
      <c r="Q427" s="12">
        <f>IF(J427=0,"",IF(J427="CNPJ/CPF","PIX: "&amp;TEXT(K427,"00000000000"),IF(J427="TELEFONE","PIX: "&amp;K427,IF(J427="EMAIL","PIX: "&amp;K427,"PIX: "&amp;TEXT(K427,"00000000000000")))))</f>
        <v/>
      </c>
    </row>
    <row r="428">
      <c r="A428" s="98" t="n">
        <v>10272028000131</v>
      </c>
      <c r="B428" s="35" t="inlineStr">
        <is>
          <t>MASTER SOUND</t>
        </is>
      </c>
      <c r="C428" s="35">
        <f>UPPER(B428)</f>
        <v/>
      </c>
      <c r="K428" s="41">
        <f>IF(J428=0,"",IF(J428=Diversos!$I$2,IF(LEN(A428)&lt;=11,TEXT(A428,"00000000000"),TEXT(A428,"00000000000000")),IF(J428=Diversos!$I$3,E428,D428)))</f>
        <v/>
      </c>
      <c r="L428" s="12" t="inlineStr">
        <is>
          <t>MAT</t>
        </is>
      </c>
      <c r="O428" s="12">
        <f>IF(AND(P428&lt;&gt;"",Q428&lt;&gt;""),Q428,P428&amp;Q428)</f>
        <v/>
      </c>
      <c r="P428" s="12">
        <f>IF(F428=0,"",IF(G428=13,F428&amp;"  "&amp;TEXT(G428,"000")&amp;"  "&amp;TEXT(H428,"0000")&amp;"  "&amp;I428,F428&amp;"  "&amp;TEXT(H428,"0000")&amp;"  "&amp;I428))</f>
        <v/>
      </c>
      <c r="Q428" s="12">
        <f>IF(J428=0,"",IF(J428="CNPJ/CPF","PIX: "&amp;TEXT(K428,"00000000000"),IF(J428="TELEFONE","PIX: "&amp;K428,IF(J428="EMAIL","PIX: "&amp;K428,"PIX: "&amp;TEXT(K428,"00000000000000")))))</f>
        <v/>
      </c>
    </row>
    <row r="429">
      <c r="A429" s="98" t="n">
        <v>16700914655</v>
      </c>
      <c r="B429" s="35" t="inlineStr">
        <is>
          <t>MATEUS HENRIQUE RODRIGUES</t>
        </is>
      </c>
      <c r="C429" s="35">
        <f>UPPER(B429)</f>
        <v/>
      </c>
      <c r="J429" s="12" t="inlineStr">
        <is>
          <t>CNPJ/CPF</t>
        </is>
      </c>
      <c r="K429" s="41">
        <f>IF(J429=0,"",IF(J429=Diversos!$I$2,IF(LEN(A429)&lt;=11,TEXT(A429,"00000000000"),TEXT(A429,"00000000000000")),IF(J429=Diversos!$I$3,E429,D429)))</f>
        <v/>
      </c>
      <c r="L429" s="12" t="inlineStr">
        <is>
          <t>MO</t>
        </is>
      </c>
      <c r="N429" s="12" t="inlineStr">
        <is>
          <t>COLABORADOR</t>
        </is>
      </c>
      <c r="O429" s="12">
        <f>IF(AND(P429&lt;&gt;"",Q429&lt;&gt;""),Q429,P429&amp;Q429)</f>
        <v/>
      </c>
      <c r="P429" s="12">
        <f>IF(F429=0,"",IF(G429=13,F429&amp;"  "&amp;TEXT(G429,"000")&amp;"  "&amp;TEXT(H429,"0000")&amp;"  "&amp;I429,F429&amp;"  "&amp;TEXT(H429,"0000")&amp;"  "&amp;I429))</f>
        <v/>
      </c>
      <c r="Q429" s="12">
        <f>IF(J429=0,"",IF(J429="CNPJ/CPF","PIX: "&amp;TEXT(K429,"00000000000"),IF(J429="TELEFONE","PIX: "&amp;K429,IF(J429="EMAIL","PIX: "&amp;K429,"PIX: "&amp;TEXT(K429,"00000000000000")))))</f>
        <v/>
      </c>
    </row>
    <row r="430">
      <c r="A430" s="98" t="inlineStr">
        <is>
          <t>00.003.516/0001-90</t>
        </is>
      </c>
      <c r="B430" s="35" t="inlineStr">
        <is>
          <t>MC BAUCHEMIE BRASIL INDUSTRIA E COMERCIO LTDA</t>
        </is>
      </c>
      <c r="C430" s="36">
        <f>UPPER(B430)</f>
        <v/>
      </c>
      <c r="K430" s="41">
        <f>IF(J430=0,"",IF(J430=Diversos!$I$2,IF(LEN(A430)&lt;=11,TEXT(A430,"00000000000"),TEXT(A430,"00000000000000")),IF(J430=Diversos!$I$3,E430,D430)))</f>
        <v/>
      </c>
      <c r="L430" s="12" t="inlineStr">
        <is>
          <t>MAT</t>
        </is>
      </c>
      <c r="N430" s="12" t="inlineStr">
        <is>
          <t>FORNECEDOR</t>
        </is>
      </c>
      <c r="O430" s="12">
        <f>IF(AND(P430&lt;&gt;"",Q430&lt;&gt;""),Q430,P430&amp;Q430)</f>
        <v/>
      </c>
      <c r="P430" s="12">
        <f>IF(F430=0,"",IF(G430=13,F430&amp;"  "&amp;TEXT(G430,"000")&amp;"  "&amp;TEXT(H430,"0000")&amp;"  "&amp;I430,F430&amp;"  "&amp;TEXT(H430,"0000")&amp;"  "&amp;I430))</f>
        <v/>
      </c>
      <c r="Q430" s="12">
        <f>IF(J430=0,"",IF(J430="CNPJ/CPF","PIX: "&amp;TEXT(K430,"00000000000"),IF(J430="TELEFONE","PIX: "&amp;K430,IF(J430="EMAIL","PIX: "&amp;K430,"PIX: "&amp;TEXT(K430,"00000000000000")))))</f>
        <v/>
      </c>
    </row>
    <row r="431">
      <c r="A431" s="98" t="n">
        <v>40238235000130</v>
      </c>
      <c r="B431" s="35" t="inlineStr">
        <is>
          <t>MEGA IMPERMEABILIZAÇÃO</t>
        </is>
      </c>
      <c r="C431" s="35">
        <f>UPPER(B431)</f>
        <v/>
      </c>
      <c r="J431" s="12" t="inlineStr">
        <is>
          <t>CNPJ/CPF</t>
        </is>
      </c>
      <c r="K431" s="41">
        <f>IF(J431=0,"",IF(J431=Diversos!$I$2,IF(LEN(A431)&lt;=11,TEXT(A431,"00000000000"),TEXT(A431,"00000000000000")),IF(J431=Diversos!$I$3,E431,D431)))</f>
        <v/>
      </c>
      <c r="L431" s="12" t="inlineStr">
        <is>
          <t>SERV</t>
        </is>
      </c>
      <c r="O431" s="12">
        <f>IF(AND(P431&lt;&gt;"",Q431&lt;&gt;""),Q431,P431&amp;Q431)</f>
        <v/>
      </c>
      <c r="P431" s="12">
        <f>IF(F431=0,"",IF(G431=13,F431&amp;"  "&amp;TEXT(G431,"000")&amp;"  "&amp;TEXT(H431,"0000")&amp;"  "&amp;I431,F431&amp;"  "&amp;TEXT(H431,"0000")&amp;"  "&amp;I431))</f>
        <v/>
      </c>
      <c r="Q431" s="12">
        <f>IF(J431=0,"",IF(J431="CNPJ/CPF","PIX: "&amp;TEXT(K431,"00000000000"),IF(J431="TELEFONE","PIX: "&amp;K431,IF(J431="EMAIL","PIX: "&amp;K431,"PIX: "&amp;TEXT(K431,"00000000000000")))))</f>
        <v/>
      </c>
    </row>
    <row r="432">
      <c r="A432" s="98" t="n">
        <v>10573521000191</v>
      </c>
      <c r="B432" s="35" t="inlineStr">
        <is>
          <t>MERCADOPAGO.COM REPRES. LTADA.</t>
        </is>
      </c>
      <c r="C432" s="35">
        <f>UPPER(B432)</f>
        <v/>
      </c>
      <c r="K432" s="41">
        <f>IF(J432=0,"",IF(J432=Diversos!$I$2,IF(LEN(A432)&lt;=11,TEXT(A432,"00000000000"),TEXT(A432,"00000000000000")),IF(J432=Diversos!$I$3,E432,D432)))</f>
        <v/>
      </c>
      <c r="L432" s="12" t="inlineStr">
        <is>
          <t>DIV</t>
        </is>
      </c>
      <c r="O432" s="12">
        <f>IF(AND(P432&lt;&gt;"",Q432&lt;&gt;""),Q432,P432&amp;Q432)</f>
        <v/>
      </c>
      <c r="P432" s="12">
        <f>IF(F432=0,"",IF(G432=13,F432&amp;"  "&amp;TEXT(G432,"000")&amp;"  "&amp;TEXT(H432,"0000")&amp;"  "&amp;I432,F432&amp;"  "&amp;TEXT(H432,"0000")&amp;"  "&amp;I432))</f>
        <v/>
      </c>
      <c r="Q432" s="12">
        <f>IF(J432=0,"",IF(J432="CNPJ/CPF","PIX: "&amp;TEXT(K432,"00000000000"),IF(J432="TELEFONE","PIX: "&amp;K432,IF(J432="EMAIL","PIX: "&amp;K432,"PIX: "&amp;TEXT(K432,"00000000000000")))))</f>
        <v/>
      </c>
    </row>
    <row r="433">
      <c r="A433" s="98" t="n">
        <v>29319920000159</v>
      </c>
      <c r="B433" s="35" t="inlineStr">
        <is>
          <t>MF COMERCIO E INDUSTRIA DE EPS LTDA</t>
        </is>
      </c>
      <c r="C433" s="36" t="inlineStr">
        <is>
          <t>MF COMERCIO E INDUSTRIA DE EPS LTDA</t>
        </is>
      </c>
      <c r="K433" s="41">
        <f>IF(J433=0,"",IF(J433=Diversos!$I$2,IF(LEN(A433)&lt;=11,TEXT(A433,"00000000000"),TEXT(A433,"00000000000000")),IF(J433=Diversos!$I$3,E433,D433)))</f>
        <v/>
      </c>
      <c r="L433" s="12" t="inlineStr">
        <is>
          <t>MO</t>
        </is>
      </c>
      <c r="M433" s="12" t="inlineStr">
        <is>
          <t>EPI</t>
        </is>
      </c>
      <c r="N433" s="12" t="inlineStr">
        <is>
          <t>FORNECEDOR</t>
        </is>
      </c>
      <c r="O433" s="12">
        <f>IF(AND(P433&lt;&gt;"",Q433&lt;&gt;""),Q433,P433&amp;Q433)</f>
        <v/>
      </c>
      <c r="P433" s="12">
        <f>IF(F433=0,"",IF(G433=13,F433&amp;"  "&amp;TEXT(G433,"000")&amp;"  "&amp;TEXT(H433,"0000")&amp;"  "&amp;I433,F433&amp;"  "&amp;TEXT(H433,"0000")&amp;"  "&amp;I433))</f>
        <v/>
      </c>
      <c r="Q433" s="12">
        <f>IF(J433=0,"",IF(J433="CNPJ/CPF","PIX: "&amp;TEXT(K433,"00000000000"),IF(J433="TELEFONE","PIX: "&amp;K433,IF(J433="EMAIL","PIX: "&amp;K433,"PIX: "&amp;TEXT(K433,"00000000000000")))))</f>
        <v/>
      </c>
    </row>
    <row r="434">
      <c r="A434" s="89" t="inlineStr">
        <is>
          <t>26.742.329/0001-11</t>
        </is>
      </c>
      <c r="B434" s="58" t="inlineStr">
        <is>
          <t>MG MANUTENÇÃO E SERVIÇOS</t>
        </is>
      </c>
      <c r="C434" s="35">
        <f>UPPER(B434)</f>
        <v/>
      </c>
      <c r="K434" s="41">
        <f>IF(J434=0,"",IF(J434=Diversos!$I$2,IF(LEN(A434)&lt;=11,TEXT(A434,"00000000000"),TEXT(A434,"00000000000000")),IF(J434=Diversos!$I$3,E434,D434)))</f>
        <v/>
      </c>
      <c r="L434" s="83" t="inlineStr">
        <is>
          <t>SERV</t>
        </is>
      </c>
      <c r="O434" s="12">
        <f>IF(AND(P434&lt;&gt;"",Q434&lt;&gt;""),Q434,P434&amp;Q434)</f>
        <v/>
      </c>
      <c r="P434" s="12">
        <f>IF(F434=0,"",IF(G434=13,F434&amp;"  "&amp;TEXT(G434,"000")&amp;"  "&amp;TEXT(H434,"0000")&amp;"  "&amp;I434,F434&amp;"  "&amp;TEXT(H434,"0000")&amp;"  "&amp;I434))</f>
        <v/>
      </c>
      <c r="Q434" s="12">
        <f>IF(J434=0,"",IF(J434="CNPJ/CPF","PIX: "&amp;TEXT(K434,"00000000000"),IF(J434="TELEFONE","PIX: "&amp;K434,IF(J434="EMAIL","PIX: "&amp;K434,"PIX: "&amp;TEXT(K434,"00000000000000")))))</f>
        <v/>
      </c>
    </row>
    <row r="435">
      <c r="A435" s="98" t="n">
        <v>18535773000138</v>
      </c>
      <c r="B435" s="35" t="inlineStr">
        <is>
          <t>MG PARAFUSOS</t>
        </is>
      </c>
      <c r="C435" s="35">
        <f>UPPER(B435)</f>
        <v/>
      </c>
      <c r="K435" s="41">
        <f>IF(J435=0,"",IF(J435=Diversos!$I$2,IF(LEN(A435)&lt;=11,TEXT(A435,"00000000000"),TEXT(A435,"00000000000000")),IF(J435=Diversos!$I$3,E435,D435)))</f>
        <v/>
      </c>
      <c r="L435" s="12" t="inlineStr">
        <is>
          <t>MAT</t>
        </is>
      </c>
      <c r="O435" s="12">
        <f>IF(AND(P435&lt;&gt;"",Q435&lt;&gt;""),Q435,P435&amp;Q435)</f>
        <v/>
      </c>
      <c r="P435" s="12">
        <f>IF(F435=0,"",IF(G435=13,F435&amp;"  "&amp;TEXT(G435,"000")&amp;"  "&amp;TEXT(H435,"0000")&amp;"  "&amp;I435,F435&amp;"  "&amp;TEXT(H435,"0000")&amp;"  "&amp;I435))</f>
        <v/>
      </c>
      <c r="Q435" s="12">
        <f>IF(J435=0,"",IF(J435="CNPJ/CPF","PIX: "&amp;TEXT(K435,"00000000000"),IF(J435="TELEFONE","PIX: "&amp;K435,IF(J435="EMAIL","PIX: "&amp;K435,"PIX: "&amp;TEXT(K435,"00000000000000")))))</f>
        <v/>
      </c>
    </row>
    <row r="436">
      <c r="A436" s="37" t="n">
        <v>36245582000113</v>
      </c>
      <c r="B436" s="36" t="inlineStr">
        <is>
          <t>MHS SEGURANÇA E MEDICINA DO TRABALHO</t>
        </is>
      </c>
      <c r="C436" s="36">
        <f>UPPER(B436)</f>
        <v/>
      </c>
      <c r="D436" s="43" t="n"/>
      <c r="E436" s="44" t="n"/>
      <c r="F436" s="44" t="n"/>
      <c r="G436" s="45" t="n"/>
      <c r="H436" s="46" t="n"/>
      <c r="I436" s="44" t="n"/>
      <c r="J436" s="44" t="n"/>
      <c r="K436" s="41">
        <f>IF(J436=0,"",IF(J436=Diversos!$I$2,IF(LEN(A436)&lt;=11,TEXT(A436,"00000000000"),TEXT(A436,"00000000000000")),IF(J436=Diversos!$I$3,E436,D436)))</f>
        <v/>
      </c>
      <c r="L436" s="44" t="inlineStr">
        <is>
          <t>MO</t>
        </is>
      </c>
      <c r="M436" s="12" t="inlineStr">
        <is>
          <t>MEDICINA DO TRABALHO</t>
        </is>
      </c>
      <c r="N436" s="44" t="inlineStr">
        <is>
          <t>FORNECEDOR</t>
        </is>
      </c>
      <c r="O436" s="12">
        <f>IF(AND(P436&lt;&gt;"",Q436&lt;&gt;""),Q436,P436&amp;Q436)</f>
        <v/>
      </c>
      <c r="P436" s="12">
        <f>IF(F436=0,"",IF(G436=13,F436&amp;"  "&amp;TEXT(G436,"000")&amp;"  "&amp;TEXT(H436,"0000")&amp;"  "&amp;I436,F436&amp;"  "&amp;TEXT(H436,"0000")&amp;"  "&amp;I436))</f>
        <v/>
      </c>
      <c r="Q436" s="12">
        <f>IF(J436=0,"",IF(J436="CNPJ/CPF","PIX: "&amp;TEXT(K436,"00000000000"),IF(J436="TELEFONE","PIX: "&amp;K436,IF(J436="EMAIL","PIX: "&amp;K436,"PIX: "&amp;TEXT(K436,"00000000000000")))))</f>
        <v/>
      </c>
    </row>
    <row r="437">
      <c r="A437" s="98" t="n">
        <v>57265801504</v>
      </c>
      <c r="B437" s="35" t="inlineStr">
        <is>
          <t>MIGUEL SOUZA DE OLIVEIRA</t>
        </is>
      </c>
      <c r="C437" s="35">
        <f>UPPER(B437)</f>
        <v/>
      </c>
      <c r="J437" s="12" t="inlineStr">
        <is>
          <t>CNPJ/CPF</t>
        </is>
      </c>
      <c r="K437" s="41">
        <f>IF(J437=0,"",IF(J437=Diversos!$I$2,IF(LEN(A437)&lt;=11,TEXT(A437,"00000000000"),TEXT(A437,"00000000000000")),IF(J437=Diversos!$I$3,E437,D437)))</f>
        <v/>
      </c>
      <c r="L437" s="12" t="inlineStr">
        <is>
          <t>MO</t>
        </is>
      </c>
      <c r="O437" s="12">
        <f>IF(AND(P437&lt;&gt;"",Q437&lt;&gt;""),Q437,P437&amp;Q437)</f>
        <v/>
      </c>
      <c r="P437" s="12">
        <f>IF(F437=0,"",IF(G437=13,F437&amp;"  "&amp;TEXT(G437,"000")&amp;"  "&amp;TEXT(H437,"0000")&amp;"  "&amp;I437,F437&amp;"  "&amp;TEXT(H437,"0000")&amp;"  "&amp;I437))</f>
        <v/>
      </c>
      <c r="Q437" s="12">
        <f>IF(J437=0,"",IF(J437="CNPJ/CPF","PIX: "&amp;TEXT(K437,"00000000000"),IF(J437="TELEFONE","PIX: "&amp;K437,IF(J437="EMAIL","PIX: "&amp;K437,"PIX: "&amp;TEXT(K437,"00000000000000")))))</f>
        <v/>
      </c>
    </row>
    <row r="438">
      <c r="A438" s="37" t="n">
        <v>17194994000127</v>
      </c>
      <c r="B438" s="36" t="inlineStr">
        <is>
          <t>MINAS FERRAMENTAS LTDA</t>
        </is>
      </c>
      <c r="C438" s="36">
        <f>UPPER(B438)</f>
        <v/>
      </c>
      <c r="D438" s="43" t="n"/>
      <c r="E438" s="44" t="n"/>
      <c r="F438" s="44" t="n"/>
      <c r="G438" s="45" t="n"/>
      <c r="H438" s="46" t="n"/>
      <c r="I438" s="44" t="n"/>
      <c r="J438" s="44" t="n"/>
      <c r="K438" s="41">
        <f>IF(J438=0,"",IF(J438=Diversos!$I$2,IF(LEN(A438)&lt;=11,TEXT(A438,"00000000000"),TEXT(A438,"00000000000000")),IF(J438=Diversos!$I$3,E438,D438)))</f>
        <v/>
      </c>
      <c r="L438" s="44" t="inlineStr">
        <is>
          <t>MAT</t>
        </is>
      </c>
      <c r="M438" s="44" t="n"/>
      <c r="N438" s="44" t="n"/>
      <c r="O438" s="12">
        <f>IF(AND(P438&lt;&gt;"",Q438&lt;&gt;""),Q438,P438&amp;Q438)</f>
        <v/>
      </c>
      <c r="P438" s="12">
        <f>IF(F438=0,"",IF(G438=13,F438&amp;"  "&amp;TEXT(G438,"000")&amp;"  "&amp;TEXT(H438,"0000")&amp;"  "&amp;I438,F438&amp;"  "&amp;TEXT(H438,"0000")&amp;"  "&amp;I438))</f>
        <v/>
      </c>
      <c r="Q438" s="12">
        <f>IF(J438=0,"",IF(J438="CNPJ/CPF","PIX: "&amp;TEXT(K438,"00000000000"),IF(J438="TELEFONE","PIX: "&amp;K438,IF(J438="EMAIL","PIX: "&amp;K438,"PIX: "&amp;TEXT(K438,"00000000000000")))))</f>
        <v/>
      </c>
    </row>
    <row r="439">
      <c r="A439" s="37" t="n">
        <v>17194994000470</v>
      </c>
      <c r="B439" s="36" t="inlineStr">
        <is>
          <t>MINAS FERRAMENTAS LTDA</t>
        </is>
      </c>
      <c r="C439" s="36">
        <f>UPPER(B439)</f>
        <v/>
      </c>
      <c r="D439" s="43" t="n"/>
      <c r="E439" s="44" t="n"/>
      <c r="F439" s="44" t="n"/>
      <c r="G439" s="45" t="n"/>
      <c r="H439" s="46" t="n"/>
      <c r="I439" s="44" t="n"/>
      <c r="J439" s="44" t="n"/>
      <c r="K439" s="41">
        <f>IF(J439=0,"",IF(J439=Diversos!$I$2,IF(LEN(A439)&lt;=11,TEXT(A439,"00000000000"),TEXT(A439,"00000000000000")),IF(J439=Diversos!$I$3,E439,D439)))</f>
        <v/>
      </c>
      <c r="L439" s="44" t="inlineStr">
        <is>
          <t>MAT</t>
        </is>
      </c>
      <c r="M439" s="44" t="n"/>
      <c r="N439" s="44" t="n"/>
      <c r="O439" s="12">
        <f>IF(AND(P439&lt;&gt;"",Q439&lt;&gt;""),Q439,P439&amp;Q439)</f>
        <v/>
      </c>
      <c r="P439" s="12">
        <f>IF(F439=0,"",IF(G439=13,F439&amp;"  "&amp;TEXT(G439,"000")&amp;"  "&amp;TEXT(H439,"0000")&amp;"  "&amp;I439,F439&amp;"  "&amp;TEXT(H439,"0000")&amp;"  "&amp;I439))</f>
        <v/>
      </c>
      <c r="Q439" s="12">
        <f>IF(J439=0,"",IF(J439="CNPJ/CPF","PIX: "&amp;TEXT(K439,"00000000000"),IF(J439="TELEFONE","PIX: "&amp;K439,IF(J439="EMAIL","PIX: "&amp;K439,"PIX: "&amp;TEXT(K439,"00000000000000")))))</f>
        <v/>
      </c>
    </row>
    <row r="440">
      <c r="A440" s="98" t="n">
        <v>31989487968</v>
      </c>
      <c r="B440" s="35" t="inlineStr">
        <is>
          <t>MISLANIA COELHO DE MATOS SANTOS</t>
        </is>
      </c>
      <c r="C440" s="35">
        <f>UPPER(B440)</f>
        <v/>
      </c>
      <c r="K440" s="41">
        <f>IF(J440=0,"",IF(J440=Diversos!$I$2,IF(LEN(A440)&lt;=11,TEXT(A440,"00000000000"),TEXT(A440,"00000000000000")),IF(J440=Diversos!$I$3,E440,D440)))</f>
        <v/>
      </c>
      <c r="L440" s="12" t="inlineStr">
        <is>
          <t>SERV</t>
        </is>
      </c>
      <c r="O440" s="12">
        <f>IF(AND(P440&lt;&gt;"",Q440&lt;&gt;""),Q440,P440&amp;Q440)</f>
        <v/>
      </c>
      <c r="P440" s="12">
        <f>IF(F440=0,"",IF(G440=13,F440&amp;"  "&amp;TEXT(G440,"000")&amp;"  "&amp;TEXT(H440,"0000")&amp;"  "&amp;I440,F440&amp;"  "&amp;TEXT(H440,"0000")&amp;"  "&amp;I440))</f>
        <v/>
      </c>
      <c r="Q440" s="12">
        <f>IF(J440=0,"",IF(J440="CNPJ/CPF","PIX: "&amp;TEXT(K440,"00000000000"),IF(J440="TELEFONE","PIX: "&amp;K440,IF(J440="EMAIL","PIX: "&amp;K440,"PIX: "&amp;TEXT(K440,"00000000000000")))))</f>
        <v/>
      </c>
    </row>
    <row r="441">
      <c r="A441" s="98" t="n">
        <v>50322705000101</v>
      </c>
      <c r="B441" s="35" t="inlineStr">
        <is>
          <t>MIX BOMBAS PEDRA LTDA</t>
        </is>
      </c>
      <c r="C441" s="35">
        <f>UPPER(B441)</f>
        <v/>
      </c>
      <c r="K441" s="41">
        <f>IF(J441=0,"",IF(J441=Diversos!$I$2,IF(LEN(A441)&lt;=11,TEXT(A441,"00000000000"),TEXT(A441,"00000000000000")),IF(J441=Diversos!$I$3,E441,D441)))</f>
        <v/>
      </c>
      <c r="L441" s="12" t="inlineStr">
        <is>
          <t>MAT</t>
        </is>
      </c>
      <c r="O441" s="12">
        <f>IF(AND(P441&lt;&gt;"",Q441&lt;&gt;""),Q441,P441&amp;Q441)</f>
        <v/>
      </c>
      <c r="P441" s="12">
        <f>IF(F441=0,"",IF(G441=13,F441&amp;"  "&amp;TEXT(G441,"000")&amp;"  "&amp;TEXT(H441,"0000")&amp;"  "&amp;I441,F441&amp;"  "&amp;TEXT(H441,"0000")&amp;"  "&amp;I441))</f>
        <v/>
      </c>
      <c r="Q441" s="12">
        <f>IF(J441=0,"",IF(J441="CNPJ/CPF","PIX: "&amp;TEXT(K441,"00000000000"),IF(J441="TELEFONE","PIX: "&amp;K441,IF(J441="EMAIL","PIX: "&amp;K441,"PIX: "&amp;TEXT(K441,"00000000000000")))))</f>
        <v/>
      </c>
    </row>
    <row r="442">
      <c r="A442" s="98" t="n">
        <v>98196758715</v>
      </c>
      <c r="B442" s="35" t="inlineStr">
        <is>
          <t>MOISÉS ROSA DIAS</t>
        </is>
      </c>
      <c r="C442" s="35">
        <f>UPPER(B442)</f>
        <v/>
      </c>
      <c r="J442" s="12" t="inlineStr">
        <is>
          <t>CNPJ/CPF</t>
        </is>
      </c>
      <c r="K442" s="41">
        <f>IF(J442=0,"",IF(J442=Diversos!$I$2,IF(LEN(A442)&lt;=11,TEXT(A442,"00000000000"),TEXT(A442,"00000000000000")),IF(J442=Diversos!$I$3,E442,D442)))</f>
        <v/>
      </c>
      <c r="L442" s="12" t="inlineStr">
        <is>
          <t>MO</t>
        </is>
      </c>
      <c r="O442" s="12">
        <f>IF(AND(P442&lt;&gt;"",Q442&lt;&gt;""),Q442,P442&amp;Q442)</f>
        <v/>
      </c>
      <c r="P442" s="12">
        <f>IF(F442=0,"",IF(G442=13,F442&amp;"  "&amp;TEXT(G442,"000")&amp;"  "&amp;TEXT(H442,"0000")&amp;"  "&amp;I442,F442&amp;"  "&amp;TEXT(H442,"0000")&amp;"  "&amp;I442))</f>
        <v/>
      </c>
      <c r="Q442" s="12">
        <f>IF(J442=0,"",IF(J442="CNPJ/CPF","PIX: "&amp;TEXT(K442,"00000000000"),IF(J442="TELEFONE","PIX: "&amp;K442,IF(J442="EMAIL","PIX: "&amp;K442,"PIX: "&amp;TEXT(K442,"00000000000000")))))</f>
        <v/>
      </c>
    </row>
    <row r="443">
      <c r="A443" s="98" t="n">
        <v>25148036672</v>
      </c>
      <c r="B443" s="35" t="inlineStr">
        <is>
          <t>MOISÉS TAVARES DE SOUZA</t>
        </is>
      </c>
      <c r="C443" s="35">
        <f>UPPER(B443)</f>
        <v/>
      </c>
      <c r="D443" s="38" t="n">
        <v>31999782589</v>
      </c>
      <c r="J443" s="12" t="inlineStr">
        <is>
          <t>TELEFONE</t>
        </is>
      </c>
      <c r="K443" s="41">
        <f>IF(J443=0,"",IF(J443=Diversos!$I$2,IF(LEN(A443)&lt;=11,TEXT(A443,"00000000000"),TEXT(A443,"00000000000000")),IF(J443=Diversos!$I$3,E443,D443)))</f>
        <v/>
      </c>
      <c r="L443" s="12" t="inlineStr">
        <is>
          <t>SERV</t>
        </is>
      </c>
      <c r="O443" s="12">
        <f>IF(AND(P443&lt;&gt;"",Q443&lt;&gt;""),Q443,P443&amp;Q443)</f>
        <v/>
      </c>
      <c r="P443" s="12">
        <f>IF(F443=0,"",IF(G443=13,F443&amp;"  "&amp;TEXT(G443,"000")&amp;"  "&amp;TEXT(H443,"0000")&amp;"  "&amp;I443,F443&amp;"  "&amp;TEXT(H443,"0000")&amp;"  "&amp;I443))</f>
        <v/>
      </c>
      <c r="Q443" s="12">
        <f>IF(J443=0,"",IF(J443="CNPJ/CPF","PIX: "&amp;TEXT(K443,"00000000000"),IF(J443="TELEFONE","PIX: "&amp;K443,IF(J443="EMAIL","PIX: "&amp;K443,"PIX: "&amp;TEXT(K443,"00000000000000")))))</f>
        <v/>
      </c>
    </row>
    <row r="444">
      <c r="A444" s="37" t="n">
        <v>21587809000131</v>
      </c>
      <c r="B444" s="36" t="inlineStr">
        <is>
          <t>MR DESENTUPIDORA LTDA</t>
        </is>
      </c>
      <c r="C444" s="36" t="inlineStr">
        <is>
          <t>MR DESENTUPIDORA</t>
        </is>
      </c>
      <c r="D444" s="43" t="n"/>
      <c r="E444" s="44" t="n"/>
      <c r="F444" s="44" t="n"/>
      <c r="G444" s="45" t="n"/>
      <c r="H444" s="46" t="n"/>
      <c r="I444" s="44" t="n"/>
      <c r="J444" s="44" t="inlineStr">
        <is>
          <t>CNPJ/CPF</t>
        </is>
      </c>
      <c r="K444" s="41">
        <f>IF(J444=0,"",IF(J444=Diversos!$I$2,IF(LEN(A444)&lt;=11,TEXT(A444,"00000000000"),TEXT(A444,"00000000000000")),IF(J444=Diversos!$I$3,E444,D444)))</f>
        <v/>
      </c>
      <c r="L444" s="44" t="inlineStr">
        <is>
          <t>SERV</t>
        </is>
      </c>
      <c r="M444" s="44" t="n"/>
      <c r="N444" s="44" t="inlineStr">
        <is>
          <t>FORNECEDOR</t>
        </is>
      </c>
      <c r="O444" s="12">
        <f>IF(AND(P444&lt;&gt;"",Q444&lt;&gt;""),Q444,P444&amp;Q444)</f>
        <v/>
      </c>
      <c r="P444" s="12">
        <f>IF(F444=0,"",IF(G444=13,F444&amp;"  "&amp;TEXT(G444,"000")&amp;"  "&amp;TEXT(H444,"0000")&amp;"  "&amp;I444,F444&amp;"  "&amp;TEXT(H444,"0000")&amp;"  "&amp;I444))</f>
        <v/>
      </c>
      <c r="Q444" s="12">
        <f>IF(J444=0,"",IF(J444="CNPJ/CPF","PIX: "&amp;TEXT(K444,"00000000000"),IF(J444="TELEFONE","PIX: "&amp;K444,IF(J444="EMAIL","PIX: "&amp;K444,"PIX: "&amp;TEXT(K444,"00000000000000")))))</f>
        <v/>
      </c>
    </row>
    <row r="445">
      <c r="A445" s="98" t="n">
        <v>46423467000145</v>
      </c>
      <c r="B445" s="35" t="inlineStr">
        <is>
          <t>MR DESENTUPIDORA</t>
        </is>
      </c>
      <c r="C445" s="35">
        <f>UPPER(B445)</f>
        <v/>
      </c>
      <c r="K445" s="41">
        <f>IF(J445=0,"",IF(J445=Diversos!$I$2,IF(LEN(A445)&lt;=11,TEXT(A445,"00000000000"),TEXT(A445,"00000000000000")),IF(J445=Diversos!$I$3,E445,D445)))</f>
        <v/>
      </c>
      <c r="L445" s="12" t="inlineStr">
        <is>
          <t>MAT</t>
        </is>
      </c>
      <c r="O445" s="12">
        <f>IF(AND(P445&lt;&gt;"",Q445&lt;&gt;""),Q445,P445&amp;Q445)</f>
        <v/>
      </c>
      <c r="P445" s="12">
        <f>IF(F445=0,"",IF(G445=13,F445&amp;"  "&amp;TEXT(G445,"000")&amp;"  "&amp;TEXT(H445,"0000")&amp;"  "&amp;I445,F445&amp;"  "&amp;TEXT(H445,"0000")&amp;"  "&amp;I445))</f>
        <v/>
      </c>
      <c r="Q445" s="12">
        <f>IF(J445=0,"",IF(J445="CNPJ/CPF","PIX: "&amp;TEXT(K445,"00000000000"),IF(J445="TELEFONE","PIX: "&amp;K445,IF(J445="EMAIL","PIX: "&amp;K445,"PIX: "&amp;TEXT(K445,"00000000000000")))))</f>
        <v/>
      </c>
    </row>
    <row r="446">
      <c r="A446" s="98" t="n">
        <v>11925738000186</v>
      </c>
      <c r="B446" s="35" t="inlineStr">
        <is>
          <t>MULTI CIMENTO LTDA</t>
        </is>
      </c>
      <c r="C446" s="35">
        <f>UPPER(B446)</f>
        <v/>
      </c>
      <c r="D446" s="43" t="n"/>
      <c r="K446" s="41">
        <f>IF(J446=0,"",IF(J446=Diversos!$I$2,IF(LEN(A446)&lt;=11,TEXT(A446,"00000000000"),TEXT(A446,"00000000000000")),IF(J446=Diversos!$I$3,E446,D446)))</f>
        <v/>
      </c>
      <c r="L446" s="12" t="inlineStr">
        <is>
          <t>MAT</t>
        </is>
      </c>
      <c r="O446" s="12">
        <f>IF(AND(P446&lt;&gt;"",Q446&lt;&gt;""),Q446,P446&amp;Q446)</f>
        <v/>
      </c>
      <c r="P446" s="12">
        <f>IF(F446=0,"",IF(G446=13,F446&amp;"  "&amp;TEXT(G446,"000")&amp;"  "&amp;TEXT(H446,"0000")&amp;"  "&amp;I446,F446&amp;"  "&amp;TEXT(H446,"0000")&amp;"  "&amp;I446))</f>
        <v/>
      </c>
      <c r="Q446" s="12">
        <f>IF(J446=0,"",IF(J446="CNPJ/CPF","PIX: "&amp;TEXT(K446,"00000000000"),IF(J446="TELEFONE","PIX: "&amp;K446,IF(J446="EMAIL","PIX: "&amp;K446,"PIX: "&amp;TEXT(K446,"00000000000000")))))</f>
        <v/>
      </c>
    </row>
    <row r="447">
      <c r="A447" s="98" t="n">
        <v>41776745000124</v>
      </c>
      <c r="B447" s="35" t="inlineStr">
        <is>
          <t>Multi Transportes LTDA</t>
        </is>
      </c>
      <c r="C447" s="35">
        <f>UPPER(B447)</f>
        <v/>
      </c>
      <c r="K447" s="41">
        <f>IF(J447=0,"",IF(J447=Diversos!$I$2,IF(LEN(A447)&lt;=11,TEXT(A447,"00000000000"),TEXT(A447,"00000000000000")),IF(J447=Diversos!$I$3,E447,D447)))</f>
        <v/>
      </c>
      <c r="L447" s="12" t="inlineStr">
        <is>
          <t>LOC</t>
        </is>
      </c>
      <c r="O447" s="12">
        <f>IF(AND(P447&lt;&gt;"",Q447&lt;&gt;""),Q447,P447&amp;Q447)</f>
        <v/>
      </c>
      <c r="P447" s="12">
        <f>IF(F447=0,"",IF(G447=13,F447&amp;"  "&amp;TEXT(G447,"000")&amp;"  "&amp;TEXT(H447,"0000")&amp;"  "&amp;I447,F447&amp;"  "&amp;TEXT(H447,"0000")&amp;"  "&amp;I447))</f>
        <v/>
      </c>
      <c r="Q447" s="12">
        <f>IF(J447=0,"",IF(J447="CNPJ/CPF","PIX: "&amp;TEXT(K447,"00000000000"),IF(J447="TELEFONE","PIX: "&amp;K447,IF(J447="EMAIL","PIX: "&amp;K447,"PIX: "&amp;TEXT(K447,"00000000000000")))))</f>
        <v/>
      </c>
    </row>
    <row r="448">
      <c r="A448" s="52" t="n">
        <v>90090090000</v>
      </c>
      <c r="B448" s="35" t="inlineStr">
        <is>
          <t>NATALINO LOPES</t>
        </is>
      </c>
      <c r="C448" s="35">
        <f>UPPER(B448)</f>
        <v/>
      </c>
      <c r="D448" s="43" t="n"/>
      <c r="K448" s="41">
        <f>IF(J448=0,"",IF(J448=Diversos!$I$2,IF(LEN(A448)&lt;=11,TEXT(A448,"00000000000"),TEXT(A448,"00000000000000")),IF(J448=Diversos!$I$3,E448,D448)))</f>
        <v/>
      </c>
      <c r="L448" s="12" t="inlineStr">
        <is>
          <t>SERV</t>
        </is>
      </c>
      <c r="O448" s="12">
        <f>IF(AND(P448&lt;&gt;"",Q448&lt;&gt;""),Q448,P448&amp;Q448)</f>
        <v/>
      </c>
      <c r="P448" s="12">
        <f>IF(F448=0,"",IF(G448=13,F448&amp;"  "&amp;TEXT(G448,"000")&amp;"  "&amp;TEXT(H448,"0000")&amp;"  "&amp;I448,F448&amp;"  "&amp;TEXT(H448,"0000")&amp;"  "&amp;I448))</f>
        <v/>
      </c>
      <c r="Q448" s="12">
        <f>IF(J448=0,"",IF(J448="CNPJ/CPF","PIX: "&amp;TEXT(K448,"00000000000"),IF(J448="TELEFONE","PIX: "&amp;K448,IF(J448="EMAIL","PIX: "&amp;K448,"PIX: "&amp;TEXT(K448,"00000000000000")))))</f>
        <v/>
      </c>
    </row>
    <row r="449">
      <c r="A449" s="98" t="n">
        <v>9765982640</v>
      </c>
      <c r="B449" s="35" t="inlineStr">
        <is>
          <t>NELSON AUGUSTO DE QUEIROZ</t>
        </is>
      </c>
      <c r="C449" s="36">
        <f>UPPER(B449)</f>
        <v/>
      </c>
      <c r="D449" s="43" t="n"/>
      <c r="J449" s="12" t="inlineStr">
        <is>
          <t>CNPJ/CPF</t>
        </is>
      </c>
      <c r="K449" s="41">
        <f>IF(J449=0,"",IF(J449=Diversos!$I$2,IF(LEN(A449)&lt;=11,TEXT(A449,"00000000000"),TEXT(A449,"00000000000000")),IF(J449=Diversos!$I$3,E449,D449)))</f>
        <v/>
      </c>
      <c r="L449" s="12" t="inlineStr">
        <is>
          <t>MO</t>
        </is>
      </c>
      <c r="N449" s="12" t="inlineStr">
        <is>
          <t>COLABORADOR</t>
        </is>
      </c>
      <c r="O449" s="12">
        <f>IF(AND(P449&lt;&gt;"",Q449&lt;&gt;""),Q449,P449&amp;Q449)</f>
        <v/>
      </c>
      <c r="P449" s="12">
        <f>IF(F449=0,"",IF(G449=13,F449&amp;"  "&amp;TEXT(G449,"000")&amp;"  "&amp;TEXT(H449,"0000")&amp;"  "&amp;I449,F449&amp;"  "&amp;TEXT(H449,"0000")&amp;"  "&amp;I449))</f>
        <v/>
      </c>
      <c r="Q449" s="12">
        <f>IF(J449=0,"",IF(J449="CNPJ/CPF","PIX: "&amp;TEXT(K449,"00000000000"),IF(J449="TELEFONE","PIX: "&amp;K449,IF(J449="EMAIL","PIX: "&amp;K449,"PIX: "&amp;TEXT(K449,"00000000000000")))))</f>
        <v/>
      </c>
    </row>
    <row r="450">
      <c r="A450" s="98" t="n">
        <v>55865321668</v>
      </c>
      <c r="B450" s="35" t="inlineStr">
        <is>
          <t>NESIO TEIXEIRA DA COSTA</t>
        </is>
      </c>
      <c r="C450" s="35">
        <f>UPPER(B450)</f>
        <v/>
      </c>
      <c r="D450" s="43" t="n"/>
      <c r="J450" s="12" t="inlineStr">
        <is>
          <t>CNPJ/CPF</t>
        </is>
      </c>
      <c r="K450" s="41">
        <f>IF(J450=0,"",IF(J450=Diversos!$I$2,IF(LEN(A450)&lt;=11,TEXT(A450,"00000000000"),TEXT(A450,"00000000000000")),IF(J450=Diversos!$I$3,E450,D450)))</f>
        <v/>
      </c>
      <c r="L450" s="12" t="inlineStr">
        <is>
          <t>DIV</t>
        </is>
      </c>
      <c r="O450" s="12">
        <f>IF(AND(P450&lt;&gt;"",Q450&lt;&gt;""),Q450,P450&amp;Q450)</f>
        <v/>
      </c>
      <c r="P450" s="12">
        <f>IF(F450=0,"",IF(G450=13,F450&amp;"  "&amp;TEXT(G450,"000")&amp;"  "&amp;TEXT(H450,"0000")&amp;"  "&amp;I450,F450&amp;"  "&amp;TEXT(H450,"0000")&amp;"  "&amp;I450))</f>
        <v/>
      </c>
      <c r="Q450" s="12">
        <f>IF(J450=0,"",IF(J450="CNPJ/CPF","PIX: "&amp;TEXT(K450,"00000000000"),IF(J450="TELEFONE","PIX: "&amp;K450,IF(J450="EMAIL","PIX: "&amp;K450,"PIX: "&amp;TEXT(K450,"00000000000000")))))</f>
        <v/>
      </c>
    </row>
    <row r="451">
      <c r="A451" s="98" t="n">
        <v>27857545000175</v>
      </c>
      <c r="B451" s="35" t="inlineStr">
        <is>
          <t>GMH DAS FOSSAS LTDA</t>
        </is>
      </c>
      <c r="C451" s="35" t="inlineStr">
        <is>
          <t>NEVES FOSSA SEPTICAS</t>
        </is>
      </c>
      <c r="D451" s="43" t="n"/>
      <c r="K451" s="41">
        <f>IF(J451=0,"",IF(J451=Diversos!$I$2,IF(LEN(A451)&lt;=11,TEXT(A451,"00000000000"),TEXT(A451,"00000000000000")),IF(J451=Diversos!$I$3,E451,D451)))</f>
        <v/>
      </c>
      <c r="L451" s="12" t="inlineStr">
        <is>
          <t>MAT</t>
        </is>
      </c>
      <c r="O451" s="12">
        <f>IF(AND(P451&lt;&gt;"",Q451&lt;&gt;""),Q451,P451&amp;Q451)</f>
        <v/>
      </c>
      <c r="P451" s="12">
        <f>IF(F451=0,"",IF(G451=13,F451&amp;"  "&amp;TEXT(G451,"000")&amp;"  "&amp;TEXT(H451,"0000")&amp;"  "&amp;I451,F451&amp;"  "&amp;TEXT(H451,"0000")&amp;"  "&amp;I451))</f>
        <v/>
      </c>
      <c r="Q451" s="12">
        <f>IF(J451=0,"",IF(J451="CNPJ/CPF","PIX: "&amp;TEXT(K451,"00000000000"),IF(J451="TELEFONE","PIX: "&amp;K451,IF(J451="EMAIL","PIX: "&amp;K451,"PIX: "&amp;TEXT(K451,"00000000000000")))))</f>
        <v/>
      </c>
    </row>
    <row r="452">
      <c r="A452" s="98" t="n">
        <v>98903047672</v>
      </c>
      <c r="B452" s="35" t="inlineStr">
        <is>
          <t>NEY WALTER DE SOUZA</t>
        </is>
      </c>
      <c r="C452" s="35">
        <f>UPPER(B452)</f>
        <v/>
      </c>
      <c r="F452" s="12" t="inlineStr">
        <is>
          <t>BRADESCO</t>
        </is>
      </c>
      <c r="H452" s="40" t="n">
        <v>484</v>
      </c>
      <c r="I452" s="12" t="n">
        <v>5000459</v>
      </c>
      <c r="K452" s="41">
        <f>IF(J452=0,"",IF(J452=Diversos!$I$2,IF(LEN(A452)&lt;=11,TEXT(A452,"00000000000"),TEXT(A452,"00000000000000")),IF(J452=Diversos!$I$3,E452,D452)))</f>
        <v/>
      </c>
      <c r="L452" s="12" t="inlineStr">
        <is>
          <t>SERV</t>
        </is>
      </c>
      <c r="O452" s="12">
        <f>IF(AND(P452&lt;&gt;"",Q452&lt;&gt;""),Q452,P452&amp;Q452)</f>
        <v/>
      </c>
      <c r="P452" s="12">
        <f>IF(F452=0,"",IF(G452=13,F452&amp;"  "&amp;TEXT(G452,"000")&amp;"  "&amp;TEXT(H452,"0000")&amp;"  "&amp;I452,F452&amp;"  "&amp;TEXT(H452,"0000")&amp;"  "&amp;I452))</f>
        <v/>
      </c>
      <c r="Q452" s="12">
        <f>IF(J452=0,"",IF(J452="CNPJ/CPF","PIX: "&amp;TEXT(K452,"00000000000"),IF(J452="TELEFONE","PIX: "&amp;K452,IF(J452="EMAIL","PIX: "&amp;K452,"PIX: "&amp;TEXT(K452,"00000000000000")))))</f>
        <v/>
      </c>
    </row>
    <row r="453">
      <c r="A453" s="52" t="n">
        <v>31997172361</v>
      </c>
      <c r="B453" s="35" t="inlineStr">
        <is>
          <t xml:space="preserve">NIVALDO DA SILVA </t>
        </is>
      </c>
      <c r="C453" s="35">
        <f>UPPER(B453)</f>
        <v/>
      </c>
      <c r="D453" s="38" t="n">
        <v>31997172361</v>
      </c>
      <c r="J453" s="12" t="inlineStr">
        <is>
          <t>TELEFONE</t>
        </is>
      </c>
      <c r="K453" s="41">
        <f>IF(J453=0,"",IF(J453=Diversos!$I$2,IF(LEN(A453)&lt;=11,TEXT(A453,"00000000000"),TEXT(A453,"00000000000000")),IF(J453=Diversos!$I$3,E453,D453)))</f>
        <v/>
      </c>
      <c r="L453" s="12" t="inlineStr">
        <is>
          <t>MO</t>
        </is>
      </c>
      <c r="O453" s="12">
        <f>IF(AND(P453&lt;&gt;"",Q453&lt;&gt;""),Q453,P453&amp;Q453)</f>
        <v/>
      </c>
      <c r="P453" s="12">
        <f>IF(F453=0,"",IF(G453=13,F453&amp;"  "&amp;TEXT(G453,"000")&amp;"  "&amp;TEXT(H453,"0000")&amp;"  "&amp;I453,F453&amp;"  "&amp;TEXT(H453,"0000")&amp;"  "&amp;I453))</f>
        <v/>
      </c>
      <c r="Q453" s="12">
        <f>IF(J453=0,"",IF(J453="CNPJ/CPF","PIX: "&amp;TEXT(K453,"00000000000"),IF(J453="TELEFONE","PIX: "&amp;K453,IF(J453="EMAIL","PIX: "&amp;K453,"PIX: "&amp;TEXT(K453,"00000000000000")))))</f>
        <v/>
      </c>
    </row>
    <row r="454">
      <c r="A454" s="98" t="n">
        <v>14072798002720</v>
      </c>
      <c r="B454" s="35" t="inlineStr">
        <is>
          <t>NL TINTAS E FERRAGENS LTDA</t>
        </is>
      </c>
      <c r="C454" s="35" t="inlineStr">
        <is>
          <t>NOSSA LOJA</t>
        </is>
      </c>
      <c r="K454" s="41">
        <f>IF(J454=0,"",IF(J454=Diversos!$I$2,IF(LEN(A454)&lt;=11,TEXT(A454,"00000000000"),TEXT(A454,"00000000000000")),IF(J454=Diversos!$I$3,E454,D454)))</f>
        <v/>
      </c>
      <c r="L454" s="12" t="inlineStr">
        <is>
          <t>MAT</t>
        </is>
      </c>
      <c r="M454" s="12" t="inlineStr">
        <is>
          <t>PINTURA</t>
        </is>
      </c>
      <c r="O454" s="12">
        <f>IF(AND(P454&lt;&gt;"",Q454&lt;&gt;""),Q454,P454&amp;Q454)</f>
        <v/>
      </c>
      <c r="P454" s="12">
        <f>IF(F454=0,"",IF(G454=13,F454&amp;"  "&amp;TEXT(G454,"000")&amp;"  "&amp;TEXT(H454,"0000")&amp;"  "&amp;I454,F454&amp;"  "&amp;TEXT(H454,"0000")&amp;"  "&amp;I454))</f>
        <v/>
      </c>
      <c r="Q454" s="12">
        <f>IF(J454=0,"",IF(J454="CNPJ/CPF","PIX: "&amp;TEXT(K454,"00000000000"),IF(J454="TELEFONE","PIX: "&amp;K454,IF(J454="EMAIL","PIX: "&amp;K454,"PIX: "&amp;TEXT(K454,"00000000000000")))))</f>
        <v/>
      </c>
    </row>
    <row r="455">
      <c r="A455" s="98" t="n">
        <v>40082298000140</v>
      </c>
      <c r="B455" s="35" t="inlineStr">
        <is>
          <t>OITO ENGENHARIA E CONSULTORIA LTDA.</t>
        </is>
      </c>
      <c r="C455" s="35">
        <f>UPPER(B455)</f>
        <v/>
      </c>
      <c r="K455" s="41">
        <f>IF(J455=0,"",IF(J455=Diversos!$I$2,IF(LEN(A455)&lt;=11,TEXT(A455,"00000000000"),TEXT(A455,"00000000000000")),IF(J455=Diversos!$I$3,E455,D455)))</f>
        <v/>
      </c>
      <c r="L455" s="12" t="inlineStr">
        <is>
          <t>SERV</t>
        </is>
      </c>
      <c r="M455" s="12" t="inlineStr">
        <is>
          <t>FOTOVOLTAICA</t>
        </is>
      </c>
      <c r="O455" s="12">
        <f>IF(AND(P455&lt;&gt;"",Q455&lt;&gt;""),Q455,P455&amp;Q455)</f>
        <v/>
      </c>
      <c r="P455" s="12">
        <f>IF(F455=0,"",IF(G455=13,F455&amp;"  "&amp;TEXT(G455,"000")&amp;"  "&amp;TEXT(H455,"0000")&amp;"  "&amp;I455,F455&amp;"  "&amp;TEXT(H455,"0000")&amp;"  "&amp;I455))</f>
        <v/>
      </c>
      <c r="Q455" s="12">
        <f>IF(J455=0,"",IF(J455="CNPJ/CPF","PIX: "&amp;TEXT(K455,"00000000000"),IF(J455="TELEFONE","PIX: "&amp;K455,IF(J455="EMAIL","PIX: "&amp;K455,"PIX: "&amp;TEXT(K455,"00000000000000")))))</f>
        <v/>
      </c>
    </row>
    <row r="456">
      <c r="A456" s="98" t="n">
        <v>8858494000151</v>
      </c>
      <c r="B456" s="35" t="inlineStr">
        <is>
          <t>Olivia Caetano de Faria</t>
        </is>
      </c>
      <c r="C456" s="35">
        <f>UPPER(B456)</f>
        <v/>
      </c>
      <c r="D456" s="43" t="n"/>
      <c r="K456" s="41">
        <f>IF(J456=0,"",IF(J456=Diversos!$I$2,IF(LEN(A456)&lt;=11,TEXT(A456,"00000000000"),TEXT(A456,"00000000000000")),IF(J456=Diversos!$I$3,E456,D456)))</f>
        <v/>
      </c>
      <c r="L456" s="12" t="inlineStr">
        <is>
          <t>MAT</t>
        </is>
      </c>
      <c r="O456" s="12">
        <f>IF(AND(P456&lt;&gt;"",Q456&lt;&gt;""),Q456,P456&amp;Q456)</f>
        <v/>
      </c>
      <c r="P456" s="12">
        <f>IF(F456=0,"",IF(G456=13,F456&amp;"  "&amp;TEXT(G456,"000")&amp;"  "&amp;TEXT(H456,"0000")&amp;"  "&amp;I456,F456&amp;"  "&amp;TEXT(H456,"0000")&amp;"  "&amp;I456))</f>
        <v/>
      </c>
      <c r="Q456" s="12">
        <f>IF(J456=0,"",IF(J456="CNPJ/CPF","PIX: "&amp;TEXT(K456,"00000000000"),IF(J456="TELEFONE","PIX: "&amp;K456,IF(J456="EMAIL","PIX: "&amp;K456,"PIX: "&amp;TEXT(K456,"00000000000000")))))</f>
        <v/>
      </c>
    </row>
    <row r="457">
      <c r="A457" s="98" t="n">
        <v>32017604000137</v>
      </c>
      <c r="B457" s="35" t="inlineStr">
        <is>
          <t>OOL LIGHT ILUMINACAO LTDA</t>
        </is>
      </c>
      <c r="C457" s="36" t="inlineStr">
        <is>
          <t>OOL LIGHT</t>
        </is>
      </c>
      <c r="K457" s="41">
        <f>IF(J457=0,"",IF(J457=Diversos!$I$2,IF(LEN(A457)&lt;=11,TEXT(A457,"00000000000"),TEXT(A457,"00000000000000")),IF(J457=Diversos!$I$3,E457,D457)))</f>
        <v/>
      </c>
      <c r="L457" s="12" t="inlineStr">
        <is>
          <t>MAT</t>
        </is>
      </c>
      <c r="N457" s="12" t="inlineStr">
        <is>
          <t>FORNECEDOR</t>
        </is>
      </c>
      <c r="O457" s="12">
        <f>IF(AND(P457&lt;&gt;"",Q457&lt;&gt;""),Q457,P457&amp;Q457)</f>
        <v/>
      </c>
      <c r="P457" s="12">
        <f>IF(F457=0,"",IF(G457=13,F457&amp;"  "&amp;TEXT(G457,"000")&amp;"  "&amp;TEXT(H457,"0000")&amp;"  "&amp;I457,F457&amp;"  "&amp;TEXT(H457,"0000")&amp;"  "&amp;I457))</f>
        <v/>
      </c>
      <c r="Q457" s="12">
        <f>IF(J457=0,"",IF(J457="CNPJ/CPF","PIX: "&amp;TEXT(K457,"00000000000"),IF(J457="TELEFONE","PIX: "&amp;K457,IF(J457="EMAIL","PIX: "&amp;K457,"PIX: "&amp;TEXT(K457,"00000000000000")))))</f>
        <v/>
      </c>
    </row>
    <row r="458">
      <c r="A458" s="98" t="n">
        <v>64354600</v>
      </c>
      <c r="B458" s="35" t="inlineStr">
        <is>
          <t>ORIDES ELOI DE OLIVEIRA NETO</t>
        </is>
      </c>
      <c r="C458" s="35">
        <f>UPPER(B458)</f>
        <v/>
      </c>
      <c r="K458" s="41">
        <f>IF(J458=0,"",IF(J458=Diversos!$I$2,IF(LEN(A458)&lt;=11,TEXT(A458,"00000000000"),TEXT(A458,"00000000000000")),IF(J458=Diversos!$I$3,E458,D458)))</f>
        <v/>
      </c>
      <c r="L458" s="12" t="inlineStr">
        <is>
          <t>SERV</t>
        </is>
      </c>
      <c r="O458" s="12">
        <f>IF(AND(P458&lt;&gt;"",Q458&lt;&gt;""),Q458,P458&amp;Q458)</f>
        <v/>
      </c>
      <c r="P458" s="12">
        <f>IF(F458=0,"",IF(G458=13,F458&amp;"  "&amp;TEXT(G458,"000")&amp;"  "&amp;TEXT(H458,"0000")&amp;"  "&amp;I458,F458&amp;"  "&amp;TEXT(H458,"0000")&amp;"  "&amp;I458))</f>
        <v/>
      </c>
      <c r="Q458" s="12">
        <f>IF(J458=0,"",IF(J458="CNPJ/CPF","PIX: "&amp;TEXT(K458,"00000000000"),IF(J458="TELEFONE","PIX: "&amp;K458,IF(J458="EMAIL","PIX: "&amp;K458,"PIX: "&amp;TEXT(K458,"00000000000000")))))</f>
        <v/>
      </c>
    </row>
    <row r="459">
      <c r="A459" s="98" t="n">
        <v>4350370641</v>
      </c>
      <c r="B459" s="35" t="inlineStr">
        <is>
          <t>ORTIZ ERMELINDO DIAS</t>
        </is>
      </c>
      <c r="C459" s="35">
        <f>UPPER(B459)</f>
        <v/>
      </c>
      <c r="J459" s="12" t="inlineStr">
        <is>
          <t>CNPJ/CPF</t>
        </is>
      </c>
      <c r="K459" s="41">
        <f>IF(J459=0,"",IF(J459=Diversos!$I$2,IF(LEN(A459)&lt;=11,TEXT(A459,"00000000000"),TEXT(A459,"00000000000000")),IF(J459=Diversos!$I$3,E459,D459)))</f>
        <v/>
      </c>
      <c r="L459" s="12" t="inlineStr">
        <is>
          <t>MO</t>
        </is>
      </c>
      <c r="O459" s="12">
        <f>IF(AND(P459&lt;&gt;"",Q459&lt;&gt;""),Q459,P459&amp;Q459)</f>
        <v/>
      </c>
      <c r="P459" s="12">
        <f>IF(F459=0,"",IF(G459=13,F459&amp;"  "&amp;TEXT(G459,"000")&amp;"  "&amp;TEXT(H459,"0000")&amp;"  "&amp;I459,F459&amp;"  "&amp;TEXT(H459,"0000")&amp;"  "&amp;I459))</f>
        <v/>
      </c>
      <c r="Q459" s="12">
        <f>IF(J459=0,"",IF(J459="CNPJ/CPF","PIX: "&amp;TEXT(K459,"00000000000"),IF(J459="TELEFONE","PIX: "&amp;K459,IF(J459="EMAIL","PIX: "&amp;K459,"PIX: "&amp;TEXT(K459,"00000000000000")))))</f>
        <v/>
      </c>
    </row>
    <row r="460">
      <c r="A460" s="98" t="n">
        <v>3213713643</v>
      </c>
      <c r="B460" s="35" t="inlineStr">
        <is>
          <t xml:space="preserve">OSMAR GERALDO DA SILVA </t>
        </is>
      </c>
      <c r="C460" s="35">
        <f>UPPER(B460)</f>
        <v/>
      </c>
      <c r="J460" s="12" t="inlineStr">
        <is>
          <t>CNPJ/CPF</t>
        </is>
      </c>
      <c r="K460" s="41">
        <f>IF(J460=0,"",IF(J460=Diversos!$I$2,IF(LEN(A460)&lt;=11,TEXT(A460,"00000000000"),TEXT(A460,"00000000000000")),IF(J460=Diversos!$I$3,E460,D460)))</f>
        <v/>
      </c>
      <c r="L460" s="12" t="inlineStr">
        <is>
          <t>MO</t>
        </is>
      </c>
      <c r="N460" s="12" t="inlineStr">
        <is>
          <t>COLABORADOR</t>
        </is>
      </c>
      <c r="O460" s="12">
        <f>IF(AND(P460&lt;&gt;"",Q460&lt;&gt;""),Q460,P460&amp;Q460)</f>
        <v/>
      </c>
      <c r="P460" s="12">
        <f>IF(F460=0,"",IF(G460=13,F460&amp;"  "&amp;TEXT(G460,"000")&amp;"  "&amp;TEXT(H460,"0000")&amp;"  "&amp;I460,F460&amp;"  "&amp;TEXT(H460,"0000")&amp;"  "&amp;I460))</f>
        <v/>
      </c>
      <c r="Q460" s="12">
        <f>IF(J460=0,"",IF(J460="CNPJ/CPF","PIX: "&amp;TEXT(K460,"00000000000"),IF(J460="TELEFONE","PIX: "&amp;K460,IF(J460="EMAIL","PIX: "&amp;K460,"PIX: "&amp;TEXT(K460,"00000000000000")))))</f>
        <v/>
      </c>
    </row>
    <row r="461">
      <c r="A461" s="98" t="n">
        <v>3862957608</v>
      </c>
      <c r="B461" s="35" t="inlineStr">
        <is>
          <t>OSVALDO DE MELO</t>
        </is>
      </c>
      <c r="C461" s="35">
        <f>UPPER(B461)</f>
        <v/>
      </c>
      <c r="L461" s="12" t="inlineStr">
        <is>
          <t>MO</t>
        </is>
      </c>
      <c r="N461" s="12" t="inlineStr">
        <is>
          <t>COLABORADOR</t>
        </is>
      </c>
      <c r="O461" s="12">
        <f>IF(AND(P461&lt;&gt;"",Q461&lt;&gt;""),Q461,P461&amp;Q461)</f>
        <v/>
      </c>
      <c r="P461" s="12">
        <f>IF(F461=0,"",IF(G461=13,F461&amp;"  "&amp;TEXT(G461,"000")&amp;"  "&amp;TEXT(H461,"0000")&amp;"  "&amp;I461,F461&amp;"  "&amp;TEXT(H461,"0000")&amp;"  "&amp;I461))</f>
        <v/>
      </c>
      <c r="Q461" s="12">
        <f>IF(J461=0,"",IF(J461="CNPJ/CPF","PIX: "&amp;TEXT(K461,"00000000000"),IF(J461="TELEFONE","PIX: "&amp;K461,IF(J461="EMAIL","PIX: "&amp;K461,"PIX: "&amp;TEXT(K461,"00000000000000")))))</f>
        <v/>
      </c>
    </row>
    <row r="462">
      <c r="A462" s="98" t="n">
        <v>9272104000472</v>
      </c>
      <c r="B462" s="35" t="inlineStr">
        <is>
          <t>PALIMANAN COMERCIO DE PISOS E REVESTIMENTOS LTDA</t>
        </is>
      </c>
      <c r="C462" s="35">
        <f>UPPER(B462)</f>
        <v/>
      </c>
      <c r="K462" s="41">
        <f>IF(J462=0,"",IF(J462=Diversos!$I$2,IF(LEN(A462)&lt;=11,TEXT(A462,"00000000000"),TEXT(A462,"00000000000000")),IF(J462=Diversos!$I$3,E462,D462)))</f>
        <v/>
      </c>
      <c r="L462" s="12" t="inlineStr">
        <is>
          <t>MAT</t>
        </is>
      </c>
      <c r="O462" s="12">
        <f>IF(AND(P462&lt;&gt;"",Q462&lt;&gt;""),Q462,P462&amp;Q462)</f>
        <v/>
      </c>
      <c r="P462" s="12">
        <f>IF(F462=0,"",IF(G462=13,F462&amp;"  "&amp;TEXT(G462,"000")&amp;"  "&amp;TEXT(H462,"0000")&amp;"  "&amp;I462,F462&amp;"  "&amp;TEXT(H462,"0000")&amp;"  "&amp;I462))</f>
        <v/>
      </c>
      <c r="Q462" s="12">
        <f>IF(J462=0,"",IF(J462="CNPJ/CPF","PIX: "&amp;TEXT(K462,"00000000000"),IF(J462="TELEFONE","PIX: "&amp;K462,IF(J462="EMAIL","PIX: "&amp;K462,"PIX: "&amp;TEXT(K462,"00000000000000")))))</f>
        <v/>
      </c>
    </row>
    <row r="463">
      <c r="A463" s="98" t="n">
        <v>2754248000173</v>
      </c>
      <c r="B463" s="35" t="inlineStr">
        <is>
          <t>PARAFUSOTEC</t>
        </is>
      </c>
      <c r="C463" s="35">
        <f>UPPER(B463)</f>
        <v/>
      </c>
      <c r="K463" s="41">
        <f>IF(J463=0,"",IF(J463=Diversos!$I$2,IF(LEN(A463)&lt;=11,TEXT(A463,"00000000000"),TEXT(A463,"00000000000000")),IF(J463=Diversos!$I$3,E463,D463)))</f>
        <v/>
      </c>
      <c r="L463" s="12" t="inlineStr">
        <is>
          <t>MAT</t>
        </is>
      </c>
      <c r="O463" s="12">
        <f>IF(AND(P463&lt;&gt;"",Q463&lt;&gt;""),Q463,P463&amp;Q463)</f>
        <v/>
      </c>
      <c r="P463" s="12">
        <f>IF(F463=0,"",IF(G463=13,F463&amp;"  "&amp;TEXT(G463,"000")&amp;"  "&amp;TEXT(H463,"0000")&amp;"  "&amp;I463,F463&amp;"  "&amp;TEXT(H463,"0000")&amp;"  "&amp;I463))</f>
        <v/>
      </c>
      <c r="Q463" s="12">
        <f>IF(J463=0,"",IF(J463="CNPJ/CPF","PIX: "&amp;TEXT(K463,"00000000000"),IF(J463="TELEFONE","PIX: "&amp;K463,IF(J463="EMAIL","PIX: "&amp;K463,"PIX: "&amp;TEXT(K463,"00000000000000")))))</f>
        <v/>
      </c>
    </row>
    <row r="464">
      <c r="A464" s="98" t="n">
        <v>38727707000177</v>
      </c>
      <c r="B464" s="35" t="inlineStr">
        <is>
          <t>CLUBE P A S I DE SEGUROS</t>
        </is>
      </c>
      <c r="C464" s="36" t="inlineStr">
        <is>
          <t>PASI SEGURO</t>
        </is>
      </c>
      <c r="D464" s="43" t="n"/>
      <c r="K464" s="41">
        <f>IF(J464=0,"",IF(J464=Diversos!$I$2,IF(LEN(A464)&lt;=11,TEXT(A464,"00000000000"),TEXT(A464,"00000000000000")),IF(J464=Diversos!$I$3,E464,D464)))</f>
        <v/>
      </c>
      <c r="L464" s="12" t="inlineStr">
        <is>
          <t>MO</t>
        </is>
      </c>
      <c r="M464" s="12" t="inlineStr">
        <is>
          <t>SEGURO</t>
        </is>
      </c>
      <c r="N464" s="12" t="inlineStr">
        <is>
          <t>FORNECEDOR</t>
        </is>
      </c>
      <c r="O464" s="12">
        <f>IF(AND(P464&lt;&gt;"",Q464&lt;&gt;""),Q464,P464&amp;Q464)</f>
        <v/>
      </c>
      <c r="P464" s="12">
        <f>IF(F464=0,"",IF(G464=13,F464&amp;"  "&amp;TEXT(G464,"000")&amp;"  "&amp;TEXT(H464,"0000")&amp;"  "&amp;I464,F464&amp;"  "&amp;TEXT(H464,"0000")&amp;"  "&amp;I464))</f>
        <v/>
      </c>
      <c r="Q464" s="12">
        <f>IF(J464=0,"",IF(J464="CNPJ/CPF","PIX: "&amp;TEXT(K464,"00000000000"),IF(J464="TELEFONE","PIX: "&amp;K464,IF(J464="EMAIL","PIX: "&amp;K464,"PIX: "&amp;TEXT(K464,"00000000000000")))))</f>
        <v/>
      </c>
    </row>
    <row r="465">
      <c r="A465" s="98" t="n">
        <v>13082259626</v>
      </c>
      <c r="B465" s="35" t="inlineStr">
        <is>
          <t>PAULO RICARDO</t>
        </is>
      </c>
      <c r="C465" s="35">
        <f>UPPER(B465)</f>
        <v/>
      </c>
      <c r="D465" s="43" t="n">
        <v>31991598539</v>
      </c>
      <c r="J465" s="12" t="inlineStr">
        <is>
          <t>TELEFONE</t>
        </is>
      </c>
      <c r="K465" s="41">
        <f>IF(J465=0,"",IF(J465=Diversos!$I$2,IF(LEN(A465)&lt;=11,TEXT(A465,"00000000000"),TEXT(A465,"00000000000000")),IF(J465=Diversos!$I$3,E465,D465)))</f>
        <v/>
      </c>
      <c r="L465" s="12" t="inlineStr">
        <is>
          <t>MO</t>
        </is>
      </c>
      <c r="N465" s="12" t="inlineStr">
        <is>
          <t>COLABORADOR</t>
        </is>
      </c>
      <c r="O465" s="12">
        <f>IF(AND(P465&lt;&gt;"",Q465&lt;&gt;""),Q465,P465&amp;Q465)</f>
        <v/>
      </c>
      <c r="P465" s="12">
        <f>IF(F465=0,"",IF(G465=13,F465&amp;"  "&amp;TEXT(G465,"000")&amp;"  "&amp;TEXT(H465,"0000")&amp;"  "&amp;I465,F465&amp;"  "&amp;TEXT(H465,"0000")&amp;"  "&amp;I465))</f>
        <v/>
      </c>
      <c r="Q465" s="12">
        <f>IF(J465=0,"",IF(J465="CNPJ/CPF","PIX: "&amp;TEXT(K465,"00000000000"),IF(J465="TELEFONE","PIX: "&amp;K465,IF(J465="EMAIL","PIX: "&amp;K465,"PIX: "&amp;TEXT(K465,"00000000000000")))))</f>
        <v/>
      </c>
    </row>
    <row r="466">
      <c r="A466" s="98" t="n">
        <v>53090977672</v>
      </c>
      <c r="B466" s="35" t="inlineStr">
        <is>
          <t>PAULO SERGIO SANTOS</t>
        </is>
      </c>
      <c r="C466" s="35">
        <f>UPPER(B466)</f>
        <v/>
      </c>
      <c r="K466" s="41">
        <f>IF(J466=0,"",IF(J466=Diversos!$I$2,IF(LEN(A466)&lt;=11,TEXT(A466,"00000000000"),TEXT(A466,"00000000000000")),IF(J466=Diversos!$I$3,E466,D466)))</f>
        <v/>
      </c>
      <c r="L466" s="12" t="inlineStr">
        <is>
          <t>SERV</t>
        </is>
      </c>
      <c r="O466" s="12">
        <f>IF(AND(P466&lt;&gt;"",Q466&lt;&gt;""),Q466,P466&amp;Q466)</f>
        <v/>
      </c>
      <c r="P466" s="12">
        <f>IF(F466=0,"",IF(G466=13,F466&amp;"  "&amp;TEXT(G466,"000")&amp;"  "&amp;TEXT(H466,"0000")&amp;"  "&amp;I466,F466&amp;"  "&amp;TEXT(H466,"0000")&amp;"  "&amp;I466))</f>
        <v/>
      </c>
      <c r="Q466" s="12">
        <f>IF(J466=0,"",IF(J466="CNPJ/CPF","PIX: "&amp;TEXT(K466,"00000000000"),IF(J466="TELEFONE","PIX: "&amp;K466,IF(J466="EMAIL","PIX: "&amp;K466,"PIX: "&amp;TEXT(K466,"00000000000000")))))</f>
        <v/>
      </c>
    </row>
    <row r="467">
      <c r="A467" s="98" t="n">
        <v>41279565000137</v>
      </c>
      <c r="B467" s="75" t="inlineStr">
        <is>
          <t>PEDRINHO CAÇAMBAS</t>
        </is>
      </c>
      <c r="C467" s="75" t="inlineStr">
        <is>
          <t>PEDRINHO CAÇAMBAS</t>
        </is>
      </c>
      <c r="J467" s="12" t="inlineStr">
        <is>
          <t>CNPJ/CPF</t>
        </is>
      </c>
      <c r="K467" s="41">
        <f>IF(J467=0,"",IF(J467=Diversos!$I$2,IF(LEN(A467)&lt;=11,TEXT(A467,"00000000000"),TEXT(A467,"00000000000000")),IF(J467=Diversos!$I$3,E467,D467)))</f>
        <v/>
      </c>
      <c r="L467" s="12" t="inlineStr">
        <is>
          <t>SERV</t>
        </is>
      </c>
      <c r="O467" s="12">
        <f>IF(AND(P467&lt;&gt;"",Q467&lt;&gt;""),Q467,P467&amp;Q467)</f>
        <v/>
      </c>
      <c r="P467" s="12">
        <f>IF(F467=0,"",IF(G467=13,F467&amp;"  "&amp;TEXT(G467,"000")&amp;"  "&amp;TEXT(H467,"0000")&amp;"  "&amp;I467,F467&amp;"  "&amp;TEXT(H467,"0000")&amp;"  "&amp;I467))</f>
        <v/>
      </c>
      <c r="Q467" s="12">
        <f>IF(J467=0,"",IF(J467="CNPJ/CPF","PIX: "&amp;TEXT(K467,"00000000000"),IF(J467="TELEFONE","PIX: "&amp;K467,IF(J467="EMAIL","PIX: "&amp;K467,"PIX: "&amp;TEXT(K467,"00000000000000")))))</f>
        <v/>
      </c>
    </row>
    <row r="468">
      <c r="A468" s="98" t="n">
        <v>13539956662</v>
      </c>
      <c r="B468" s="35" t="inlineStr">
        <is>
          <t>PEDRO ANTÔNIO CELESTINO OLIVEIRA</t>
        </is>
      </c>
      <c r="C468" s="36">
        <f>UPPER(B468)</f>
        <v/>
      </c>
      <c r="F468" s="12" t="inlineStr">
        <is>
          <t>CEF</t>
        </is>
      </c>
      <c r="G468" s="39" t="n">
        <v>13</v>
      </c>
      <c r="H468" s="40" t="n">
        <v>4534</v>
      </c>
      <c r="I468" s="12" t="n">
        <v>34793</v>
      </c>
      <c r="K468" s="41">
        <f>IF(J468=0,"",IF(J468=Diversos!$I$2,IF(LEN(A468)&lt;=11,TEXT(A468,"00000000000"),TEXT(A468,"00000000000000")),IF(J468=Diversos!$I$3,E468,D468)))</f>
        <v/>
      </c>
      <c r="L468" s="12" t="inlineStr">
        <is>
          <t>MO</t>
        </is>
      </c>
      <c r="N468" s="12" t="inlineStr">
        <is>
          <t>COLABORADOR</t>
        </is>
      </c>
      <c r="O468" s="12">
        <f>IF(AND(P468&lt;&gt;"",Q468&lt;&gt;""),Q468,P468&amp;Q468)</f>
        <v/>
      </c>
      <c r="P468" s="12">
        <f>IF(F468=0,"",IF(G468=13,F468&amp;"  "&amp;TEXT(G468,"000")&amp;"  "&amp;TEXT(H468,"0000")&amp;"  "&amp;I468,F468&amp;"  "&amp;TEXT(H468,"0000")&amp;"  "&amp;I468))</f>
        <v/>
      </c>
      <c r="Q468" s="12">
        <f>IF(J468=0,"",IF(J468="CNPJ/CPF","PIX: "&amp;TEXT(K468,"00000000000"),IF(J468="TELEFONE","PIX: "&amp;K468,IF(J468="EMAIL","PIX: "&amp;K468,"PIX: "&amp;TEXT(K468,"00000000000000")))))</f>
        <v/>
      </c>
    </row>
    <row r="469">
      <c r="A469" s="52" t="n">
        <v>11200000000</v>
      </c>
      <c r="B469" s="35" t="inlineStr">
        <is>
          <t>PEDRO HENRIQUE DA SILVA SANTOS</t>
        </is>
      </c>
      <c r="C469" s="36">
        <f>UPPER(B469)</f>
        <v/>
      </c>
      <c r="E469" s="12" t="inlineStr">
        <is>
          <t>pedrohsilvasantos7@gmail.com</t>
        </is>
      </c>
      <c r="J469" s="12" t="inlineStr">
        <is>
          <t>EMAIL</t>
        </is>
      </c>
      <c r="K469" s="41">
        <f>IF(J469=0,"",IF(J469=Diversos!$I$2,IF(LEN(A469)&lt;=11,TEXT(A469,"00000000000"),TEXT(A469,"00000000000000")),IF(J469=Diversos!$I$3,E469,D469)))</f>
        <v/>
      </c>
      <c r="L469" s="12" t="inlineStr">
        <is>
          <t>MO</t>
        </is>
      </c>
      <c r="N469" s="12" t="inlineStr">
        <is>
          <t>COLABORADOR</t>
        </is>
      </c>
      <c r="O469" s="12">
        <f>IF(AND(P469&lt;&gt;"",Q469&lt;&gt;""),Q469,P469&amp;Q469)</f>
        <v/>
      </c>
      <c r="P469" s="12">
        <f>IF(F469=0,"",IF(G469=13,F469&amp;"  "&amp;TEXT(G469,"000")&amp;"  "&amp;TEXT(H469,"0000")&amp;"  "&amp;I469,F469&amp;"  "&amp;TEXT(H469,"0000")&amp;"  "&amp;I469))</f>
        <v/>
      </c>
      <c r="Q469" s="12">
        <f>IF(J469=0,"",IF(J469="CNPJ/CPF","PIX: "&amp;TEXT(K469,"00000000000"),IF(J469="TELEFONE","PIX: "&amp;K469,IF(J469="EMAIL","PIX: "&amp;K469,"PIX: "&amp;TEXT(K469,"00000000000000")))))</f>
        <v/>
      </c>
    </row>
    <row r="470">
      <c r="A470" s="98" t="n">
        <v>13274149616</v>
      </c>
      <c r="B470" s="35" t="inlineStr">
        <is>
          <t xml:space="preserve">PEDRO HENRIQUE DUTRA </t>
        </is>
      </c>
      <c r="C470" s="35">
        <f>UPPER(B470)</f>
        <v/>
      </c>
      <c r="D470" s="38" t="n">
        <v>31990748821</v>
      </c>
      <c r="J470" s="12" t="inlineStr">
        <is>
          <t>TELEFONE</t>
        </is>
      </c>
      <c r="K470" s="41">
        <f>IF(J470=0,"",IF(J470=Diversos!$I$2,IF(LEN(A470)&lt;=11,TEXT(A470,"00000000000"),TEXT(A470,"00000000000000")),IF(J470=Diversos!$I$3,E470,D470)))</f>
        <v/>
      </c>
      <c r="L470" s="12" t="inlineStr">
        <is>
          <t>MO</t>
        </is>
      </c>
      <c r="N470" s="12" t="inlineStr">
        <is>
          <t>COLABORADOR</t>
        </is>
      </c>
      <c r="O470" s="12">
        <f>IF(AND(P470&lt;&gt;"",Q470&lt;&gt;""),Q470,P470&amp;Q470)</f>
        <v/>
      </c>
      <c r="P470" s="12">
        <f>IF(F470=0,"",IF(G470=13,F470&amp;"  "&amp;TEXT(G470,"000")&amp;"  "&amp;TEXT(H470,"0000")&amp;"  "&amp;I470,F470&amp;"  "&amp;TEXT(H470,"0000")&amp;"  "&amp;I470))</f>
        <v/>
      </c>
      <c r="Q470" s="12">
        <f>IF(J470=0,"",IF(J470="CNPJ/CPF","PIX: "&amp;TEXT(K470,"00000000000"),IF(J470="TELEFONE","PIX: "&amp;K470,IF(J470="EMAIL","PIX: "&amp;K470,"PIX: "&amp;TEXT(K470,"00000000000000")))))</f>
        <v/>
      </c>
    </row>
    <row r="471">
      <c r="A471" s="98" t="n">
        <v>70248624679</v>
      </c>
      <c r="B471" s="35" t="inlineStr">
        <is>
          <t>PEDRO HENRIQUE LOPES DOS SANTOS</t>
        </is>
      </c>
      <c r="C471" s="35">
        <f>UPPER(B471)</f>
        <v/>
      </c>
      <c r="J471" s="12" t="inlineStr">
        <is>
          <t>CNPJ/CPF</t>
        </is>
      </c>
      <c r="K471" s="41">
        <f>IF(J471=0,"",IF(J471=Diversos!$I$2,IF(LEN(A471)&lt;=11,TEXT(A471,"00000000000"),TEXT(A471,"00000000000000")),IF(J471=Diversos!$I$3,E471,D471)))</f>
        <v/>
      </c>
      <c r="L471" s="12" t="inlineStr">
        <is>
          <t>MO</t>
        </is>
      </c>
      <c r="N471" s="12" t="inlineStr">
        <is>
          <t>COLABORADOR</t>
        </is>
      </c>
      <c r="O471" s="12">
        <f>IF(AND(P471&lt;&gt;"",Q471&lt;&gt;""),Q471,P471&amp;Q471)</f>
        <v/>
      </c>
      <c r="P471" s="12">
        <f>IF(F471=0,"",IF(G471=13,F471&amp;"  "&amp;TEXT(G471,"000")&amp;"  "&amp;TEXT(H471,"0000")&amp;"  "&amp;I471,F471&amp;"  "&amp;TEXT(H471,"0000")&amp;"  "&amp;I471))</f>
        <v/>
      </c>
      <c r="Q471" s="12">
        <f>IF(J471=0,"",IF(J471="CNPJ/CPF","PIX: "&amp;TEXT(K471,"00000000000"),IF(J471="TELEFONE","PIX: "&amp;K471,IF(J471="EMAIL","PIX: "&amp;K471,"PIX: "&amp;TEXT(K471,"00000000000000")))))</f>
        <v/>
      </c>
    </row>
    <row r="472">
      <c r="A472" s="98" t="n">
        <v>16652460000215</v>
      </c>
      <c r="B472" s="35" t="inlineStr">
        <is>
          <t>PEMA BENEFICIAMENTO DE MINERIOS LTDA</t>
        </is>
      </c>
      <c r="C472" s="35">
        <f>UPPER(B472)</f>
        <v/>
      </c>
      <c r="K472" s="41">
        <f>IF(J472=0,"",IF(J472=Diversos!$I$2,IF(LEN(A472)&lt;=11,TEXT(A472,"00000000000"),TEXT(A472,"00000000000000")),IF(J472=Diversos!$I$3,E472,D472)))</f>
        <v/>
      </c>
      <c r="L472" s="12" t="inlineStr">
        <is>
          <t>MAT</t>
        </is>
      </c>
      <c r="N472" s="12" t="inlineStr">
        <is>
          <t>FORNECEDOR</t>
        </is>
      </c>
      <c r="O472" s="12">
        <f>IF(AND(P472&lt;&gt;"",Q472&lt;&gt;""),Q472,P472&amp;Q472)</f>
        <v/>
      </c>
      <c r="P472" s="12">
        <f>IF(F472=0,"",IF(G472=13,F472&amp;"  "&amp;TEXT(G472,"000")&amp;"  "&amp;TEXT(H472,"0000")&amp;"  "&amp;I472,F472&amp;"  "&amp;TEXT(H472,"0000")&amp;"  "&amp;I472))</f>
        <v/>
      </c>
      <c r="Q472" s="12">
        <f>IF(J472=0,"",IF(J472="CNPJ/CPF","PIX: "&amp;TEXT(K472,"00000000000"),IF(J472="TELEFONE","PIX: "&amp;K472,IF(J472="EMAIL","PIX: "&amp;K472,"PIX: "&amp;TEXT(K472,"00000000000000")))))</f>
        <v/>
      </c>
    </row>
    <row r="473">
      <c r="A473" s="98" t="n">
        <v>4446069000102</v>
      </c>
      <c r="B473" s="35" t="inlineStr">
        <is>
          <t>PENETRON BRASIL IND COM PROD CONSTR LTDA</t>
        </is>
      </c>
      <c r="C473" s="35" t="inlineStr">
        <is>
          <t>PENETRON BRASIL</t>
        </is>
      </c>
      <c r="J473" s="12" t="inlineStr">
        <is>
          <t>CNPJ/CPF</t>
        </is>
      </c>
      <c r="K473" s="41">
        <f>IF(J473=0,"",IF(J473=Diversos!$I$2,IF(LEN(A473)&lt;=11,TEXT(A473,"00000000000"),TEXT(A473,"00000000000000")),IF(J473=Diversos!$I$3,E473,D473)))</f>
        <v/>
      </c>
      <c r="L473" s="12" t="inlineStr">
        <is>
          <t>MAT</t>
        </is>
      </c>
      <c r="O473" s="12">
        <f>IF(AND(P473&lt;&gt;"",Q473&lt;&gt;""),Q473,P473&amp;Q473)</f>
        <v/>
      </c>
      <c r="P473" s="12">
        <f>IF(F473=0,"",IF(G473=13,F473&amp;"  "&amp;TEXT(G473,"000")&amp;"  "&amp;TEXT(H473,"0000")&amp;"  "&amp;I473,F473&amp;"  "&amp;TEXT(H473,"0000")&amp;"  "&amp;I473))</f>
        <v/>
      </c>
      <c r="Q473" s="12">
        <f>IF(J473=0,"",IF(J473="CNPJ/CPF","PIX: "&amp;TEXT(K473,"00000000000"),IF(J473="TELEFONE","PIX: "&amp;K473,IF(J473="EMAIL","PIX: "&amp;K473,"PIX: "&amp;TEXT(K473,"00000000000000")))))</f>
        <v/>
      </c>
    </row>
    <row r="474">
      <c r="A474" s="98" t="n">
        <v>37696951000157</v>
      </c>
      <c r="B474" s="35" t="inlineStr">
        <is>
          <t>Plan Servicos de Cobranca e Administracao Financeira LTDA</t>
        </is>
      </c>
      <c r="C474" s="35">
        <f>UPPER(B474)</f>
        <v/>
      </c>
      <c r="D474" s="43" t="n"/>
      <c r="K474" s="41">
        <f>IF(J474=0,"",IF(J474=Diversos!$I$2,IF(LEN(A474)&lt;=11,TEXT(A474,"00000000000"),TEXT(A474,"00000000000000")),IF(J474=Diversos!$I$3,E474,D474)))</f>
        <v/>
      </c>
      <c r="L474" s="12" t="inlineStr">
        <is>
          <t>DIV</t>
        </is>
      </c>
      <c r="O474" s="12">
        <f>IF(AND(P474&lt;&gt;"",Q474&lt;&gt;""),Q474,P474&amp;Q474)</f>
        <v/>
      </c>
      <c r="P474" s="12">
        <f>IF(F474=0,"",IF(G474=13,F474&amp;"  "&amp;TEXT(G474,"000")&amp;"  "&amp;TEXT(H474,"0000")&amp;"  "&amp;I474,F474&amp;"  "&amp;TEXT(H474,"0000")&amp;"  "&amp;I474))</f>
        <v/>
      </c>
      <c r="Q474" s="12">
        <f>IF(J474=0,"",IF(J474="CNPJ/CPF","PIX: "&amp;TEXT(K474,"00000000000"),IF(J474="TELEFONE","PIX: "&amp;K474,IF(J474="EMAIL","PIX: "&amp;K474,"PIX: "&amp;TEXT(K474,"00000000000000")))))</f>
        <v/>
      </c>
    </row>
    <row r="475">
      <c r="A475" s="98" t="n">
        <v>24654133000220</v>
      </c>
      <c r="B475" s="35" t="inlineStr">
        <is>
          <t>PLIMAX IMPORTACAO E EXPORTACAO LTDA</t>
        </is>
      </c>
      <c r="C475" s="36" t="inlineStr">
        <is>
          <t xml:space="preserve">PLIMAX PERSONA </t>
        </is>
      </c>
      <c r="G475" s="45" t="n"/>
      <c r="K475" s="41">
        <f>IF(J475=0,"",IF(J475=Diversos!$I$2,IF(LEN(A475)&lt;=11,TEXT(A475,"00000000000"),TEXT(A475,"00000000000000")),IF(J475=Diversos!$I$3,E475,D475)))</f>
        <v/>
      </c>
      <c r="L475" s="12" t="inlineStr">
        <is>
          <t>MO</t>
        </is>
      </c>
      <c r="M475" s="12" t="inlineStr">
        <is>
          <t>CESTAS</t>
        </is>
      </c>
      <c r="N475" s="12" t="inlineStr">
        <is>
          <t>FORNECEDOR</t>
        </is>
      </c>
      <c r="O475" s="12">
        <f>IF(AND(P475&lt;&gt;"",Q475&lt;&gt;""),Q475,P475&amp;Q475)</f>
        <v/>
      </c>
      <c r="P475" s="12">
        <f>IF(F475=0,"",IF(G475=13,F475&amp;"  "&amp;TEXT(G475,"000")&amp;"  "&amp;TEXT(H475,"0000")&amp;"  "&amp;I475,F475&amp;"  "&amp;TEXT(H475,"0000")&amp;"  "&amp;I475))</f>
        <v/>
      </c>
      <c r="Q475" s="12">
        <f>IF(J475=0,"",IF(J475="CNPJ/CPF","PIX: "&amp;TEXT(K475,"00000000000"),IF(J475="TELEFONE","PIX: "&amp;K475,IF(J475="EMAIL","PIX: "&amp;K475,"PIX: "&amp;TEXT(K475,"00000000000000")))))</f>
        <v/>
      </c>
    </row>
    <row r="476">
      <c r="A476" s="98" t="n">
        <v>29067113023560</v>
      </c>
      <c r="B476" s="35" t="inlineStr">
        <is>
          <t>POLIMIX CONCRETO LTDA</t>
        </is>
      </c>
      <c r="C476" s="36" t="inlineStr">
        <is>
          <t>POLIMIX CONCRETO</t>
        </is>
      </c>
      <c r="G476" s="45" t="n"/>
      <c r="J476" s="12" t="inlineStr">
        <is>
          <t>CNPJ/CPF</t>
        </is>
      </c>
      <c r="K476" s="41">
        <f>IF(J476=0,"",IF(J476=Diversos!$I$2,IF(LEN(A476)&lt;=11,TEXT(A476,"00000000000"),TEXT(A476,"00000000000000")),IF(J476=Diversos!$I$3,E476,D476)))</f>
        <v/>
      </c>
      <c r="L476" s="12" t="inlineStr">
        <is>
          <t>MAT</t>
        </is>
      </c>
      <c r="O476" s="12">
        <f>IF(AND(P476&lt;&gt;"",Q476&lt;&gt;""),Q476,P476&amp;Q476)</f>
        <v/>
      </c>
      <c r="P476" s="12">
        <f>IF(F476=0,"",IF(G476=13,F476&amp;"  "&amp;TEXT(G476,"000")&amp;"  "&amp;TEXT(H476,"0000")&amp;"  "&amp;I476,F476&amp;"  "&amp;TEXT(H476,"0000")&amp;"  "&amp;I476))</f>
        <v/>
      </c>
      <c r="Q476" s="12">
        <f>IF(J476=0,"",IF(J476="CNPJ/CPF","PIX: "&amp;TEXT(K476,"00000000000"),IF(J476="TELEFONE","PIX: "&amp;K476,IF(J476="EMAIL","PIX: "&amp;K476,"PIX: "&amp;TEXT(K476,"00000000000000")))))</f>
        <v/>
      </c>
    </row>
    <row r="477">
      <c r="A477" s="98" t="inlineStr">
        <is>
          <t>14.608.716/0006-95</t>
        </is>
      </c>
      <c r="B477" s="35" t="inlineStr">
        <is>
          <t>PONTO DO AÇO</t>
        </is>
      </c>
      <c r="C477" s="35">
        <f>UPPER(B477)</f>
        <v/>
      </c>
      <c r="K477" s="41">
        <f>IF(J477=0,"",IF(J477=Diversos!$I$2,IF(LEN(A477)&lt;=11,TEXT(A477,"00000000000"),TEXT(A477,"00000000000000")),IF(J477=Diversos!$I$3,E477,D477)))</f>
        <v/>
      </c>
      <c r="L477" s="12" t="inlineStr">
        <is>
          <t>MAT</t>
        </is>
      </c>
      <c r="O477" s="12">
        <f>IF(AND(P477&lt;&gt;"",Q477&lt;&gt;""),Q477,P477&amp;Q477)</f>
        <v/>
      </c>
      <c r="P477" s="12">
        <f>IF(F477=0,"",IF(G477=13,F477&amp;"  "&amp;TEXT(G477,"000")&amp;"  "&amp;TEXT(H477,"0000")&amp;"  "&amp;I477,F477&amp;"  "&amp;TEXT(H477,"0000")&amp;"  "&amp;I477))</f>
        <v/>
      </c>
      <c r="Q477" s="12">
        <f>IF(J477=0,"",IF(J477="CNPJ/CPF","PIX: "&amp;TEXT(K477,"00000000000"),IF(J477="TELEFONE","PIX: "&amp;K477,IF(J477="EMAIL","PIX: "&amp;K477,"PIX: "&amp;TEXT(K477,"00000000000000")))))</f>
        <v/>
      </c>
    </row>
    <row r="478">
      <c r="A478" s="98" t="n">
        <v>8311519000100</v>
      </c>
      <c r="B478" s="35" t="inlineStr">
        <is>
          <t>Ponto Z Modas LTDA</t>
        </is>
      </c>
      <c r="C478" s="36">
        <f>UPPER(B478)</f>
        <v/>
      </c>
      <c r="K478" s="41">
        <f>IF(J478=0,"",IF(J478=Diversos!$I$2,IF(LEN(A478)&lt;=11,TEXT(A478,"00000000000"),TEXT(A478,"00000000000000")),IF(J478=Diversos!$I$3,E478,D478)))</f>
        <v/>
      </c>
      <c r="L478" s="12" t="inlineStr">
        <is>
          <t>DIV</t>
        </is>
      </c>
      <c r="O478" s="12">
        <f>IF(AND(P478&lt;&gt;"",Q478&lt;&gt;""),Q478,P478&amp;Q478)</f>
        <v/>
      </c>
      <c r="P478" s="12">
        <f>IF(F478=0,"",IF(G478=13,F478&amp;"  "&amp;TEXT(G478,"000")&amp;"  "&amp;TEXT(H478,"0000")&amp;"  "&amp;I478,F478&amp;"  "&amp;TEXT(H478,"0000")&amp;"  "&amp;I478))</f>
        <v/>
      </c>
      <c r="Q478" s="12">
        <f>IF(J478=0,"",IF(J478="CNPJ/CPF","PIX: "&amp;TEXT(K478,"00000000000"),IF(J478="TELEFONE","PIX: "&amp;K478,IF(J478="EMAIL","PIX: "&amp;K478,"PIX: "&amp;TEXT(K478,"00000000000000")))))</f>
        <v/>
      </c>
    </row>
    <row r="479">
      <c r="A479" s="98" t="n">
        <v>20283486000120</v>
      </c>
      <c r="B479" s="35" t="inlineStr">
        <is>
          <t>MORAR BEM REVESTIMENTOS LTDA</t>
        </is>
      </c>
      <c r="C479" s="36" t="inlineStr">
        <is>
          <t>PORTOBELLO SHOP</t>
        </is>
      </c>
      <c r="K479" s="41">
        <f>IF(J479=0,"",IF(J479=Diversos!$I$2,IF(LEN(A479)&lt;=11,TEXT(A479,"00000000000"),TEXT(A479,"00000000000000")),IF(J479=Diversos!$I$3,E479,D479)))</f>
        <v/>
      </c>
      <c r="L479" s="12" t="inlineStr">
        <is>
          <t>MAT</t>
        </is>
      </c>
      <c r="N479" s="12" t="inlineStr">
        <is>
          <t>FORNECEDOR</t>
        </is>
      </c>
      <c r="O479" s="12">
        <f>IF(AND(P479&lt;&gt;"",Q479&lt;&gt;""),Q479,P479&amp;Q479)</f>
        <v/>
      </c>
      <c r="P479" s="12">
        <f>IF(F479=0,"",IF(G479=13,F479&amp;"  "&amp;TEXT(G479,"000")&amp;"  "&amp;TEXT(H479,"0000")&amp;"  "&amp;I479,F479&amp;"  "&amp;TEXT(H479,"0000")&amp;"  "&amp;I479))</f>
        <v/>
      </c>
      <c r="Q479" s="12">
        <f>IF(J479=0,"",IF(J479="CNPJ/CPF","PIX: "&amp;TEXT(K479,"00000000000"),IF(J479="TELEFONE","PIX: "&amp;K479,IF(J479="EMAIL","PIX: "&amp;K479,"PIX: "&amp;TEXT(K479,"00000000000000")))))</f>
        <v/>
      </c>
    </row>
    <row r="480">
      <c r="A480" s="98" t="n">
        <v>22934889000117</v>
      </c>
      <c r="B480" s="35" t="inlineStr">
        <is>
          <t>Prefeitura Municipal de Nova Lima</t>
        </is>
      </c>
      <c r="C480" s="36">
        <f>UPPER(B480)</f>
        <v/>
      </c>
      <c r="D480" s="43" t="n"/>
      <c r="K480" s="41">
        <f>IF(J480=0,"",IF(J480=Diversos!$I$2,IF(LEN(A480)&lt;=11,TEXT(A480,"00000000000"),TEXT(A480,"00000000000000")),IF(J480=Diversos!$I$3,E480,D480)))</f>
        <v/>
      </c>
      <c r="L480" s="12" t="inlineStr">
        <is>
          <t>TP</t>
        </is>
      </c>
      <c r="O480" s="12">
        <f>IF(AND(P480&lt;&gt;"",Q480&lt;&gt;""),Q480,P480&amp;Q480)</f>
        <v/>
      </c>
      <c r="P480" s="12">
        <f>IF(F480=0,"",IF(G480=13,F480&amp;"  "&amp;TEXT(G480,"000")&amp;"  "&amp;TEXT(H480,"0000")&amp;"  "&amp;I480,F480&amp;"  "&amp;TEXT(H480,"0000")&amp;"  "&amp;I480))</f>
        <v/>
      </c>
      <c r="Q480" s="12">
        <f>IF(J480=0,"",IF(J480="CNPJ/CPF","PIX: "&amp;TEXT(K480,"00000000000"),IF(J480="TELEFONE","PIX: "&amp;K480,IF(J480="EMAIL","PIX: "&amp;K480,"PIX: "&amp;TEXT(K480,"00000000000000")))))</f>
        <v/>
      </c>
    </row>
    <row r="481">
      <c r="A481" s="98" t="n">
        <v>12033485000107</v>
      </c>
      <c r="B481" s="35" t="inlineStr">
        <is>
          <t>Pre Fabricados de Concreto Pre Moart LTDA</t>
        </is>
      </c>
      <c r="C481" s="35" t="inlineStr">
        <is>
          <t>PREMOART</t>
        </is>
      </c>
      <c r="K481" s="41">
        <f>IF(J481=0,"",IF(J481=Diversos!$I$2,IF(LEN(A481)&lt;=11,TEXT(A481,"00000000000"),TEXT(A481,"00000000000000")),IF(J481=Diversos!$I$3,E481,D481)))</f>
        <v/>
      </c>
      <c r="L481" s="12" t="inlineStr">
        <is>
          <t>MAT</t>
        </is>
      </c>
      <c r="O481" s="12">
        <f>IF(AND(P481&lt;&gt;"",Q481&lt;&gt;""),Q481,P481&amp;Q481)</f>
        <v/>
      </c>
      <c r="P481" s="12">
        <f>IF(F481=0,"",IF(G481=13,F481&amp;"  "&amp;TEXT(G481,"000")&amp;"  "&amp;TEXT(H481,"0000")&amp;"  "&amp;I481,F481&amp;"  "&amp;TEXT(H481,"0000")&amp;"  "&amp;I481))</f>
        <v/>
      </c>
      <c r="Q481" s="12">
        <f>IF(J481=0,"",IF(J481="CNPJ/CPF","PIX: "&amp;TEXT(K481,"00000000000"),IF(J481="TELEFONE","PIX: "&amp;K481,IF(J481="EMAIL","PIX: "&amp;K481,"PIX: "&amp;TEXT(K481,"00000000000000")))))</f>
        <v/>
      </c>
    </row>
    <row r="482">
      <c r="A482" s="98" t="n">
        <v>4704622000151</v>
      </c>
      <c r="B482" s="35" t="inlineStr">
        <is>
          <t>PROJETART MOVEIS</t>
        </is>
      </c>
      <c r="C482" s="35">
        <f>UPPER(B482)</f>
        <v/>
      </c>
      <c r="K482" s="41">
        <f>IF(J482=0,"",IF(J482=Diversos!$I$2,IF(LEN(A482)&lt;=11,TEXT(A482,"00000000000"),TEXT(A482,"00000000000000")),IF(J482=Diversos!$I$3,E482,D482)))</f>
        <v/>
      </c>
      <c r="L482" s="12" t="inlineStr">
        <is>
          <t>MAT</t>
        </is>
      </c>
      <c r="O482" s="12">
        <f>IF(AND(P482&lt;&gt;"",Q482&lt;&gt;""),Q482,P482&amp;Q482)</f>
        <v/>
      </c>
      <c r="P482" s="12">
        <f>IF(F482=0,"",IF(G482=13,F482&amp;"  "&amp;TEXT(G482,"000")&amp;"  "&amp;TEXT(H482,"0000")&amp;"  "&amp;I482,F482&amp;"  "&amp;TEXT(H482,"0000")&amp;"  "&amp;I482))</f>
        <v/>
      </c>
      <c r="Q482" s="12">
        <f>IF(J482=0,"",IF(J482="CNPJ/CPF","PIX: "&amp;TEXT(K482,"00000000000"),IF(J482="TELEFONE","PIX: "&amp;K482,IF(J482="EMAIL","PIX: "&amp;K482,"PIX: "&amp;TEXT(K482,"00000000000000")))))</f>
        <v/>
      </c>
    </row>
    <row r="483">
      <c r="A483" s="98" t="n">
        <v>54165105000120</v>
      </c>
      <c r="B483" s="35" t="inlineStr">
        <is>
          <t>PUPA IND COM MAQ PÇ EQPTO</t>
        </is>
      </c>
      <c r="C483" s="36">
        <f>UPPER(B483)</f>
        <v/>
      </c>
      <c r="K483" s="41">
        <f>IF(J483=0,"",IF(J483=Diversos!$I$2,IF(LEN(A483)&lt;=11,TEXT(A483,"00000000000"),TEXT(A483,"00000000000000")),IF(J483=Diversos!$I$3,E483,D483)))</f>
        <v/>
      </c>
      <c r="L483" s="12" t="inlineStr">
        <is>
          <t>MAT</t>
        </is>
      </c>
      <c r="N483" s="12" t="inlineStr">
        <is>
          <t>FORNECEDOR</t>
        </is>
      </c>
      <c r="O483" s="12">
        <f>IF(AND(P483&lt;&gt;"",Q483&lt;&gt;""),Q483,P483&amp;Q483)</f>
        <v/>
      </c>
      <c r="P483" s="12">
        <f>IF(F483=0,"",IF(G483=13,F483&amp;"  "&amp;TEXT(G483,"000")&amp;"  "&amp;TEXT(H483,"0000")&amp;"  "&amp;I483,F483&amp;"  "&amp;TEXT(H483,"0000")&amp;"  "&amp;I483))</f>
        <v/>
      </c>
      <c r="Q483" s="12">
        <f>IF(J483=0,"",IF(J483="CNPJ/CPF","PIX: "&amp;TEXT(K483,"00000000000"),IF(J483="TELEFONE","PIX: "&amp;K483,IF(J483="EMAIL","PIX: "&amp;K483,"PIX: "&amp;TEXT(K483,"00000000000000")))))</f>
        <v/>
      </c>
    </row>
    <row r="484">
      <c r="A484" s="98" t="n">
        <v>24783329000134</v>
      </c>
      <c r="B484" s="35" t="inlineStr">
        <is>
          <t>QUALITYCERT</t>
        </is>
      </c>
      <c r="C484" s="35" t="inlineStr">
        <is>
          <t>QUALITYCERT</t>
        </is>
      </c>
      <c r="K484" s="41">
        <f>IF(J484=0,"",IF(J484=Diversos!$I$2,IF(LEN(A484)&lt;=11,TEXT(A484,"00000000000"),TEXT(A484,"00000000000000")),IF(J484=Diversos!$I$3,E484,D484)))</f>
        <v/>
      </c>
      <c r="L484" s="12" t="inlineStr">
        <is>
          <t>MAT</t>
        </is>
      </c>
      <c r="O484" s="12">
        <f>IF(AND(P484&lt;&gt;"",Q484&lt;&gt;""),Q484,P484&amp;Q484)</f>
        <v/>
      </c>
      <c r="P484" s="12">
        <f>IF(F484=0,"",IF(G484=13,F484&amp;"  "&amp;TEXT(G484,"000")&amp;"  "&amp;TEXT(H484,"0000")&amp;"  "&amp;I484,F484&amp;"  "&amp;TEXT(H484,"0000")&amp;"  "&amp;I484))</f>
        <v/>
      </c>
      <c r="Q484" s="12">
        <f>IF(J484=0,"",IF(J484="CNPJ/CPF","PIX: "&amp;TEXT(K484,"00000000000"),IF(J484="TELEFONE","PIX: "&amp;K484,IF(J484="EMAIL","PIX: "&amp;K484,"PIX: "&amp;TEXT(K484,"00000000000000")))))</f>
        <v/>
      </c>
    </row>
    <row r="485">
      <c r="A485" s="52" t="n">
        <v>12512512500</v>
      </c>
      <c r="B485" s="35" t="inlineStr">
        <is>
          <t>RAFAEL HENRIQUE CAMILO LIMA</t>
        </is>
      </c>
      <c r="C485" s="36">
        <f>UPPER(B485)</f>
        <v/>
      </c>
      <c r="L485" s="12" t="inlineStr">
        <is>
          <t>DIV</t>
        </is>
      </c>
      <c r="O485" s="12">
        <f>IF(AND(P485&lt;&gt;"",Q485&lt;&gt;""),Q485,P485&amp;Q485)</f>
        <v/>
      </c>
      <c r="P485" s="12">
        <f>IF(F485=0,"",IF(G485=13,F485&amp;"  "&amp;TEXT(G485,"000")&amp;"  "&amp;TEXT(H485,"0000")&amp;"  "&amp;I485,F485&amp;"  "&amp;TEXT(H485,"0000")&amp;"  "&amp;I485))</f>
        <v/>
      </c>
      <c r="Q485" s="12">
        <f>IF(J485=0,"",IF(J485="CNPJ/CPF","PIX: "&amp;TEXT(K485,"00000000000"),IF(J485="TELEFONE","PIX: "&amp;K485,IF(J485="EMAIL","PIX: "&amp;K485,"PIX: "&amp;TEXT(K485,"00000000000000")))))</f>
        <v/>
      </c>
    </row>
    <row r="486">
      <c r="A486" s="98" t="n">
        <v>21594554668</v>
      </c>
      <c r="B486" s="35" t="inlineStr">
        <is>
          <t>RAIMUNDO NONATO FRAGA</t>
        </is>
      </c>
      <c r="C486" s="36">
        <f>UPPER(B486)</f>
        <v/>
      </c>
      <c r="F486" s="12" t="inlineStr">
        <is>
          <t>ITAÚ</t>
        </is>
      </c>
      <c r="H486" s="40" t="n">
        <v>6590</v>
      </c>
      <c r="I486" s="12" t="n">
        <v>38086</v>
      </c>
      <c r="L486" s="12" t="inlineStr">
        <is>
          <t>MO</t>
        </is>
      </c>
      <c r="N486" s="12" t="inlineStr">
        <is>
          <t>COLABORADOR</t>
        </is>
      </c>
      <c r="O486" s="12">
        <f>IF(AND(P486&lt;&gt;"",Q486&lt;&gt;""),Q486,P486&amp;Q486)</f>
        <v/>
      </c>
      <c r="P486" s="12">
        <f>IF(F486=0,"",IF(G486=13,F486&amp;"  "&amp;TEXT(G486,"000")&amp;"  "&amp;TEXT(H486,"0000")&amp;"  "&amp;I486,F486&amp;"  "&amp;TEXT(H486,"0000")&amp;"  "&amp;I486))</f>
        <v/>
      </c>
      <c r="Q486" s="12">
        <f>IF(J486=0,"",IF(J486="CNPJ/CPF","PIX: "&amp;TEXT(K486,"00000000000"),IF(J486="TELEFONE","PIX: "&amp;K486,IF(J486="EMAIL","PIX: "&amp;K486,"PIX: "&amp;TEXT(K486,"00000000000000")))))</f>
        <v/>
      </c>
    </row>
    <row r="487">
      <c r="A487" s="98" t="n">
        <v>28514713000192</v>
      </c>
      <c r="B487" s="35" t="inlineStr">
        <is>
          <t>RAINHA CESTAS LTDA</t>
        </is>
      </c>
      <c r="C487" s="35">
        <f>UPPER(B487)</f>
        <v/>
      </c>
      <c r="D487" s="43" t="n"/>
      <c r="K487" s="41">
        <f>IF(J487=0,"",IF(J487=Diversos!$I$2,IF(LEN(A487)&lt;=11,TEXT(A487,"00000000000"),TEXT(A487,"00000000000000")),IF(J487=Diversos!$I$3,E487,D487)))</f>
        <v/>
      </c>
      <c r="L487" s="12" t="inlineStr">
        <is>
          <t>MO</t>
        </is>
      </c>
      <c r="M487" s="12" t="inlineStr">
        <is>
          <t>CESTAS</t>
        </is>
      </c>
      <c r="N487" s="12" t="inlineStr">
        <is>
          <t>FORNECEDOR</t>
        </is>
      </c>
      <c r="O487" s="12">
        <f>IF(AND(P487&lt;&gt;"",Q487&lt;&gt;""),Q487,P487&amp;Q487)</f>
        <v/>
      </c>
      <c r="P487" s="12">
        <f>IF(F487=0,"",IF(G487=13,F487&amp;"  "&amp;TEXT(G487,"000")&amp;"  "&amp;TEXT(H487,"0000")&amp;"  "&amp;I487,F487&amp;"  "&amp;TEXT(H487,"0000")&amp;"  "&amp;I487))</f>
        <v/>
      </c>
      <c r="Q487" s="12">
        <f>IF(J487=0,"",IF(J487="CNPJ/CPF","PIX: "&amp;TEXT(K487,"00000000000"),IF(J487="TELEFONE","PIX: "&amp;K487,IF(J487="EMAIL","PIX: "&amp;K487,"PIX: "&amp;TEXT(K487,"00000000000000")))))</f>
        <v/>
      </c>
    </row>
    <row r="488">
      <c r="A488" s="98" t="n">
        <v>91347254668</v>
      </c>
      <c r="B488" s="35" t="inlineStr">
        <is>
          <t>RAMON GERALDO DO P ALVES</t>
        </is>
      </c>
      <c r="C488" s="35">
        <f>UPPER(B488)</f>
        <v/>
      </c>
      <c r="K488" s="41">
        <f>IF(J488=0,"",IF(J488=Diversos!$I$2,IF(LEN(A488)&lt;=11,TEXT(A488,"00000000000"),TEXT(A488,"00000000000000")),IF(J488=Diversos!$I$3,E488,D488)))</f>
        <v/>
      </c>
      <c r="L488" s="12" t="inlineStr">
        <is>
          <t>SERV</t>
        </is>
      </c>
      <c r="O488" s="12">
        <f>IF(AND(P488&lt;&gt;"",Q488&lt;&gt;""),Q488,P488&amp;Q488)</f>
        <v/>
      </c>
      <c r="P488" s="12">
        <f>IF(F488=0,"",IF(G488=13,F488&amp;"  "&amp;TEXT(G488,"000")&amp;"  "&amp;TEXT(H488,"0000")&amp;"  "&amp;I488,F488&amp;"  "&amp;TEXT(H488,"0000")&amp;"  "&amp;I488))</f>
        <v/>
      </c>
      <c r="Q488" s="12">
        <f>IF(J488=0,"",IF(J488="CNPJ/CPF","PIX: "&amp;TEXT(K488,"00000000000"),IF(J488="TELEFONE","PIX: "&amp;K488,IF(J488="EMAIL","PIX: "&amp;K488,"PIX: "&amp;TEXT(K488,"00000000000000")))))</f>
        <v/>
      </c>
    </row>
    <row r="489">
      <c r="A489" s="52" t="n">
        <v>11300000000</v>
      </c>
      <c r="B489" s="35" t="inlineStr">
        <is>
          <t>RAPHAEL VITOR DE SOUZA PORTO</t>
        </is>
      </c>
      <c r="C489" s="36">
        <f>UPPER(B489)</f>
        <v/>
      </c>
      <c r="K489" s="41">
        <f>IF(J489=0,"",IF(J489=Diversos!$I$2,IF(LEN(A489)&lt;=11,TEXT(A489,"00000000000"),TEXT(A489,"00000000000000")),IF(J489=Diversos!$I$3,E489,D489)))</f>
        <v/>
      </c>
      <c r="L489" s="12" t="inlineStr">
        <is>
          <t>DIV</t>
        </is>
      </c>
      <c r="M489" s="12" t="inlineStr">
        <is>
          <t>FRETE</t>
        </is>
      </c>
      <c r="O489" s="12">
        <f>IF(AND(P489&lt;&gt;"",Q489&lt;&gt;""),Q489,P489&amp;Q489)</f>
        <v/>
      </c>
      <c r="P489" s="12">
        <f>IF(F489=0,"",IF(G489=13,F489&amp;"  "&amp;TEXT(G489,"000")&amp;"  "&amp;TEXT(H489,"0000")&amp;"  "&amp;I489,F489&amp;"  "&amp;TEXT(H489,"0000")&amp;"  "&amp;I489))</f>
        <v/>
      </c>
      <c r="Q489" s="12">
        <f>IF(J489=0,"",IF(J489="CNPJ/CPF","PIX: "&amp;TEXT(K489,"00000000000"),IF(J489="TELEFONE","PIX: "&amp;K489,IF(J489="EMAIL","PIX: "&amp;K489,"PIX: "&amp;TEXT(K489,"00000000000000")))))</f>
        <v/>
      </c>
    </row>
    <row r="490">
      <c r="A490" s="52" t="n">
        <v>18005600</v>
      </c>
      <c r="B490" s="35" t="inlineStr">
        <is>
          <t>RAYNER FILOMENO</t>
        </is>
      </c>
      <c r="C490" s="35">
        <f>UPPER(B490)</f>
        <v/>
      </c>
      <c r="K490" s="41">
        <f>IF(J490=0,"",IF(J490=Diversos!$I$2,IF(LEN(A490)&lt;=11,TEXT(A490,"00000000000"),TEXT(A490,"00000000000000")),IF(J490=Diversos!$I$3,E490,D490)))</f>
        <v/>
      </c>
      <c r="L490" s="12" t="inlineStr">
        <is>
          <t>MAT</t>
        </is>
      </c>
      <c r="O490" s="12">
        <f>IF(AND(P490&lt;&gt;"",Q490&lt;&gt;""),Q490,P490&amp;Q490)</f>
        <v/>
      </c>
      <c r="P490" s="12">
        <f>IF(F490=0,"",IF(G490=13,F490&amp;"  "&amp;TEXT(G490,"000")&amp;"  "&amp;TEXT(H490,"0000")&amp;"  "&amp;I490,F490&amp;"  "&amp;TEXT(H490,"0000")&amp;"  "&amp;I490))</f>
        <v/>
      </c>
      <c r="Q490" s="12">
        <f>IF(J490=0,"",IF(J490="CNPJ/CPF","PIX: "&amp;TEXT(K490,"00000000000"),IF(J490="TELEFONE","PIX: "&amp;K490,IF(J490="EMAIL","PIX: "&amp;K490,"PIX: "&amp;TEXT(K490,"00000000000000")))))</f>
        <v/>
      </c>
    </row>
    <row r="491">
      <c r="A491" s="98" t="n">
        <v>48643934000178</v>
      </c>
      <c r="B491" s="35" t="inlineStr">
        <is>
          <t>RCN TINTAS</t>
        </is>
      </c>
      <c r="C491" s="35" t="inlineStr">
        <is>
          <t>RCN TINTAS</t>
        </is>
      </c>
      <c r="K491" s="41">
        <f>IF(J491=0,"",IF(J491=Diversos!$I$2,IF(LEN(A491)&lt;=11,TEXT(A491,"00000000000"),TEXT(A491,"00000000000000")),IF(J491=Diversos!$I$3,E491,D491)))</f>
        <v/>
      </c>
      <c r="L491" s="12" t="inlineStr">
        <is>
          <t>MAT</t>
        </is>
      </c>
      <c r="O491" s="12">
        <f>IF(AND(P491&lt;&gt;"",Q491&lt;&gt;""),Q491,P491&amp;Q491)</f>
        <v/>
      </c>
      <c r="P491" s="12">
        <f>IF(F491=0,"",IF(G491=13,F491&amp;"  "&amp;TEXT(G491,"000")&amp;"  "&amp;TEXT(H491,"0000")&amp;"  "&amp;I491,F491&amp;"  "&amp;TEXT(H491,"0000")&amp;"  "&amp;I491))</f>
        <v/>
      </c>
      <c r="Q491" s="12">
        <f>IF(J491=0,"",IF(J491="CNPJ/CPF","PIX: "&amp;TEXT(K491,"00000000000"),IF(J491="TELEFONE","PIX: "&amp;K491,IF(J491="EMAIL","PIX: "&amp;K491,"PIX: "&amp;TEXT(K491,"00000000000000")))))</f>
        <v/>
      </c>
    </row>
    <row r="492">
      <c r="A492" s="98" t="n">
        <v>30687182000181</v>
      </c>
      <c r="B492" s="35" t="inlineStr">
        <is>
          <t>REFRISIL DISTRIBUICAO E IMPORTACAO DE PECAS DE REFRIGERACAO LTDA</t>
        </is>
      </c>
      <c r="C492" s="35" t="inlineStr">
        <is>
          <t>REFRISIL REFRIGERACAO</t>
        </is>
      </c>
      <c r="K492" s="41">
        <f>IF(J492=0,"",IF(J492=Diversos!$I$2,IF(LEN(A492)&lt;=11,TEXT(A492,"00000000000"),TEXT(A492,"00000000000000")),IF(J492=Diversos!$I$3,E492,D492)))</f>
        <v/>
      </c>
      <c r="L492" s="12" t="inlineStr">
        <is>
          <t>DIV</t>
        </is>
      </c>
      <c r="O492" s="12">
        <f>IF(AND(P492&lt;&gt;"",Q492&lt;&gt;""),Q492,P492&amp;Q492)</f>
        <v/>
      </c>
      <c r="P492" s="12">
        <f>IF(F492=0,"",IF(G492=13,F492&amp;"  "&amp;TEXT(G492,"000")&amp;"  "&amp;TEXT(H492,"0000")&amp;"  "&amp;I492,F492&amp;"  "&amp;TEXT(H492,"0000")&amp;"  "&amp;I492))</f>
        <v/>
      </c>
      <c r="Q492" s="12">
        <f>IF(J492=0,"",IF(J492="CNPJ/CPF","PIX: "&amp;TEXT(K492,"00000000000"),IF(J492="TELEFONE","PIX: "&amp;K492,IF(J492="EMAIL","PIX: "&amp;K492,"PIX: "&amp;TEXT(K492,"00000000000000")))))</f>
        <v/>
      </c>
    </row>
    <row r="493">
      <c r="A493" s="37" t="n">
        <v>9610724663</v>
      </c>
      <c r="B493" s="35" t="inlineStr">
        <is>
          <t>REGINALDO ALVES DIAS</t>
        </is>
      </c>
      <c r="C493" s="36">
        <f>UPPER(B493)</f>
        <v/>
      </c>
      <c r="J493" s="12" t="inlineStr">
        <is>
          <t>CNPJ/CPF</t>
        </is>
      </c>
      <c r="K493" s="41">
        <f>IF(J493=0,"",IF(J493=Diversos!$I$2,IF(LEN(A493)&lt;=11,TEXT(A493,"00000000000"),TEXT(A493,"00000000000000")),IF(J493=Diversos!$I$3,E493,D493)))</f>
        <v/>
      </c>
      <c r="L493" s="12" t="inlineStr">
        <is>
          <t>MO</t>
        </is>
      </c>
      <c r="N493" s="12" t="inlineStr">
        <is>
          <t>COLABORADOR</t>
        </is>
      </c>
      <c r="O493" s="12">
        <f>IF(AND(P493&lt;&gt;"",Q493&lt;&gt;""),Q493,P493&amp;Q493)</f>
        <v/>
      </c>
      <c r="P493" s="12">
        <f>IF(F493=0,"",IF(G493=13,F493&amp;"  "&amp;TEXT(G493,"000")&amp;"  "&amp;TEXT(H493,"0000")&amp;"  "&amp;I493,F493&amp;"  "&amp;TEXT(H493,"0000")&amp;"  "&amp;I493))</f>
        <v/>
      </c>
      <c r="Q493" s="12">
        <f>IF(J493=0,"",IF(J493="CNPJ/CPF","PIX: "&amp;TEXT(K493,"00000000000"),IF(J493="TELEFONE","PIX: "&amp;K493,IF(J493="EMAIL","PIX: "&amp;K493,"PIX: "&amp;TEXT(K493,"00000000000000")))))</f>
        <v/>
      </c>
    </row>
    <row r="494">
      <c r="A494" s="98" t="n">
        <v>5761900637</v>
      </c>
      <c r="B494" s="58" t="inlineStr">
        <is>
          <t>RENATO ALVES LIMA</t>
        </is>
      </c>
      <c r="C494" s="35">
        <f>UPPER(B494)</f>
        <v/>
      </c>
      <c r="J494" s="83" t="inlineStr">
        <is>
          <t>CNPJ/CPF</t>
        </is>
      </c>
      <c r="K494" s="41">
        <f>IF(J494=0,"",IF(J494=Diversos!$I$2,IF(LEN(A494)&lt;=11,TEXT(A494,"00000000000"),TEXT(A494,"00000000000000")),IF(J494=Diversos!$I$3,E494,D494)))</f>
        <v/>
      </c>
      <c r="L494" s="83" t="inlineStr">
        <is>
          <t>SERV</t>
        </is>
      </c>
      <c r="O494" s="12">
        <f>IF(AND(P494&lt;&gt;"",Q494&lt;&gt;""),Q494,P494&amp;Q494)</f>
        <v/>
      </c>
      <c r="P494" s="12">
        <f>IF(F494=0,"",IF(G494=13,F494&amp;"  "&amp;TEXT(G494,"000")&amp;"  "&amp;TEXT(H494,"0000")&amp;"  "&amp;I494,F494&amp;"  "&amp;TEXT(H494,"0000")&amp;"  "&amp;I494))</f>
        <v/>
      </c>
      <c r="Q494" s="12">
        <f>IF(J494=0,"",IF(J494="CNPJ/CPF","PIX: "&amp;TEXT(K494,"00000000000"),IF(J494="TELEFONE","PIX: "&amp;K494,IF(J494="EMAIL","PIX: "&amp;K494,"PIX: "&amp;TEXT(K494,"00000000000000")))))</f>
        <v/>
      </c>
    </row>
    <row r="495">
      <c r="A495" s="98" t="n">
        <v>119056693</v>
      </c>
      <c r="B495" s="35" t="inlineStr">
        <is>
          <t>RENATO MARCOS DA CUNHA</t>
        </is>
      </c>
      <c r="C495" s="35">
        <f>UPPER(B495)</f>
        <v/>
      </c>
      <c r="D495" s="38" t="n">
        <v>31986726494</v>
      </c>
      <c r="J495" s="12" t="inlineStr">
        <is>
          <t>TELEFONE</t>
        </is>
      </c>
      <c r="K495" s="41">
        <f>IF(J495=0,"",IF(J495=Diversos!$I$2,IF(LEN(A495)&lt;=11,TEXT(A495,"00000000000"),TEXT(A495,"00000000000000")),IF(J495=Diversos!$I$3,E495,D495)))</f>
        <v/>
      </c>
      <c r="L495" s="12" t="inlineStr">
        <is>
          <t>MAT</t>
        </is>
      </c>
      <c r="O495" s="12">
        <f>IF(AND(P495&lt;&gt;"",Q495&lt;&gt;""),Q495,P495&amp;Q495)</f>
        <v/>
      </c>
      <c r="P495" s="12">
        <f>IF(F495=0,"",IF(G495=13,F495&amp;"  "&amp;TEXT(G495,"000")&amp;"  "&amp;TEXT(H495,"0000")&amp;"  "&amp;I495,F495&amp;"  "&amp;TEXT(H495,"0000")&amp;"  "&amp;I495))</f>
        <v/>
      </c>
      <c r="Q495" s="12">
        <f>IF(J495=0,"",IF(J495="CNPJ/CPF","PIX: "&amp;TEXT(K495,"00000000000"),IF(J495="TELEFONE","PIX: "&amp;K495,IF(J495="EMAIL","PIX: "&amp;K495,"PIX: "&amp;TEXT(K495,"00000000000000")))))</f>
        <v/>
      </c>
    </row>
    <row r="496">
      <c r="A496" s="37" t="n">
        <v>5761924650</v>
      </c>
      <c r="B496" s="22" t="inlineStr">
        <is>
          <t>RENATO OLIVEIRA SANTOS</t>
        </is>
      </c>
      <c r="C496" s="22">
        <f>UPPER(B496)</f>
        <v/>
      </c>
      <c r="D496" s="23" t="n"/>
      <c r="E496" s="24" t="n"/>
      <c r="F496" s="24" t="n"/>
      <c r="G496" s="25" t="n"/>
      <c r="H496" s="26" t="n"/>
      <c r="I496" s="24" t="n"/>
      <c r="J496" s="24" t="inlineStr">
        <is>
          <t>CNPJ/CPF</t>
        </is>
      </c>
      <c r="K496" s="27">
        <f>IF(J496=0,"",IF(J496=Diversos!$I$2,IF(LEN(A496)&lt;=11,TEXT(A496,"00000000000"),TEXT(A496,"00000000000000")),IF(J496=Diversos!$I$3,E496,D496)))</f>
        <v/>
      </c>
      <c r="L496" s="24" t="inlineStr">
        <is>
          <t>MO</t>
        </is>
      </c>
      <c r="M496" s="24" t="n"/>
      <c r="N496" s="24" t="inlineStr">
        <is>
          <t>TERCEIRO</t>
        </is>
      </c>
      <c r="O496" s="12">
        <f>IF(AND(P496&lt;&gt;"",Q496&lt;&gt;""),Q496,P496&amp;Q496)</f>
        <v/>
      </c>
      <c r="P496" s="12">
        <f>IF(F496=0,"",IF(G496=13,F496&amp;"  "&amp;TEXT(G496,"000")&amp;"  "&amp;TEXT(H496,"0000")&amp;"  "&amp;I496,F496&amp;"  "&amp;TEXT(H496,"0000")&amp;"  "&amp;I496))</f>
        <v/>
      </c>
      <c r="Q496" s="12">
        <f>IF(J496=0,"",IF(J496="CNPJ/CPF","PIX: "&amp;TEXT(K496,"00000000000"),IF(J496="TELEFONE","PIX: "&amp;K496,IF(J496="EMAIL","PIX: "&amp;K496,"PIX: "&amp;TEXT(K496,"00000000000000")))))</f>
        <v/>
      </c>
    </row>
    <row r="497">
      <c r="A497" s="98" t="n">
        <v>12781546631</v>
      </c>
      <c r="B497" s="35" t="inlineStr">
        <is>
          <t>RENATO VIEIRA DE JESUS</t>
        </is>
      </c>
      <c r="C497" s="35">
        <f>UPPER(B497)</f>
        <v/>
      </c>
      <c r="J497" s="12" t="inlineStr">
        <is>
          <t>CNPJ/CPF</t>
        </is>
      </c>
      <c r="K497" s="41">
        <f>IF(J497=0,"",IF(J497=Diversos!$I$2,IF(LEN(A497)&lt;=11,TEXT(A497,"00000000000"),TEXT(A497,"00000000000000")),IF(J497=Diversos!$I$3,E497,D497)))</f>
        <v/>
      </c>
      <c r="L497" s="12" t="inlineStr">
        <is>
          <t>MO</t>
        </is>
      </c>
      <c r="N497" s="12" t="inlineStr">
        <is>
          <t>COLABORADOR</t>
        </is>
      </c>
      <c r="O497" s="12">
        <f>IF(AND(P497&lt;&gt;"",Q497&lt;&gt;""),Q497,P497&amp;Q497)</f>
        <v/>
      </c>
      <c r="P497" s="12">
        <f>IF(F497=0,"",IF(G497=13,F497&amp;"  "&amp;TEXT(G497,"000")&amp;"  "&amp;TEXT(H497,"0000")&amp;"  "&amp;I497,F497&amp;"  "&amp;TEXT(H497,"0000")&amp;"  "&amp;I497))</f>
        <v/>
      </c>
      <c r="Q497" s="12">
        <f>IF(J497=0,"",IF(J497="CNPJ/CPF","PIX: "&amp;TEXT(K497,"00000000000"),IF(J497="TELEFONE","PIX: "&amp;K497,IF(J497="EMAIL","PIX: "&amp;K497,"PIX: "&amp;TEXT(K497,"00000000000000")))))</f>
        <v/>
      </c>
    </row>
    <row r="498">
      <c r="A498" s="52" t="n">
        <v>73410600</v>
      </c>
      <c r="B498" s="35" t="inlineStr">
        <is>
          <t>RENZE LAGE</t>
        </is>
      </c>
      <c r="C498" s="35">
        <f>UPPER(B498)</f>
        <v/>
      </c>
      <c r="E498" s="48" t="inlineStr">
        <is>
          <t>renzelage@gmail.com</t>
        </is>
      </c>
      <c r="J498" s="12" t="inlineStr">
        <is>
          <t>EMAIL</t>
        </is>
      </c>
      <c r="K498" s="41">
        <f>IF(J498=0,"",IF(J498=Diversos!$I$2,IF(LEN(A498)&lt;=11,TEXT(A498,"00000000000"),TEXT(A498,"00000000000000")),IF(J498=Diversos!$I$3,E498,D498)))</f>
        <v/>
      </c>
      <c r="L498" s="12" t="inlineStr">
        <is>
          <t>SERV</t>
        </is>
      </c>
      <c r="O498" s="12">
        <f>IF(AND(P498&lt;&gt;"",Q498&lt;&gt;""),Q498,P498&amp;Q498)</f>
        <v/>
      </c>
      <c r="P498" s="12">
        <f>IF(F498=0,"",IF(G498=13,F498&amp;"  "&amp;TEXT(G498,"000")&amp;"  "&amp;TEXT(H498,"0000")&amp;"  "&amp;I498,F498&amp;"  "&amp;TEXT(H498,"0000")&amp;"  "&amp;I498))</f>
        <v/>
      </c>
      <c r="Q498" s="12">
        <f>IF(J498=0,"",IF(J498="CNPJ/CPF","PIX: "&amp;TEXT(K498,"00000000000"),IF(J498="TELEFONE","PIX: "&amp;K498,IF(J498="EMAIL","PIX: "&amp;K498,"PIX: "&amp;TEXT(K498,"00000000000000")))))</f>
        <v/>
      </c>
    </row>
    <row r="499">
      <c r="A499" s="98" t="n">
        <v>46078339000101</v>
      </c>
      <c r="B499" s="35" t="inlineStr">
        <is>
          <t>REPOR AR</t>
        </is>
      </c>
      <c r="C499" s="35">
        <f>UPPER(B499)</f>
        <v/>
      </c>
      <c r="K499" s="41">
        <f>IF(J499=0,"",IF(J499=Diversos!$I$2,IF(LEN(A499)&lt;=11,TEXT(A499,"00000000000"),TEXT(A499,"00000000000000")),IF(J499=Diversos!$I$3,E499,D499)))</f>
        <v/>
      </c>
      <c r="L499" s="12" t="inlineStr">
        <is>
          <t>MAT</t>
        </is>
      </c>
      <c r="O499" s="12">
        <f>IF(AND(P499&lt;&gt;"",Q499&lt;&gt;""),Q499,P499&amp;Q499)</f>
        <v/>
      </c>
      <c r="P499" s="12">
        <f>IF(F499=0,"",IF(G499=13,F499&amp;"  "&amp;TEXT(G499,"000")&amp;"  "&amp;TEXT(H499,"0000")&amp;"  "&amp;I499,F499&amp;"  "&amp;TEXT(H499,"0000")&amp;"  "&amp;I499))</f>
        <v/>
      </c>
      <c r="Q499" s="12">
        <f>IF(J499=0,"",IF(J499="CNPJ/CPF","PIX: "&amp;TEXT(K499,"00000000000"),IF(J499="TELEFONE","PIX: "&amp;K499,IF(J499="EMAIL","PIX: "&amp;K499,"PIX: "&amp;TEXT(K499,"00000000000000")))))</f>
        <v/>
      </c>
    </row>
    <row r="500">
      <c r="A500" s="98" t="n">
        <v>5119833000190</v>
      </c>
      <c r="B500" s="35" t="inlineStr">
        <is>
          <t>REVANTE AÇOS</t>
        </is>
      </c>
      <c r="C500" s="35">
        <f>UPPER(B500)</f>
        <v/>
      </c>
      <c r="K500" s="41">
        <f>IF(J500=0,"",IF(J500=Diversos!$I$2,IF(LEN(A500)&lt;=11,TEXT(A500,"00000000000"),TEXT(A500,"00000000000000")),IF(J500=Diversos!$I$3,E500,D500)))</f>
        <v/>
      </c>
      <c r="L500" s="12" t="inlineStr">
        <is>
          <t>MAT</t>
        </is>
      </c>
      <c r="O500" s="12">
        <f>IF(AND(P500&lt;&gt;"",Q500&lt;&gt;""),Q500,P500&amp;Q500)</f>
        <v/>
      </c>
      <c r="P500" s="12">
        <f>IF(F500=0,"",IF(G500=13,F500&amp;"  "&amp;TEXT(G500,"000")&amp;"  "&amp;TEXT(H500,"0000")&amp;"  "&amp;I500,F500&amp;"  "&amp;TEXT(H500,"0000")&amp;"  "&amp;I500))</f>
        <v/>
      </c>
      <c r="Q500" s="12">
        <f>IF(J500=0,"",IF(J500="CNPJ/CPF","PIX: "&amp;TEXT(K500,"00000000000"),IF(J500="TELEFONE","PIX: "&amp;K500,IF(J500="EMAIL","PIX: "&amp;K500,"PIX: "&amp;TEXT(K500,"00000000000000")))))</f>
        <v/>
      </c>
    </row>
    <row r="501">
      <c r="A501" s="98" t="n">
        <v>17376344659</v>
      </c>
      <c r="B501" s="35" t="inlineStr">
        <is>
          <t>RIAN VIEIRA LOPES</t>
        </is>
      </c>
      <c r="C501" s="35">
        <f>UPPER(B501)</f>
        <v/>
      </c>
      <c r="D501" s="38" t="n">
        <v>31987507826</v>
      </c>
      <c r="J501" s="12" t="inlineStr">
        <is>
          <t>TELEFONE</t>
        </is>
      </c>
      <c r="K501" s="41">
        <f>IF(J501=0,"",IF(J501=Diversos!$I$2,IF(LEN(A501)&lt;=11,TEXT(A501,"00000000000"),TEXT(A501,"00000000000000")),IF(J501=Diversos!$I$3,E501,D501)))</f>
        <v/>
      </c>
      <c r="L501" s="12" t="inlineStr">
        <is>
          <t>MO</t>
        </is>
      </c>
      <c r="N501" s="12" t="inlineStr">
        <is>
          <t>COLABORADOR</t>
        </is>
      </c>
      <c r="O501" s="12">
        <f>IF(AND(P501&lt;&gt;"",Q501&lt;&gt;""),Q501,P501&amp;Q501)</f>
        <v/>
      </c>
      <c r="P501" s="12">
        <f>IF(F501=0,"",IF(G501=13,F501&amp;"  "&amp;TEXT(G501,"000")&amp;"  "&amp;TEXT(H501,"0000")&amp;"  "&amp;I501,F501&amp;"  "&amp;TEXT(H501,"0000")&amp;"  "&amp;I501))</f>
        <v/>
      </c>
      <c r="Q501" s="12">
        <f>IF(J501=0,"",IF(J501="CNPJ/CPF","PIX: "&amp;TEXT(K501,"00000000000"),IF(J501="TELEFONE","PIX: "&amp;K501,IF(J501="EMAIL","PIX: "&amp;K501,"PIX: "&amp;TEXT(K501,"00000000000000")))))</f>
        <v/>
      </c>
    </row>
    <row r="502">
      <c r="A502" s="98" t="n">
        <v>73586986653</v>
      </c>
      <c r="B502" s="35" t="inlineStr">
        <is>
          <t>RICARDO JOSE ELOY</t>
        </is>
      </c>
      <c r="C502" s="35">
        <f>UPPER(B502)</f>
        <v/>
      </c>
      <c r="D502" s="43" t="n"/>
      <c r="F502" s="12" t="inlineStr">
        <is>
          <t>ITAÚ</t>
        </is>
      </c>
      <c r="H502" s="40" t="n">
        <v>5636</v>
      </c>
      <c r="I502" s="12" t="n">
        <v>118738</v>
      </c>
      <c r="K502" s="41">
        <f>IF(J502=0,"",IF(J502=Diversos!$I$2,IF(LEN(A502)&lt;=11,TEXT(A502,"00000000000"),TEXT(A502,"00000000000000")),IF(J502=Diversos!$I$3,E502,D502)))</f>
        <v/>
      </c>
      <c r="L502" s="12" t="inlineStr">
        <is>
          <t>SERV</t>
        </is>
      </c>
      <c r="M502" s="12" t="inlineStr">
        <is>
          <t>TOPOGRAFIA</t>
        </is>
      </c>
      <c r="O502" s="12">
        <f>IF(AND(P502&lt;&gt;"",Q502&lt;&gt;""),Q502,P502&amp;Q502)</f>
        <v/>
      </c>
      <c r="P502" s="12">
        <f>IF(F502=0,"",IF(G502=13,F502&amp;"  "&amp;TEXT(G502,"000")&amp;"  "&amp;TEXT(H502,"0000")&amp;"  "&amp;I502,F502&amp;"  "&amp;TEXT(H502,"0000")&amp;"  "&amp;I502))</f>
        <v/>
      </c>
      <c r="Q502" s="12">
        <f>IF(J502=0,"",IF(J502="CNPJ/CPF","PIX: "&amp;TEXT(K502,"00000000000"),IF(J502="TELEFONE","PIX: "&amp;K502,IF(J502="EMAIL","PIX: "&amp;K502,"PIX: "&amp;TEXT(K502,"00000000000000")))))</f>
        <v/>
      </c>
    </row>
    <row r="503">
      <c r="A503" s="98" t="n">
        <v>6493573610</v>
      </c>
      <c r="B503" s="35" t="inlineStr">
        <is>
          <t>RICARDO MARCELINO SOBRINHO</t>
        </is>
      </c>
      <c r="C503" s="36">
        <f>UPPER(B503)</f>
        <v/>
      </c>
      <c r="F503" s="12" t="inlineStr">
        <is>
          <t>CEF</t>
        </is>
      </c>
      <c r="G503" s="39" t="n">
        <v>13</v>
      </c>
      <c r="H503" s="40" t="n">
        <v>3814</v>
      </c>
      <c r="I503" s="12" t="n">
        <v>258860</v>
      </c>
      <c r="J503" s="12" t="inlineStr">
        <is>
          <t>CNPJ/CPF</t>
        </is>
      </c>
      <c r="K503" s="41">
        <f>IF(J503=0,"",IF(J503=Diversos!$I$2,IF(LEN(A503)&lt;=11,TEXT(A503,"00000000000"),TEXT(A503,"00000000000000")),IF(J503=Diversos!$I$3,E503,D503)))</f>
        <v/>
      </c>
      <c r="L503" s="12" t="inlineStr">
        <is>
          <t>MO</t>
        </is>
      </c>
      <c r="N503" s="12" t="inlineStr">
        <is>
          <t>COLABORADOR</t>
        </is>
      </c>
      <c r="O503" s="12">
        <f>IF(AND(P503&lt;&gt;"",Q503&lt;&gt;""),Q503,P503&amp;Q503)</f>
        <v/>
      </c>
      <c r="P503" s="12">
        <f>IF(F503=0,"",IF(G503=13,F503&amp;"  "&amp;TEXT(G503,"000")&amp;"  "&amp;TEXT(H503,"0000")&amp;"  "&amp;I503,F503&amp;"  "&amp;TEXT(H503,"0000")&amp;"  "&amp;I503))</f>
        <v/>
      </c>
      <c r="Q503" s="12">
        <f>IF(J503=0,"",IF(J503="CNPJ/CPF","PIX: "&amp;TEXT(K503,"00000000000"),IF(J503="TELEFONE","PIX: "&amp;K503,IF(J503="EMAIL","PIX: "&amp;K503,"PIX: "&amp;TEXT(K503,"00000000000000")))))</f>
        <v/>
      </c>
    </row>
    <row r="504">
      <c r="A504" s="98" t="n">
        <v>17087231000187</v>
      </c>
      <c r="B504" s="35" t="inlineStr">
        <is>
          <t>BEM ESTAR COMERCIO E INSTALACAO DE BANHEIRAS, SPA'S E OFUROS LTDA</t>
        </is>
      </c>
      <c r="C504" s="36" t="inlineStr">
        <is>
          <t>RIOLAX</t>
        </is>
      </c>
      <c r="K504" s="41">
        <f>IF(J504=0,"",IF(J504=Diversos!$I$2,IF(LEN(A504)&lt;=11,TEXT(A504,"00000000000"),TEXT(A504,"00000000000000")),IF(J504=Diversos!$I$3,E504,D504)))</f>
        <v/>
      </c>
      <c r="L504" s="12" t="inlineStr">
        <is>
          <t>MAT</t>
        </is>
      </c>
      <c r="N504" s="12" t="inlineStr">
        <is>
          <t>FORNECEDOR</t>
        </is>
      </c>
      <c r="O504" s="12">
        <f>IF(AND(P504&lt;&gt;"",Q504&lt;&gt;""),Q504,P504&amp;Q504)</f>
        <v/>
      </c>
      <c r="P504" s="12">
        <f>IF(F504=0,"",IF(G504=13,F504&amp;"  "&amp;TEXT(G504,"000")&amp;"  "&amp;TEXT(H504,"0000")&amp;"  "&amp;I504,F504&amp;"  "&amp;TEXT(H504,"0000")&amp;"  "&amp;I504))</f>
        <v/>
      </c>
      <c r="Q504" s="12">
        <f>IF(J504=0,"",IF(J504="CNPJ/CPF","PIX: "&amp;TEXT(K504,"00000000000"),IF(J504="TELEFONE","PIX: "&amp;K504,IF(J504="EMAIL","PIX: "&amp;K504,"PIX: "&amp;TEXT(K504,"00000000000000")))))</f>
        <v/>
      </c>
    </row>
    <row r="505">
      <c r="A505" s="37" t="n">
        <v>25263198000127</v>
      </c>
      <c r="B505" s="36" t="inlineStr">
        <is>
          <t>ROGÉRIO CASSIO DE SOUZA</t>
        </is>
      </c>
      <c r="C505" s="36" t="inlineStr">
        <is>
          <t>RM CAD LOCAÇÃO DE EQUIPAMENTOS</t>
        </is>
      </c>
      <c r="D505" s="43" t="n"/>
      <c r="E505" s="44" t="n"/>
      <c r="F505" s="44" t="inlineStr">
        <is>
          <t>NUBANK</t>
        </is>
      </c>
      <c r="G505" s="45" t="n"/>
      <c r="H505" s="46" t="n">
        <v>1</v>
      </c>
      <c r="I505" s="44" t="n">
        <v>544445986</v>
      </c>
      <c r="J505" s="44" t="n"/>
      <c r="K505" s="41">
        <f>IF(J505=0,"",IF(J505=Diversos!$I$2,IF(LEN(A505)&lt;=11,TEXT(A505,"00000000000"),TEXT(A505,"00000000000000")),IF(J505=Diversos!$I$3,E505,D505)))</f>
        <v/>
      </c>
      <c r="L505" s="44" t="inlineStr">
        <is>
          <t>LOC</t>
        </is>
      </c>
      <c r="M505" s="44" t="n"/>
      <c r="N505" s="44" t="n"/>
      <c r="O505" s="12">
        <f>IF(AND(P505&lt;&gt;"",Q505&lt;&gt;""),Q505,P505&amp;Q505)</f>
        <v/>
      </c>
      <c r="P505" s="12">
        <f>IF(F505=0,"",IF(G505=13,F505&amp;"  "&amp;TEXT(G505,"000")&amp;"  "&amp;TEXT(H505,"0000")&amp;"  "&amp;I505,F505&amp;"  "&amp;TEXT(H505,"0000")&amp;"  "&amp;I505))</f>
        <v/>
      </c>
      <c r="Q505" s="12">
        <f>IF(J505=0,"",IF(J505="CNPJ/CPF","PIX: "&amp;TEXT(K505,"00000000000"),IF(J505="TELEFONE","PIX: "&amp;K505,IF(J505="EMAIL","PIX: "&amp;K505,"PIX: "&amp;TEXT(K505,"00000000000000")))))</f>
        <v/>
      </c>
    </row>
    <row r="506">
      <c r="A506" s="98" t="n">
        <v>4113053600</v>
      </c>
      <c r="B506" s="35" t="inlineStr">
        <is>
          <t>ROBERTO CÉSAR SILVA</t>
        </is>
      </c>
      <c r="C506" s="35">
        <f>UPPER(B506)</f>
        <v/>
      </c>
      <c r="K506" s="41">
        <f>IF(J506=0,"",IF(J506=Diversos!$I$2,IF(LEN(A506)&lt;=11,TEXT(A506,"00000000000"),TEXT(A506,"00000000000000")),IF(J506=Diversos!$I$3,E506,D506)))</f>
        <v/>
      </c>
      <c r="L506" s="12" t="inlineStr">
        <is>
          <t>SERV</t>
        </is>
      </c>
      <c r="O506" s="12">
        <f>IF(AND(P506&lt;&gt;"",Q506&lt;&gt;""),Q506,P506&amp;Q506)</f>
        <v/>
      </c>
      <c r="P506" s="12">
        <f>IF(F506=0,"",IF(G506=13,F506&amp;"  "&amp;TEXT(G506,"000")&amp;"  "&amp;TEXT(H506,"0000")&amp;"  "&amp;I506,F506&amp;"  "&amp;TEXT(H506,"0000")&amp;"  "&amp;I506))</f>
        <v/>
      </c>
      <c r="Q506" s="12">
        <f>IF(J506=0,"",IF(J506="CNPJ/CPF","PIX: "&amp;TEXT(K506,"00000000000"),IF(J506="TELEFONE","PIX: "&amp;K506,IF(J506="EMAIL","PIX: "&amp;K506,"PIX: "&amp;TEXT(K506,"00000000000000")))))</f>
        <v/>
      </c>
    </row>
    <row r="507">
      <c r="A507" s="52" t="n">
        <v>12712712700</v>
      </c>
      <c r="B507" s="35" t="inlineStr">
        <is>
          <t>ROBERTO DE FATIMA ALVES</t>
        </is>
      </c>
      <c r="C507" s="35">
        <f>UPPER(B507)</f>
        <v/>
      </c>
      <c r="K507" s="41">
        <f>IF(J507=0,"",IF(J507=Diversos!$I$2,IF(LEN(A507)&lt;=11,TEXT(A507,"00000000000"),TEXT(A507,"00000000000000")),IF(J507=Diversos!$I$3,E507,D507)))</f>
        <v/>
      </c>
      <c r="L507" s="12" t="inlineStr">
        <is>
          <t>DIV</t>
        </is>
      </c>
      <c r="O507" s="12">
        <f>IF(AND(P507&lt;&gt;"",Q507&lt;&gt;""),Q507,P507&amp;Q507)</f>
        <v/>
      </c>
      <c r="P507" s="12">
        <f>IF(F507=0,"",IF(G507=13,F507&amp;"  "&amp;TEXT(G507,"000")&amp;"  "&amp;TEXT(H507,"0000")&amp;"  "&amp;I507,F507&amp;"  "&amp;TEXT(H507,"0000")&amp;"  "&amp;I507))</f>
        <v/>
      </c>
      <c r="Q507" s="12">
        <f>IF(J507=0,"",IF(J507="CNPJ/CPF","PIX: "&amp;TEXT(K507,"00000000000"),IF(J507="TELEFONE","PIX: "&amp;K507,IF(J507="EMAIL","PIX: "&amp;K507,"PIX: "&amp;TEXT(K507,"00000000000000")))))</f>
        <v/>
      </c>
    </row>
    <row r="508">
      <c r="A508" s="98" t="n">
        <v>85086894387</v>
      </c>
      <c r="B508" s="35" t="inlineStr">
        <is>
          <t>ROBEVAL PORTACIO DOS SANTOS</t>
        </is>
      </c>
      <c r="C508" s="35">
        <f>UPPER(B508)</f>
        <v/>
      </c>
      <c r="D508" s="38" t="n">
        <v>31971706400</v>
      </c>
      <c r="J508" s="12" t="inlineStr">
        <is>
          <t>TELEFONE</t>
        </is>
      </c>
      <c r="K508" s="41">
        <f>IF(J508=0,"",IF(J508=Diversos!$I$2,IF(LEN(A508)&lt;=11,TEXT(A508,"00000000000"),TEXT(A508,"00000000000000")),IF(J508=Diversos!$I$3,E508,D508)))</f>
        <v/>
      </c>
      <c r="L508" s="12" t="inlineStr">
        <is>
          <t>MO</t>
        </is>
      </c>
      <c r="N508" s="12" t="inlineStr">
        <is>
          <t>COLABORADOR</t>
        </is>
      </c>
      <c r="O508" s="12">
        <f>IF(AND(P508&lt;&gt;"",Q508&lt;&gt;""),Q508,P508&amp;Q508)</f>
        <v/>
      </c>
      <c r="P508" s="12">
        <f>IF(F508=0,"",IF(G508=13,F508&amp;"  "&amp;TEXT(G508,"000")&amp;"  "&amp;TEXT(H508,"0000")&amp;"  "&amp;I508,F508&amp;"  "&amp;TEXT(H508,"0000")&amp;"  "&amp;I508))</f>
        <v/>
      </c>
      <c r="Q508" s="12">
        <f>IF(J508=0,"",IF(J508="CNPJ/CPF","PIX: "&amp;TEXT(K508,"00000000000"),IF(J508="TELEFONE","PIX: "&amp;K508,IF(J508="EMAIL","PIX: "&amp;K508,"PIX: "&amp;TEXT(K508,"00000000000000")))))</f>
        <v/>
      </c>
    </row>
    <row r="509">
      <c r="A509" s="98" t="n">
        <v>7342983667</v>
      </c>
      <c r="B509" s="35" t="inlineStr">
        <is>
          <t>ROBSON FERNANDES DE SOUSA</t>
        </is>
      </c>
      <c r="C509" s="36">
        <f>UPPER(B509)</f>
        <v/>
      </c>
      <c r="D509" s="43" t="n"/>
      <c r="J509" s="12" t="inlineStr">
        <is>
          <t>CNPJ/CPF</t>
        </is>
      </c>
      <c r="K509" s="41">
        <f>IF(J509=0,"",IF(J509=Diversos!$I$2,IF(LEN(A509)&lt;=11,TEXT(A509,"00000000000"),TEXT(A509,"00000000000000")),IF(J509=Diversos!$I$3,E509,D509)))</f>
        <v/>
      </c>
      <c r="L509" s="12" t="inlineStr">
        <is>
          <t>SERV</t>
        </is>
      </c>
      <c r="O509" s="12">
        <f>IF(AND(P509&lt;&gt;"",Q509&lt;&gt;""),Q509,P509&amp;Q509)</f>
        <v/>
      </c>
      <c r="P509" s="12">
        <f>IF(F509=0,"",IF(G509=13,F509&amp;"  "&amp;TEXT(G509,"000")&amp;"  "&amp;TEXT(H509,"0000")&amp;"  "&amp;I509,F509&amp;"  "&amp;TEXT(H509,"0000")&amp;"  "&amp;I509))</f>
        <v/>
      </c>
      <c r="Q509" s="12">
        <f>IF(J509=0,"",IF(J509="CNPJ/CPF","PIX: "&amp;TEXT(K509,"00000000000"),IF(J509="TELEFONE","PIX: "&amp;K509,IF(J509="EMAIL","PIX: "&amp;K509,"PIX: "&amp;TEXT(K509,"00000000000000")))))</f>
        <v/>
      </c>
    </row>
    <row r="510">
      <c r="A510" s="98" t="n">
        <v>19958312808</v>
      </c>
      <c r="B510" s="35" t="inlineStr">
        <is>
          <t>ROBSON PEREIRA BRITO</t>
        </is>
      </c>
      <c r="C510" s="35">
        <f>UPPER(B510)</f>
        <v/>
      </c>
      <c r="F510" s="12" t="inlineStr">
        <is>
          <t>CEF</t>
        </is>
      </c>
      <c r="G510" s="39" t="n">
        <v>13</v>
      </c>
      <c r="H510" s="40" t="n">
        <v>892</v>
      </c>
      <c r="I510" s="12" t="n">
        <v>8593814075</v>
      </c>
      <c r="K510" s="41">
        <f>IF(J510=0,"",IF(J510=Diversos!$I$2,IF(LEN(A510)&lt;=11,TEXT(A510,"00000000000"),TEXT(A510,"00000000000000")),IF(J510=Diversos!$I$3,E510,D510)))</f>
        <v/>
      </c>
      <c r="L510" s="12" t="inlineStr">
        <is>
          <t>MO</t>
        </is>
      </c>
      <c r="N510" s="12" t="inlineStr">
        <is>
          <t>COLABORADOR</t>
        </is>
      </c>
      <c r="O510" s="12">
        <f>IF(AND(P510&lt;&gt;"",Q510&lt;&gt;""),Q510,P510&amp;Q510)</f>
        <v/>
      </c>
      <c r="P510" s="12">
        <f>IF(F510=0,"",IF(G510=13,F510&amp;"  "&amp;TEXT(G510,"000")&amp;"  "&amp;TEXT(H510,"0000")&amp;"  "&amp;I510,F510&amp;"  "&amp;TEXT(H510,"0000")&amp;"  "&amp;I510))</f>
        <v/>
      </c>
      <c r="Q510" s="12">
        <f>IF(J510=0,"",IF(J510="CNPJ/CPF","PIX: "&amp;TEXT(K510,"00000000000"),IF(J510="TELEFONE","PIX: "&amp;K510,IF(J510="EMAIL","PIX: "&amp;K510,"PIX: "&amp;TEXT(K510,"00000000000000")))))</f>
        <v/>
      </c>
    </row>
    <row r="511">
      <c r="A511" s="98" t="n">
        <v>12054582638</v>
      </c>
      <c r="B511" s="35" t="inlineStr">
        <is>
          <t>RODOLFO DIAS DA SILVA</t>
        </is>
      </c>
      <c r="C511" s="36">
        <f>UPPER(B511)</f>
        <v/>
      </c>
      <c r="G511" s="45" t="n"/>
      <c r="J511" s="12" t="inlineStr">
        <is>
          <t>CNPJ/CPF</t>
        </is>
      </c>
      <c r="K511" s="41">
        <f>IF(J511=0,"",IF(J511=Diversos!$I$2,IF(LEN(A511)&lt;=11,TEXT(A511,"00000000000"),TEXT(A511,"00000000000000")),IF(J511=Diversos!$I$3,E511,D511)))</f>
        <v/>
      </c>
      <c r="L511" s="12" t="inlineStr">
        <is>
          <t>MO</t>
        </is>
      </c>
      <c r="N511" s="12" t="inlineStr">
        <is>
          <t>COLABORADOR</t>
        </is>
      </c>
      <c r="O511" s="12">
        <f>IF(AND(P511&lt;&gt;"",Q511&lt;&gt;""),Q511,P511&amp;Q511)</f>
        <v/>
      </c>
      <c r="P511" s="12">
        <f>IF(F511=0,"",IF(G511=13,F511&amp;"  "&amp;TEXT(G511,"000")&amp;"  "&amp;TEXT(H511,"0000")&amp;"  "&amp;I511,F511&amp;"  "&amp;TEXT(H511,"0000")&amp;"  "&amp;I511))</f>
        <v/>
      </c>
      <c r="Q511" s="12">
        <f>IF(J511=0,"",IF(J511="CNPJ/CPF","PIX: "&amp;TEXT(K511,"00000000000"),IF(J511="TELEFONE","PIX: "&amp;K511,IF(J511="EMAIL","PIX: "&amp;K511,"PIX: "&amp;TEXT(K511,"00000000000000")))))</f>
        <v/>
      </c>
    </row>
    <row r="512">
      <c r="A512" s="98" t="n">
        <v>53242937000130</v>
      </c>
      <c r="B512" s="35" t="inlineStr">
        <is>
          <t>RODRIGO ALEXANDRE DIAS</t>
        </is>
      </c>
      <c r="C512" s="35">
        <f>UPPER(B512)</f>
        <v/>
      </c>
      <c r="K512" s="41">
        <f>IF(J512=0,"",IF(J512=Diversos!$I$2,IF(LEN(A512)&lt;=11,TEXT(A512,"00000000000"),TEXT(A512,"00000000000000")),IF(J512=Diversos!$I$3,E512,D512)))</f>
        <v/>
      </c>
      <c r="L512" s="12" t="inlineStr">
        <is>
          <t>SERV</t>
        </is>
      </c>
      <c r="O512" s="12">
        <f>IF(AND(P512&lt;&gt;"",Q512&lt;&gt;""),Q512,P512&amp;Q512)</f>
        <v/>
      </c>
      <c r="P512" s="12">
        <f>IF(F512=0,"",IF(G512=13,F512&amp;"  "&amp;TEXT(G512,"000")&amp;"  "&amp;TEXT(H512,"0000")&amp;"  "&amp;I512,F512&amp;"  "&amp;TEXT(H512,"0000")&amp;"  "&amp;I512))</f>
        <v/>
      </c>
      <c r="Q512" s="12">
        <f>IF(J512=0,"",IF(J512="CNPJ/CPF","PIX: "&amp;TEXT(K512,"00000000000"),IF(J512="TELEFONE","PIX: "&amp;K512,IF(J512="EMAIL","PIX: "&amp;K512,"PIX: "&amp;TEXT(K512,"00000000000000")))))</f>
        <v/>
      </c>
    </row>
    <row r="513">
      <c r="A513" s="98" t="n">
        <v>6235567669</v>
      </c>
      <c r="B513" s="35" t="inlineStr">
        <is>
          <t>RODRIGO NATAL DE SOUZA</t>
        </is>
      </c>
      <c r="C513" s="36">
        <f>UPPER(B513)</f>
        <v/>
      </c>
      <c r="D513" s="43" t="n"/>
      <c r="J513" s="12" t="inlineStr">
        <is>
          <t>CNPJ/CPF</t>
        </is>
      </c>
      <c r="K513" s="41">
        <f>IF(J513=0,"",IF(J513=Diversos!$I$2,IF(LEN(A513)&lt;=11,TEXT(A513,"00000000000"),TEXT(A513,"00000000000000")),IF(J513=Diversos!$I$3,E513,D513)))</f>
        <v/>
      </c>
      <c r="L513" s="12" t="inlineStr">
        <is>
          <t>SERV</t>
        </is>
      </c>
      <c r="O513" s="12">
        <f>IF(AND(P513&lt;&gt;"",Q513&lt;&gt;""),Q513,P513&amp;Q513)</f>
        <v/>
      </c>
      <c r="P513" s="12">
        <f>IF(F513=0,"",IF(G513=13,F513&amp;"  "&amp;TEXT(G513,"000")&amp;"  "&amp;TEXT(H513,"0000")&amp;"  "&amp;I513,F513&amp;"  "&amp;TEXT(H513,"0000")&amp;"  "&amp;I513))</f>
        <v/>
      </c>
      <c r="Q513" s="12">
        <f>IF(J513=0,"",IF(J513="CNPJ/CPF","PIX: "&amp;TEXT(K513,"00000000000"),IF(J513="TELEFONE","PIX: "&amp;K513,IF(J513="EMAIL","PIX: "&amp;K513,"PIX: "&amp;TEXT(K513,"00000000000000")))))</f>
        <v/>
      </c>
    </row>
    <row r="514">
      <c r="A514" s="98" t="n">
        <v>13259966000190</v>
      </c>
      <c r="B514" s="36" t="inlineStr">
        <is>
          <t>RODRIGUES E CYBELLE TINTAS LTDA</t>
        </is>
      </c>
      <c r="C514" s="35">
        <f>UPPER(B514)</f>
        <v/>
      </c>
      <c r="G514" s="45" t="n"/>
      <c r="K514" s="41">
        <f>IF(J514=0,"",IF(J514=Diversos!$I$2,IF(LEN(A514)&lt;=11,TEXT(A514,"00000000000"),TEXT(A514,"00000000000000")),IF(J514=Diversos!$I$3,E514,D514)))</f>
        <v/>
      </c>
      <c r="L514" s="12" t="inlineStr">
        <is>
          <t>MAT</t>
        </is>
      </c>
      <c r="N514" s="12" t="inlineStr">
        <is>
          <t>FORNECEDOR</t>
        </is>
      </c>
      <c r="O514" s="12">
        <f>IF(AND(P514&lt;&gt;"",Q514&lt;&gt;""),Q514,P514&amp;Q514)</f>
        <v/>
      </c>
      <c r="P514" s="12">
        <f>IF(F514=0,"",IF(G514=13,F514&amp;"  "&amp;TEXT(G514,"000")&amp;"  "&amp;TEXT(H514,"0000")&amp;"  "&amp;I514,F514&amp;"  "&amp;TEXT(H514,"0000")&amp;"  "&amp;I514))</f>
        <v/>
      </c>
      <c r="Q514" s="12">
        <f>IF(J514=0,"",IF(J514="CNPJ/CPF","PIX: "&amp;TEXT(K514,"00000000000"),IF(J514="TELEFONE","PIX: "&amp;K514,IF(J514="EMAIL","PIX: "&amp;K514,"PIX: "&amp;TEXT(K514,"00000000000000")))))</f>
        <v/>
      </c>
    </row>
    <row r="515">
      <c r="A515" s="98" t="n">
        <v>1234567890</v>
      </c>
      <c r="B515" s="35" t="inlineStr">
        <is>
          <t>SÃO BENTO TOPOGRAFIA</t>
        </is>
      </c>
      <c r="C515" s="35" t="inlineStr">
        <is>
          <t>ROGÉRIO CÁSSIO DE SOUZA</t>
        </is>
      </c>
      <c r="D515" s="38" t="n">
        <v>31994499285</v>
      </c>
      <c r="J515" s="12" t="inlineStr">
        <is>
          <t>TELEFONE</t>
        </is>
      </c>
      <c r="K515" s="41">
        <f>IF(J515=0,"",IF(J515=Diversos!$I$2,IF(LEN(A515)&lt;=11,TEXT(A515,"00000000000"),TEXT(A515,"00000000000000")),IF(J515=Diversos!$I$3,E515,D515)))</f>
        <v/>
      </c>
      <c r="L515" s="12" t="inlineStr">
        <is>
          <t>SERV</t>
        </is>
      </c>
      <c r="O515" s="12">
        <f>IF(AND(P515&lt;&gt;"",Q515&lt;&gt;""),Q515,P515&amp;Q515)</f>
        <v/>
      </c>
      <c r="P515" s="12">
        <f>IF(F515=0,"",IF(G515=13,F515&amp;"  "&amp;TEXT(G515,"000")&amp;"  "&amp;TEXT(H515,"0000")&amp;"  "&amp;I515,F515&amp;"  "&amp;TEXT(H515,"0000")&amp;"  "&amp;I515))</f>
        <v/>
      </c>
      <c r="Q515" s="12">
        <f>IF(J515=0,"",IF(J515="CNPJ/CPF","PIX: "&amp;TEXT(K515,"00000000000"),IF(J515="TELEFONE","PIX: "&amp;K515,IF(J515="EMAIL","PIX: "&amp;K515,"PIX: "&amp;TEXT(K515,"00000000000000")))))</f>
        <v/>
      </c>
    </row>
    <row r="516">
      <c r="A516" s="98" t="n">
        <v>2684831670</v>
      </c>
      <c r="B516" s="35" t="inlineStr">
        <is>
          <t>ROGÉRIO DE PAULA GONÇALVES</t>
        </is>
      </c>
      <c r="C516" s="35">
        <f>UPPER(B516)</f>
        <v/>
      </c>
      <c r="D516" s="43" t="n"/>
      <c r="K516" s="41">
        <f>IF(J516=0,"",IF(J516=Diversos!$I$2,IF(LEN(A516)&lt;=11,TEXT(A516,"00000000000"),TEXT(A516,"00000000000000")),IF(J516=Diversos!$I$3,E516,D516)))</f>
        <v/>
      </c>
      <c r="L516" s="12" t="inlineStr">
        <is>
          <t>DIV</t>
        </is>
      </c>
      <c r="O516" s="12">
        <f>IF(AND(P516&lt;&gt;"",Q516&lt;&gt;""),Q516,P516&amp;Q516)</f>
        <v/>
      </c>
      <c r="P516" s="12">
        <f>IF(F516=0,"",IF(G516=13,F516&amp;"  "&amp;TEXT(G516,"000")&amp;"  "&amp;TEXT(H516,"0000")&amp;"  "&amp;I516,F516&amp;"  "&amp;TEXT(H516,"0000")&amp;"  "&amp;I516))</f>
        <v/>
      </c>
      <c r="Q516" s="12">
        <f>IF(J516=0,"",IF(J516="CNPJ/CPF","PIX: "&amp;TEXT(K516,"00000000000"),IF(J516="TELEFONE","PIX: "&amp;K516,IF(J516="EMAIL","PIX: "&amp;K516,"PIX: "&amp;TEXT(K516,"00000000000000")))))</f>
        <v/>
      </c>
    </row>
    <row r="517">
      <c r="A517" s="98" t="n">
        <v>5519255660</v>
      </c>
      <c r="B517" s="35" t="inlineStr">
        <is>
          <t>ROMULO DE CARVALHO JUNIOR</t>
        </is>
      </c>
      <c r="C517" s="35">
        <f>UPPER(B517)</f>
        <v/>
      </c>
      <c r="J517" s="12" t="inlineStr">
        <is>
          <t>CNPJ/CPF</t>
        </is>
      </c>
      <c r="K517" s="41">
        <f>IF(J517=0,"",IF(J517=Diversos!$I$2,IF(LEN(A517)&lt;=11,TEXT(A517,"00000000000"),TEXT(A517,"00000000000000")),IF(J517=Diversos!$I$3,E517,D517)))</f>
        <v/>
      </c>
      <c r="L517" s="12" t="inlineStr">
        <is>
          <t>MO</t>
        </is>
      </c>
      <c r="O517" s="12">
        <f>IF(AND(P517&lt;&gt;"",Q517&lt;&gt;""),Q517,P517&amp;Q517)</f>
        <v/>
      </c>
      <c r="P517" s="12">
        <f>IF(F517=0,"",IF(G517=13,F517&amp;"  "&amp;TEXT(G517,"000")&amp;"  "&amp;TEXT(H517,"0000")&amp;"  "&amp;I517,F517&amp;"  "&amp;TEXT(H517,"0000")&amp;"  "&amp;I517))</f>
        <v/>
      </c>
      <c r="Q517" s="12">
        <f>IF(J517=0,"",IF(J517="CNPJ/CPF","PIX: "&amp;TEXT(K517,"00000000000"),IF(J517="TELEFONE","PIX: "&amp;K517,IF(J517="EMAIL","PIX: "&amp;K517,"PIX: "&amp;TEXT(K517,"00000000000000")))))</f>
        <v/>
      </c>
    </row>
    <row r="518">
      <c r="A518" s="98" t="n">
        <v>4083278633</v>
      </c>
      <c r="B518" s="35" t="inlineStr">
        <is>
          <t>RONEY GIL NUNES</t>
        </is>
      </c>
      <c r="C518" s="35" t="inlineStr">
        <is>
          <t>RONEY GIL NUNES</t>
        </is>
      </c>
      <c r="J518" s="12" t="inlineStr">
        <is>
          <t>CNPJ/CPF</t>
        </is>
      </c>
      <c r="K518" s="41">
        <f>IF(J518=0,"",IF(J518=Diversos!$I$2,IF(LEN(A518)&lt;=11,TEXT(A518,"00000000000"),TEXT(A518,"00000000000000")),IF(J518=Diversos!$I$3,E518,D518)))</f>
        <v/>
      </c>
      <c r="L518" s="12" t="inlineStr">
        <is>
          <t>MO</t>
        </is>
      </c>
      <c r="N518" s="12" t="inlineStr">
        <is>
          <t>COLABORADOR</t>
        </is>
      </c>
      <c r="O518" s="12">
        <f>IF(AND(P518&lt;&gt;"",Q518&lt;&gt;""),Q518,P518&amp;Q518)</f>
        <v/>
      </c>
      <c r="P518" s="12">
        <f>IF(F518=0,"",IF(G518=13,F518&amp;"  "&amp;TEXT(G518,"000")&amp;"  "&amp;TEXT(H518,"0000")&amp;"  "&amp;I518,F518&amp;"  "&amp;TEXT(H518,"0000")&amp;"  "&amp;I518))</f>
        <v/>
      </c>
      <c r="Q518" s="12">
        <f>IF(J518=0,"",IF(J518="CNPJ/CPF","PIX: "&amp;TEXT(K518,"00000000000"),IF(J518="TELEFONE","PIX: "&amp;K518,IF(J518="EMAIL","PIX: "&amp;K518,"PIX: "&amp;TEXT(K518,"00000000000000")))))</f>
        <v/>
      </c>
    </row>
    <row r="519">
      <c r="A519" s="98" t="n">
        <v>13246085000134</v>
      </c>
      <c r="B519" s="35" t="inlineStr">
        <is>
          <t>RP INDUSTRIA E COMERCIO</t>
        </is>
      </c>
      <c r="C519" s="35">
        <f>UPPER(B519)</f>
        <v/>
      </c>
      <c r="K519" s="41">
        <f>IF(J519=0,"",IF(J519=Diversos!$I$2,IF(LEN(A519)&lt;=11,TEXT(A519,"00000000000"),TEXT(A519,"00000000000000")),IF(J519=Diversos!$I$3,E519,D519)))</f>
        <v/>
      </c>
      <c r="L519" s="12" t="inlineStr">
        <is>
          <t>MAT</t>
        </is>
      </c>
      <c r="O519" s="12">
        <f>IF(AND(P519&lt;&gt;"",Q519&lt;&gt;""),Q519,P519&amp;Q519)</f>
        <v/>
      </c>
      <c r="P519" s="12">
        <f>IF(F519=0,"",IF(G519=13,F519&amp;"  "&amp;TEXT(G519,"000")&amp;"  "&amp;TEXT(H519,"0000")&amp;"  "&amp;I519,F519&amp;"  "&amp;TEXT(H519,"0000")&amp;"  "&amp;I519))</f>
        <v/>
      </c>
      <c r="Q519" s="12">
        <f>IF(J519=0,"",IF(J519="CNPJ/CPF","PIX: "&amp;TEXT(K519,"00000000000"),IF(J519="TELEFONE","PIX: "&amp;K519,IF(J519="EMAIL","PIX: "&amp;K519,"PIX: "&amp;TEXT(K519,"00000000000000")))))</f>
        <v/>
      </c>
    </row>
    <row r="520">
      <c r="A520" s="52" t="n">
        <v>12112112100</v>
      </c>
      <c r="B520" s="35" t="inlineStr">
        <is>
          <t>SABRINA DE JESUS SANTOS</t>
        </is>
      </c>
      <c r="C520" s="36">
        <f>UPPER(B520)</f>
        <v/>
      </c>
      <c r="D520" s="43" t="n"/>
      <c r="K520" s="41">
        <f>IF(J520=0,"",IF(J520=Diversos!$I$2,IF(LEN(A520)&lt;=11,TEXT(A520,"00000000000"),TEXT(A520,"00000000000000")),IF(J520=Diversos!$I$3,E520,D520)))</f>
        <v/>
      </c>
      <c r="L520" s="12" t="inlineStr">
        <is>
          <t>SERV</t>
        </is>
      </c>
      <c r="O520" s="12">
        <f>IF(AND(P520&lt;&gt;"",Q520&lt;&gt;""),Q520,P520&amp;Q520)</f>
        <v/>
      </c>
      <c r="P520" s="12">
        <f>IF(F520=0,"",IF(G520=13,F520&amp;"  "&amp;TEXT(G520,"000")&amp;"  "&amp;TEXT(H520,"0000")&amp;"  "&amp;I520,F520&amp;"  "&amp;TEXT(H520,"0000")&amp;"  "&amp;I520))</f>
        <v/>
      </c>
      <c r="Q520" s="12">
        <f>IF(J520=0,"",IF(J520="CNPJ/CPF","PIX: "&amp;TEXT(K520,"00000000000"),IF(J520="TELEFONE","PIX: "&amp;K520,IF(J520="EMAIL","PIX: "&amp;K520,"PIX: "&amp;TEXT(K520,"00000000000000")))))</f>
        <v/>
      </c>
    </row>
    <row r="521">
      <c r="A521" s="98" t="n">
        <v>16970686000183</v>
      </c>
      <c r="B521" s="58" t="inlineStr">
        <is>
          <t>SADI RODRIGUES CABRAL</t>
        </is>
      </c>
      <c r="C521" s="35">
        <f>UPPER(B521)</f>
        <v/>
      </c>
      <c r="K521" s="41">
        <f>IF(J521=0,"",IF(J521=Diversos!$I$2,IF(LEN(A521)&lt;=11,TEXT(A521,"00000000000"),TEXT(A521,"00000000000000")),IF(J521=Diversos!$I$3,E521,D521)))</f>
        <v/>
      </c>
      <c r="L521" s="83" t="inlineStr">
        <is>
          <t>SERV</t>
        </is>
      </c>
      <c r="O521" s="12">
        <f>IF(AND(P521&lt;&gt;"",Q521&lt;&gt;""),Q521,P521&amp;Q521)</f>
        <v/>
      </c>
      <c r="P521" s="12">
        <f>IF(F521=0,"",IF(G521=13,F521&amp;"  "&amp;TEXT(G521,"000")&amp;"  "&amp;TEXT(H521,"0000")&amp;"  "&amp;I521,F521&amp;"  "&amp;TEXT(H521,"0000")&amp;"  "&amp;I521))</f>
        <v/>
      </c>
      <c r="Q521" s="12">
        <f>IF(J521=0,"",IF(J521="CNPJ/CPF","PIX: "&amp;TEXT(K521,"00000000000"),IF(J521="TELEFONE","PIX: "&amp;K521,IF(J521="EMAIL","PIX: "&amp;K521,"PIX: "&amp;TEXT(K521,"00000000000000")))))</f>
        <v/>
      </c>
    </row>
    <row r="522">
      <c r="A522" s="98" t="n">
        <v>45610986000150</v>
      </c>
      <c r="B522" s="35" t="inlineStr">
        <is>
          <t>JC SALOME TRANSPORTE,TERRAPLENAGEM E LOCACAO DE EQUIPAMENTOS LTDA</t>
        </is>
      </c>
      <c r="C522" s="35" t="inlineStr">
        <is>
          <t>SALOMÉ TERRAPLANAGEM</t>
        </is>
      </c>
      <c r="J522" s="12" t="inlineStr">
        <is>
          <t>CNPJ/CPF</t>
        </is>
      </c>
      <c r="K522" s="41">
        <f>IF(J522=0,"",IF(J522=Diversos!$I$2,IF(LEN(A522)&lt;=11,TEXT(A522,"00000000000"),TEXT(A522,"00000000000000")),IF(J522=Diversos!$I$3,E522,D522)))</f>
        <v/>
      </c>
      <c r="L522" s="12" t="inlineStr">
        <is>
          <t>SERV</t>
        </is>
      </c>
      <c r="O522" s="12">
        <f>IF(AND(P522&lt;&gt;"",Q522&lt;&gt;""),Q522,P522&amp;Q522)</f>
        <v/>
      </c>
      <c r="P522" s="12">
        <f>IF(F522=0,"",IF(G522=13,F522&amp;"  "&amp;TEXT(G522,"000")&amp;"  "&amp;TEXT(H522,"0000")&amp;"  "&amp;I522,F522&amp;"  "&amp;TEXT(H522,"0000")&amp;"  "&amp;I522))</f>
        <v/>
      </c>
      <c r="Q522" s="12">
        <f>IF(J522=0,"",IF(J522="CNPJ/CPF","PIX: "&amp;TEXT(K522,"00000000000"),IF(J522="TELEFONE","PIX: "&amp;K522,IF(J522="EMAIL","PIX: "&amp;K522,"PIX: "&amp;TEXT(K522,"00000000000000")))))</f>
        <v/>
      </c>
    </row>
    <row r="523">
      <c r="A523" s="98" t="n">
        <v>17349481000300</v>
      </c>
      <c r="B523" s="35" t="inlineStr">
        <is>
          <t>SAMPRE LTDA</t>
        </is>
      </c>
      <c r="C523" s="36">
        <f>UPPER(B523)</f>
        <v/>
      </c>
      <c r="D523" s="43" t="n"/>
      <c r="K523" s="41">
        <f>IF(J523=0,"",IF(J523=Diversos!$I$2,IF(LEN(A523)&lt;=11,TEXT(A523,"00000000000"),TEXT(A523,"00000000000000")),IF(J523=Diversos!$I$3,E523,D523)))</f>
        <v/>
      </c>
      <c r="L523" s="12" t="inlineStr">
        <is>
          <t>MO</t>
        </is>
      </c>
      <c r="M523" s="12" t="inlineStr">
        <is>
          <t>MEDICINA DO TRABALHO</t>
        </is>
      </c>
      <c r="N523" s="12" t="inlineStr">
        <is>
          <t>FORNECEDOR</t>
        </is>
      </c>
      <c r="O523" s="12">
        <f>IF(AND(P523&lt;&gt;"",Q523&lt;&gt;""),Q523,P523&amp;Q523)</f>
        <v/>
      </c>
      <c r="P523" s="12">
        <f>IF(F523=0,"",IF(G523=13,F523&amp;"  "&amp;TEXT(G523,"000")&amp;"  "&amp;TEXT(H523,"0000")&amp;"  "&amp;I523,F523&amp;"  "&amp;TEXT(H523,"0000")&amp;"  "&amp;I523))</f>
        <v/>
      </c>
      <c r="Q523" s="12">
        <f>IF(J523=0,"",IF(J523="CNPJ/CPF","PIX: "&amp;TEXT(K523,"00000000000"),IF(J523="TELEFONE","PIX: "&amp;K523,IF(J523="EMAIL","PIX: "&amp;K523,"PIX: "&amp;TEXT(K523,"00000000000000")))))</f>
        <v/>
      </c>
    </row>
    <row r="524">
      <c r="A524" s="98" t="n">
        <v>3562661000107</v>
      </c>
      <c r="B524" s="35" t="inlineStr">
        <is>
          <t>SAO JOSE DISTRIBUIDORA DE CIMENTO LTDA</t>
        </is>
      </c>
      <c r="C524" s="35" t="inlineStr">
        <is>
          <t>SAO JOSE DISTRIBUIDORA DE CIMENTO</t>
        </is>
      </c>
      <c r="L524" s="12" t="inlineStr">
        <is>
          <t>MAT</t>
        </is>
      </c>
      <c r="O524" s="12">
        <f>IF(AND(P524&lt;&gt;"",Q524&lt;&gt;""),Q524,P524&amp;Q524)</f>
        <v/>
      </c>
      <c r="P524" s="12">
        <f>IF(F524=0,"",IF(G524=13,F524&amp;"  "&amp;TEXT(G524,"000")&amp;"  "&amp;TEXT(H524,"0000")&amp;"  "&amp;I524,F524&amp;"  "&amp;TEXT(H524,"0000")&amp;"  "&amp;I524))</f>
        <v/>
      </c>
      <c r="Q524" s="12">
        <f>IF(J524=0,"",IF(J524="CNPJ/CPF","PIX: "&amp;TEXT(K524,"00000000000"),IF(J524="TELEFONE","PIX: "&amp;K524,IF(J524="EMAIL","PIX: "&amp;K524,"PIX: "&amp;TEXT(K524,"00000000000000")))))</f>
        <v/>
      </c>
    </row>
    <row r="525">
      <c r="A525" s="98" t="n">
        <v>28568742000137</v>
      </c>
      <c r="B525" s="35" t="inlineStr">
        <is>
          <t>SAPEÇAS EQUIPAMENTO E ACESSÓRIOS LTDA</t>
        </is>
      </c>
      <c r="C525" s="35">
        <f>UPPER(B525)</f>
        <v/>
      </c>
      <c r="K525" s="41">
        <f>IF(J525=0,"",IF(J525=Diversos!$I$2,IF(LEN(A525)&lt;=11,TEXT(A525,"00000000000"),TEXT(A525,"00000000000000")),IF(J525=Diversos!$I$3,E525,D525)))</f>
        <v/>
      </c>
      <c r="L525" s="12" t="inlineStr">
        <is>
          <t>MAT</t>
        </is>
      </c>
      <c r="O525" s="12">
        <f>IF(AND(P525&lt;&gt;"",Q525&lt;&gt;""),Q525,P525&amp;Q525)</f>
        <v/>
      </c>
      <c r="P525" s="12">
        <f>IF(F525=0,"",IF(G525=13,F525&amp;"  "&amp;TEXT(G525,"000")&amp;"  "&amp;TEXT(H525,"0000")&amp;"  "&amp;I525,F525&amp;"  "&amp;TEXT(H525,"0000")&amp;"  "&amp;I525))</f>
        <v/>
      </c>
      <c r="Q525" s="12">
        <f>IF(J525=0,"",IF(J525="CNPJ/CPF","PIX: "&amp;TEXT(K525,"00000000000"),IF(J525="TELEFONE","PIX: "&amp;K525,IF(J525="EMAIL","PIX: "&amp;K525,"PIX: "&amp;TEXT(K525,"00000000000000")))))</f>
        <v/>
      </c>
    </row>
    <row r="526">
      <c r="A526" s="52" t="n">
        <v>91832600</v>
      </c>
      <c r="B526" s="35" t="inlineStr">
        <is>
          <t>SAYMON NEVES DE MAGALHAES</t>
        </is>
      </c>
      <c r="C526" s="35">
        <f>UPPER(B526)</f>
        <v/>
      </c>
      <c r="D526" s="38" t="n">
        <v>31975789879</v>
      </c>
      <c r="J526" s="12" t="inlineStr">
        <is>
          <t>TELEFONE</t>
        </is>
      </c>
      <c r="K526" s="41">
        <f>IF(J526=0,"",IF(J526=Diversos!$I$2,IF(LEN(A526)&lt;=11,TEXT(A526,"00000000000"),TEXT(A526,"00000000000000")),IF(J526=Diversos!$I$3,E526,D526)))</f>
        <v/>
      </c>
      <c r="L526" s="12" t="inlineStr">
        <is>
          <t>SERV</t>
        </is>
      </c>
      <c r="M526" s="12" t="inlineStr">
        <is>
          <t>SERRAHEIRO</t>
        </is>
      </c>
      <c r="O526" s="12">
        <f>IF(AND(P526&lt;&gt;"",Q526&lt;&gt;""),Q526,P526&amp;Q526)</f>
        <v/>
      </c>
      <c r="P526" s="12">
        <f>IF(F526=0,"",IF(G526=13,F526&amp;"  "&amp;TEXT(G526,"000")&amp;"  "&amp;TEXT(H526,"0000")&amp;"  "&amp;I526,F526&amp;"  "&amp;TEXT(H526,"0000")&amp;"  "&amp;I526))</f>
        <v/>
      </c>
      <c r="Q526" s="12">
        <f>IF(J526=0,"",IF(J526="CNPJ/CPF","PIX: "&amp;TEXT(K526,"00000000000"),IF(J526="TELEFONE","PIX: "&amp;K526,IF(J526="EMAIL","PIX: "&amp;K526,"PIX: "&amp;TEXT(K526,"00000000000000")))))</f>
        <v/>
      </c>
    </row>
    <row r="527">
      <c r="A527" s="52" t="n">
        <v>9998600</v>
      </c>
      <c r="B527" s="35" t="inlineStr">
        <is>
          <t>SEBASTIAO DUARTE LOPES</t>
        </is>
      </c>
      <c r="C527" s="35">
        <f>UPPER(B527)</f>
        <v/>
      </c>
      <c r="D527" s="38" t="n">
        <v>31992472093</v>
      </c>
      <c r="J527" s="12" t="inlineStr">
        <is>
          <t>TELEFONE</t>
        </is>
      </c>
      <c r="K527" s="41">
        <f>IF(J527=0,"",IF(J527=Diversos!$I$2,IF(LEN(A527)&lt;=11,TEXT(A527,"00000000000"),TEXT(A527,"00000000000000")),IF(J527=Diversos!$I$3,E527,D527)))</f>
        <v/>
      </c>
      <c r="L527" s="12" t="inlineStr">
        <is>
          <t>MO</t>
        </is>
      </c>
      <c r="O527" s="12">
        <f>IF(AND(P527&lt;&gt;"",Q527&lt;&gt;""),Q527,P527&amp;Q527)</f>
        <v/>
      </c>
      <c r="P527" s="12">
        <f>IF(F527=0,"",IF(G527=13,F527&amp;"  "&amp;TEXT(G527,"000")&amp;"  "&amp;TEXT(H527,"0000")&amp;"  "&amp;I527,F527&amp;"  "&amp;TEXT(H527,"0000")&amp;"  "&amp;I527))</f>
        <v/>
      </c>
      <c r="Q527" s="12">
        <f>IF(J527=0,"",IF(J527="CNPJ/CPF","PIX: "&amp;TEXT(K527,"00000000000"),IF(J527="TELEFONE","PIX: "&amp;K527,IF(J527="EMAIL","PIX: "&amp;K527,"PIX: "&amp;TEXT(K527,"00000000000000")))))</f>
        <v/>
      </c>
    </row>
    <row r="528">
      <c r="A528" s="52" t="n">
        <v>31997217934</v>
      </c>
      <c r="B528" s="35" t="inlineStr">
        <is>
          <t>SEBASTIÃO V SANTOS</t>
        </is>
      </c>
      <c r="C528" s="35">
        <f>UPPER(B528)</f>
        <v/>
      </c>
      <c r="D528" s="38" t="n">
        <v>31997217934</v>
      </c>
      <c r="J528" s="12" t="inlineStr">
        <is>
          <t>TELEFONE</t>
        </is>
      </c>
      <c r="K528" s="41">
        <f>IF(J528=0,"",IF(J528=Diversos!$I$2,IF(LEN(A528)&lt;=11,TEXT(A528,"00000000000"),TEXT(A528,"00000000000000")),IF(J528=Diversos!$I$3,E528,D528)))</f>
        <v/>
      </c>
      <c r="L528" s="12" t="inlineStr">
        <is>
          <t>SERV</t>
        </is>
      </c>
      <c r="O528" s="12">
        <f>IF(AND(P528&lt;&gt;"",Q528&lt;&gt;""),Q528,P528&amp;Q528)</f>
        <v/>
      </c>
      <c r="P528" s="12">
        <f>IF(F528=0,"",IF(G528=13,F528&amp;"  "&amp;TEXT(G528,"000")&amp;"  "&amp;TEXT(H528,"0000")&amp;"  "&amp;I528,F528&amp;"  "&amp;TEXT(H528,"0000")&amp;"  "&amp;I528))</f>
        <v/>
      </c>
      <c r="Q528" s="12">
        <f>IF(J528=0,"",IF(J528="CNPJ/CPF","PIX: "&amp;TEXT(K528,"00000000000"),IF(J528="TELEFONE","PIX: "&amp;K528,IF(J528="EMAIL","PIX: "&amp;K528,"PIX: "&amp;TEXT(K528,"00000000000000")))))</f>
        <v/>
      </c>
    </row>
    <row r="529">
      <c r="A529" s="52" t="n">
        <v>31997159690</v>
      </c>
      <c r="B529" s="35" t="inlineStr">
        <is>
          <t>SERGIO ALVES</t>
        </is>
      </c>
      <c r="C529" s="36">
        <f>UPPER(B529)</f>
        <v/>
      </c>
      <c r="D529" s="38" t="n">
        <v>31997159690</v>
      </c>
      <c r="L529" s="12" t="inlineStr">
        <is>
          <t>MO</t>
        </is>
      </c>
      <c r="N529" s="12" t="inlineStr">
        <is>
          <t>COLABORADOR</t>
        </is>
      </c>
      <c r="O529" s="12">
        <f>IF(AND(P529&lt;&gt;"",Q529&lt;&gt;""),Q529,P529&amp;Q529)</f>
        <v/>
      </c>
      <c r="P529" s="12">
        <f>IF(F529=0,"",IF(G529=13,F529&amp;"  "&amp;TEXT(G529,"000")&amp;"  "&amp;TEXT(H529,"0000")&amp;"  "&amp;I529,F529&amp;"  "&amp;TEXT(H529,"0000")&amp;"  "&amp;I529))</f>
        <v/>
      </c>
      <c r="Q529" s="12">
        <f>IF(J529=0,"",IF(J529="CNPJ/CPF","PIX: "&amp;TEXT(K529,"00000000000"),IF(J529="TELEFONE","PIX: "&amp;K529,IF(J529="EMAIL","PIX: "&amp;K529,"PIX: "&amp;TEXT(K529,"00000000000000")))))</f>
        <v/>
      </c>
    </row>
    <row r="530">
      <c r="A530" s="98" t="n">
        <v>3098929000193</v>
      </c>
      <c r="B530" s="35" t="inlineStr">
        <is>
          <t>SETE LAGOAS TRANSPORTES LTDA</t>
        </is>
      </c>
      <c r="C530" s="35">
        <f>UPPER(B530)</f>
        <v/>
      </c>
      <c r="L530" s="12" t="inlineStr">
        <is>
          <t>DIV</t>
        </is>
      </c>
      <c r="M530" s="12" t="inlineStr">
        <is>
          <t>FRETE</t>
        </is>
      </c>
      <c r="O530" s="12">
        <f>IF(AND(P530&lt;&gt;"",Q530&lt;&gt;""),Q530,P530&amp;Q530)</f>
        <v/>
      </c>
      <c r="P530" s="12">
        <f>IF(F530=0,"",IF(G530=13,F530&amp;"  "&amp;TEXT(G530,"000")&amp;"  "&amp;TEXT(H530,"0000")&amp;"  "&amp;I530,F530&amp;"  "&amp;TEXT(H530,"0000")&amp;"  "&amp;I530))</f>
        <v/>
      </c>
      <c r="Q530" s="12">
        <f>IF(J530=0,"",IF(J530="CNPJ/CPF","PIX: "&amp;TEXT(K530,"00000000000"),IF(J530="TELEFONE","PIX: "&amp;K530,IF(J530="EMAIL","PIX: "&amp;K530,"PIX: "&amp;TEXT(K530,"00000000000000")))))</f>
        <v/>
      </c>
    </row>
    <row r="531">
      <c r="A531" s="52" t="n">
        <v>11511511500</v>
      </c>
      <c r="B531" s="35" t="inlineStr">
        <is>
          <t>SIDNEY FELIPE GONÇALVES</t>
        </is>
      </c>
      <c r="C531" s="36">
        <f>UPPER(B531)</f>
        <v/>
      </c>
      <c r="D531" s="43" t="n"/>
      <c r="K531" s="41">
        <f>IF(J531=0,"",IF(J531=Diversos!$I$2,IF(LEN(A531)&lt;=11,TEXT(A531,"00000000000"),TEXT(A531,"00000000000000")),IF(J531=Diversos!$I$3,E531,D531)))</f>
        <v/>
      </c>
      <c r="L531" s="12" t="inlineStr">
        <is>
          <t>DIV</t>
        </is>
      </c>
      <c r="O531" s="12">
        <f>IF(AND(P531&lt;&gt;"",Q531&lt;&gt;""),Q531,P531&amp;Q531)</f>
        <v/>
      </c>
      <c r="P531" s="12">
        <f>IF(F531=0,"",IF(G531=13,F531&amp;"  "&amp;TEXT(G531,"000")&amp;"  "&amp;TEXT(H531,"0000")&amp;"  "&amp;I531,F531&amp;"  "&amp;TEXT(H531,"0000")&amp;"  "&amp;I531))</f>
        <v/>
      </c>
      <c r="Q531" s="12">
        <f>IF(J531=0,"",IF(J531="CNPJ/CPF","PIX: "&amp;TEXT(K531,"00000000000"),IF(J531="TELEFONE","PIX: "&amp;K531,IF(J531="EMAIL","PIX: "&amp;K531,"PIX: "&amp;TEXT(K531,"00000000000000")))))</f>
        <v/>
      </c>
    </row>
    <row r="532">
      <c r="A532" s="98" t="n">
        <v>33081704000195</v>
      </c>
      <c r="B532" s="35" t="inlineStr">
        <is>
          <t>SIKA S/A</t>
        </is>
      </c>
      <c r="C532" s="36">
        <f>UPPER(B532)</f>
        <v/>
      </c>
      <c r="K532" s="41">
        <f>IF(J532=0,"",IF(J532=Diversos!$I$2,IF(LEN(A532)&lt;=11,TEXT(A532,"00000000000"),TEXT(A532,"00000000000000")),IF(J532=Diversos!$I$3,E532,D532)))</f>
        <v/>
      </c>
      <c r="L532" s="12" t="inlineStr">
        <is>
          <t>MAT</t>
        </is>
      </c>
      <c r="O532" s="12">
        <f>IF(AND(P532&lt;&gt;"",Q532&lt;&gt;""),Q532,P532&amp;Q532)</f>
        <v/>
      </c>
      <c r="P532" s="12">
        <f>IF(F532=0,"",IF(G532=13,F532&amp;"  "&amp;TEXT(G532,"000")&amp;"  "&amp;TEXT(H532,"0000")&amp;"  "&amp;I532,F532&amp;"  "&amp;TEXT(H532,"0000")&amp;"  "&amp;I532))</f>
        <v/>
      </c>
      <c r="Q532" s="12">
        <f>IF(J532=0,"",IF(J532="CNPJ/CPF","PIX: "&amp;TEXT(K532,"00000000000"),IF(J532="TELEFONE","PIX: "&amp;K532,IF(J532="EMAIL","PIX: "&amp;K532,"PIX: "&amp;TEXT(K532,"00000000000000")))))</f>
        <v/>
      </c>
    </row>
    <row r="533">
      <c r="A533" s="98" t="n">
        <v>74879413100</v>
      </c>
      <c r="B533" s="35" t="inlineStr">
        <is>
          <t>SILVIO CEZAR BOLELE DA SILVA</t>
        </is>
      </c>
      <c r="C533" s="35">
        <f>UPPER(B533)</f>
        <v/>
      </c>
      <c r="D533" s="38" t="n">
        <v>31999741371</v>
      </c>
      <c r="J533" s="12" t="inlineStr">
        <is>
          <t>TELEFONE</t>
        </is>
      </c>
      <c r="K533" s="41">
        <f>IF(J533=0,"",IF(J533=Diversos!$I$2,IF(LEN(A533)&lt;=11,TEXT(A533,"00000000000"),TEXT(A533,"00000000000000")),IF(J533=Diversos!$I$3,E533,D533)))</f>
        <v/>
      </c>
      <c r="L533" s="12" t="inlineStr">
        <is>
          <t>MO</t>
        </is>
      </c>
      <c r="O533" s="12">
        <f>IF(AND(P533&lt;&gt;"",Q533&lt;&gt;""),Q533,P533&amp;Q533)</f>
        <v/>
      </c>
      <c r="P533" s="12">
        <f>IF(F533=0,"",IF(G533=13,F533&amp;"  "&amp;TEXT(G533,"000")&amp;"  "&amp;TEXT(H533,"0000")&amp;"  "&amp;I533,F533&amp;"  "&amp;TEXT(H533,"0000")&amp;"  "&amp;I533))</f>
        <v/>
      </c>
      <c r="Q533" s="12">
        <f>IF(J533=0,"",IF(J533="CNPJ/CPF","PIX: "&amp;TEXT(K533,"00000000000"),IF(J533="TELEFONE","PIX: "&amp;K533,IF(J533="EMAIL","PIX: "&amp;K533,"PIX: "&amp;TEXT(K533,"00000000000000")))))</f>
        <v/>
      </c>
    </row>
    <row r="534">
      <c r="A534" s="37" t="n">
        <v>19999101000146</v>
      </c>
      <c r="B534" s="36" t="inlineStr">
        <is>
          <t>ROBERTO JOSE CARVALHO</t>
        </is>
      </c>
      <c r="C534" s="36" t="inlineStr">
        <is>
          <t>SISTEC ENGENHARIA</t>
        </is>
      </c>
      <c r="D534" s="43" t="n"/>
      <c r="E534" s="44" t="n"/>
      <c r="F534" s="44" t="inlineStr">
        <is>
          <t>STONE</t>
        </is>
      </c>
      <c r="G534" s="45" t="n"/>
      <c r="H534" s="46" t="n">
        <v>1</v>
      </c>
      <c r="I534" s="44" t="n">
        <v>9879743</v>
      </c>
      <c r="J534" s="44" t="n"/>
      <c r="K534" s="41">
        <f>IF(J534=0,"",IF(J534=Diversos!$I$2,IF(LEN(A534)&lt;=11,TEXT(A534,"00000000000"),TEXT(A534,"00000000000000")),IF(J534=Diversos!$I$3,E534,D534)))</f>
        <v/>
      </c>
      <c r="L534" s="44" t="inlineStr">
        <is>
          <t>SERV</t>
        </is>
      </c>
      <c r="M534" s="44" t="n"/>
      <c r="N534" s="44" t="n"/>
      <c r="O534" s="12">
        <f>IF(AND(P534&lt;&gt;"",Q534&lt;&gt;""),Q534,P534&amp;Q534)</f>
        <v/>
      </c>
      <c r="P534" s="12">
        <f>IF(F534=0,"",IF(G534=13,F534&amp;"  "&amp;TEXT(G534,"000")&amp;"  "&amp;TEXT(H534,"0000")&amp;"  "&amp;I534,F534&amp;"  "&amp;TEXT(H534,"0000")&amp;"  "&amp;I534))</f>
        <v/>
      </c>
      <c r="Q534" s="12">
        <f>IF(J534=0,"",IF(J534="CNPJ/CPF","PIX: "&amp;TEXT(K534,"00000000000"),IF(J534="TELEFONE","PIX: "&amp;K534,IF(J534="EMAIL","PIX: "&amp;K534,"PIX: "&amp;TEXT(K534,"00000000000000")))))</f>
        <v/>
      </c>
    </row>
    <row r="535">
      <c r="A535" s="98" t="n">
        <v>12942095000141</v>
      </c>
      <c r="B535" s="35" t="inlineStr">
        <is>
          <t>SOLAR INDUSTRIA DE ACESSORIOS PARA PISCINAS LTDA</t>
        </is>
      </c>
      <c r="C535" s="35" t="inlineStr">
        <is>
          <t>SOLAR ACESSORIOS</t>
        </is>
      </c>
      <c r="D535" s="43" t="n"/>
      <c r="K535" s="41">
        <f>IF(J535=0,"",IF(J535=Diversos!$I$2,IF(LEN(A535)&lt;=11,TEXT(A535,"00000000000"),TEXT(A535,"00000000000000")),IF(J535=Diversos!$I$3,E535,D535)))</f>
        <v/>
      </c>
      <c r="L535" s="12" t="inlineStr">
        <is>
          <t>MAT</t>
        </is>
      </c>
      <c r="O535" s="12">
        <f>IF(AND(P535&lt;&gt;"",Q535&lt;&gt;""),Q535,P535&amp;Q535)</f>
        <v/>
      </c>
      <c r="P535" s="12">
        <f>IF(F535=0,"",IF(G535=13,F535&amp;"  "&amp;TEXT(G535,"000")&amp;"  "&amp;TEXT(H535,"0000")&amp;"  "&amp;I535,F535&amp;"  "&amp;TEXT(H535,"0000")&amp;"  "&amp;I535))</f>
        <v/>
      </c>
      <c r="Q535" s="12">
        <f>IF(J535=0,"",IF(J535="CNPJ/CPF","PIX: "&amp;TEXT(K535,"00000000000"),IF(J535="TELEFONE","PIX: "&amp;K535,IF(J535="EMAIL","PIX: "&amp;K535,"PIX: "&amp;TEXT(K535,"00000000000000")))))</f>
        <v/>
      </c>
    </row>
    <row r="536">
      <c r="A536" s="98" t="n">
        <v>11977995000161</v>
      </c>
      <c r="B536" s="35" t="inlineStr">
        <is>
          <t>Solgas Solucao em Gas Glp LTDA</t>
        </is>
      </c>
      <c r="C536" s="35">
        <f>UPPER(B536)</f>
        <v/>
      </c>
      <c r="K536" s="41">
        <f>IF(J536=0,"",IF(J536=Diversos!$I$2,IF(LEN(A536)&lt;=11,TEXT(A536,"00000000000"),TEXT(A536,"00000000000000")),IF(J536=Diversos!$I$3,E536,D536)))</f>
        <v/>
      </c>
      <c r="L536" s="12" t="inlineStr">
        <is>
          <t>MAT</t>
        </is>
      </c>
      <c r="O536" s="12">
        <f>IF(AND(P536&lt;&gt;"",Q536&lt;&gt;""),Q536,P536&amp;Q536)</f>
        <v/>
      </c>
      <c r="P536" s="12">
        <f>IF(F536=0,"",IF(G536=13,F536&amp;"  "&amp;TEXT(G536,"000")&amp;"  "&amp;TEXT(H536,"0000")&amp;"  "&amp;I536,F536&amp;"  "&amp;TEXT(H536,"0000")&amp;"  "&amp;I536))</f>
        <v/>
      </c>
      <c r="Q536" s="12">
        <f>IF(J536=0,"",IF(J536="CNPJ/CPF","PIX: "&amp;TEXT(K536,"00000000000"),IF(J536="TELEFONE","PIX: "&amp;K536,IF(J536="EMAIL","PIX: "&amp;K536,"PIX: "&amp;TEXT(K536,"00000000000000")))))</f>
        <v/>
      </c>
    </row>
    <row r="537">
      <c r="A537" s="52" t="n">
        <v>47895600</v>
      </c>
      <c r="B537" s="35" t="inlineStr">
        <is>
          <t>CRISTINA APARECIDA DE AS MARTINS</t>
        </is>
      </c>
      <c r="C537" s="35" t="inlineStr">
        <is>
          <t>SOLLAR EQUIPAMENTOS</t>
        </is>
      </c>
      <c r="D537" s="43" t="n"/>
      <c r="K537" s="41">
        <f>IF(J537=0,"",IF(J537=Diversos!$I$2,IF(LEN(A537)&lt;=11,TEXT(A537,"00000000000"),TEXT(A537,"00000000000000")),IF(J537=Diversos!$I$3,E537,D537)))</f>
        <v/>
      </c>
      <c r="L537" s="12" t="inlineStr">
        <is>
          <t>MAT</t>
        </is>
      </c>
      <c r="O537" s="12">
        <f>IF(AND(P537&lt;&gt;"",Q537&lt;&gt;""),Q537,P537&amp;Q537)</f>
        <v/>
      </c>
      <c r="P537" s="12">
        <f>IF(F537=0,"",IF(G537=13,F537&amp;"  "&amp;TEXT(G537,"000")&amp;"  "&amp;TEXT(H537,"0000")&amp;"  "&amp;I537,F537&amp;"  "&amp;TEXT(H537,"0000")&amp;"  "&amp;I537))</f>
        <v/>
      </c>
      <c r="Q537" s="12">
        <f>IF(J537=0,"",IF(J537="CNPJ/CPF","PIX: "&amp;TEXT(K537,"00000000000"),IF(J537="TELEFONE","PIX: "&amp;K537,IF(J537="EMAIL","PIX: "&amp;K537,"PIX: "&amp;TEXT(K537,"00000000000000")))))</f>
        <v/>
      </c>
    </row>
    <row r="538">
      <c r="A538" s="98" t="n">
        <v>6140103000133</v>
      </c>
      <c r="B538" s="35" t="inlineStr">
        <is>
          <t>SOLLAR EQUIPAMENTOS</t>
        </is>
      </c>
      <c r="C538" s="35">
        <f>UPPER(B538)</f>
        <v/>
      </c>
      <c r="K538" s="41">
        <f>IF(J538=0,"",IF(J538=Diversos!$I$2,IF(LEN(A538)&lt;=11,TEXT(A538,"00000000000"),TEXT(A538,"00000000000000")),IF(J538=Diversos!$I$3,E538,D538)))</f>
        <v/>
      </c>
      <c r="L538" s="12" t="inlineStr">
        <is>
          <t>MAT</t>
        </is>
      </c>
      <c r="O538" s="12">
        <f>IF(AND(P538&lt;&gt;"",Q538&lt;&gt;""),Q538,P538&amp;Q538)</f>
        <v/>
      </c>
      <c r="P538" s="12">
        <f>IF(F538=0,"",IF(G538=13,F538&amp;"  "&amp;TEXT(G538,"000")&amp;"  "&amp;TEXT(H538,"0000")&amp;"  "&amp;I538,F538&amp;"  "&amp;TEXT(H538,"0000")&amp;"  "&amp;I538))</f>
        <v/>
      </c>
      <c r="Q538" s="12">
        <f>IF(J538=0,"",IF(J538="CNPJ/CPF","PIX: "&amp;TEXT(K538,"00000000000"),IF(J538="TELEFONE","PIX: "&amp;K538,IF(J538="EMAIL","PIX: "&amp;K538,"PIX: "&amp;TEXT(K538,"00000000000000")))))</f>
        <v/>
      </c>
    </row>
    <row r="539">
      <c r="A539" s="98" t="n">
        <v>20865088000111</v>
      </c>
      <c r="B539" s="35" t="inlineStr">
        <is>
          <t>SOLSIST SOLUCOES EM ENGENHARIA E SISTEMAS DE ENERGIA SOLAR LTDA</t>
        </is>
      </c>
      <c r="C539" s="35" t="inlineStr">
        <is>
          <t>SOLSIST SOLUÇÕES EM ENGENHARIA</t>
        </is>
      </c>
      <c r="K539" s="41">
        <f>IF(J539=0,"",IF(J539=Diversos!$I$2,IF(LEN(A539)&lt;=11,TEXT(A539,"00000000000"),TEXT(A539,"00000000000000")),IF(J539=Diversos!$I$3,E539,D539)))</f>
        <v/>
      </c>
      <c r="L539" s="12" t="inlineStr">
        <is>
          <t>SERV</t>
        </is>
      </c>
      <c r="O539" s="12">
        <f>IF(AND(P539&lt;&gt;"",Q539&lt;&gt;""),Q539,P539&amp;Q539)</f>
        <v/>
      </c>
      <c r="P539" s="12">
        <f>IF(F539=0,"",IF(G539=13,F539&amp;"  "&amp;TEXT(G539,"000")&amp;"  "&amp;TEXT(H539,"0000")&amp;"  "&amp;I539,F539&amp;"  "&amp;TEXT(H539,"0000")&amp;"  "&amp;I539))</f>
        <v/>
      </c>
      <c r="Q539" s="12">
        <f>IF(J539=0,"",IF(J539="CNPJ/CPF","PIX: "&amp;TEXT(K539,"00000000000"),IF(J539="TELEFONE","PIX: "&amp;K539,IF(J539="EMAIL","PIX: "&amp;K539,"PIX: "&amp;TEXT(K539,"00000000000000")))))</f>
        <v/>
      </c>
    </row>
    <row r="540">
      <c r="A540" s="98" t="n">
        <v>7817141509</v>
      </c>
      <c r="B540" s="35" t="inlineStr">
        <is>
          <t>SONEANDERSON DE JESUS SOUZA</t>
        </is>
      </c>
      <c r="C540" s="35">
        <f>UPPER(B540)</f>
        <v/>
      </c>
      <c r="J540" s="12" t="inlineStr">
        <is>
          <t>CNPJ/CPF</t>
        </is>
      </c>
      <c r="K540" s="41">
        <f>IF(J540=0,"",IF(J540=Diversos!$I$2,IF(LEN(A540)&lt;=11,TEXT(A540,"00000000000"),TEXT(A540,"00000000000000")),IF(J540=Diversos!$I$3,E540,D540)))</f>
        <v/>
      </c>
      <c r="L540" s="12" t="inlineStr">
        <is>
          <t>MO</t>
        </is>
      </c>
      <c r="N540" s="12" t="inlineStr">
        <is>
          <t>COLABORADOR</t>
        </is>
      </c>
      <c r="O540" s="12">
        <f>IF(AND(P540&lt;&gt;"",Q540&lt;&gt;""),Q540,P540&amp;Q540)</f>
        <v/>
      </c>
      <c r="P540" s="12">
        <f>IF(F540=0,"",IF(G540=13,F540&amp;"  "&amp;TEXT(G540,"000")&amp;"  "&amp;TEXT(H540,"0000")&amp;"  "&amp;I540,F540&amp;"  "&amp;TEXT(H540,"0000")&amp;"  "&amp;I540))</f>
        <v/>
      </c>
      <c r="Q540" s="12">
        <f>IF(J540=0,"",IF(J540="CNPJ/CPF","PIX: "&amp;TEXT(K540,"00000000000"),IF(J540="TELEFONE","PIX: "&amp;K540,IF(J540="EMAIL","PIX: "&amp;K540,"PIX: "&amp;TEXT(K540,"00000000000000")))))</f>
        <v/>
      </c>
    </row>
    <row r="541">
      <c r="A541" s="98" t="n">
        <v>34857089000129</v>
      </c>
      <c r="B541" s="35" t="inlineStr">
        <is>
          <t>CANTO DA ESPERANCA INCORPORACAO E CONSTRUCAO SPE LTDA</t>
        </is>
      </c>
      <c r="C541" s="36" t="inlineStr">
        <is>
          <t>SPE CANTO DA ESPERANCA</t>
        </is>
      </c>
      <c r="K541" s="41">
        <f>IF(J541=0,"",IF(J541=Diversos!$I$2,IF(LEN(A541)&lt;=11,TEXT(A541,"00000000000"),TEXT(A541,"00000000000000")),IF(J541=Diversos!$I$3,E541,D541)))</f>
        <v/>
      </c>
      <c r="L541" s="12" t="inlineStr">
        <is>
          <t>DIV</t>
        </is>
      </c>
      <c r="O541" s="12">
        <f>IF(AND(P541&lt;&gt;"",Q541&lt;&gt;""),Q541,P541&amp;Q541)</f>
        <v/>
      </c>
      <c r="P541" s="12">
        <f>IF(F541=0,"",IF(G541=13,F541&amp;"  "&amp;TEXT(G541,"000")&amp;"  "&amp;TEXT(H541,"0000")&amp;"  "&amp;I541,F541&amp;"  "&amp;TEXT(H541,"0000")&amp;"  "&amp;I541))</f>
        <v/>
      </c>
      <c r="Q541" s="12">
        <f>IF(J541=0,"",IF(J541="CNPJ/CPF","PIX: "&amp;TEXT(K541,"00000000000"),IF(J541="TELEFONE","PIX: "&amp;K541,IF(J541="EMAIL","PIX: "&amp;K541,"PIX: "&amp;TEXT(K541,"00000000000000")))))</f>
        <v/>
      </c>
    </row>
    <row r="542">
      <c r="A542" s="98" t="n">
        <v>26415506000155</v>
      </c>
      <c r="B542" s="35" t="inlineStr">
        <is>
          <t>Stanch Comercio e Servicos LTDA</t>
        </is>
      </c>
      <c r="C542" s="35" t="inlineStr">
        <is>
          <t>SUPER IMPER</t>
        </is>
      </c>
      <c r="D542" s="43" t="n"/>
      <c r="K542" s="41">
        <f>IF(J542=0,"",IF(J542=Diversos!$I$2,IF(LEN(A542)&lt;=11,TEXT(A542,"00000000000"),TEXT(A542,"00000000000000")),IF(J542=Diversos!$I$3,E542,D542)))</f>
        <v/>
      </c>
      <c r="L542" s="12" t="inlineStr">
        <is>
          <t>MAT</t>
        </is>
      </c>
      <c r="O542" s="12">
        <f>IF(AND(P542&lt;&gt;"",Q542&lt;&gt;""),Q542,P542&amp;Q542)</f>
        <v/>
      </c>
      <c r="P542" s="12">
        <f>IF(F542=0,"",IF(G542=13,F542&amp;"  "&amp;TEXT(G542,"000")&amp;"  "&amp;TEXT(H542,"0000")&amp;"  "&amp;I542,F542&amp;"  "&amp;TEXT(H542,"0000")&amp;"  "&amp;I542))</f>
        <v/>
      </c>
      <c r="Q542" s="12">
        <f>IF(J542=0,"",IF(J542="CNPJ/CPF","PIX: "&amp;TEXT(K542,"00000000000"),IF(J542="TELEFONE","PIX: "&amp;K542,IF(J542="EMAIL","PIX: "&amp;K542,"PIX: "&amp;TEXT(K542,"00000000000000")))))</f>
        <v/>
      </c>
    </row>
    <row r="543">
      <c r="A543" s="98" t="n">
        <v>34230979007976</v>
      </c>
      <c r="B543" s="35" t="inlineStr">
        <is>
          <t>SUPERMIX CONCRETO S/A</t>
        </is>
      </c>
      <c r="C543" s="36">
        <f>UPPER(B543)</f>
        <v/>
      </c>
      <c r="K543" s="41">
        <f>IF(J543=0,"",IF(J543=Diversos!$I$2,IF(LEN(A543)&lt;=11,TEXT(A543,"00000000000"),TEXT(A543,"00000000000000")),IF(J543=Diversos!$I$3,E543,D543)))</f>
        <v/>
      </c>
      <c r="L543" s="12" t="inlineStr">
        <is>
          <t>MAT</t>
        </is>
      </c>
      <c r="O543" s="12">
        <f>IF(AND(P543&lt;&gt;"",Q543&lt;&gt;""),Q543,P543&amp;Q543)</f>
        <v/>
      </c>
      <c r="P543" s="12">
        <f>IF(F543=0,"",IF(G543=13,F543&amp;"  "&amp;TEXT(G543,"000")&amp;"  "&amp;TEXT(H543,"0000")&amp;"  "&amp;I543,F543&amp;"  "&amp;TEXT(H543,"0000")&amp;"  "&amp;I543))</f>
        <v/>
      </c>
      <c r="Q543" s="12">
        <f>IF(J543=0,"",IF(J543="CNPJ/CPF","PIX: "&amp;TEXT(K543,"00000000000"),IF(J543="TELEFONE","PIX: "&amp;K543,IF(J543="EMAIL","PIX: "&amp;K543,"PIX: "&amp;TEXT(K543,"00000000000000")))))</f>
        <v/>
      </c>
    </row>
    <row r="544">
      <c r="A544" s="98" t="n">
        <v>52675571000120</v>
      </c>
      <c r="B544" s="35" t="inlineStr">
        <is>
          <t>TABGHA CONSTRUTORA</t>
        </is>
      </c>
      <c r="C544" s="35">
        <f>UPPER(B544)</f>
        <v/>
      </c>
      <c r="J544" s="12" t="inlineStr">
        <is>
          <t>CNPJ/CPF</t>
        </is>
      </c>
      <c r="K544" s="41">
        <f>IF(J544=0,"",IF(J544=Diversos!$I$2,IF(LEN(A544)&lt;=11,TEXT(A544,"00000000000"),TEXT(A544,"00000000000000")),IF(J544=Diversos!$I$3,E544,D544)))</f>
        <v/>
      </c>
      <c r="L544" s="12" t="inlineStr">
        <is>
          <t>ADM</t>
        </is>
      </c>
      <c r="O544" s="12">
        <f>IF(AND(P544&lt;&gt;"",Q544&lt;&gt;""),Q544,P544&amp;Q544)</f>
        <v/>
      </c>
      <c r="P544" s="12">
        <f>IF(F544=0,"",IF(G544=13,F544&amp;"  "&amp;TEXT(G544,"000")&amp;"  "&amp;TEXT(H544,"0000")&amp;"  "&amp;I544,F544&amp;"  "&amp;TEXT(H544,"0000")&amp;"  "&amp;I544))</f>
        <v/>
      </c>
      <c r="Q544" s="12">
        <f>IF(J544=0,"",IF(J544="CNPJ/CPF","PIX: "&amp;TEXT(K544,"00000000000"),IF(J544="TELEFONE","PIX: "&amp;K544,IF(J544="EMAIL","PIX: "&amp;K544,"PIX: "&amp;TEXT(K544,"00000000000000")))))</f>
        <v/>
      </c>
    </row>
    <row r="545">
      <c r="A545" s="98" t="n">
        <v>14844723650</v>
      </c>
      <c r="B545" s="35" t="inlineStr">
        <is>
          <t>TAISSON HENRIQUE FERREIRA DOS SANTOS</t>
        </is>
      </c>
      <c r="C545" s="35">
        <f>UPPER(B545)</f>
        <v/>
      </c>
      <c r="F545" s="12" t="inlineStr">
        <is>
          <t>NUBANK</t>
        </is>
      </c>
      <c r="H545" s="40" t="n">
        <v>1</v>
      </c>
      <c r="I545" s="12" t="n">
        <v>291500879</v>
      </c>
      <c r="K545" s="41">
        <f>IF(J545=0,"",IF(J545=Diversos!$I$2,IF(LEN(A545)&lt;=11,TEXT(A545,"00000000000"),TEXT(A545,"00000000000000")),IF(J545=Diversos!$I$3,E545,D545)))</f>
        <v/>
      </c>
      <c r="L545" s="12" t="inlineStr">
        <is>
          <t>MO</t>
        </is>
      </c>
      <c r="N545" s="12" t="inlineStr">
        <is>
          <t>COLABORADOR</t>
        </is>
      </c>
      <c r="O545" s="12">
        <f>IF(AND(P545&lt;&gt;"",Q545&lt;&gt;""),Q545,P545&amp;Q545)</f>
        <v/>
      </c>
      <c r="P545" s="12">
        <f>IF(F545=0,"",IF(G545=13,F545&amp;"  "&amp;TEXT(G545,"000")&amp;"  "&amp;TEXT(H545,"0000")&amp;"  "&amp;I545,F545&amp;"  "&amp;TEXT(H545,"0000")&amp;"  "&amp;I545))</f>
        <v/>
      </c>
      <c r="Q545" s="12">
        <f>IF(J545=0,"",IF(J545="CNPJ/CPF","PIX: "&amp;TEXT(K545,"00000000000"),IF(J545="TELEFONE","PIX: "&amp;K545,IF(J545="EMAIL","PIX: "&amp;K545,"PIX: "&amp;TEXT(K545,"00000000000000")))))</f>
        <v/>
      </c>
    </row>
    <row r="546">
      <c r="A546" s="80" t="n">
        <v>17431354000193</v>
      </c>
      <c r="B546" s="35" t="inlineStr">
        <is>
          <t>TAKONO</t>
        </is>
      </c>
      <c r="C546" s="35">
        <f>UPPER(B546)</f>
        <v/>
      </c>
      <c r="K546" s="41">
        <f>IF(J546=0,"",IF(J546=Diversos!$I$2,IF(LEN(A546)&lt;=11,TEXT(A546,"00000000000"),TEXT(A546,"00000000000000")),IF(J546=Diversos!$I$3,E546,D546)))</f>
        <v/>
      </c>
      <c r="L546" s="12" t="inlineStr">
        <is>
          <t>MAT</t>
        </is>
      </c>
      <c r="O546" s="12">
        <f>IF(AND(P546&lt;&gt;"",Q546&lt;&gt;""),Q546,P546&amp;Q546)</f>
        <v/>
      </c>
      <c r="P546" s="12">
        <f>IF(F546=0,"",IF(G546=13,F546&amp;"  "&amp;TEXT(G546,"000")&amp;"  "&amp;TEXT(H546,"0000")&amp;"  "&amp;I546,F546&amp;"  "&amp;TEXT(H546,"0000")&amp;"  "&amp;I546))</f>
        <v/>
      </c>
      <c r="Q546" s="12">
        <f>IF(J546=0,"",IF(J546="CNPJ/CPF","PIX: "&amp;TEXT(K546,"00000000000"),IF(J546="TELEFONE","PIX: "&amp;K546,IF(J546="EMAIL","PIX: "&amp;K546,"PIX: "&amp;TEXT(K546,"00000000000000")))))</f>
        <v/>
      </c>
    </row>
    <row r="547">
      <c r="A547" s="98" t="n">
        <v>17359233000188</v>
      </c>
      <c r="B547" s="35" t="inlineStr">
        <is>
          <t>TECIDOS E ARMARINHOS MIGUEL BARTOLOMEU AS</t>
        </is>
      </c>
      <c r="C547" s="35" t="inlineStr">
        <is>
          <t>TAMBASA ATACADISTAS</t>
        </is>
      </c>
      <c r="L547" s="12" t="inlineStr">
        <is>
          <t>MAT</t>
        </is>
      </c>
      <c r="O547" s="12">
        <f>IF(AND(P547&lt;&gt;"",Q547&lt;&gt;""),Q547,P547&amp;Q547)</f>
        <v/>
      </c>
      <c r="P547" s="12">
        <f>IF(F547=0,"",IF(G547=13,F547&amp;"  "&amp;TEXT(G547,"000")&amp;"  "&amp;TEXT(H547,"0000")&amp;"  "&amp;I547,F547&amp;"  "&amp;TEXT(H547,"0000")&amp;"  "&amp;I547))</f>
        <v/>
      </c>
      <c r="Q547" s="12">
        <f>IF(J547=0,"",IF(J547="CNPJ/CPF","PIX: "&amp;TEXT(K547,"00000000000"),IF(J547="TELEFONE","PIX: "&amp;K547,IF(J547="EMAIL","PIX: "&amp;K547,"PIX: "&amp;TEXT(K547,"00000000000000")))))</f>
        <v/>
      </c>
    </row>
    <row r="548">
      <c r="A548" s="98" t="n">
        <v>42979237000378</v>
      </c>
      <c r="B548" s="35" t="inlineStr">
        <is>
          <t>TECFER COM E IND DE FERRO E MAT CONSTR LTDA</t>
        </is>
      </c>
      <c r="C548" s="35">
        <f>UPPER(B548)</f>
        <v/>
      </c>
      <c r="D548" s="43" t="n"/>
      <c r="K548" s="41">
        <f>IF(J548=0,"",IF(J548=Diversos!$I$2,IF(LEN(A548)&lt;=11,TEXT(A548,"00000000000"),TEXT(A548,"00000000000000")),IF(J548=Diversos!$I$3,E548,D548)))</f>
        <v/>
      </c>
      <c r="L548" s="12" t="inlineStr">
        <is>
          <t>MAT</t>
        </is>
      </c>
      <c r="O548" s="12">
        <f>IF(AND(P548&lt;&gt;"",Q548&lt;&gt;""),Q548,P548&amp;Q548)</f>
        <v/>
      </c>
      <c r="P548" s="12">
        <f>IF(F548=0,"",IF(G548=13,F548&amp;"  "&amp;TEXT(G548,"000")&amp;"  "&amp;TEXT(H548,"0000")&amp;"  "&amp;I548,F548&amp;"  "&amp;TEXT(H548,"0000")&amp;"  "&amp;I548))</f>
        <v/>
      </c>
      <c r="Q548" s="12">
        <f>IF(J548=0,"",IF(J548="CNPJ/CPF","PIX: "&amp;TEXT(K548,"00000000000"),IF(J548="TELEFONE","PIX: "&amp;K548,IF(J548="EMAIL","PIX: "&amp;K548,"PIX: "&amp;TEXT(K548,"00000000000000")))))</f>
        <v/>
      </c>
    </row>
    <row r="549">
      <c r="A549" s="98" t="n">
        <v>39859989000129</v>
      </c>
      <c r="B549" s="35" t="inlineStr">
        <is>
          <t>TECNO PEDRAS DISTRIBUIDORA</t>
        </is>
      </c>
      <c r="C549" s="35">
        <f>UPPER(B549)</f>
        <v/>
      </c>
      <c r="K549" s="41">
        <f>IF(J549=0,"",IF(J549=Diversos!$I$2,IF(LEN(A549)&lt;=11,TEXT(A549,"00000000000"),TEXT(A549,"00000000000000")),IF(J549=Diversos!$I$3,E549,D549)))</f>
        <v/>
      </c>
      <c r="L549" s="12" t="inlineStr">
        <is>
          <t>MAT</t>
        </is>
      </c>
      <c r="O549" s="12">
        <f>IF(AND(P549&lt;&gt;"",Q549&lt;&gt;""),Q549,P549&amp;Q549)</f>
        <v/>
      </c>
      <c r="P549" s="12">
        <f>IF(F549=0,"",IF(G549=13,F549&amp;"  "&amp;TEXT(G549,"000")&amp;"  "&amp;TEXT(H549,"0000")&amp;"  "&amp;I549,F549&amp;"  "&amp;TEXT(H549,"0000")&amp;"  "&amp;I549))</f>
        <v/>
      </c>
      <c r="Q549" s="12">
        <f>IF(J549=0,"",IF(J549="CNPJ/CPF","PIX: "&amp;TEXT(K549,"00000000000"),IF(J549="TELEFONE","PIX: "&amp;K549,IF(J549="EMAIL","PIX: "&amp;K549,"PIX: "&amp;TEXT(K549,"00000000000000")))))</f>
        <v/>
      </c>
    </row>
    <row r="550">
      <c r="A550" s="98" t="n">
        <v>25794827000226</v>
      </c>
      <c r="B550" s="35" t="inlineStr">
        <is>
          <t xml:space="preserve">TELAS UNIÃO </t>
        </is>
      </c>
      <c r="C550" s="35">
        <f>UPPER(B550)</f>
        <v/>
      </c>
      <c r="K550" s="41">
        <f>IF(J550=0,"",IF(J550=Diversos!$I$2,IF(LEN(A550)&lt;=11,TEXT(A550,"00000000000"),TEXT(A550,"00000000000000")),IF(J550=Diversos!$I$3,E550,D550)))</f>
        <v/>
      </c>
      <c r="L550" s="12" t="inlineStr">
        <is>
          <t>MAT</t>
        </is>
      </c>
      <c r="O550" s="12">
        <f>IF(AND(P550&lt;&gt;"",Q550&lt;&gt;""),Q550,P550&amp;Q550)</f>
        <v/>
      </c>
      <c r="P550" s="12">
        <f>IF(F550=0,"",IF(G550=13,F550&amp;"  "&amp;TEXT(G550,"000")&amp;"  "&amp;TEXT(H550,"0000")&amp;"  "&amp;I550,F550&amp;"  "&amp;TEXT(H550,"0000")&amp;"  "&amp;I550))</f>
        <v/>
      </c>
      <c r="Q550" s="12">
        <f>IF(J550=0,"",IF(J550="CNPJ/CPF","PIX: "&amp;TEXT(K550,"00000000000"),IF(J550="TELEFONE","PIX: "&amp;K550,IF(J550="EMAIL","PIX: "&amp;K550,"PIX: "&amp;TEXT(K550,"00000000000000")))))</f>
        <v/>
      </c>
    </row>
    <row r="551">
      <c r="A551" s="84" t="n">
        <v>6284477000203</v>
      </c>
      <c r="B551" s="35" t="inlineStr">
        <is>
          <t>TEMPERSOL INDUSTRIA E COMERCIO DE AQUECEDORES LTDA</t>
        </is>
      </c>
      <c r="C551" s="35" t="inlineStr">
        <is>
          <t>TEMPERSOL</t>
        </is>
      </c>
      <c r="K551" s="41">
        <f>IF(J551=0,"",IF(J551=Diversos!$I$2,IF(LEN(A551)&lt;=11,TEXT(A551,"00000000000"),TEXT(A551,"00000000000000")),IF(J551=Diversos!$I$3,E551,D551)))</f>
        <v/>
      </c>
      <c r="L551" s="12" t="inlineStr">
        <is>
          <t>MAT</t>
        </is>
      </c>
      <c r="O551" s="12">
        <f>IF(AND(P551&lt;&gt;"",Q551&lt;&gt;""),Q551,P551&amp;Q551)</f>
        <v/>
      </c>
      <c r="P551" s="12">
        <f>IF(F551=0,"",IF(G551=13,F551&amp;"  "&amp;TEXT(G551,"000")&amp;"  "&amp;TEXT(H551,"0000")&amp;"  "&amp;I551,F551&amp;"  "&amp;TEXT(H551,"0000")&amp;"  "&amp;I551))</f>
        <v/>
      </c>
      <c r="Q551" s="12">
        <f>IF(J551=0,"",IF(J551="CNPJ/CPF","PIX: "&amp;TEXT(K551,"00000000000"),IF(J551="TELEFONE","PIX: "&amp;K551,IF(J551="EMAIL","PIX: "&amp;K551,"PIX: "&amp;TEXT(K551,"00000000000000")))))</f>
        <v/>
      </c>
    </row>
    <row r="552">
      <c r="A552" s="98" t="n">
        <v>18224881000190</v>
      </c>
      <c r="B552" s="58" t="inlineStr">
        <is>
          <t xml:space="preserve">TERMOTECNICA INDUSTRIA E COMERCIO LTDA </t>
        </is>
      </c>
      <c r="C552" s="36" t="inlineStr">
        <is>
          <t xml:space="preserve">TERMOTECNICA </t>
        </is>
      </c>
      <c r="D552" s="43" t="n"/>
      <c r="K552" s="41">
        <f>IF(J552=0,"",IF(J552=Diversos!$I$2,IF(LEN(A552)&lt;=11,TEXT(A552,"00000000000"),TEXT(A552,"00000000000000")),IF(J552=Diversos!$I$3,E552,D552)))</f>
        <v/>
      </c>
      <c r="L552" s="12" t="inlineStr">
        <is>
          <t>DIV</t>
        </is>
      </c>
      <c r="O552" s="12">
        <f>IF(AND(P552&lt;&gt;"",Q552&lt;&gt;""),Q552,P552&amp;Q552)</f>
        <v/>
      </c>
      <c r="P552" s="12">
        <f>IF(F552=0,"",IF(G552=13,F552&amp;"  "&amp;TEXT(G552,"000")&amp;"  "&amp;TEXT(H552,"0000")&amp;"  "&amp;I552,F552&amp;"  "&amp;TEXT(H552,"0000")&amp;"  "&amp;I552))</f>
        <v/>
      </c>
      <c r="Q552" s="12">
        <f>IF(J552=0,"",IF(J552="CNPJ/CPF","PIX: "&amp;TEXT(K552,"00000000000"),IF(J552="TELEFONE","PIX: "&amp;K552,IF(J552="EMAIL","PIX: "&amp;K552,"PIX: "&amp;TEXT(K552,"00000000000000")))))</f>
        <v/>
      </c>
    </row>
    <row r="553">
      <c r="A553" s="98" t="n">
        <v>48050920097</v>
      </c>
      <c r="B553" s="35" t="inlineStr">
        <is>
          <t>GERVASIO JOSE LONCZYNSKI</t>
        </is>
      </c>
      <c r="C553" s="35" t="inlineStr">
        <is>
          <t xml:space="preserve">TERRA DE MINAS TERRAPLANAGEM </t>
        </is>
      </c>
      <c r="J553" s="12" t="inlineStr">
        <is>
          <t>CNPJ/CPF</t>
        </is>
      </c>
      <c r="K553" s="41">
        <f>IF(J553=0,"",IF(J553=Diversos!$I$2,IF(LEN(A553)&lt;=11,TEXT(A553,"00000000000"),TEXT(A553,"00000000000000")),IF(J553=Diversos!$I$3,E553,D553)))</f>
        <v/>
      </c>
      <c r="L553" s="12" t="inlineStr">
        <is>
          <t>SERV</t>
        </is>
      </c>
      <c r="O553" s="12">
        <f>IF(AND(P553&lt;&gt;"",Q553&lt;&gt;""),Q553,P553&amp;Q553)</f>
        <v/>
      </c>
      <c r="P553" s="12">
        <f>IF(F553=0,"",IF(G553=13,F553&amp;"  "&amp;TEXT(G553,"000")&amp;"  "&amp;TEXT(H553,"0000")&amp;"  "&amp;I553,F553&amp;"  "&amp;TEXT(H553,"0000")&amp;"  "&amp;I553))</f>
        <v/>
      </c>
      <c r="Q553" s="12">
        <f>IF(J553=0,"",IF(J553="CNPJ/CPF","PIX: "&amp;TEXT(K553,"00000000000"),IF(J553="TELEFONE","PIX: "&amp;K553,IF(J553="EMAIL","PIX: "&amp;K553,"PIX: "&amp;TEXT(K553,"00000000000000")))))</f>
        <v/>
      </c>
    </row>
    <row r="554">
      <c r="A554" s="98" t="n">
        <v>22726889000121</v>
      </c>
      <c r="B554" s="35" t="inlineStr">
        <is>
          <t>TERRA NOSSA TERRAPLENAGEM E TRANSPORTE LTDA</t>
        </is>
      </c>
      <c r="C554" s="35" t="inlineStr">
        <is>
          <t>TERRA NOSSA TERRAPLENAGEM</t>
        </is>
      </c>
      <c r="J554" s="12" t="inlineStr">
        <is>
          <t>CNPJ/CPF</t>
        </is>
      </c>
      <c r="K554" s="41">
        <f>IF(J554=0,"",IF(J554=Diversos!$I$2,IF(LEN(A554)&lt;=11,TEXT(A554,"00000000000"),TEXT(A554,"00000000000000")),IF(J554=Diversos!$I$3,E554,D554)))</f>
        <v/>
      </c>
      <c r="L554" s="12" t="inlineStr">
        <is>
          <t>SERV</t>
        </is>
      </c>
      <c r="O554" s="12">
        <f>IF(AND(P554&lt;&gt;"",Q554&lt;&gt;""),Q554,P554&amp;Q554)</f>
        <v/>
      </c>
      <c r="P554" s="12">
        <f>IF(F554=0,"",IF(G554=13,F554&amp;"  "&amp;TEXT(G554,"000")&amp;"  "&amp;TEXT(H554,"0000")&amp;"  "&amp;I554,F554&amp;"  "&amp;TEXT(H554,"0000")&amp;"  "&amp;I554))</f>
        <v/>
      </c>
      <c r="Q554" s="12">
        <f>IF(J554=0,"",IF(J554="CNPJ/CPF","PIX: "&amp;TEXT(K554,"00000000000"),IF(J554="TELEFONE","PIX: "&amp;K554,IF(J554="EMAIL","PIX: "&amp;K554,"PIX: "&amp;TEXT(K554,"00000000000000")))))</f>
        <v/>
      </c>
    </row>
    <row r="555">
      <c r="A555" s="98" t="n">
        <v>38583811000135</v>
      </c>
      <c r="B555" s="35" t="inlineStr">
        <is>
          <t>TERRAPLANAGEM MODELO LTDA</t>
        </is>
      </c>
      <c r="C555" s="35">
        <f>UPPER(B555)</f>
        <v/>
      </c>
      <c r="K555" s="41">
        <f>IF(J555=0,"",IF(J555=Diversos!$I$2,IF(LEN(A555)&lt;=11,TEXT(A555,"00000000000"),TEXT(A555,"00000000000000")),IF(J555=Diversos!$I$3,E555,D555)))</f>
        <v/>
      </c>
      <c r="L555" s="12" t="inlineStr">
        <is>
          <t>SERV</t>
        </is>
      </c>
      <c r="O555" s="12">
        <f>IF(AND(P555&lt;&gt;"",Q555&lt;&gt;""),Q555,P555&amp;Q555)</f>
        <v/>
      </c>
      <c r="P555" s="12">
        <f>IF(F555=0,"",IF(G555=13,F555&amp;"  "&amp;TEXT(G555,"000")&amp;"  "&amp;TEXT(H555,"0000")&amp;"  "&amp;I555,F555&amp;"  "&amp;TEXT(H555,"0000")&amp;"  "&amp;I555))</f>
        <v/>
      </c>
      <c r="Q555" s="12">
        <f>IF(J555=0,"",IF(J555="CNPJ/CPF","PIX: "&amp;TEXT(K555,"00000000000"),IF(J555="TELEFONE","PIX: "&amp;K555,IF(J555="EMAIL","PIX: "&amp;K555,"PIX: "&amp;TEXT(K555,"00000000000000")))))</f>
        <v/>
      </c>
    </row>
    <row r="556">
      <c r="A556" s="98" t="n">
        <v>12139461665</v>
      </c>
      <c r="B556" s="35" t="inlineStr">
        <is>
          <t>THAYRONE DA SILVA</t>
        </is>
      </c>
      <c r="C556" s="35">
        <f>UPPER(B556)</f>
        <v/>
      </c>
      <c r="K556" s="41">
        <f>IF(J556=0,"",IF(J556=Diversos!$I$2,IF(LEN(A556)&lt;=11,TEXT(A556,"00000000000"),TEXT(A556,"00000000000000")),IF(J556=Diversos!$I$3,E556,D556)))</f>
        <v/>
      </c>
      <c r="L556" s="12" t="inlineStr">
        <is>
          <t>SERV</t>
        </is>
      </c>
      <c r="O556" s="12">
        <f>IF(AND(P556&lt;&gt;"",Q556&lt;&gt;""),Q556,P556&amp;Q556)</f>
        <v/>
      </c>
      <c r="P556" s="12">
        <f>IF(F556=0,"",IF(G556=13,F556&amp;"  "&amp;TEXT(G556,"000")&amp;"  "&amp;TEXT(H556,"0000")&amp;"  "&amp;I556,F556&amp;"  "&amp;TEXT(H556,"0000")&amp;"  "&amp;I556))</f>
        <v/>
      </c>
      <c r="Q556" s="12">
        <f>IF(J556=0,"",IF(J556="CNPJ/CPF","PIX: "&amp;TEXT(K556,"00000000000"),IF(J556="TELEFONE","PIX: "&amp;K556,IF(J556="EMAIL","PIX: "&amp;K556,"PIX: "&amp;TEXT(K556,"00000000000000")))))</f>
        <v/>
      </c>
    </row>
    <row r="557">
      <c r="A557" s="98" t="n">
        <v>6731281646</v>
      </c>
      <c r="B557" s="35" t="inlineStr">
        <is>
          <t xml:space="preserve">TIAGO ALMEIDA  AMORIM
</t>
        </is>
      </c>
      <c r="C557" s="36">
        <f>UPPER(B557)</f>
        <v/>
      </c>
      <c r="J557" s="12" t="inlineStr">
        <is>
          <t>CNPJ/CPF</t>
        </is>
      </c>
      <c r="K557" s="41">
        <f>IF(J557=0,"",IF(J557=Diversos!$I$2,IF(LEN(A557)&lt;=11,TEXT(A557,"00000000000"),TEXT(A557,"00000000000000")),IF(J557=Diversos!$I$3,E557,D557)))</f>
        <v/>
      </c>
      <c r="L557" s="12" t="inlineStr">
        <is>
          <t>ADM</t>
        </is>
      </c>
      <c r="O557" s="12">
        <f>IF(AND(P557&lt;&gt;"",Q557&lt;&gt;""),Q557,P557&amp;Q557)</f>
        <v/>
      </c>
      <c r="P557" s="12">
        <f>IF(F557=0,"",IF(G557=13,F557&amp;"  "&amp;TEXT(G557,"000")&amp;"  "&amp;TEXT(H557,"0000")&amp;"  "&amp;I557,F557&amp;"  "&amp;TEXT(H557,"0000")&amp;"  "&amp;I557))</f>
        <v/>
      </c>
      <c r="Q557" s="12">
        <f>IF(J557=0,"",IF(J557="CNPJ/CPF","PIX: "&amp;TEXT(K557,"00000000000"),IF(J557="TELEFONE","PIX: "&amp;K557,IF(J557="EMAIL","PIX: "&amp;K557,"PIX: "&amp;TEXT(K557,"00000000000000")))))</f>
        <v/>
      </c>
    </row>
    <row r="558">
      <c r="A558" s="98" t="n">
        <v>90347840000118</v>
      </c>
      <c r="B558" s="35" t="inlineStr">
        <is>
          <t>TK ELEVADORES</t>
        </is>
      </c>
      <c r="C558" s="35">
        <f>UPPER(B558)</f>
        <v/>
      </c>
      <c r="K558" s="41">
        <f>IF(J558=0,"",IF(J558=Diversos!$I$2,IF(LEN(A558)&lt;=11,TEXT(A558,"00000000000"),TEXT(A558,"00000000000000")),IF(J558=Diversos!$I$3,E558,D558)))</f>
        <v/>
      </c>
      <c r="L558" s="12" t="inlineStr">
        <is>
          <t>MAT</t>
        </is>
      </c>
      <c r="O558" s="12">
        <f>IF(AND(P558&lt;&gt;"",Q558&lt;&gt;""),Q558,P558&amp;Q558)</f>
        <v/>
      </c>
      <c r="P558" s="12">
        <f>IF(F558=0,"",IF(G558=13,F558&amp;"  "&amp;TEXT(G558,"000")&amp;"  "&amp;TEXT(H558,"0000")&amp;"  "&amp;I558,F558&amp;"  "&amp;TEXT(H558,"0000")&amp;"  "&amp;I558))</f>
        <v/>
      </c>
      <c r="Q558" s="12">
        <f>IF(J558=0,"",IF(J558="CNPJ/CPF","PIX: "&amp;TEXT(K558,"00000000000"),IF(J558="TELEFONE","PIX: "&amp;K558,IF(J558="EMAIL","PIX: "&amp;K558,"PIX: "&amp;TEXT(K558,"00000000000000")))))</f>
        <v/>
      </c>
    </row>
    <row r="559">
      <c r="A559" s="98" t="n">
        <v>21543399000127</v>
      </c>
      <c r="B559" s="35" t="inlineStr">
        <is>
          <t>TM ENENHARIA LTDA.</t>
        </is>
      </c>
      <c r="C559" s="35">
        <f>UPPER(B559)</f>
        <v/>
      </c>
      <c r="K559" s="41">
        <f>IF(J559=0,"",IF(J559=Diversos!$I$2,IF(LEN(A559)&lt;=11,TEXT(A559,"00000000000"),TEXT(A559,"00000000000000")),IF(J559=Diversos!$I$3,E559,D559)))</f>
        <v/>
      </c>
      <c r="L559" s="12" t="inlineStr">
        <is>
          <t>SERV</t>
        </is>
      </c>
      <c r="O559" s="12">
        <f>IF(AND(P559&lt;&gt;"",Q559&lt;&gt;""),Q559,P559&amp;Q559)</f>
        <v/>
      </c>
      <c r="P559" s="12">
        <f>IF(F559=0,"",IF(G559=13,F559&amp;"  "&amp;TEXT(G559,"000")&amp;"  "&amp;TEXT(H559,"0000")&amp;"  "&amp;I559,F559&amp;"  "&amp;TEXT(H559,"0000")&amp;"  "&amp;I559))</f>
        <v/>
      </c>
      <c r="Q559" s="12">
        <f>IF(J559=0,"",IF(J559="CNPJ/CPF","PIX: "&amp;TEXT(K559,"00000000000"),IF(J559="TELEFONE","PIX: "&amp;K559,IF(J559="EMAIL","PIX: "&amp;K559,"PIX: "&amp;TEXT(K559,"00000000000000")))))</f>
        <v/>
      </c>
    </row>
    <row r="560">
      <c r="A560" s="98" t="n">
        <v>10780884000106</v>
      </c>
      <c r="B560" s="35" t="inlineStr">
        <is>
          <t>TOP MIX CONCRETO LTDA</t>
        </is>
      </c>
      <c r="C560" s="36">
        <f>UPPER(B560)</f>
        <v/>
      </c>
      <c r="K560" s="41">
        <f>IF(J560=0,"",IF(J560=Diversos!$I$2,IF(LEN(A560)&lt;=11,TEXT(A560,"00000000000"),TEXT(A560,"00000000000000")),IF(J560=Diversos!$I$3,E560,D560)))</f>
        <v/>
      </c>
      <c r="L560" s="12" t="inlineStr">
        <is>
          <t>MAT</t>
        </is>
      </c>
      <c r="O560" s="12">
        <f>IF(AND(P560&lt;&gt;"",Q560&lt;&gt;""),Q560,P560&amp;Q560)</f>
        <v/>
      </c>
      <c r="P560" s="12">
        <f>IF(F560=0,"",IF(G560=13,F560&amp;"  "&amp;TEXT(G560,"000")&amp;"  "&amp;TEXT(H560,"0000")&amp;"  "&amp;I560,F560&amp;"  "&amp;TEXT(H560,"0000")&amp;"  "&amp;I560))</f>
        <v/>
      </c>
      <c r="Q560" s="12">
        <f>IF(J560=0,"",IF(J560="CNPJ/CPF","PIX: "&amp;TEXT(K560,"00000000000"),IF(J560="TELEFONE","PIX: "&amp;K560,IF(J560="EMAIL","PIX: "&amp;K560,"PIX: "&amp;TEXT(K560,"00000000000000")))))</f>
        <v/>
      </c>
    </row>
    <row r="561">
      <c r="A561" s="98" t="n">
        <v>15746193000100</v>
      </c>
      <c r="B561" s="35" t="inlineStr">
        <is>
          <t>TRILHAS DE MINAS TRANSPORTES TERRAPLENAGEM E LOCACAO LTDA</t>
        </is>
      </c>
      <c r="C561" s="35" t="inlineStr">
        <is>
          <t xml:space="preserve">TRILHA DE MINAS </t>
        </is>
      </c>
      <c r="D561" s="38" t="n">
        <v>31992172003</v>
      </c>
      <c r="J561" s="12" t="inlineStr">
        <is>
          <t>TELEFONE</t>
        </is>
      </c>
      <c r="K561" s="41">
        <f>IF(J561=0,"",IF(J561=Diversos!$I$2,IF(LEN(A561)&lt;=11,TEXT(A561,"00000000000"),TEXT(A561,"00000000000000")),IF(J561=Diversos!$I$3,E561,D561)))</f>
        <v/>
      </c>
      <c r="L561" s="12" t="inlineStr">
        <is>
          <t>SERV</t>
        </is>
      </c>
      <c r="O561" s="12">
        <f>IF(AND(P561&lt;&gt;"",Q561&lt;&gt;""),Q561,P561&amp;Q561)</f>
        <v/>
      </c>
      <c r="P561" s="12">
        <f>IF(F561=0,"",IF(G561=13,F561&amp;"  "&amp;TEXT(G561,"000")&amp;"  "&amp;TEXT(H561,"0000")&amp;"  "&amp;I561,F561&amp;"  "&amp;TEXT(H561,"0000")&amp;"  "&amp;I561))</f>
        <v/>
      </c>
      <c r="Q561" s="12">
        <f>IF(J561=0,"",IF(J561="CNPJ/CPF","PIX: "&amp;TEXT(K561,"00000000000"),IF(J561="TELEFONE","PIX: "&amp;K561,IF(J561="EMAIL","PIX: "&amp;K561,"PIX: "&amp;TEXT(K561,"00000000000000")))))</f>
        <v/>
      </c>
    </row>
    <row r="562">
      <c r="A562" s="98" t="n">
        <v>16206103617</v>
      </c>
      <c r="B562" s="35" t="inlineStr">
        <is>
          <t>TULIO DE JESUS BITENCOURT</t>
        </is>
      </c>
      <c r="C562" s="35">
        <f>UPPER(B562)</f>
        <v/>
      </c>
      <c r="D562" s="38" t="n">
        <v>31997385743</v>
      </c>
      <c r="J562" s="12" t="inlineStr">
        <is>
          <t>TELEFONE</t>
        </is>
      </c>
      <c r="K562" s="41">
        <f>IF(J562=0,"",IF(J562=Diversos!$I$2,IF(LEN(A562)&lt;=11,TEXT(A562,"00000000000"),TEXT(A562,"00000000000000")),IF(J562=Diversos!$I$3,E562,D562)))</f>
        <v/>
      </c>
      <c r="L562" s="12" t="inlineStr">
        <is>
          <t>MO</t>
        </is>
      </c>
      <c r="O562" s="12">
        <f>IF(AND(P562&lt;&gt;"",Q562&lt;&gt;""),Q562,P562&amp;Q562)</f>
        <v/>
      </c>
      <c r="P562" s="12">
        <f>IF(F562=0,"",IF(G562=13,F562&amp;"  "&amp;TEXT(G562,"000")&amp;"  "&amp;TEXT(H562,"0000")&amp;"  "&amp;I562,F562&amp;"  "&amp;TEXT(H562,"0000")&amp;"  "&amp;I562))</f>
        <v/>
      </c>
      <c r="Q562" s="12">
        <f>IF(J562=0,"",IF(J562="CNPJ/CPF","PIX: "&amp;TEXT(K562,"00000000000"),IF(J562="TELEFONE","PIX: "&amp;K562,IF(J562="EMAIL","PIX: "&amp;K562,"PIX: "&amp;TEXT(K562,"00000000000000")))))</f>
        <v/>
      </c>
    </row>
    <row r="563">
      <c r="A563" s="98" t="n">
        <v>21576319000130</v>
      </c>
      <c r="B563" s="35" t="inlineStr">
        <is>
          <t>TUMA COMERCIAL LTDA</t>
        </is>
      </c>
      <c r="C563" s="36">
        <f>UPPER(B563)</f>
        <v/>
      </c>
      <c r="K563" s="41">
        <f>IF(J563=0,"",IF(J563=Diversos!$I$2,IF(LEN(A563)&lt;=11,TEXT(A563,"00000000000"),TEXT(A563,"00000000000000")),IF(J563=Diversos!$I$3,E563,D563)))</f>
        <v/>
      </c>
      <c r="L563" s="12" t="inlineStr">
        <is>
          <t>MAT</t>
        </is>
      </c>
      <c r="N563" s="12" t="inlineStr">
        <is>
          <t>FORNECEDOR</t>
        </is>
      </c>
      <c r="O563" s="12">
        <f>IF(AND(P563&lt;&gt;"",Q563&lt;&gt;""),Q563,P563&amp;Q563)</f>
        <v/>
      </c>
      <c r="P563" s="12">
        <f>IF(F563=0,"",IF(G563=13,F563&amp;"  "&amp;TEXT(G563,"000")&amp;"  "&amp;TEXT(H563,"0000")&amp;"  "&amp;I563,F563&amp;"  "&amp;TEXT(H563,"0000")&amp;"  "&amp;I563))</f>
        <v/>
      </c>
      <c r="Q563" s="12">
        <f>IF(J563=0,"",IF(J563="CNPJ/CPF","PIX: "&amp;TEXT(K563,"00000000000"),IF(J563="TELEFONE","PIX: "&amp;K563,IF(J563="EMAIL","PIX: "&amp;K563,"PIX: "&amp;TEXT(K563,"00000000000000")))))</f>
        <v/>
      </c>
    </row>
    <row r="564">
      <c r="A564" s="98" t="n">
        <v>22377147000138</v>
      </c>
      <c r="B564" s="35" t="inlineStr">
        <is>
          <t>TUPIANDAIMES ESCORAMENTOS E FORMAS LTDA</t>
        </is>
      </c>
      <c r="C564" s="35" t="inlineStr">
        <is>
          <t>TUPIANDAIMES</t>
        </is>
      </c>
      <c r="D564" s="43" t="n"/>
      <c r="K564" s="41">
        <f>IF(J564=0,"",IF(J564=Diversos!$I$2,IF(LEN(A564)&lt;=11,TEXT(A564,"00000000000"),TEXT(A564,"00000000000000")),IF(J564=Diversos!$I$3,E564,D564)))</f>
        <v/>
      </c>
      <c r="L564" s="12" t="inlineStr">
        <is>
          <t>LOC</t>
        </is>
      </c>
      <c r="O564" s="12">
        <f>IF(AND(P564&lt;&gt;"",Q564&lt;&gt;""),Q564,P564&amp;Q564)</f>
        <v/>
      </c>
      <c r="P564" s="12">
        <f>IF(F564=0,"",IF(G564=13,F564&amp;"  "&amp;TEXT(G564,"000")&amp;"  "&amp;TEXT(H564,"0000")&amp;"  "&amp;I564,F564&amp;"  "&amp;TEXT(H564,"0000")&amp;"  "&amp;I564))</f>
        <v/>
      </c>
      <c r="Q564" s="12">
        <f>IF(J564=0,"",IF(J564="CNPJ/CPF","PIX: "&amp;TEXT(K564,"00000000000"),IF(J564="TELEFONE","PIX: "&amp;K564,IF(J564="EMAIL","PIX: "&amp;K564,"PIX: "&amp;TEXT(K564,"00000000000000")))))</f>
        <v/>
      </c>
    </row>
    <row r="565">
      <c r="A565" s="98" t="n">
        <v>39350424000111</v>
      </c>
      <c r="B565" s="35" t="inlineStr">
        <is>
          <t>TUTELA EPI'S E MATERIAIS LTDA</t>
        </is>
      </c>
      <c r="C565" s="35" t="inlineStr">
        <is>
          <t>TUTELA SHOP</t>
        </is>
      </c>
      <c r="D565" s="43" t="n"/>
      <c r="K565" s="41">
        <f>IF(J565=0,"",IF(J565=Diversos!$I$2,IF(LEN(A565)&lt;=11,TEXT(A565,"00000000000"),TEXT(A565,"00000000000000")),IF(J565=Diversos!$I$3,E565,D565)))</f>
        <v/>
      </c>
      <c r="L565" s="12" t="inlineStr">
        <is>
          <t>MO</t>
        </is>
      </c>
      <c r="M565" s="12" t="inlineStr">
        <is>
          <t>EPI</t>
        </is>
      </c>
      <c r="N565" s="12" t="inlineStr">
        <is>
          <t>FORNECEDOR</t>
        </is>
      </c>
      <c r="O565" s="12">
        <f>IF(AND(P565&lt;&gt;"",Q565&lt;&gt;""),Q565,P565&amp;Q565)</f>
        <v/>
      </c>
      <c r="P565" s="12">
        <f>IF(F565=0,"",IF(G565=13,F565&amp;"  "&amp;TEXT(G565,"000")&amp;"  "&amp;TEXT(H565,"0000")&amp;"  "&amp;I565,F565&amp;"  "&amp;TEXT(H565,"0000")&amp;"  "&amp;I565))</f>
        <v/>
      </c>
      <c r="Q565" s="12">
        <f>IF(J565=0,"",IF(J565="CNPJ/CPF","PIX: "&amp;TEXT(K565,"00000000000"),IF(J565="TELEFONE","PIX: "&amp;K565,IF(J565="EMAIL","PIX: "&amp;K565,"PIX: "&amp;TEXT(K565,"00000000000000")))))</f>
        <v/>
      </c>
    </row>
    <row r="566">
      <c r="A566" s="98" t="n">
        <v>10843127000126</v>
      </c>
      <c r="B566" s="35" t="inlineStr">
        <is>
          <t>RODI COMERCIO E SERVICOS LTDA</t>
        </is>
      </c>
      <c r="C566" s="35" t="inlineStr">
        <is>
          <t>UGC FRIO MANUTENCAO E INSTALACAO</t>
        </is>
      </c>
      <c r="D566" s="43" t="n"/>
      <c r="K566" s="41">
        <f>IF(J566=0,"",IF(J566=Diversos!$I$2,IF(LEN(A566)&lt;=11,TEXT(A566,"00000000000"),TEXT(A566,"00000000000000")),IF(J566=Diversos!$I$3,E566,D566)))</f>
        <v/>
      </c>
      <c r="L566" s="12" t="inlineStr">
        <is>
          <t>MAT</t>
        </is>
      </c>
      <c r="O566" s="12">
        <f>IF(AND(P566&lt;&gt;"",Q566&lt;&gt;""),Q566,P566&amp;Q566)</f>
        <v/>
      </c>
      <c r="P566" s="12">
        <f>IF(F566=0,"",IF(G566=13,F566&amp;"  "&amp;TEXT(G566,"000")&amp;"  "&amp;TEXT(H566,"0000")&amp;"  "&amp;I566,F566&amp;"  "&amp;TEXT(H566,"0000")&amp;"  "&amp;I566))</f>
        <v/>
      </c>
      <c r="Q566" s="12">
        <f>IF(J566=0,"",IF(J566="CNPJ/CPF","PIX: "&amp;TEXT(K566,"00000000000"),IF(J566="TELEFONE","PIX: "&amp;K566,IF(J566="EMAIL","PIX: "&amp;K566,"PIX: "&amp;TEXT(K566,"00000000000000")))))</f>
        <v/>
      </c>
    </row>
    <row r="567">
      <c r="A567" s="98" t="n">
        <v>17015387000152</v>
      </c>
      <c r="B567" s="35" t="inlineStr">
        <is>
          <t>UNIÃO IMPERMEABILIZANTES LTDA</t>
        </is>
      </c>
      <c r="C567" s="35" t="inlineStr">
        <is>
          <t xml:space="preserve">UNIÃO IMPERMEABILIZANTES </t>
        </is>
      </c>
      <c r="D567" s="43" t="n"/>
      <c r="K567" s="41">
        <f>IF(J567=0,"",IF(J567=Diversos!$I$2,IF(LEN(A567)&lt;=11,TEXT(A567,"00000000000"),TEXT(A567,"00000000000000")),IF(J567=Diversos!$I$3,E567,D567)))</f>
        <v/>
      </c>
      <c r="L567" s="12" t="inlineStr">
        <is>
          <t>MAT</t>
        </is>
      </c>
      <c r="N567" s="12" t="inlineStr">
        <is>
          <t>FORNECEDOR</t>
        </is>
      </c>
      <c r="O567" s="12">
        <f>IF(AND(P567&lt;&gt;"",Q567&lt;&gt;""),Q567,P567&amp;Q567)</f>
        <v/>
      </c>
      <c r="P567" s="12">
        <f>IF(F567=0,"",IF(G567=13,F567&amp;"  "&amp;TEXT(G567,"000")&amp;"  "&amp;TEXT(H567,"0000")&amp;"  "&amp;I567,F567&amp;"  "&amp;TEXT(H567,"0000")&amp;"  "&amp;I567))</f>
        <v/>
      </c>
      <c r="Q567" s="12">
        <f>IF(J567=0,"",IF(J567="CNPJ/CPF","PIX: "&amp;TEXT(K567,"00000000000"),IF(J567="TELEFONE","PIX: "&amp;K567,IF(J567="EMAIL","PIX: "&amp;K567,"PIX: "&amp;TEXT(K567,"00000000000000")))))</f>
        <v/>
      </c>
    </row>
    <row r="568">
      <c r="A568" s="98" t="n">
        <v>18928807000154</v>
      </c>
      <c r="B568" s="35" t="inlineStr">
        <is>
          <t xml:space="preserve">UNIAR COMERCIO </t>
        </is>
      </c>
      <c r="C568" s="35">
        <f>UPPER(B568)</f>
        <v/>
      </c>
      <c r="K568" s="41">
        <f>IF(J568=0,"",IF(J568=Diversos!$I$2,IF(LEN(A568)&lt;=11,TEXT(A568,"00000000000"),TEXT(A568,"00000000000000")),IF(J568=Diversos!$I$3,E568,D568)))</f>
        <v/>
      </c>
      <c r="L568" s="12" t="inlineStr">
        <is>
          <t>MAT</t>
        </is>
      </c>
      <c r="O568" s="12">
        <f>IF(AND(P568&lt;&gt;"",Q568&lt;&gt;""),Q568,P568&amp;Q568)</f>
        <v/>
      </c>
      <c r="P568" s="12">
        <f>IF(F568=0,"",IF(G568=13,F568&amp;"  "&amp;TEXT(G568,"000")&amp;"  "&amp;TEXT(H568,"0000")&amp;"  "&amp;I568,F568&amp;"  "&amp;TEXT(H568,"0000")&amp;"  "&amp;I568))</f>
        <v/>
      </c>
      <c r="Q568" s="12">
        <f>IF(J568=0,"",IF(J568="CNPJ/CPF","PIX: "&amp;TEXT(K568,"00000000000"),IF(J568="TELEFONE","PIX: "&amp;K568,IF(J568="EMAIL","PIX: "&amp;K568,"PIX: "&amp;TEXT(K568,"00000000000000")))))</f>
        <v/>
      </c>
    </row>
    <row r="569">
      <c r="A569" s="37" t="n">
        <v>2697297000111</v>
      </c>
      <c r="B569" s="36" t="inlineStr">
        <is>
          <t>UNIVERSO ELÉTRICO LTDA</t>
        </is>
      </c>
      <c r="C569" s="36">
        <f>UPPER(B569)</f>
        <v/>
      </c>
      <c r="D569" s="43" t="n"/>
      <c r="E569" s="44" t="n"/>
      <c r="F569" s="44" t="n"/>
      <c r="G569" s="45" t="n"/>
      <c r="H569" s="46" t="n"/>
      <c r="I569" s="44" t="n"/>
      <c r="J569" s="44" t="n"/>
      <c r="K569" s="41">
        <f>IF(J569=0,"",IF(J569=Diversos!$I$2,IF(LEN(A569)&lt;=11,TEXT(A569,"00000000000"),TEXT(A569,"00000000000000")),IF(J569=Diversos!$I$3,E569,D569)))</f>
        <v/>
      </c>
      <c r="L569" s="44" t="inlineStr">
        <is>
          <t>MAT</t>
        </is>
      </c>
      <c r="M569" s="44" t="n"/>
      <c r="N569" s="44" t="inlineStr">
        <is>
          <t>FORNECEDOR</t>
        </is>
      </c>
      <c r="O569" s="12">
        <f>IF(AND(P569&lt;&gt;"",Q569&lt;&gt;""),Q569,P569&amp;Q569)</f>
        <v/>
      </c>
      <c r="P569" s="12">
        <f>IF(F569=0,"",IF(G569=13,F569&amp;"  "&amp;TEXT(G569,"000")&amp;"  "&amp;TEXT(H569,"0000")&amp;"  "&amp;I569,F569&amp;"  "&amp;TEXT(H569,"0000")&amp;"  "&amp;I569))</f>
        <v/>
      </c>
      <c r="Q569" s="12">
        <f>IF(J569=0,"",IF(J569="CNPJ/CPF","PIX: "&amp;TEXT(K569,"00000000000"),IF(J569="TELEFONE","PIX: "&amp;K569,IF(J569="EMAIL","PIX: "&amp;K569,"PIX: "&amp;TEXT(K569,"00000000000000")))))</f>
        <v/>
      </c>
    </row>
    <row r="570">
      <c r="A570" s="37" t="n">
        <v>2697297000383</v>
      </c>
      <c r="B570" s="36" t="inlineStr">
        <is>
          <t>UNIVERSO ELÉTRICO LTDA</t>
        </is>
      </c>
      <c r="C570" s="36">
        <f>UPPER(B570)</f>
        <v/>
      </c>
      <c r="D570" s="43" t="n"/>
      <c r="E570" s="44" t="n"/>
      <c r="F570" s="44" t="n"/>
      <c r="G570" s="45" t="n"/>
      <c r="H570" s="46" t="n"/>
      <c r="I570" s="44" t="n"/>
      <c r="J570" s="44" t="n"/>
      <c r="K570" s="41">
        <f>IF(J570=0,"",IF(J570=Diversos!$I$2,IF(LEN(A570)&lt;=11,TEXT(A570,"00000000000"),TEXT(A570,"00000000000000")),IF(J570=Diversos!$I$3,E570,D570)))</f>
        <v/>
      </c>
      <c r="L570" s="44" t="inlineStr">
        <is>
          <t>MAT</t>
        </is>
      </c>
      <c r="M570" s="44" t="n"/>
      <c r="N570" s="44" t="inlineStr">
        <is>
          <t>FORNECEDOR</t>
        </is>
      </c>
      <c r="O570" s="12">
        <f>IF(AND(P570&lt;&gt;"",Q570&lt;&gt;""),Q570,P570&amp;Q570)</f>
        <v/>
      </c>
      <c r="P570" s="12">
        <f>IF(F570=0,"",IF(G570=13,F570&amp;"  "&amp;TEXT(G570,"000")&amp;"  "&amp;TEXT(H570,"0000")&amp;"  "&amp;I570,F570&amp;"  "&amp;TEXT(H570,"0000")&amp;"  "&amp;I570))</f>
        <v/>
      </c>
      <c r="Q570" s="12">
        <f>IF(J570=0,"",IF(J570="CNPJ/CPF","PIX: "&amp;TEXT(K570,"00000000000"),IF(J570="TELEFONE","PIX: "&amp;K570,IF(J570="EMAIL","PIX: "&amp;K570,"PIX: "&amp;TEXT(K570,"00000000000000")))))</f>
        <v/>
      </c>
    </row>
    <row r="571">
      <c r="A571" s="98" t="n">
        <v>13527660607</v>
      </c>
      <c r="B571" s="35" t="inlineStr">
        <is>
          <t>UOSTON SANTOS COSTA</t>
        </is>
      </c>
      <c r="C571" s="35">
        <f>UPPER(B571)</f>
        <v/>
      </c>
      <c r="E571" s="12" t="inlineStr">
        <is>
          <t xml:space="preserve"> uostons12@gmail.com</t>
        </is>
      </c>
      <c r="J571" s="12" t="inlineStr">
        <is>
          <t>EMAIL</t>
        </is>
      </c>
      <c r="K571" s="41">
        <f>IF(J571=0,"",IF(J571=Diversos!$I$2,IF(LEN(A571)&lt;=11,TEXT(A571,"00000000000"),TEXT(A571,"00000000000000")),IF(J571=Diversos!$I$3,E571,D571)))</f>
        <v/>
      </c>
      <c r="L571" s="12" t="inlineStr">
        <is>
          <t>MO</t>
        </is>
      </c>
      <c r="O571" s="12">
        <f>IF(AND(P571&lt;&gt;"",Q571&lt;&gt;""),Q571,P571&amp;Q571)</f>
        <v/>
      </c>
      <c r="P571" s="12">
        <f>IF(F571=0,"",IF(G571=13,F571&amp;"  "&amp;TEXT(G571,"000")&amp;"  "&amp;TEXT(H571,"0000")&amp;"  "&amp;I571,F571&amp;"  "&amp;TEXT(H571,"0000")&amp;"  "&amp;I571))</f>
        <v/>
      </c>
      <c r="Q571" s="12">
        <f>IF(J571=0,"",IF(J571="CNPJ/CPF","PIX: "&amp;TEXT(K571,"00000000000"),IF(J571="TELEFONE","PIX: "&amp;K571,IF(J571="EMAIL","PIX: "&amp;K571,"PIX: "&amp;TEXT(K571,"00000000000000")))))</f>
        <v/>
      </c>
    </row>
    <row r="572">
      <c r="A572" s="52" t="n">
        <v>51798600</v>
      </c>
      <c r="B572" s="35" t="inlineStr">
        <is>
          <t>VALDECI VIEGAS DE AMORIM</t>
        </is>
      </c>
      <c r="C572" s="36">
        <f>UPPER(B572)</f>
        <v/>
      </c>
      <c r="D572" s="43" t="n">
        <v>31998972778</v>
      </c>
      <c r="J572" s="12" t="inlineStr">
        <is>
          <t>TELEFONE</t>
        </is>
      </c>
      <c r="K572" s="41">
        <f>IF(J572=0,"",IF(J572=Diversos!$I$2,IF(LEN(A572)&lt;=11,TEXT(A572,"00000000000"),TEXT(A572,"00000000000000")),IF(J572=Diversos!$I$3,E572,D572)))</f>
        <v/>
      </c>
      <c r="L572" s="12" t="inlineStr">
        <is>
          <t>SERV</t>
        </is>
      </c>
      <c r="O572" s="12">
        <f>IF(AND(P572&lt;&gt;"",Q572&lt;&gt;""),Q572,P572&amp;Q572)</f>
        <v/>
      </c>
      <c r="P572" s="12">
        <f>IF(F572=0,"",IF(G572=13,F572&amp;"  "&amp;TEXT(G572,"000")&amp;"  "&amp;TEXT(H572,"0000")&amp;"  "&amp;I572,F572&amp;"  "&amp;TEXT(H572,"0000")&amp;"  "&amp;I572))</f>
        <v/>
      </c>
      <c r="Q572" s="12">
        <f>IF(J572=0,"",IF(J572="CNPJ/CPF","PIX: "&amp;TEXT(K572,"00000000000"),IF(J572="TELEFONE","PIX: "&amp;K572,IF(J572="EMAIL","PIX: "&amp;K572,"PIX: "&amp;TEXT(K572,"00000000000000")))))</f>
        <v/>
      </c>
    </row>
    <row r="573">
      <c r="A573" s="98" t="n">
        <v>195818660</v>
      </c>
      <c r="B573" s="35" t="inlineStr">
        <is>
          <t>VALDIR RIBEIRO FILHO</t>
        </is>
      </c>
      <c r="C573" s="35">
        <f>UPPER(B573)</f>
        <v/>
      </c>
      <c r="K573" s="41">
        <f>IF(J573=0,"",IF(J573=Diversos!$I$2,IF(LEN(A573)&lt;=11,TEXT(A573,"00000000000"),TEXT(A573,"00000000000000")),IF(J573=Diversos!$I$3,E573,D573)))</f>
        <v/>
      </c>
      <c r="L573" s="12" t="inlineStr">
        <is>
          <t>SERV</t>
        </is>
      </c>
      <c r="O573" s="12">
        <f>IF(AND(P573&lt;&gt;"",Q573&lt;&gt;""),Q573,P573&amp;Q573)</f>
        <v/>
      </c>
      <c r="P573" s="12">
        <f>IF(F573=0,"",IF(G573=13,F573&amp;"  "&amp;TEXT(G573,"000")&amp;"  "&amp;TEXT(H573,"0000")&amp;"  "&amp;I573,F573&amp;"  "&amp;TEXT(H573,"0000")&amp;"  "&amp;I573))</f>
        <v/>
      </c>
      <c r="Q573" s="12">
        <f>IF(J573=0,"",IF(J573="CNPJ/CPF","PIX: "&amp;TEXT(K573,"00000000000"),IF(J573="TELEFONE","PIX: "&amp;K573,IF(J573="EMAIL","PIX: "&amp;K573,"PIX: "&amp;TEXT(K573,"00000000000000")))))</f>
        <v/>
      </c>
    </row>
    <row r="574">
      <c r="A574" s="98" t="n">
        <v>13351596650</v>
      </c>
      <c r="B574" s="35" t="inlineStr">
        <is>
          <t>VALERIO BATISTA DE JESUS</t>
        </is>
      </c>
      <c r="C574" s="35">
        <f>UPPER(B574)</f>
        <v/>
      </c>
      <c r="D574" s="43" t="n">
        <v>31986675130</v>
      </c>
      <c r="F574" s="12" t="inlineStr">
        <is>
          <t>NUBANK</t>
        </is>
      </c>
      <c r="H574" s="40" t="n">
        <v>1</v>
      </c>
      <c r="I574" s="12" t="n">
        <v>17746019</v>
      </c>
      <c r="K574" s="41">
        <f>IF(J574=0,"",IF(J574=Diversos!$I$2,IF(LEN(A574)&lt;=11,TEXT(A574,"00000000000"),TEXT(A574,"00000000000000")),IF(J574=Diversos!$I$3,E574,D574)))</f>
        <v/>
      </c>
      <c r="L574" s="12" t="inlineStr">
        <is>
          <t>MO</t>
        </is>
      </c>
      <c r="N574" s="12" t="inlineStr">
        <is>
          <t>COLABORADOR</t>
        </is>
      </c>
      <c r="O574" s="12">
        <f>IF(AND(P574&lt;&gt;"",Q574&lt;&gt;""),Q574,P574&amp;Q574)</f>
        <v/>
      </c>
      <c r="P574" s="12">
        <f>IF(F574=0,"",IF(G574=13,F574&amp;"  "&amp;TEXT(G574,"000")&amp;"  "&amp;TEXT(H574,"0000")&amp;"  "&amp;I574,F574&amp;"  "&amp;TEXT(H574,"0000")&amp;"  "&amp;I574))</f>
        <v/>
      </c>
      <c r="Q574" s="12">
        <f>IF(J574=0,"",IF(J574="CNPJ/CPF","PIX: "&amp;TEXT(K574,"00000000000"),IF(J574="TELEFONE","PIX: "&amp;K574,IF(J574="EMAIL","PIX: "&amp;K574,"PIX: "&amp;TEXT(K574,"00000000000000")))))</f>
        <v/>
      </c>
    </row>
    <row r="575">
      <c r="A575" s="52" t="n">
        <v>12212212200</v>
      </c>
      <c r="B575" s="35" t="inlineStr">
        <is>
          <t>VALMIR BISPO DA SILVA</t>
        </is>
      </c>
      <c r="C575" s="35">
        <f>UPPER(B575)</f>
        <v/>
      </c>
      <c r="D575" s="43" t="n">
        <v>38998060567</v>
      </c>
      <c r="J575" s="12" t="inlineStr">
        <is>
          <t>TELEFONE</t>
        </is>
      </c>
      <c r="K575" s="41">
        <f>IF(J575=0,"",IF(J575=Diversos!$I$2,IF(LEN(A575)&lt;=11,TEXT(A575,"00000000000"),TEXT(A575,"00000000000000")),IF(J575=Diversos!$I$3,E575,D575)))</f>
        <v/>
      </c>
      <c r="L575" s="12" t="inlineStr">
        <is>
          <t>MO</t>
        </is>
      </c>
      <c r="N575" s="12" t="inlineStr">
        <is>
          <t>COLABORADOR</t>
        </is>
      </c>
      <c r="O575" s="12">
        <f>IF(AND(P575&lt;&gt;"",Q575&lt;&gt;""),Q575,P575&amp;Q575)</f>
        <v/>
      </c>
      <c r="P575" s="12">
        <f>IF(F575=0,"",IF(G575=13,F575&amp;"  "&amp;TEXT(G575,"000")&amp;"  "&amp;TEXT(H575,"0000")&amp;"  "&amp;I575,F575&amp;"  "&amp;TEXT(H575,"0000")&amp;"  "&amp;I575))</f>
        <v/>
      </c>
      <c r="Q575" s="12">
        <f>IF(J575=0,"",IF(J575="CNPJ/CPF","PIX: "&amp;TEXT(K575,"00000000000"),IF(J575="TELEFONE","PIX: "&amp;K575,IF(J575="EMAIL","PIX: "&amp;K575,"PIX: "&amp;TEXT(K575,"00000000000000")))))</f>
        <v/>
      </c>
    </row>
    <row r="576">
      <c r="A576" s="98" t="n">
        <v>9394979646</v>
      </c>
      <c r="B576" s="35" t="inlineStr">
        <is>
          <t xml:space="preserve">VALTER SARDINHA RIBEIRO </t>
        </is>
      </c>
      <c r="C576" s="36">
        <f>UPPER(B576)</f>
        <v/>
      </c>
      <c r="F576" s="12" t="inlineStr">
        <is>
          <t>CEF</t>
        </is>
      </c>
      <c r="G576" s="39" t="n">
        <v>13</v>
      </c>
      <c r="H576" s="40" t="n">
        <v>707</v>
      </c>
      <c r="I576" s="12" t="n">
        <v>530625</v>
      </c>
      <c r="L576" s="12" t="inlineStr">
        <is>
          <t>MO</t>
        </is>
      </c>
      <c r="N576" s="12" t="inlineStr">
        <is>
          <t>COLABORADOR</t>
        </is>
      </c>
      <c r="O576" s="12">
        <f>IF(AND(P576&lt;&gt;"",Q576&lt;&gt;""),Q576,P576&amp;Q576)</f>
        <v/>
      </c>
      <c r="P576" s="12">
        <f>IF(F576=0,"",IF(G576=13,F576&amp;"  "&amp;TEXT(G576,"000")&amp;"  "&amp;TEXT(H576,"0000")&amp;"  "&amp;I576,F576&amp;"  "&amp;TEXT(H576,"0000")&amp;"  "&amp;I576))</f>
        <v/>
      </c>
      <c r="Q576" s="12">
        <f>IF(J576=0,"",IF(J576="CNPJ/CPF","PIX: "&amp;TEXT(K576,"00000000000"),IF(J576="TELEFONE","PIX: "&amp;K576,IF(J576="EMAIL","PIX: "&amp;K576,"PIX: "&amp;TEXT(K576,"00000000000000")))))</f>
        <v/>
      </c>
    </row>
    <row r="577">
      <c r="A577" t="n">
        <v>6240368636</v>
      </c>
      <c r="B577" s="35" t="inlineStr">
        <is>
          <t>VANDER LUCIO JESUS DA SILVA</t>
        </is>
      </c>
      <c r="C577" s="35">
        <f>UPPER(B577)</f>
        <v/>
      </c>
      <c r="J577" s="12" t="inlineStr">
        <is>
          <t>CNPJ/CPF</t>
        </is>
      </c>
      <c r="K577" s="41">
        <f>IF(J577=0,"",IF(J577=Diversos!$I$2,IF(LEN(A577)&lt;=11,TEXT(A577,"00000000000"),TEXT(A577,"00000000000000")),IF(J577=Diversos!$I$3,E577,D577)))</f>
        <v/>
      </c>
      <c r="L577" s="12" t="inlineStr">
        <is>
          <t>MO</t>
        </is>
      </c>
      <c r="O577" s="12">
        <f>IF(AND(P577&lt;&gt;"",Q577&lt;&gt;""),Q577,P577&amp;Q577)</f>
        <v/>
      </c>
      <c r="P577" s="12">
        <f>IF(F577=0,"",IF(G577=13,F577&amp;"  "&amp;TEXT(G577,"000")&amp;"  "&amp;TEXT(H577,"0000")&amp;"  "&amp;I577,F577&amp;"  "&amp;TEXT(H577,"0000")&amp;"  "&amp;I577))</f>
        <v/>
      </c>
      <c r="Q577" s="12">
        <f>IF(J577=0,"",IF(J577="CNPJ/CPF","PIX: "&amp;TEXT(K577,"00000000000"),IF(J577="TELEFONE","PIX: "&amp;K577,IF(J577="EMAIL","PIX: "&amp;K577,"PIX: "&amp;TEXT(K577,"00000000000000")))))</f>
        <v/>
      </c>
    </row>
    <row r="578">
      <c r="A578" s="98" t="n">
        <v>12377901633</v>
      </c>
      <c r="B578" s="35" t="inlineStr">
        <is>
          <t>VANDER PAIXÃO DA SILVA</t>
        </is>
      </c>
      <c r="C578" s="35">
        <f>UPPER(B578)</f>
        <v/>
      </c>
      <c r="D578" s="38" t="n">
        <v>31984778807</v>
      </c>
      <c r="J578" s="12" t="inlineStr">
        <is>
          <t>TELEFONE</t>
        </is>
      </c>
      <c r="K578" s="41">
        <f>IF(J578=0,"",IF(J578=Diversos!$I$2,IF(LEN(A578)&lt;=11,TEXT(A578,"00000000000"),TEXT(A578,"00000000000000")),IF(J578=Diversos!$I$3,E578,D578)))</f>
        <v/>
      </c>
      <c r="L578" s="12" t="inlineStr">
        <is>
          <t>SERV</t>
        </is>
      </c>
      <c r="O578" s="12">
        <f>IF(AND(P578&lt;&gt;"",Q578&lt;&gt;""),Q578,P578&amp;Q578)</f>
        <v/>
      </c>
      <c r="P578" s="12">
        <f>IF(F578=0,"",IF(G578=13,F578&amp;"  "&amp;TEXT(G578,"000")&amp;"  "&amp;TEXT(H578,"0000")&amp;"  "&amp;I578,F578&amp;"  "&amp;TEXT(H578,"0000")&amp;"  "&amp;I578))</f>
        <v/>
      </c>
      <c r="Q578" s="12">
        <f>IF(J578=0,"",IF(J578="CNPJ/CPF","PIX: "&amp;TEXT(K578,"00000000000"),IF(J578="TELEFONE","PIX: "&amp;K578,IF(J578="EMAIL","PIX: "&amp;K578,"PIX: "&amp;TEXT(K578,"00000000000000")))))</f>
        <v/>
      </c>
    </row>
    <row r="579">
      <c r="A579" s="98" t="n">
        <v>17546556000180</v>
      </c>
      <c r="B579" s="35" t="inlineStr">
        <is>
          <t>VANDERCI DE MELLO ANDRADE</t>
        </is>
      </c>
      <c r="C579" s="35">
        <f>UPPER(B579)</f>
        <v/>
      </c>
      <c r="K579" s="41">
        <f>IF(J579=0,"",IF(J579=Diversos!$I$2,IF(LEN(A579)&lt;=11,TEXT(A579,"00000000000"),TEXT(A579,"00000000000000")),IF(J579=Diversos!$I$3,E579,D579)))</f>
        <v/>
      </c>
      <c r="L579" s="12" t="inlineStr">
        <is>
          <t>SERV</t>
        </is>
      </c>
      <c r="M579" s="12" t="inlineStr">
        <is>
          <t>AR CONDICIONADO</t>
        </is>
      </c>
      <c r="O579" s="12">
        <f>IF(AND(P579&lt;&gt;"",Q579&lt;&gt;""),Q579,P579&amp;Q579)</f>
        <v/>
      </c>
      <c r="P579" s="12">
        <f>IF(F579=0,"",IF(G579=13,F579&amp;"  "&amp;TEXT(G579,"000")&amp;"  "&amp;TEXT(H579,"0000")&amp;"  "&amp;I579,F579&amp;"  "&amp;TEXT(H579,"0000")&amp;"  "&amp;I579))</f>
        <v/>
      </c>
      <c r="Q579" s="12">
        <f>IF(J579=0,"",IF(J579="CNPJ/CPF","PIX: "&amp;TEXT(K579,"00000000000"),IF(J579="TELEFONE","PIX: "&amp;K579,IF(J579="EMAIL","PIX: "&amp;K579,"PIX: "&amp;TEXT(K579,"00000000000000")))))</f>
        <v/>
      </c>
    </row>
    <row r="580">
      <c r="A580" s="98" t="n">
        <v>79702732620</v>
      </c>
      <c r="B580" s="35" t="inlineStr">
        <is>
          <t xml:space="preserve">VANDERLEI FERNANDES DE OLIVEIRA </t>
        </is>
      </c>
      <c r="C580" s="36">
        <f>UPPER(B580)</f>
        <v/>
      </c>
      <c r="F580" s="12" t="inlineStr">
        <is>
          <t>CEF</t>
        </is>
      </c>
      <c r="G580" s="39" t="n">
        <v>13</v>
      </c>
      <c r="H580" s="40" t="n">
        <v>681</v>
      </c>
      <c r="I580" s="12" t="n">
        <v>26238</v>
      </c>
      <c r="J580" s="12" t="inlineStr">
        <is>
          <t>CNPJ/CPF</t>
        </is>
      </c>
      <c r="K580" s="41">
        <f>IF(J580=0,"",IF(J580=Diversos!$I$2,IF(LEN(A580)&lt;=11,TEXT(A580,"00000000000"),TEXT(A580,"00000000000000")),IF(J580=Diversos!$I$3,E580,D580)))</f>
        <v/>
      </c>
      <c r="L580" s="12" t="inlineStr">
        <is>
          <t>MO</t>
        </is>
      </c>
      <c r="N580" s="12" t="inlineStr">
        <is>
          <t>COLABORADOR</t>
        </is>
      </c>
      <c r="O580" s="12">
        <f>IF(AND(P580&lt;&gt;"",Q580&lt;&gt;""),Q580,P580&amp;Q580)</f>
        <v/>
      </c>
      <c r="P580" s="12">
        <f>IF(F580=0,"",IF(G580=13,F580&amp;"  "&amp;TEXT(G580,"000")&amp;"  "&amp;TEXT(H580,"0000")&amp;"  "&amp;I580,F580&amp;"  "&amp;TEXT(H580,"0000")&amp;"  "&amp;I580))</f>
        <v/>
      </c>
      <c r="Q580" s="12">
        <f>IF(J580=0,"",IF(J580="CNPJ/CPF","PIX: "&amp;TEXT(K580,"00000000000"),IF(J580="TELEFONE","PIX: "&amp;K580,IF(J580="EMAIL","PIX: "&amp;K580,"PIX: "&amp;TEXT(K580,"00000000000000")))))</f>
        <v/>
      </c>
    </row>
    <row r="581">
      <c r="A581" s="98" t="n">
        <v>18635713000197</v>
      </c>
      <c r="B581" s="35" t="inlineStr">
        <is>
          <t>LUCIANA MARA DA SILVA PAES TERRAPLENAGENS</t>
        </is>
      </c>
      <c r="C581" s="35" t="inlineStr">
        <is>
          <t>VENEZA TERRAPLENAGEM</t>
        </is>
      </c>
      <c r="E581" s="48" t="inlineStr">
        <is>
          <t>terraplanagemdj@outlook.com</t>
        </is>
      </c>
      <c r="J581" s="12" t="inlineStr">
        <is>
          <t>EMAIL</t>
        </is>
      </c>
      <c r="K581" s="41">
        <f>IF(J581=0,"",IF(J581=Diversos!$I$2,IF(LEN(A581)&lt;=11,TEXT(A581,"00000000000"),TEXT(A581,"00000000000000")),IF(J581=Diversos!$I$3,E581,D581)))</f>
        <v/>
      </c>
      <c r="L581" s="12" t="inlineStr">
        <is>
          <t>SERV</t>
        </is>
      </c>
      <c r="O581" s="12">
        <f>IF(AND(P581&lt;&gt;"",Q581&lt;&gt;""),Q581,P581&amp;Q581)</f>
        <v/>
      </c>
      <c r="P581" s="12">
        <f>IF(F581=0,"",IF(G581=13,F581&amp;"  "&amp;TEXT(G581,"000")&amp;"  "&amp;TEXT(H581,"0000")&amp;"  "&amp;I581,F581&amp;"  "&amp;TEXT(H581,"0000")&amp;"  "&amp;I581))</f>
        <v/>
      </c>
      <c r="Q581" s="12">
        <f>IF(J581=0,"",IF(J581="CNPJ/CPF","PIX: "&amp;TEXT(K581,"00000000000"),IF(J581="TELEFONE","PIX: "&amp;K581,IF(J581="EMAIL","PIX: "&amp;K581,"PIX: "&amp;TEXT(K581,"00000000000000")))))</f>
        <v/>
      </c>
    </row>
    <row r="582">
      <c r="A582" s="98" t="n">
        <v>43095046634</v>
      </c>
      <c r="B582" s="35" t="inlineStr">
        <is>
          <t>VERANILDA NUNES IDELFONSO</t>
        </is>
      </c>
      <c r="C582" s="35">
        <f>UPPER(B582)</f>
        <v/>
      </c>
      <c r="K582" s="41">
        <f>IF(J582=0,"",IF(J582=Diversos!$I$2,IF(LEN(A582)&lt;=11,TEXT(A582,"00000000000"),TEXT(A582,"00000000000000")),IF(J582=Diversos!$I$3,E582,D582)))</f>
        <v/>
      </c>
      <c r="L582" s="12" t="inlineStr">
        <is>
          <t>MAT</t>
        </is>
      </c>
      <c r="O582" s="12">
        <f>IF(AND(P582&lt;&gt;"",Q582&lt;&gt;""),Q582,P582&amp;Q582)</f>
        <v/>
      </c>
      <c r="P582" s="12">
        <f>IF(F582=0,"",IF(G582=13,F582&amp;"  "&amp;TEXT(G582,"000")&amp;"  "&amp;TEXT(H582,"0000")&amp;"  "&amp;I582,F582&amp;"  "&amp;TEXT(H582,"0000")&amp;"  "&amp;I582))</f>
        <v/>
      </c>
      <c r="Q582" s="12">
        <f>IF(J582=0,"",IF(J582="CNPJ/CPF","PIX: "&amp;TEXT(K582,"00000000000"),IF(J582="TELEFONE","PIX: "&amp;K582,IF(J582="EMAIL","PIX: "&amp;K582,"PIX: "&amp;TEXT(K582,"00000000000000")))))</f>
        <v/>
      </c>
    </row>
    <row r="583">
      <c r="A583" s="98" t="n">
        <v>17171309681</v>
      </c>
      <c r="B583" s="35" t="inlineStr">
        <is>
          <t xml:space="preserve">VICTOR SANTOS DAMASCENO </t>
        </is>
      </c>
      <c r="C583" s="35">
        <f>UPPER(B583)</f>
        <v/>
      </c>
      <c r="E583" s="12" t="inlineStr">
        <is>
          <t>vsdamasceno30@gmail.com</t>
        </is>
      </c>
      <c r="J583" s="12" t="inlineStr">
        <is>
          <t>EMAIL</t>
        </is>
      </c>
      <c r="K583" s="41">
        <f>IF(J583=0,"",IF(J583=Diversos!$I$2,IF(LEN(A583)&lt;=11,TEXT(A583,"00000000000"),TEXT(A583,"00000000000000")),IF(J583=Diversos!$I$3,E583,D583)))</f>
        <v/>
      </c>
      <c r="L583" s="12" t="inlineStr">
        <is>
          <t>MO</t>
        </is>
      </c>
      <c r="N583" s="12" t="inlineStr">
        <is>
          <t>COLABORADOR</t>
        </is>
      </c>
      <c r="O583" s="12">
        <f>IF(AND(P583&lt;&gt;"",Q583&lt;&gt;""),Q583,P583&amp;Q583)</f>
        <v/>
      </c>
      <c r="P583" s="12">
        <f>IF(F583=0,"",IF(G583=13,F583&amp;"  "&amp;TEXT(G583,"000")&amp;"  "&amp;TEXT(H583,"0000")&amp;"  "&amp;I583,F583&amp;"  "&amp;TEXT(H583,"0000")&amp;"  "&amp;I583))</f>
        <v/>
      </c>
      <c r="Q583" s="12">
        <f>IF(J583=0,"",IF(J583="CNPJ/CPF","PIX: "&amp;TEXT(K583,"00000000000"),IF(J583="TELEFONE","PIX: "&amp;K583,IF(J583="EMAIL","PIX: "&amp;K583,"PIX: "&amp;TEXT(K583,"00000000000000")))))</f>
        <v/>
      </c>
    </row>
    <row r="584">
      <c r="A584" s="77" t="n">
        <v>14313602000103</v>
      </c>
      <c r="B584" s="59" t="inlineStr">
        <is>
          <t>VIDA EQUIPAMENTOS DE PROTECAO LTDA</t>
        </is>
      </c>
      <c r="C584" s="59" t="inlineStr">
        <is>
          <t>VIDA EQUIPAMENTOS DE PROTECAO</t>
        </is>
      </c>
      <c r="L584" s="12" t="inlineStr">
        <is>
          <t>MO</t>
        </is>
      </c>
      <c r="M584" s="12" t="inlineStr">
        <is>
          <t>EPI</t>
        </is>
      </c>
      <c r="N584" s="12" t="inlineStr">
        <is>
          <t>FORNECEDOR</t>
        </is>
      </c>
      <c r="O584" s="12">
        <f>IF(AND(P584&lt;&gt;"",Q584&lt;&gt;""),Q584,P584&amp;Q584)</f>
        <v/>
      </c>
      <c r="P584" s="12">
        <f>IF(F584=0,"",IF(G584=13,F584&amp;"  "&amp;TEXT(G584,"000")&amp;"  "&amp;TEXT(H584,"0000")&amp;"  "&amp;I584,F584&amp;"  "&amp;TEXT(H584,"0000")&amp;"  "&amp;I584))</f>
        <v/>
      </c>
      <c r="Q584" s="12">
        <f>IF(J584=0,"",IF(J584="CNPJ/CPF","PIX: "&amp;TEXT(K584,"00000000000"),IF(J584="TELEFONE","PIX: "&amp;K584,IF(J584="EMAIL","PIX: "&amp;K584,"PIX: "&amp;TEXT(K584,"00000000000000")))))</f>
        <v/>
      </c>
    </row>
    <row r="585">
      <c r="A585" s="98" t="n">
        <v>51458978000132</v>
      </c>
      <c r="B585" s="35" t="inlineStr">
        <is>
          <t>VINTAGE VIDROS LTDA</t>
        </is>
      </c>
      <c r="C585" s="36">
        <f>UPPER(B585)</f>
        <v/>
      </c>
      <c r="K585" s="41">
        <f>IF(J585=0,"",IF(J585=Diversos!$I$2,IF(LEN(A585)&lt;=11,TEXT(A585,"00000000000"),TEXT(A585,"00000000000000")),IF(J585=Diversos!$I$3,E585,D585)))</f>
        <v/>
      </c>
      <c r="L585" s="12" t="inlineStr">
        <is>
          <t>MAT</t>
        </is>
      </c>
      <c r="N585" s="12" t="inlineStr">
        <is>
          <t>FORNECEDOR</t>
        </is>
      </c>
      <c r="O585" s="12">
        <f>IF(AND(P585&lt;&gt;"",Q585&lt;&gt;""),Q585,P585&amp;Q585)</f>
        <v/>
      </c>
      <c r="P585" s="12">
        <f>IF(F585=0,"",IF(G585=13,F585&amp;"  "&amp;TEXT(G585,"000")&amp;"  "&amp;TEXT(H585,"0000")&amp;"  "&amp;I585,F585&amp;"  "&amp;TEXT(H585,"0000")&amp;"  "&amp;I585))</f>
        <v/>
      </c>
      <c r="Q585" s="12">
        <f>IF(J585=0,"",IF(J585="CNPJ/CPF","PIX: "&amp;TEXT(K585,"00000000000"),IF(J585="TELEFONE","PIX: "&amp;K585,IF(J585="EMAIL","PIX: "&amp;K585,"PIX: "&amp;TEXT(K585,"00000000000000")))))</f>
        <v/>
      </c>
    </row>
    <row r="586">
      <c r="A586" s="98" t="n">
        <v>31995273779</v>
      </c>
      <c r="B586" s="35" t="inlineStr">
        <is>
          <t>VITOR HENRIQUE</t>
        </is>
      </c>
      <c r="C586" s="35">
        <f>UPPER(B586)</f>
        <v/>
      </c>
      <c r="D586" s="38" t="n">
        <v>31995273779</v>
      </c>
      <c r="J586" s="12" t="inlineStr">
        <is>
          <t>TELEFONE</t>
        </is>
      </c>
      <c r="K586" s="41">
        <f>IF(J586=0,"",IF(J586=Diversos!$I$2,IF(LEN(A586)&lt;=11,TEXT(A586,"00000000000"),TEXT(A586,"00000000000000")),IF(J586=Diversos!$I$3,E586,D586)))</f>
        <v/>
      </c>
      <c r="L586" s="12" t="inlineStr">
        <is>
          <t>MO</t>
        </is>
      </c>
      <c r="O586" s="12">
        <f>IF(AND(P586&lt;&gt;"",Q586&lt;&gt;""),Q586,P586&amp;Q586)</f>
        <v/>
      </c>
      <c r="P586" s="12">
        <f>IF(F586=0,"",IF(G586=13,F586&amp;"  "&amp;TEXT(G586,"000")&amp;"  "&amp;TEXT(H586,"0000")&amp;"  "&amp;I586,F586&amp;"  "&amp;TEXT(H586,"0000")&amp;"  "&amp;I586))</f>
        <v/>
      </c>
      <c r="Q586" s="12">
        <f>IF(J586=0,"",IF(J586="CNPJ/CPF","PIX: "&amp;TEXT(K586,"00000000000"),IF(J586="TELEFONE","PIX: "&amp;K586,IF(J586="EMAIL","PIX: "&amp;K586,"PIX: "&amp;TEXT(K586,"00000000000000")))))</f>
        <v/>
      </c>
    </row>
    <row r="587">
      <c r="A587" s="98" t="n">
        <v>15131692628</v>
      </c>
      <c r="B587" s="35" t="inlineStr">
        <is>
          <t>VITOR MARCOS QUEIROZ DOS SANTOS</t>
        </is>
      </c>
      <c r="C587" s="35">
        <f>UPPER(B587)</f>
        <v/>
      </c>
      <c r="D587" s="38" t="n">
        <v>31982303863</v>
      </c>
      <c r="J587" s="12" t="inlineStr">
        <is>
          <t>TELEFONE</t>
        </is>
      </c>
      <c r="K587" s="41">
        <f>IF(J587=0,"",IF(J587=Diversos!$I$2,IF(LEN(A587)&lt;=11,TEXT(A587,"00000000000"),TEXT(A587,"00000000000000")),IF(J587=Diversos!$I$3,E587,D587)))</f>
        <v/>
      </c>
      <c r="L587" s="12" t="inlineStr">
        <is>
          <t>MO</t>
        </is>
      </c>
      <c r="N587" s="12" t="inlineStr">
        <is>
          <t>COLABORADOR</t>
        </is>
      </c>
      <c r="O587" s="12">
        <f>IF(AND(P587&lt;&gt;"",Q587&lt;&gt;""),Q587,P587&amp;Q587)</f>
        <v/>
      </c>
      <c r="P587" s="12">
        <f>IF(F587=0,"",IF(G587=13,F587&amp;"  "&amp;TEXT(G587,"000")&amp;"  "&amp;TEXT(H587,"0000")&amp;"  "&amp;I587,F587&amp;"  "&amp;TEXT(H587,"0000")&amp;"  "&amp;I587))</f>
        <v/>
      </c>
      <c r="Q587" s="12">
        <f>IF(J587=0,"",IF(J587="CNPJ/CPF","PIX: "&amp;TEXT(K587,"00000000000"),IF(J587="TELEFONE","PIX: "&amp;K587,IF(J587="EMAIL","PIX: "&amp;K587,"PIX: "&amp;TEXT(K587,"00000000000000")))))</f>
        <v/>
      </c>
    </row>
    <row r="588">
      <c r="A588" s="98" t="n">
        <v>40087823000110</v>
      </c>
      <c r="B588" s="35" t="inlineStr">
        <is>
          <t>NEOVIDROS COMERCIAL LTDA.</t>
        </is>
      </c>
      <c r="C588" s="35" t="inlineStr">
        <is>
          <t>VITRA VIDROS</t>
        </is>
      </c>
      <c r="K588" s="41">
        <f>IF(J588=0,"",IF(J588=Diversos!$I$2,IF(LEN(A588)&lt;=11,TEXT(A588,"00000000000"),TEXT(A588,"00000000000000")),IF(J588=Diversos!$I$3,E588,D588)))</f>
        <v/>
      </c>
      <c r="L588" s="12" t="inlineStr">
        <is>
          <t>MAT</t>
        </is>
      </c>
      <c r="O588" s="12">
        <f>IF(AND(P588&lt;&gt;"",Q588&lt;&gt;""),Q588,P588&amp;Q588)</f>
        <v/>
      </c>
      <c r="P588" s="12">
        <f>IF(F588=0,"",IF(G588=13,F588&amp;"  "&amp;TEXT(G588,"000")&amp;"  "&amp;TEXT(H588,"0000")&amp;"  "&amp;I588,F588&amp;"  "&amp;TEXT(H588,"0000")&amp;"  "&amp;I588))</f>
        <v/>
      </c>
      <c r="Q588" s="12">
        <f>IF(J588=0,"",IF(J588="CNPJ/CPF","PIX: "&amp;TEXT(K588,"00000000000"),IF(J588="TELEFONE","PIX: "&amp;K588,IF(J588="EMAIL","PIX: "&amp;K588,"PIX: "&amp;TEXT(K588,"00000000000000")))))</f>
        <v/>
      </c>
    </row>
    <row r="589">
      <c r="A589" s="98" t="n">
        <v>5896435000341</v>
      </c>
      <c r="B589" s="35" t="inlineStr">
        <is>
          <t>WALSYWA INDUSTRIA E COMERCIO DE PRODUTOS METALURGICOS LTDA</t>
        </is>
      </c>
      <c r="C589" s="35" t="inlineStr">
        <is>
          <t>WALSYWA</t>
        </is>
      </c>
      <c r="D589" s="43" t="n"/>
      <c r="K589" s="41">
        <f>IF(J589=0,"",IF(J589=Diversos!$I$2,IF(LEN(A589)&lt;=11,TEXT(A589,"00000000000"),TEXT(A589,"00000000000000")),IF(J589=Diversos!$I$3,E589,D589)))</f>
        <v/>
      </c>
      <c r="L589" s="12" t="inlineStr">
        <is>
          <t>MAT</t>
        </is>
      </c>
      <c r="O589" s="12">
        <f>IF(AND(P589&lt;&gt;"",Q589&lt;&gt;""),Q589,P589&amp;Q589)</f>
        <v/>
      </c>
      <c r="P589" s="12">
        <f>IF(F589=0,"",IF(G589=13,F589&amp;"  "&amp;TEXT(G589,"000")&amp;"  "&amp;TEXT(H589,"0000")&amp;"  "&amp;I589,F589&amp;"  "&amp;TEXT(H589,"0000")&amp;"  "&amp;I589))</f>
        <v/>
      </c>
      <c r="Q589" s="12">
        <f>IF(J589=0,"",IF(J589="CNPJ/CPF","PIX: "&amp;TEXT(K589,"00000000000"),IF(J589="TELEFONE","PIX: "&amp;K589,IF(J589="EMAIL","PIX: "&amp;K589,"PIX: "&amp;TEXT(K589,"00000000000000")))))</f>
        <v/>
      </c>
    </row>
    <row r="590">
      <c r="A590" s="98" t="n">
        <v>8022030600</v>
      </c>
      <c r="B590" s="35" t="inlineStr">
        <is>
          <t xml:space="preserve">WALTER BARBOSA DOS SANTOS </t>
        </is>
      </c>
      <c r="C590" s="35">
        <f>UPPER(B590)</f>
        <v/>
      </c>
      <c r="J590" s="12" t="inlineStr">
        <is>
          <t>CNPJ/CPF</t>
        </is>
      </c>
      <c r="K590" s="41">
        <f>IF(J590=0,"",IF(J590=Diversos!$I$2,IF(LEN(A590)&lt;=11,TEXT(A590,"00000000000"),TEXT(A590,"00000000000000")),IF(J590=Diversos!$I$3,E590,D590)))</f>
        <v/>
      </c>
      <c r="L590" s="12" t="inlineStr">
        <is>
          <t>SERV</t>
        </is>
      </c>
      <c r="O590" s="12">
        <f>IF(AND(P590&lt;&gt;"",Q590&lt;&gt;""),Q590,P590&amp;Q590)</f>
        <v/>
      </c>
      <c r="P590" s="12">
        <f>IF(F590=0,"",IF(G590=13,F590&amp;"  "&amp;TEXT(G590,"000")&amp;"  "&amp;TEXT(H590,"0000")&amp;"  "&amp;I590,F590&amp;"  "&amp;TEXT(H590,"0000")&amp;"  "&amp;I590))</f>
        <v/>
      </c>
      <c r="Q590" s="12">
        <f>IF(J590=0,"",IF(J590="CNPJ/CPF","PIX: "&amp;TEXT(K590,"00000000000"),IF(J590="TELEFONE","PIX: "&amp;K590,IF(J590="EMAIL","PIX: "&amp;K590,"PIX: "&amp;TEXT(K590,"00000000000000")))))</f>
        <v/>
      </c>
    </row>
    <row r="591">
      <c r="A591" s="98" t="n">
        <v>36716693000160</v>
      </c>
      <c r="B591" s="35" t="inlineStr">
        <is>
          <t>WALTER BARBOSA DOS SANTOS  MEI</t>
        </is>
      </c>
      <c r="C591" s="35">
        <f>UPPER(B591)</f>
        <v/>
      </c>
      <c r="K591" s="41">
        <f>IF(J591=0,"",IF(J591=Diversos!$I$2,IF(LEN(A591)&lt;=11,TEXT(A591,"00000000000"),TEXT(A591,"00000000000000")),IF(J591=Diversos!$I$3,E591,D591)))</f>
        <v/>
      </c>
      <c r="L591" s="12" t="inlineStr">
        <is>
          <t>DIV</t>
        </is>
      </c>
      <c r="O591" s="12">
        <f>IF(AND(P591&lt;&gt;"",Q591&lt;&gt;""),Q591,P591&amp;Q591)</f>
        <v/>
      </c>
      <c r="P591" s="12">
        <f>IF(F591=0,"",IF(G591=13,F591&amp;"  "&amp;TEXT(G591,"000")&amp;"  "&amp;TEXT(H591,"0000")&amp;"  "&amp;I591,F591&amp;"  "&amp;TEXT(H591,"0000")&amp;"  "&amp;I591))</f>
        <v/>
      </c>
      <c r="Q591" s="12">
        <f>IF(J591=0,"",IF(J591="CNPJ/CPF","PIX: "&amp;TEXT(K591,"00000000000"),IF(J591="TELEFONE","PIX: "&amp;K591,IF(J591="EMAIL","PIX: "&amp;K591,"PIX: "&amp;TEXT(K591,"00000000000000")))))</f>
        <v/>
      </c>
    </row>
    <row r="592">
      <c r="A592" s="37" t="n">
        <v>98803492615</v>
      </c>
      <c r="B592" s="36" t="inlineStr">
        <is>
          <t>WALTERSON ANDRE</t>
        </is>
      </c>
      <c r="C592" s="36">
        <f>UPPER(B592)</f>
        <v/>
      </c>
      <c r="D592" s="43" t="n"/>
      <c r="E592" s="44" t="n"/>
      <c r="F592" s="44" t="inlineStr">
        <is>
          <t>CEF</t>
        </is>
      </c>
      <c r="G592" s="45" t="n">
        <v>13</v>
      </c>
      <c r="H592" s="46" t="n">
        <v>536</v>
      </c>
      <c r="I592" s="44" t="n">
        <v>70609</v>
      </c>
      <c r="J592" s="44" t="n"/>
      <c r="K592" s="41">
        <f>IF(J592=0,"",IF(J592=Diversos!$I$2,IF(LEN(A592)&lt;=11,TEXT(A592,"00000000000"),TEXT(A592,"00000000000000")),IF(J592=Diversos!$I$3,E592,D592)))</f>
        <v/>
      </c>
      <c r="L592" s="12" t="inlineStr">
        <is>
          <t>MO</t>
        </is>
      </c>
      <c r="M592" s="44" t="n"/>
      <c r="N592" s="44" t="inlineStr">
        <is>
          <t>COLABORADOR</t>
        </is>
      </c>
      <c r="O592" s="12">
        <f>IF(AND(P592&lt;&gt;"",Q592&lt;&gt;""),Q592,P592&amp;Q592)</f>
        <v/>
      </c>
      <c r="P592" s="12">
        <f>IF(F592=0,"",IF(G592=13,F592&amp;"  "&amp;TEXT(G592,"000")&amp;"  "&amp;TEXT(H592,"0000")&amp;"  "&amp;I592,F592&amp;"  "&amp;TEXT(H592,"0000")&amp;"  "&amp;I592))</f>
        <v/>
      </c>
      <c r="Q592" s="12">
        <f>IF(J592=0,"",IF(J592="CNPJ/CPF","PIX: "&amp;TEXT(K592,"00000000000"),IF(J592="TELEFONE","PIX: "&amp;K592,IF(J592="EMAIL","PIX: "&amp;K592,"PIX: "&amp;TEXT(K592,"00000000000000")))))</f>
        <v/>
      </c>
    </row>
    <row r="593">
      <c r="A593" s="98" t="n">
        <v>3333136660</v>
      </c>
      <c r="B593" s="35" t="inlineStr">
        <is>
          <t>WANDERLEI RODRIGUES CALDEIRA</t>
        </is>
      </c>
      <c r="C593" s="36">
        <f>UPPER(B593)</f>
        <v/>
      </c>
      <c r="F593" s="12" t="inlineStr">
        <is>
          <t>CEF</t>
        </is>
      </c>
      <c r="H593" s="40" t="n">
        <v>2427</v>
      </c>
      <c r="I593" s="12" t="n">
        <v>7636683840</v>
      </c>
      <c r="K593" s="41">
        <f>IF(J593=0,"",IF(J593=Diversos!$I$2,IF(LEN(A593)&lt;=11,TEXT(A593,"00000000000"),TEXT(A593,"00000000000000")),IF(J593=Diversos!$I$3,E593,D593)))</f>
        <v/>
      </c>
      <c r="L593" s="12" t="inlineStr">
        <is>
          <t>MO</t>
        </is>
      </c>
      <c r="N593" s="12" t="inlineStr">
        <is>
          <t>COLABORADOR</t>
        </is>
      </c>
      <c r="O593" s="12">
        <f>IF(AND(P593&lt;&gt;"",Q593&lt;&gt;""),Q593,P593&amp;Q593)</f>
        <v/>
      </c>
      <c r="P593" s="12">
        <f>IF(F593=0,"",IF(G593=13,F593&amp;"  "&amp;TEXT(G593,"000")&amp;"  "&amp;TEXT(H593,"0000")&amp;"  "&amp;I593,F593&amp;"  "&amp;TEXT(H593,"0000")&amp;"  "&amp;I593))</f>
        <v/>
      </c>
      <c r="Q593" s="12">
        <f>IF(J593=0,"",IF(J593="CNPJ/CPF","PIX: "&amp;TEXT(K593,"00000000000"),IF(J593="TELEFONE","PIX: "&amp;K593,IF(J593="EMAIL","PIX: "&amp;K593,"PIX: "&amp;TEXT(K593,"00000000000000")))))</f>
        <v/>
      </c>
    </row>
    <row r="594">
      <c r="A594" s="98" t="n">
        <v>96830123615</v>
      </c>
      <c r="B594" s="36" t="inlineStr">
        <is>
          <t>WANDERLEY DE SOUZA MAIA</t>
        </is>
      </c>
      <c r="C594" s="36">
        <f>UPPER(B594)</f>
        <v/>
      </c>
      <c r="D594" s="43" t="n"/>
      <c r="F594" s="59" t="inlineStr">
        <is>
          <t>CEF</t>
        </is>
      </c>
      <c r="G594" s="60" t="n">
        <v>13</v>
      </c>
      <c r="H594" s="61" t="n">
        <v>1486</v>
      </c>
      <c r="I594" s="59" t="n">
        <v>735602</v>
      </c>
      <c r="K594" s="41">
        <f>IF(J594=0,"",IF(J594=Diversos!$I$2,IF(LEN(A594)&lt;=11,TEXT(A594,"00000000000"),TEXT(A594,"00000000000000")),IF(J594=Diversos!$I$3,E594,D594)))</f>
        <v/>
      </c>
      <c r="L594" s="12" t="inlineStr">
        <is>
          <t>MO</t>
        </is>
      </c>
      <c r="N594" s="12" t="inlineStr">
        <is>
          <t>COLABORADOR</t>
        </is>
      </c>
      <c r="O594" s="12">
        <f>IF(AND(P594&lt;&gt;"",Q594&lt;&gt;""),Q594,P594&amp;Q594)</f>
        <v/>
      </c>
      <c r="P594" s="12">
        <f>IF(F594=0,"",IF(G594=13,F594&amp;"  "&amp;TEXT(G594,"000")&amp;"  "&amp;TEXT(H594,"0000")&amp;"  "&amp;I594,F594&amp;"  "&amp;TEXT(H594,"0000")&amp;"  "&amp;I594))</f>
        <v/>
      </c>
      <c r="Q594" s="12">
        <f>IF(J594=0,"",IF(J594="CNPJ/CPF","PIX: "&amp;TEXT(K594,"00000000000"),IF(J594="TELEFONE","PIX: "&amp;K594,IF(J594="EMAIL","PIX: "&amp;K594,"PIX: "&amp;TEXT(K594,"00000000000000")))))</f>
        <v/>
      </c>
    </row>
    <row r="595">
      <c r="A595" s="98" t="n">
        <v>9221229629</v>
      </c>
      <c r="B595" s="35" t="inlineStr">
        <is>
          <t>WANDERSON CARLOS SANTOS VIEIRA</t>
        </is>
      </c>
      <c r="C595" s="35">
        <f>UPPER(B595)</f>
        <v/>
      </c>
      <c r="D595" s="38" t="n">
        <v>38998369770</v>
      </c>
      <c r="J595" s="12" t="inlineStr">
        <is>
          <t>TELEFONE</t>
        </is>
      </c>
      <c r="K595" s="41">
        <f>IF(J595=0,"",IF(J595=Diversos!$I$2,IF(LEN(A595)&lt;=11,TEXT(A595,"00000000000"),TEXT(A595,"00000000000000")),IF(J595=Diversos!$I$3,E595,D595)))</f>
        <v/>
      </c>
      <c r="L595" s="12" t="inlineStr">
        <is>
          <t>MO</t>
        </is>
      </c>
      <c r="N595" s="12" t="inlineStr">
        <is>
          <t>COLABORADOR</t>
        </is>
      </c>
      <c r="O595" s="12">
        <f>IF(AND(P595&lt;&gt;"",Q595&lt;&gt;""),Q595,P595&amp;Q595)</f>
        <v/>
      </c>
      <c r="P595" s="12">
        <f>IF(F595=0,"",IF(G595=13,F595&amp;"  "&amp;TEXT(G595,"000")&amp;"  "&amp;TEXT(H595,"0000")&amp;"  "&amp;I595,F595&amp;"  "&amp;TEXT(H595,"0000")&amp;"  "&amp;I595))</f>
        <v/>
      </c>
      <c r="Q595" s="12">
        <f>IF(J595=0,"",IF(J595="CNPJ/CPF","PIX: "&amp;TEXT(K595,"00000000000"),IF(J595="TELEFONE","PIX: "&amp;K595,IF(J595="EMAIL","PIX: "&amp;K595,"PIX: "&amp;TEXT(K595,"00000000000000")))))</f>
        <v/>
      </c>
    </row>
    <row r="596">
      <c r="A596" s="98" t="n">
        <v>12095122623</v>
      </c>
      <c r="B596" s="35" t="inlineStr">
        <is>
          <t>WANDERSON ROMUALDO DE SOUZA</t>
        </is>
      </c>
      <c r="C596" s="35">
        <f>UPPER(B596)</f>
        <v/>
      </c>
      <c r="J596" s="12" t="inlineStr">
        <is>
          <t>CNPJ/CPF</t>
        </is>
      </c>
      <c r="K596" s="41">
        <f>IF(J596=0,"",IF(J596=Diversos!$I$2,IF(LEN(A596)&lt;=11,TEXT(A596,"00000000000"),TEXT(A596,"00000000000000")),IF(J596=Diversos!$I$3,E596,D596)))</f>
        <v/>
      </c>
      <c r="L596" s="12" t="inlineStr">
        <is>
          <t>MO</t>
        </is>
      </c>
      <c r="N596" s="12" t="inlineStr">
        <is>
          <t>COLABORADOR</t>
        </is>
      </c>
      <c r="O596" s="12">
        <f>IF(AND(P596&lt;&gt;"",Q596&lt;&gt;""),Q596,P596&amp;Q596)</f>
        <v/>
      </c>
      <c r="P596" s="12">
        <f>IF(F596=0,"",IF(G596=13,F596&amp;"  "&amp;TEXT(G596,"000")&amp;"  "&amp;TEXT(H596,"0000")&amp;"  "&amp;I596,F596&amp;"  "&amp;TEXT(H596,"0000")&amp;"  "&amp;I596))</f>
        <v/>
      </c>
      <c r="Q596" s="12">
        <f>IF(J596=0,"",IF(J596="CNPJ/CPF","PIX: "&amp;TEXT(K596,"00000000000"),IF(J596="TELEFONE","PIX: "&amp;K596,IF(J596="EMAIL","PIX: "&amp;K596,"PIX: "&amp;TEXT(K596,"00000000000000")))))</f>
        <v/>
      </c>
    </row>
    <row r="597">
      <c r="A597" s="52" t="n">
        <v>11711711700</v>
      </c>
      <c r="B597" s="35" t="inlineStr">
        <is>
          <t>WASHINGTON MARTINS FERNANDES DA SILVA</t>
        </is>
      </c>
      <c r="C597" s="36">
        <f>UPPER(B597)</f>
        <v/>
      </c>
      <c r="D597" s="43" t="n"/>
      <c r="K597" s="41">
        <f>IF(J597=0,"",IF(J597=Diversos!$I$2,IF(LEN(A597)&lt;=11,TEXT(A597,"00000000000"),TEXT(A597,"00000000000000")),IF(J597=Diversos!$I$3,E597,D597)))</f>
        <v/>
      </c>
      <c r="L597" s="12" t="inlineStr">
        <is>
          <t>DIV</t>
        </is>
      </c>
      <c r="O597" s="12">
        <f>IF(AND(P597&lt;&gt;"",Q597&lt;&gt;""),Q597,P597&amp;Q597)</f>
        <v/>
      </c>
      <c r="P597" s="12">
        <f>IF(F597=0,"",IF(G597=13,F597&amp;"  "&amp;TEXT(G597,"000")&amp;"  "&amp;TEXT(H597,"0000")&amp;"  "&amp;I597,F597&amp;"  "&amp;TEXT(H597,"0000")&amp;"  "&amp;I597))</f>
        <v/>
      </c>
      <c r="Q597" s="12">
        <f>IF(J597=0,"",IF(J597="CNPJ/CPF","PIX: "&amp;TEXT(K597,"00000000000"),IF(J597="TELEFONE","PIX: "&amp;K597,IF(J597="EMAIL","PIX: "&amp;K597,"PIX: "&amp;TEXT(K597,"00000000000000")))))</f>
        <v/>
      </c>
    </row>
    <row r="598">
      <c r="A598" s="98" t="n">
        <v>32404522000145</v>
      </c>
      <c r="B598" s="35" t="inlineStr">
        <is>
          <t>JESULITO DE OLIVEIRA INSTALACOES ELETRICAS</t>
        </is>
      </c>
      <c r="C598" s="36" t="inlineStr">
        <is>
          <t>WATTS INSTALACOES ELETRICA &amp; ENERGIA RENOVAVEIS</t>
        </is>
      </c>
      <c r="K598" s="41">
        <f>IF(J598=0,"",IF(J598=Diversos!$I$2,IF(LEN(A598)&lt;=11,TEXT(A598,"00000000000"),TEXT(A598,"00000000000000")),IF(J598=Diversos!$I$3,E598,D598)))</f>
        <v/>
      </c>
      <c r="L598" s="12" t="inlineStr">
        <is>
          <t>SERV</t>
        </is>
      </c>
      <c r="O598" s="12">
        <f>IF(AND(P598&lt;&gt;"",Q598&lt;&gt;""),Q598,P598&amp;Q598)</f>
        <v/>
      </c>
      <c r="P598" s="12">
        <f>IF(F598=0,"",IF(G598=13,F598&amp;"  "&amp;TEXT(G598,"000")&amp;"  "&amp;TEXT(H598,"0000")&amp;"  "&amp;I598,F598&amp;"  "&amp;TEXT(H598,"0000")&amp;"  "&amp;I598))</f>
        <v/>
      </c>
      <c r="Q598" s="12">
        <f>IF(J598=0,"",IF(J598="CNPJ/CPF","PIX: "&amp;TEXT(K598,"00000000000"),IF(J598="TELEFONE","PIX: "&amp;K598,IF(J598="EMAIL","PIX: "&amp;K598,"PIX: "&amp;TEXT(K598,"00000000000000")))))</f>
        <v/>
      </c>
    </row>
    <row r="599">
      <c r="A599" s="98" t="n">
        <v>5230401648</v>
      </c>
      <c r="B599" s="35" t="inlineStr">
        <is>
          <t>WELINGTON BARBOSA DE OLIVEIRA</t>
        </is>
      </c>
      <c r="C599" s="36">
        <f>UPPER(B599)</f>
        <v/>
      </c>
      <c r="D599" s="43" t="n"/>
      <c r="F599" s="12" t="inlineStr">
        <is>
          <t>CEF</t>
        </is>
      </c>
      <c r="G599" s="39" t="n">
        <v>13</v>
      </c>
      <c r="H599" s="40" t="n">
        <v>1422</v>
      </c>
      <c r="I599" s="12" t="n">
        <v>270392</v>
      </c>
      <c r="K599" s="41">
        <f>IF(J599=0,"",IF(J599=Diversos!$I$2,IF(LEN(A599)&lt;=11,TEXT(A599,"00000000000"),TEXT(A599,"00000000000000")),IF(J599=Diversos!$I$3,E599,D599)))</f>
        <v/>
      </c>
      <c r="L599" s="12" t="inlineStr">
        <is>
          <t>SERV</t>
        </is>
      </c>
      <c r="O599" s="12">
        <f>IF(AND(P599&lt;&gt;"",Q599&lt;&gt;""),Q599,P599&amp;Q599)</f>
        <v/>
      </c>
      <c r="P599" s="12">
        <f>IF(F599=0,"",IF(G599=13,F599&amp;"  "&amp;TEXT(G599,"000")&amp;"  "&amp;TEXT(H599,"0000")&amp;"  "&amp;I599,F599&amp;"  "&amp;TEXT(H599,"0000")&amp;"  "&amp;I599))</f>
        <v/>
      </c>
      <c r="Q599" s="12">
        <f>IF(J599=0,"",IF(J599="CNPJ/CPF","PIX: "&amp;TEXT(K599,"00000000000"),IF(J599="TELEFONE","PIX: "&amp;K599,IF(J599="EMAIL","PIX: "&amp;K599,"PIX: "&amp;TEXT(K599,"00000000000000")))))</f>
        <v/>
      </c>
    </row>
    <row r="600">
      <c r="A600" s="98" t="n">
        <v>13568423642</v>
      </c>
      <c r="B600" s="35" t="inlineStr">
        <is>
          <t xml:space="preserve">WELINGTON PEREIRA DOS SANTOS    </t>
        </is>
      </c>
      <c r="C600" s="35">
        <f>UPPER(B600)</f>
        <v/>
      </c>
      <c r="D600" s="43" t="n"/>
      <c r="F600" s="12" t="inlineStr">
        <is>
          <t>ITAÚ</t>
        </is>
      </c>
      <c r="H600" s="40" t="n">
        <v>7349</v>
      </c>
      <c r="I600" s="12" t="n">
        <v>201434</v>
      </c>
      <c r="K600" s="41">
        <f>IF(J600=0,"",IF(J600=Diversos!$I$2,IF(LEN(A600)&lt;=11,TEXT(A600,"00000000000"),TEXT(A600,"00000000000000")),IF(J600=Diversos!$I$3,E600,D600)))</f>
        <v/>
      </c>
      <c r="L600" s="12" t="inlineStr">
        <is>
          <t>MO</t>
        </is>
      </c>
      <c r="N600" s="12" t="inlineStr">
        <is>
          <t>COLABORADOR</t>
        </is>
      </c>
      <c r="O600" s="12">
        <f>IF(AND(P600&lt;&gt;"",Q600&lt;&gt;""),Q600,P600&amp;Q600)</f>
        <v/>
      </c>
      <c r="P600" s="12">
        <f>IF(F600=0,"",IF(G600=13,F600&amp;"  "&amp;TEXT(G600,"000")&amp;"  "&amp;TEXT(H600,"0000")&amp;"  "&amp;I600,F600&amp;"  "&amp;TEXT(H600,"0000")&amp;"  "&amp;I600))</f>
        <v/>
      </c>
      <c r="Q600" s="12">
        <f>IF(J600=0,"",IF(J600="CNPJ/CPF","PIX: "&amp;TEXT(K600,"00000000000"),IF(J600="TELEFONE","PIX: "&amp;K600,IF(J600="EMAIL","PIX: "&amp;K600,"PIX: "&amp;TEXT(K600,"00000000000000")))))</f>
        <v/>
      </c>
    </row>
    <row r="601">
      <c r="A601" s="98" t="n">
        <v>14020156662</v>
      </c>
      <c r="B601" s="35" t="inlineStr">
        <is>
          <t>WELLINGTON GOMES PAIVA</t>
        </is>
      </c>
      <c r="C601" s="36">
        <f>UPPER(B601)</f>
        <v/>
      </c>
      <c r="J601" s="12" t="inlineStr">
        <is>
          <t>CNPJ/CPF</t>
        </is>
      </c>
      <c r="K601" s="41">
        <f>IF(J601=0,"",IF(J601=Diversos!$I$2,IF(LEN(A601)&lt;=11,TEXT(A601,"00000000000"),TEXT(A601,"00000000000000")),IF(J601=Diversos!$I$3,E601,D601)))</f>
        <v/>
      </c>
      <c r="L601" s="12" t="inlineStr">
        <is>
          <t>MO</t>
        </is>
      </c>
      <c r="N601" s="12" t="inlineStr">
        <is>
          <t>COLABORADOR</t>
        </is>
      </c>
      <c r="O601" s="12">
        <f>IF(AND(P601&lt;&gt;"",Q601&lt;&gt;""),Q601,P601&amp;Q601)</f>
        <v/>
      </c>
      <c r="P601" s="12">
        <f>IF(F601=0,"",IF(G601=13,F601&amp;"  "&amp;TEXT(G601,"000")&amp;"  "&amp;TEXT(H601,"0000")&amp;"  "&amp;I601,F601&amp;"  "&amp;TEXT(H601,"0000")&amp;"  "&amp;I601))</f>
        <v/>
      </c>
      <c r="Q601" s="12">
        <f>IF(J601=0,"",IF(J601="CNPJ/CPF","PIX: "&amp;TEXT(K601,"00000000000"),IF(J601="TELEFONE","PIX: "&amp;K601,IF(J601="EMAIL","PIX: "&amp;K601,"PIX: "&amp;TEXT(K601,"00000000000000")))))</f>
        <v/>
      </c>
    </row>
    <row r="602">
      <c r="A602" s="98" t="n">
        <v>1934626643</v>
      </c>
      <c r="B602" s="35" t="inlineStr">
        <is>
          <t>WELVERTE LUCAS CONRADO LOPES</t>
        </is>
      </c>
      <c r="C602" s="35">
        <f>UPPER(B602)</f>
        <v/>
      </c>
      <c r="D602" s="38" t="n">
        <v>31990902743</v>
      </c>
      <c r="K602" s="41">
        <f>IF(J602=0,"",IF(J602=Diversos!$I$2,IF(LEN(A602)&lt;=11,TEXT(A602,"00000000000"),TEXT(A602,"00000000000000")),IF(J602=Diversos!$I$3,E602,D602)))</f>
        <v/>
      </c>
      <c r="L602" s="12" t="inlineStr">
        <is>
          <t>MO</t>
        </is>
      </c>
      <c r="N602" s="12" t="inlineStr">
        <is>
          <t>COLABORADOR</t>
        </is>
      </c>
      <c r="O602" s="12">
        <f>IF(AND(P602&lt;&gt;"",Q602&lt;&gt;""),Q602,P602&amp;Q602)</f>
        <v/>
      </c>
      <c r="P602" s="12">
        <f>IF(F602=0,"",IF(G602=13,F602&amp;"  "&amp;TEXT(G602,"000")&amp;"  "&amp;TEXT(H602,"0000")&amp;"  "&amp;I602,F602&amp;"  "&amp;TEXT(H602,"0000")&amp;"  "&amp;I602))</f>
        <v/>
      </c>
      <c r="Q602" s="12">
        <f>IF(J602=0,"",IF(J602="CNPJ/CPF","PIX: "&amp;TEXT(K602,"00000000000"),IF(J602="TELEFONE","PIX: "&amp;K602,IF(J602="EMAIL","PIX: "&amp;K602,"PIX: "&amp;TEXT(K602,"00000000000000")))))</f>
        <v/>
      </c>
    </row>
    <row r="603">
      <c r="A603" s="52" t="n">
        <v>35321600</v>
      </c>
      <c r="B603" s="35" t="inlineStr">
        <is>
          <t>WENDER RYAN PEREIRA SANTOS</t>
        </is>
      </c>
      <c r="C603" s="36">
        <f>UPPER(B603)</f>
        <v/>
      </c>
      <c r="E603" s="48" t="inlineStr">
        <is>
          <t>ws831656@gmail.com</t>
        </is>
      </c>
      <c r="J603" s="12" t="inlineStr">
        <is>
          <t>EMAIL</t>
        </is>
      </c>
      <c r="K603" s="41">
        <f>IF(J603=0,"",IF(J603=Diversos!$I$2,IF(LEN(A603)&lt;=11,TEXT(A603,"00000000000"),TEXT(A603,"00000000000000")),IF(J603=Diversos!$I$3,E603,D603)))</f>
        <v/>
      </c>
      <c r="L603" s="12" t="inlineStr">
        <is>
          <t>MO</t>
        </is>
      </c>
      <c r="N603" s="12" t="inlineStr">
        <is>
          <t>COLABORADOR</t>
        </is>
      </c>
      <c r="O603" s="12">
        <f>IF(AND(P603&lt;&gt;"",Q603&lt;&gt;""),Q603,P603&amp;Q603)</f>
        <v/>
      </c>
      <c r="P603" s="12">
        <f>IF(F603=0,"",IF(G603=13,F603&amp;"  "&amp;TEXT(G603,"000")&amp;"  "&amp;TEXT(H603,"0000")&amp;"  "&amp;I603,F603&amp;"  "&amp;TEXT(H603,"0000")&amp;"  "&amp;I603))</f>
        <v/>
      </c>
      <c r="Q603" s="12">
        <f>IF(J603=0,"",IF(J603="CNPJ/CPF","PIX: "&amp;TEXT(K603,"00000000000"),IF(J603="TELEFONE","PIX: "&amp;K603,IF(J603="EMAIL","PIX: "&amp;K603,"PIX: "&amp;TEXT(K603,"00000000000000")))))</f>
        <v/>
      </c>
    </row>
    <row r="604">
      <c r="A604" s="98" t="n">
        <v>6929339644</v>
      </c>
      <c r="B604" s="35" t="inlineStr">
        <is>
          <t xml:space="preserve">WESLEY DE PAULA OLIVEIRA </t>
        </is>
      </c>
      <c r="C604" s="36">
        <f>UPPER(B604)</f>
        <v/>
      </c>
      <c r="D604" s="43" t="n"/>
      <c r="J604" s="12" t="inlineStr">
        <is>
          <t>CNPJ/CPF</t>
        </is>
      </c>
      <c r="K604" s="41">
        <f>IF(J604=0,"",IF(J604=Diversos!$I$2,IF(LEN(A604)&lt;=11,TEXT(A604,"00000000000"),TEXT(A604,"00000000000000")),IF(J604=Diversos!$I$3,E604,D604)))</f>
        <v/>
      </c>
      <c r="L604" s="12" t="inlineStr">
        <is>
          <t>MO</t>
        </is>
      </c>
      <c r="N604" s="12" t="inlineStr">
        <is>
          <t>COLABORADOR</t>
        </is>
      </c>
      <c r="O604" s="12">
        <f>IF(AND(P604&lt;&gt;"",Q604&lt;&gt;""),Q604,P604&amp;Q604)</f>
        <v/>
      </c>
      <c r="P604" s="12">
        <f>IF(F604=0,"",IF(G604=13,F604&amp;"  "&amp;TEXT(G604,"000")&amp;"  "&amp;TEXT(H604,"0000")&amp;"  "&amp;I604,F604&amp;"  "&amp;TEXT(H604,"0000")&amp;"  "&amp;I604))</f>
        <v/>
      </c>
      <c r="Q604" s="12">
        <f>IF(J604=0,"",IF(J604="CNPJ/CPF","PIX: "&amp;TEXT(K604,"00000000000"),IF(J604="TELEFONE","PIX: "&amp;K604,IF(J604="EMAIL","PIX: "&amp;K604,"PIX: "&amp;TEXT(K604,"00000000000000")))))</f>
        <v/>
      </c>
    </row>
    <row r="605">
      <c r="A605" s="98" t="n">
        <v>13313313300</v>
      </c>
      <c r="B605" s="35" t="inlineStr">
        <is>
          <t>WESLEY FIRMINO DOS SANTOS</t>
        </is>
      </c>
      <c r="C605" s="36">
        <f>UPPER(B605)</f>
        <v/>
      </c>
      <c r="E605" s="12" t="inlineStr">
        <is>
          <t>wesleyfirminodossantos09@gmail.com</t>
        </is>
      </c>
      <c r="J605" s="12" t="inlineStr">
        <is>
          <t>EMAIL</t>
        </is>
      </c>
      <c r="K605" s="41">
        <f>IF(J605=0,"",IF(J605=Diversos!$I$2,IF(LEN(A605)&lt;=11,TEXT(A605,"00000000000"),TEXT(A605,"00000000000000")),IF(J605=Diversos!$I$3,E605,D605)))</f>
        <v/>
      </c>
      <c r="L605" s="12" t="inlineStr">
        <is>
          <t>MO</t>
        </is>
      </c>
      <c r="N605" s="12" t="inlineStr">
        <is>
          <t>COLABORADOR</t>
        </is>
      </c>
      <c r="O605" s="12">
        <f>IF(AND(P605&lt;&gt;"",Q605&lt;&gt;""),Q605,P605&amp;Q605)</f>
        <v/>
      </c>
      <c r="P605" s="12">
        <f>IF(F605=0,"",IF(G605=13,F605&amp;"  "&amp;TEXT(G605,"000")&amp;"  "&amp;TEXT(H605,"0000")&amp;"  "&amp;I605,F605&amp;"  "&amp;TEXT(H605,"0000")&amp;"  "&amp;I605))</f>
        <v/>
      </c>
      <c r="Q605" s="12">
        <f>IF(J605=0,"",IF(J605="CNPJ/CPF","PIX: "&amp;TEXT(K605,"00000000000"),IF(J605="TELEFONE","PIX: "&amp;K605,IF(J605="EMAIL","PIX: "&amp;K605,"PIX: "&amp;TEXT(K605,"00000000000000")))))</f>
        <v/>
      </c>
    </row>
    <row r="606">
      <c r="A606" s="52" t="n">
        <v>601</v>
      </c>
      <c r="B606" s="35" t="inlineStr">
        <is>
          <t>WESLEY JOSÉ DA SILVA</t>
        </is>
      </c>
      <c r="C606" s="35">
        <f>UPPER(B606)</f>
        <v/>
      </c>
      <c r="D606" s="23" t="n">
        <v>31995901635</v>
      </c>
      <c r="J606" s="12" t="inlineStr">
        <is>
          <t>TELEFONE</t>
        </is>
      </c>
      <c r="K606" s="41">
        <f>IF(J606=0,"",IF(J606=Diversos!$I$2,IF(LEN(A606)&lt;=11,TEXT(A606,"00000000000"),TEXT(A606,"00000000000000")),IF(J606=Diversos!$I$3,E606,D606)))</f>
        <v/>
      </c>
      <c r="L606" s="12" t="inlineStr">
        <is>
          <t>MO</t>
        </is>
      </c>
      <c r="N606" s="12" t="inlineStr">
        <is>
          <t>COLABORADOR</t>
        </is>
      </c>
      <c r="O606" s="12">
        <f>IF(AND(P606&lt;&gt;"",Q606&lt;&gt;""),Q606,P606&amp;Q606)</f>
        <v/>
      </c>
      <c r="P606" s="12">
        <f>IF(F606=0,"",IF(G606=13,F606&amp;"  "&amp;TEXT(G606,"000")&amp;"  "&amp;TEXT(H606,"0000")&amp;"  "&amp;I606,F606&amp;"  "&amp;TEXT(H606,"0000")&amp;"  "&amp;I606))</f>
        <v/>
      </c>
      <c r="Q606" s="12">
        <f>IF(J606=0,"",IF(J606="CNPJ/CPF","PIX: "&amp;TEXT(K606,"00000000000"),IF(J606="TELEFONE","PIX: "&amp;K606,IF(J606="EMAIL","PIX: "&amp;K606,"PIX: "&amp;TEXT(K606,"00000000000000")))))</f>
        <v/>
      </c>
    </row>
    <row r="607">
      <c r="A607" s="98" t="n">
        <v>70428051600</v>
      </c>
      <c r="B607" s="35" t="inlineStr">
        <is>
          <t>WESLEY RODRIGUES DOS SANTOS</t>
        </is>
      </c>
      <c r="C607" s="36">
        <f>UPPER(B607)</f>
        <v/>
      </c>
      <c r="D607" s="38" t="n">
        <v>33999182905</v>
      </c>
      <c r="F607" s="12" t="inlineStr">
        <is>
          <t>NUBANK</t>
        </is>
      </c>
      <c r="H607" s="40" t="n">
        <v>1</v>
      </c>
      <c r="I607" s="12" t="n">
        <v>594266572</v>
      </c>
      <c r="J607" s="12" t="inlineStr">
        <is>
          <t>TELEFONE</t>
        </is>
      </c>
      <c r="K607" s="41">
        <f>IF(J607=0,"",IF(J607=Diversos!$I$2,IF(LEN(A607)&lt;=11,TEXT(A607,"00000000000"),TEXT(A607,"00000000000000")),IF(J607=Diversos!$I$3,E607,D607)))</f>
        <v/>
      </c>
      <c r="L607" s="12" t="inlineStr">
        <is>
          <t>MO</t>
        </is>
      </c>
      <c r="N607" s="12" t="inlineStr">
        <is>
          <t>COLABORADOR</t>
        </is>
      </c>
      <c r="O607" s="12">
        <f>IF(AND(P607&lt;&gt;"",Q607&lt;&gt;""),Q607,P607&amp;Q607)</f>
        <v/>
      </c>
      <c r="P607" s="12">
        <f>IF(F607=0,"",IF(G607=13,F607&amp;"  "&amp;TEXT(G607,"000")&amp;"  "&amp;TEXT(H607,"0000")&amp;"  "&amp;I607,F607&amp;"  "&amp;TEXT(H607,"0000")&amp;"  "&amp;I607))</f>
        <v/>
      </c>
      <c r="Q607" s="12">
        <f>IF(J607=0,"",IF(J607="CNPJ/CPF","PIX: "&amp;TEXT(K607,"00000000000"),IF(J607="TELEFONE","PIX: "&amp;K607,IF(J607="EMAIL","PIX: "&amp;K607,"PIX: "&amp;TEXT(K607,"00000000000000")))))</f>
        <v/>
      </c>
    </row>
    <row r="608">
      <c r="A608" s="98" t="n">
        <v>70709873662</v>
      </c>
      <c r="B608" s="35" t="inlineStr">
        <is>
          <t>WILIAN MELQUIADES DOS SANTOS</t>
        </is>
      </c>
      <c r="C608" s="36">
        <f>UPPER(B608)</f>
        <v/>
      </c>
      <c r="D608" s="43" t="n">
        <v>31987909502</v>
      </c>
      <c r="J608" s="12" t="inlineStr">
        <is>
          <t>TELEFONE</t>
        </is>
      </c>
      <c r="K608" s="41">
        <f>IF(J608=0,"",IF(J608=Diversos!$I$2,IF(LEN(A608)&lt;=11,TEXT(A608,"00000000000"),TEXT(A608,"00000000000000")),IF(J608=Diversos!$I$3,E608,D608)))</f>
        <v/>
      </c>
      <c r="L608" s="12" t="inlineStr">
        <is>
          <t>MO</t>
        </is>
      </c>
      <c r="N608" s="12" t="inlineStr">
        <is>
          <t>COLABORADOR</t>
        </is>
      </c>
      <c r="O608" s="12">
        <f>IF(AND(P608&lt;&gt;"",Q608&lt;&gt;""),Q608,P608&amp;Q608)</f>
        <v/>
      </c>
      <c r="P608" s="12">
        <f>IF(F608=0,"",IF(G608=13,F608&amp;"  "&amp;TEXT(G608,"000")&amp;"  "&amp;TEXT(H608,"0000")&amp;"  "&amp;I608,F608&amp;"  "&amp;TEXT(H608,"0000")&amp;"  "&amp;I608))</f>
        <v/>
      </c>
      <c r="Q608" s="12">
        <f>IF(J608=0,"",IF(J608="CNPJ/CPF","PIX: "&amp;TEXT(K608,"00000000000"),IF(J608="TELEFONE","PIX: "&amp;K608,IF(J608="EMAIL","PIX: "&amp;K608,"PIX: "&amp;TEXT(K608,"00000000000000")))))</f>
        <v/>
      </c>
    </row>
    <row r="609">
      <c r="A609" s="98" t="n">
        <v>12125858606</v>
      </c>
      <c r="B609" s="35" t="inlineStr">
        <is>
          <t>WILLIAN BISPO CORREIA</t>
        </is>
      </c>
      <c r="C609" s="36">
        <f>UPPER(B609)</f>
        <v/>
      </c>
      <c r="J609" s="12" t="inlineStr">
        <is>
          <t>CNPJ/CPF</t>
        </is>
      </c>
      <c r="K609" s="41">
        <f>IF(J609=0,"",IF(J609=Diversos!$I$2,IF(LEN(A609)&lt;=11,TEXT(A609,"00000000000"),TEXT(A609,"00000000000000")),IF(J609=Diversos!$I$3,E609,D609)))</f>
        <v/>
      </c>
      <c r="L609" s="12" t="inlineStr">
        <is>
          <t>MO</t>
        </is>
      </c>
      <c r="N609" s="12" t="inlineStr">
        <is>
          <t>COLABORADOR</t>
        </is>
      </c>
      <c r="O609" s="12">
        <f>IF(AND(P609&lt;&gt;"",Q609&lt;&gt;""),Q609,P609&amp;Q609)</f>
        <v/>
      </c>
      <c r="P609" s="12">
        <f>IF(F609=0,"",IF(G609=13,F609&amp;"  "&amp;TEXT(G609,"000")&amp;"  "&amp;TEXT(H609,"0000")&amp;"  "&amp;I609,F609&amp;"  "&amp;TEXT(H609,"0000")&amp;"  "&amp;I609))</f>
        <v/>
      </c>
      <c r="Q609" s="12">
        <f>IF(J609=0,"",IF(J609="CNPJ/CPF","PIX: "&amp;TEXT(K609,"00000000000"),IF(J609="TELEFONE","PIX: "&amp;K609,IF(J609="EMAIL","PIX: "&amp;K609,"PIX: "&amp;TEXT(K609,"00000000000000")))))</f>
        <v/>
      </c>
    </row>
    <row r="610">
      <c r="A610" s="98" t="n">
        <v>4086722690</v>
      </c>
      <c r="B610" s="35" t="inlineStr">
        <is>
          <t>WILLIAN FABIANO COSTA</t>
        </is>
      </c>
      <c r="C610" s="36">
        <f>UPPER(B610)</f>
        <v/>
      </c>
      <c r="D610" s="43" t="n"/>
      <c r="J610" s="12" t="inlineStr">
        <is>
          <t>CNPJ/CPF</t>
        </is>
      </c>
      <c r="K610" s="41">
        <f>IF(J610=0,"",IF(J610=Diversos!$I$2,IF(LEN(A610)&lt;=11,TEXT(A610,"00000000000"),TEXT(A610,"00000000000000")),IF(J610=Diversos!$I$3,E610,D610)))</f>
        <v/>
      </c>
      <c r="L610" s="12" t="inlineStr">
        <is>
          <t>MO</t>
        </is>
      </c>
      <c r="N610" s="12" t="inlineStr">
        <is>
          <t>COLABORADOR</t>
        </is>
      </c>
      <c r="O610" s="12">
        <f>IF(AND(P610&lt;&gt;"",Q610&lt;&gt;""),Q610,P610&amp;Q610)</f>
        <v/>
      </c>
      <c r="P610" s="12">
        <f>IF(F610=0,"",IF(G610=13,F610&amp;"  "&amp;TEXT(G610,"000")&amp;"  "&amp;TEXT(H610,"0000")&amp;"  "&amp;I610,F610&amp;"  "&amp;TEXT(H610,"0000")&amp;"  "&amp;I610))</f>
        <v/>
      </c>
      <c r="Q610" s="12">
        <f>IF(J610=0,"",IF(J610="CNPJ/CPF","PIX: "&amp;TEXT(K610,"00000000000"),IF(J610="TELEFONE","PIX: "&amp;K610,IF(J610="EMAIL","PIX: "&amp;K610,"PIX: "&amp;TEXT(K610,"00000000000000")))))</f>
        <v/>
      </c>
    </row>
    <row r="611" ht="17.1" customHeight="1">
      <c r="A611" s="98" t="n">
        <v>33276955806</v>
      </c>
      <c r="B611" s="35" t="inlineStr">
        <is>
          <t>WILLIAN SILVA SANTOS</t>
        </is>
      </c>
      <c r="C611" s="35">
        <f>UPPER(B611)</f>
        <v/>
      </c>
      <c r="J611" s="12" t="inlineStr">
        <is>
          <t>CNPJ/CPF</t>
        </is>
      </c>
      <c r="K611" s="41">
        <f>IF(J611=0,"",IF(J611=Diversos!$I$2,IF(LEN(A611)&lt;=11,TEXT(A611,"00000000000"),TEXT(A611,"00000000000000")),IF(J611=Diversos!$I$3,E611,D611)))</f>
        <v/>
      </c>
      <c r="L611" s="12" t="inlineStr">
        <is>
          <t>MO</t>
        </is>
      </c>
      <c r="N611" s="12" t="inlineStr">
        <is>
          <t>COLABORADOR</t>
        </is>
      </c>
      <c r="O611" s="12">
        <f>IF(AND(P611&lt;&gt;"",Q611&lt;&gt;""),Q611,P611&amp;Q611)</f>
        <v/>
      </c>
      <c r="P611" s="12">
        <f>IF(F611=0,"",IF(G611=13,F611&amp;"  "&amp;TEXT(G611,"000")&amp;"  "&amp;TEXT(H611,"0000")&amp;"  "&amp;I611,F611&amp;"  "&amp;TEXT(H611,"0000")&amp;"  "&amp;I611))</f>
        <v/>
      </c>
      <c r="Q611" s="12">
        <f>IF(J611=0,"",IF(J611="CNPJ/CPF","PIX: "&amp;TEXT(K611,"00000000000"),IF(J611="TELEFONE","PIX: "&amp;K611,IF(J611="EMAIL","PIX: "&amp;K611,"PIX: "&amp;TEXT(K611,"00000000000000")))))</f>
        <v/>
      </c>
    </row>
    <row r="612">
      <c r="A612" s="98" t="n">
        <v>13418439632</v>
      </c>
      <c r="B612" s="35" t="inlineStr">
        <is>
          <t>WINGSTON JULIO FERREIRA</t>
        </is>
      </c>
      <c r="C612" s="35">
        <f>UPPER(B612)</f>
        <v/>
      </c>
      <c r="J612" s="12" t="inlineStr">
        <is>
          <t>CNPJ/CPF</t>
        </is>
      </c>
      <c r="K612" s="41">
        <f>IF(J612=0,"",IF(J612=Diversos!$I$2,IF(LEN(A612)&lt;=11,TEXT(A612,"00000000000"),TEXT(A612,"00000000000000")),IF(J612=Diversos!$I$3,E612,D612)))</f>
        <v/>
      </c>
      <c r="L612" s="12" t="inlineStr">
        <is>
          <t>MO</t>
        </is>
      </c>
      <c r="O612" s="12">
        <f>IF(AND(P612&lt;&gt;"",Q612&lt;&gt;""),Q612,P612&amp;Q612)</f>
        <v/>
      </c>
      <c r="P612" s="12">
        <f>IF(F612=0,"",IF(G612=13,F612&amp;"  "&amp;TEXT(G612,"000")&amp;"  "&amp;TEXT(H612,"0000")&amp;"  "&amp;I612,F612&amp;"  "&amp;TEXT(H612,"0000")&amp;"  "&amp;I612))</f>
        <v/>
      </c>
      <c r="Q612" s="12">
        <f>IF(J612=0,"",IF(J612="CNPJ/CPF","PIX: "&amp;TEXT(K612,"00000000000"),IF(J612="TELEFONE","PIX: "&amp;K612,IF(J612="EMAIL","PIX: "&amp;K612,"PIX: "&amp;TEXT(K612,"00000000000000")))))</f>
        <v/>
      </c>
    </row>
    <row r="613">
      <c r="A613" s="98" t="n">
        <v>12138271676</v>
      </c>
      <c r="B613" s="35" t="inlineStr">
        <is>
          <t>WIZ GUILHERME COSTA</t>
        </is>
      </c>
      <c r="C613" s="35">
        <f>UPPER(B613)</f>
        <v/>
      </c>
      <c r="J613" s="12" t="inlineStr">
        <is>
          <t>CNPJ/CPF</t>
        </is>
      </c>
      <c r="K613" s="41">
        <f>IF(J613=0,"",IF(J613=Diversos!$I$2,IF(LEN(A613)&lt;=11,TEXT(A613,"00000000000"),TEXT(A613,"00000000000000")),IF(J613=Diversos!$I$3,E613,D613)))</f>
        <v/>
      </c>
      <c r="L613" s="12" t="inlineStr">
        <is>
          <t>DIV</t>
        </is>
      </c>
      <c r="M613" s="12" t="inlineStr">
        <is>
          <t>FRETE</t>
        </is>
      </c>
      <c r="O613" s="12">
        <f>IF(AND(P613&lt;&gt;"",Q613&lt;&gt;""),Q613,P613&amp;Q613)</f>
        <v/>
      </c>
      <c r="P613" s="12">
        <f>IF(F613=0,"",IF(G613=13,F613&amp;"  "&amp;TEXT(G613,"000")&amp;"  "&amp;TEXT(H613,"0000")&amp;"  "&amp;I613,F613&amp;"  "&amp;TEXT(H613,"0000")&amp;"  "&amp;I613))</f>
        <v/>
      </c>
      <c r="Q613" s="12">
        <f>IF(J613=0,"",IF(J613="CNPJ/CPF","PIX: "&amp;TEXT(K613,"00000000000"),IF(J613="TELEFONE","PIX: "&amp;K613,IF(J613="EMAIL","PIX: "&amp;K613,"PIX: "&amp;TEXT(K613,"00000000000000")))))</f>
        <v/>
      </c>
    </row>
    <row r="614">
      <c r="A614" s="98" t="n">
        <v>30996544000116</v>
      </c>
      <c r="B614" s="35" t="inlineStr">
        <is>
          <t>Work Med Seguranca e Medicina do Trabalho LTDA</t>
        </is>
      </c>
      <c r="C614" s="35" t="inlineStr">
        <is>
          <t>WORK MED</t>
        </is>
      </c>
      <c r="D614" s="43" t="n"/>
      <c r="K614" s="41">
        <f>IF(J614=0,"",IF(J614=Diversos!$I$2,IF(LEN(A614)&lt;=11,TEXT(A614,"00000000000"),TEXT(A614,"00000000000000")),IF(J614=Diversos!$I$3,E614,D614)))</f>
        <v/>
      </c>
      <c r="L614" s="12" t="inlineStr">
        <is>
          <t>MO</t>
        </is>
      </c>
      <c r="M614" s="12" t="inlineStr">
        <is>
          <t>MEDICINA DO TRABALHO</t>
        </is>
      </c>
      <c r="N614" s="12" t="inlineStr">
        <is>
          <t>FORNECEDOR</t>
        </is>
      </c>
      <c r="O614" s="12">
        <f>IF(AND(P614&lt;&gt;"",Q614&lt;&gt;""),Q614,P614&amp;Q614)</f>
        <v/>
      </c>
      <c r="P614" s="12">
        <f>IF(F614=0,"",IF(G614=13,F614&amp;"  "&amp;TEXT(G614,"000")&amp;"  "&amp;TEXT(H614,"0000")&amp;"  "&amp;I614,F614&amp;"  "&amp;TEXT(H614,"0000")&amp;"  "&amp;I614))</f>
        <v/>
      </c>
      <c r="Q614" s="12">
        <f>IF(J614=0,"",IF(J614="CNPJ/CPF","PIX: "&amp;TEXT(K614,"00000000000"),IF(J614="TELEFONE","PIX: "&amp;K614,IF(J614="EMAIL","PIX: "&amp;K614,"PIX: "&amp;TEXT(K614,"00000000000000")))))</f>
        <v/>
      </c>
    </row>
    <row r="615">
      <c r="A615" s="52" t="n">
        <v>12612612600</v>
      </c>
      <c r="B615" s="35" t="inlineStr">
        <is>
          <t>YRVING VINICIUS DA SILVA</t>
        </is>
      </c>
      <c r="C615" s="35">
        <f>UPPER(B615)</f>
        <v/>
      </c>
      <c r="K615" s="41">
        <f>IF(J615=0,"",IF(J615=Diversos!$I$2,IF(LEN(A615)&lt;=11,TEXT(A615,"00000000000"),TEXT(A615,"00000000000000")),IF(J615=Diversos!$I$3,E615,D615)))</f>
        <v/>
      </c>
      <c r="L615" s="12" t="inlineStr">
        <is>
          <t>DIV</t>
        </is>
      </c>
      <c r="O615" s="12">
        <f>IF(AND(P615&lt;&gt;"",Q615&lt;&gt;""),Q615,P615&amp;Q615)</f>
        <v/>
      </c>
      <c r="P615" s="12">
        <f>IF(F615=0,"",IF(G615=13,F615&amp;"  "&amp;TEXT(G615,"000")&amp;"  "&amp;TEXT(H615,"0000")&amp;"  "&amp;I615,F615&amp;"  "&amp;TEXT(H615,"0000")&amp;"  "&amp;I615))</f>
        <v/>
      </c>
      <c r="Q615" s="12">
        <f>IF(J615=0,"",IF(J615="CNPJ/CPF","PIX: "&amp;TEXT(K615,"00000000000"),IF(J615="TELEFONE","PIX: "&amp;K615,IF(J615="EMAIL","PIX: "&amp;K615,"PIX: "&amp;TEXT(K615,"00000000000000")))))</f>
        <v/>
      </c>
    </row>
    <row r="616">
      <c r="A616" s="98" t="n">
        <v>31993097534</v>
      </c>
      <c r="B616" s="35" t="inlineStr">
        <is>
          <t>YURI MARTINS DE OLIVEIRA</t>
        </is>
      </c>
      <c r="C616" s="35">
        <f>UPPER(B616)</f>
        <v/>
      </c>
      <c r="F616" s="12" t="inlineStr">
        <is>
          <t>BV</t>
        </is>
      </c>
      <c r="H616" s="40" t="n">
        <v>2020</v>
      </c>
      <c r="I616" s="12" t="n">
        <v>24997358</v>
      </c>
      <c r="K616" s="41">
        <f>IF(J616=0,"",IF(J616=Diversos!$I$2,IF(LEN(A616)&lt;=11,TEXT(A616,"00000000000"),TEXT(A616,"00000000000000")),IF(J616=Diversos!$I$3,E616,D616)))</f>
        <v/>
      </c>
      <c r="L616" s="12" t="inlineStr">
        <is>
          <t>MO</t>
        </is>
      </c>
      <c r="O616" s="12">
        <f>IF(AND(P616&lt;&gt;"",Q616&lt;&gt;""),Q616,P616&amp;Q616)</f>
        <v/>
      </c>
      <c r="P616" s="12">
        <f>IF(F616=0,"",IF(G616=13,F616&amp;"  "&amp;TEXT(G616,"000")&amp;"  "&amp;TEXT(H616,"0000")&amp;"  "&amp;I616,F616&amp;"  "&amp;TEXT(H616,"0000")&amp;"  "&amp;I616))</f>
        <v/>
      </c>
      <c r="Q616" s="12">
        <f>IF(J616=0,"",IF(J616="CNPJ/CPF","PIX: "&amp;TEXT(K616,"00000000000"),IF(J616="TELEFONE","PIX: "&amp;K616,IF(J616="EMAIL","PIX: "&amp;K616,"PIX: "&amp;TEXT(K616,"00000000000000")))))</f>
        <v/>
      </c>
    </row>
    <row r="617">
      <c r="A617" s="98" t="n">
        <v>7523720927</v>
      </c>
      <c r="B617" s="35" t="inlineStr">
        <is>
          <t>ZAQUEU DIRCEU CASSIANO</t>
        </is>
      </c>
      <c r="C617" s="35">
        <f>UPPER(B617)</f>
        <v/>
      </c>
      <c r="J617" s="12" t="inlineStr">
        <is>
          <t>CNPJ/CPF</t>
        </is>
      </c>
      <c r="K617" s="41">
        <f>IF(J617=0,"",IF(J617=Diversos!$I$2,IF(LEN(A617)&lt;=11,TEXT(A617,"00000000000"),TEXT(A617,"00000000000000")),IF(J617=Diversos!$I$3,E617,D617)))</f>
        <v/>
      </c>
      <c r="L617" s="12" t="inlineStr">
        <is>
          <t>SERV</t>
        </is>
      </c>
      <c r="M617" s="12" t="inlineStr">
        <is>
          <t>PINTURA</t>
        </is>
      </c>
      <c r="O617" s="12">
        <f>IF(AND(P617&lt;&gt;"",Q617&lt;&gt;""),Q617,P617&amp;Q617)</f>
        <v/>
      </c>
      <c r="P617" s="12">
        <f>IF(F617=0,"",IF(G617=13,F617&amp;"  "&amp;TEXT(G617,"000")&amp;"  "&amp;TEXT(H617,"0000")&amp;"  "&amp;I617,F617&amp;"  "&amp;TEXT(H617,"0000")&amp;"  "&amp;I617))</f>
        <v/>
      </c>
      <c r="Q617" s="12">
        <f>IF(J617=0,"",IF(J617="CNPJ/CPF","PIX: "&amp;TEXT(K617,"00000000000"),IF(J617="TELEFONE","PIX: "&amp;K617,IF(J617="EMAIL","PIX: "&amp;K617,"PIX: "&amp;TEXT(K617,"00000000000000")))))</f>
        <v/>
      </c>
    </row>
    <row r="618">
      <c r="A618" s="98" t="n">
        <v>11811811800</v>
      </c>
      <c r="B618" s="35" t="inlineStr">
        <is>
          <t>ZILDA MARIA SANTIAGO MENDICINO</t>
        </is>
      </c>
      <c r="C618" s="36">
        <f>UPPER(B618)</f>
        <v/>
      </c>
      <c r="D618" s="43" t="n"/>
      <c r="K618" s="41">
        <f>IF(J618=0,"",IF(J618=Diversos!$I$2,IF(LEN(A618)&lt;=11,TEXT(A618,"00000000000"),TEXT(A618,"00000000000000")),IF(J618=Diversos!$I$3,E618,D618)))</f>
        <v/>
      </c>
      <c r="L618" s="12" t="inlineStr">
        <is>
          <t>SERV</t>
        </is>
      </c>
      <c r="O618" s="12">
        <f>IF(AND(P618&lt;&gt;"",Q618&lt;&gt;""),Q618,P618&amp;Q618)</f>
        <v/>
      </c>
      <c r="P618" s="12">
        <f>IF(F618=0,"",IF(G618=13,F618&amp;"  "&amp;TEXT(G618,"000")&amp;"  "&amp;TEXT(H618,"0000")&amp;"  "&amp;I618,F618&amp;"  "&amp;TEXT(H618,"0000")&amp;"  "&amp;I618))</f>
        <v/>
      </c>
      <c r="Q618" s="12">
        <f>IF(J618=0,"",IF(J618="CNPJ/CPF","PIX: "&amp;TEXT(K618,"00000000000"),IF(J618="TELEFONE","PIX: "&amp;K618,IF(J618="EMAIL","PIX: "&amp;K618,"PIX: "&amp;TEXT(K618,"00000000000000")))))</f>
        <v/>
      </c>
    </row>
    <row r="619">
      <c r="A619" s="98" t="n">
        <v>19468242000132</v>
      </c>
      <c r="B619" s="75" t="inlineStr">
        <is>
          <t>ZOOP TECNOLOGIA E MEIOS PAGTO LTDA</t>
        </is>
      </c>
      <c r="C619" s="35">
        <f>UPPER(B619)</f>
        <v/>
      </c>
      <c r="K619" s="41">
        <f>IF(J619=0,"",IF(J619=Diversos!$I$2,IF(LEN(A619)&lt;=11,TEXT(A619,"00000000000"),TEXT(A619,"00000000000000")),IF(J619=Diversos!$I$3,E619,D619)))</f>
        <v/>
      </c>
      <c r="L619" s="12" t="inlineStr">
        <is>
          <t>DIV</t>
        </is>
      </c>
      <c r="M619" s="12" t="inlineStr">
        <is>
          <t>CARTÓRIO</t>
        </is>
      </c>
      <c r="O619" s="12">
        <f>IF(AND(P619&lt;&gt;"",Q619&lt;&gt;""),Q619,P619&amp;Q619)</f>
        <v/>
      </c>
      <c r="P619" s="12">
        <f>IF(F619=0,"",IF(G619=13,F619&amp;"  "&amp;TEXT(G619,"000")&amp;"  "&amp;TEXT(H619,"0000")&amp;"  "&amp;I619,F619&amp;"  "&amp;TEXT(H619,"0000")&amp;"  "&amp;I619))</f>
        <v/>
      </c>
      <c r="Q619" s="12">
        <f>IF(J619=0,"",IF(J619="CNPJ/CPF","PIX: "&amp;TEXT(K619,"00000000000"),IF(J619="TELEFONE","PIX: "&amp;K619,IF(J619="EMAIL","PIX: "&amp;K619,"PIX: "&amp;TEXT(K619,"00000000000000")))))</f>
        <v/>
      </c>
    </row>
    <row r="620">
      <c r="A620" s="98" t="n">
        <v>9041110674</v>
      </c>
      <c r="B620" s="35" t="inlineStr">
        <is>
          <t>RENATO VENCESLAU DE SOUZA</t>
        </is>
      </c>
      <c r="C620" s="35">
        <f>UPPER(B620)</f>
        <v/>
      </c>
      <c r="E620" s="48" t="inlineStr">
        <is>
          <t>sousarenato0908@gmail.com</t>
        </is>
      </c>
      <c r="J620" s="12" t="inlineStr">
        <is>
          <t>EMAIL</t>
        </is>
      </c>
      <c r="K620" s="41">
        <f>IF(J620=0,"",IF(J620=Diversos!$I$2,IF(LEN(A620)&lt;=11,TEXT(A620,"00000000000"),TEXT(A620,"00000000000000")),IF(J620=Diversos!$I$3,E620,D620)))</f>
        <v/>
      </c>
      <c r="O620" s="12">
        <f>IF(AND(P620&lt;&gt;"",Q620&lt;&gt;""),Q620,P620&amp;Q620)</f>
        <v/>
      </c>
      <c r="P620" s="12">
        <f>IF(F620=0,"",IF(G620=13,F620&amp;"  "&amp;TEXT(G620,"000")&amp;"  "&amp;TEXT(H620,"0000")&amp;"  "&amp;I620,F620&amp;"  "&amp;TEXT(H620,"0000")&amp;"  "&amp;I620))</f>
        <v/>
      </c>
      <c r="Q620" s="12">
        <f>IF(J620=0,"",IF(J620="CNPJ/CPF","PIX: "&amp;TEXT(K620,"00000000000"),IF(J620="TELEFONE","PIX: "&amp;K620,IF(J620="EMAIL","PIX: "&amp;K620,"PIX: "&amp;TEXT(K620,"00000000000000")))))</f>
        <v/>
      </c>
    </row>
    <row r="621">
      <c r="A621" s="98" t="n">
        <v>52606090772</v>
      </c>
      <c r="B621" s="35" t="inlineStr">
        <is>
          <t>OLÍDIO DE JESUS</t>
        </is>
      </c>
      <c r="C621" s="35">
        <f>UPPER(B621)</f>
        <v/>
      </c>
      <c r="J621" s="12" t="inlineStr">
        <is>
          <t>CNPJ/CPF</t>
        </is>
      </c>
      <c r="K621" s="41">
        <f>IF(J621=0,"",IF(J621=Diversos!$I$2,IF(LEN(A621)&lt;=11,TEXT(A621,"00000000000"),TEXT(A621,"00000000000000")),IF(J621=Diversos!$I$3,E621,D621)))</f>
        <v/>
      </c>
      <c r="L621" s="12" t="inlineStr">
        <is>
          <t>MO</t>
        </is>
      </c>
      <c r="O621" s="12">
        <f>IF(AND(P621&lt;&gt;"",Q621&lt;&gt;""),Q621,P621&amp;Q621)</f>
        <v/>
      </c>
      <c r="P621" s="12">
        <f>IF(F621=0,"",IF(G621=13,F621&amp;"  "&amp;TEXT(G621,"000")&amp;"  "&amp;TEXT(H621,"0000")&amp;"  "&amp;I621,F621&amp;"  "&amp;TEXT(H621,"0000")&amp;"  "&amp;I621))</f>
        <v/>
      </c>
      <c r="Q621" s="12">
        <f>IF(J621=0,"",IF(J621="CNPJ/CPF","PIX: "&amp;TEXT(K621,"00000000000"),IF(J621="TELEFONE","PIX: "&amp;K621,IF(J621="EMAIL","PIX: "&amp;K621,"PIX: "&amp;TEXT(K621,"00000000000000")))))</f>
        <v/>
      </c>
    </row>
    <row r="622">
      <c r="A622" s="98" t="n">
        <v>10792639693</v>
      </c>
      <c r="B622" s="35" t="inlineStr">
        <is>
          <t>LEANDRO ALEMIDA LOPES</t>
        </is>
      </c>
      <c r="C622" s="35">
        <f>UPPER(B622)</f>
        <v/>
      </c>
      <c r="J622" s="12" t="inlineStr">
        <is>
          <t>CNPJ/CPF</t>
        </is>
      </c>
      <c r="K622" s="41">
        <f>IF(J622=0,"",IF(J622=Diversos!$I$2,IF(LEN(A622)&lt;=11,TEXT(A622,"00000000000"),TEXT(A622,"00000000000000")),IF(J622=Diversos!$I$3,E622,D622)))</f>
        <v/>
      </c>
      <c r="L622" s="12" t="inlineStr">
        <is>
          <t>MO</t>
        </is>
      </c>
      <c r="O622" s="12">
        <f>IF(AND(P622&lt;&gt;"",Q622&lt;&gt;""),Q622,P622&amp;Q622)</f>
        <v/>
      </c>
      <c r="P622" s="12">
        <f>IF(F622=0,"",IF(G622=13,F622&amp;"  "&amp;TEXT(G622,"000")&amp;"  "&amp;TEXT(H622,"0000")&amp;"  "&amp;I622,F622&amp;"  "&amp;TEXT(H622,"0000")&amp;"  "&amp;I622))</f>
        <v/>
      </c>
      <c r="Q622" s="12">
        <f>IF(J622=0,"",IF(J622="CNPJ/CPF","PIX: "&amp;TEXT(K622,"00000000000"),IF(J622="TELEFONE","PIX: "&amp;K622,IF(J622="EMAIL","PIX: "&amp;K622,"PIX: "&amp;TEXT(K622,"00000000000000")))))</f>
        <v/>
      </c>
    </row>
    <row r="623">
      <c r="A623" s="98" t="n">
        <v>42619734649</v>
      </c>
      <c r="B623" s="35" t="inlineStr">
        <is>
          <t>PAULO CESIO DA SILVA</t>
        </is>
      </c>
      <c r="C623" s="35">
        <f>UPPER(B623)</f>
        <v/>
      </c>
      <c r="J623" s="12" t="inlineStr">
        <is>
          <t>CNPJ/CPF</t>
        </is>
      </c>
      <c r="K623" s="41">
        <f>IF(J623=0,"",IF(J623=Diversos!$I$2,IF(LEN(A623)&lt;=11,TEXT(A623,"00000000000"),TEXT(A623,"00000000000000")),IF(J623=Diversos!$I$3,E623,D623)))</f>
        <v/>
      </c>
      <c r="L623" s="12" t="inlineStr">
        <is>
          <t>MO</t>
        </is>
      </c>
      <c r="O623" s="12">
        <f>IF(AND(P623&lt;&gt;"",Q623&lt;&gt;""),Q623,P623&amp;Q623)</f>
        <v/>
      </c>
      <c r="P623" s="12">
        <f>IF(F623=0,"",IF(G623=13,F623&amp;"  "&amp;TEXT(G623,"000")&amp;"  "&amp;TEXT(H623,"0000")&amp;"  "&amp;I623,F623&amp;"  "&amp;TEXT(H623,"0000")&amp;"  "&amp;I623))</f>
        <v/>
      </c>
      <c r="Q623" s="12">
        <f>IF(J623=0,"",IF(J623="CNPJ/CPF","PIX: "&amp;TEXT(K623,"00000000000"),IF(J623="TELEFONE","PIX: "&amp;K623,IF(J623="EMAIL","PIX: "&amp;K623,"PIX: "&amp;TEXT(K623,"00000000000000")))))</f>
        <v/>
      </c>
    </row>
    <row r="624">
      <c r="A624" s="98" t="n">
        <v>2925664000197</v>
      </c>
      <c r="B624" s="35" t="inlineStr">
        <is>
          <t>MARIA CRISTINA GONÇALVES RICCIUTTI</t>
        </is>
      </c>
      <c r="C624" s="35">
        <f>UPPER(B624)</f>
        <v/>
      </c>
      <c r="K624" s="41">
        <f>IF(J624=0,"",IF(J624=Diversos!$I$2,IF(LEN(A624)&lt;=11,TEXT(A624,"00000000000"),TEXT(A624,"00000000000000")),IF(J624=Diversos!$I$3,E624,D624)))</f>
        <v/>
      </c>
      <c r="L624" s="12" t="inlineStr">
        <is>
          <t>SERV</t>
        </is>
      </c>
      <c r="O624" s="12">
        <f>IF(AND(P624&lt;&gt;"",Q624&lt;&gt;""),Q624,P624&amp;Q624)</f>
        <v/>
      </c>
      <c r="P624" s="12">
        <f>IF(F624=0,"",IF(G624=13,F624&amp;"  "&amp;TEXT(G624,"000")&amp;"  "&amp;TEXT(H624,"0000")&amp;"  "&amp;I624,F624&amp;"  "&amp;TEXT(H624,"0000")&amp;"  "&amp;I624))</f>
        <v/>
      </c>
      <c r="Q624" s="12">
        <f>IF(J624=0,"",IF(J624="CNPJ/CPF","PIX: "&amp;TEXT(K624,"00000000000"),IF(J624="TELEFONE","PIX: "&amp;K624,IF(J624="EMAIL","PIX: "&amp;K624,"PIX: "&amp;TEXT(K624,"00000000000000")))))</f>
        <v/>
      </c>
    </row>
    <row r="625">
      <c r="A625" s="98" t="n">
        <v>31997744184</v>
      </c>
      <c r="B625" s="35" t="inlineStr">
        <is>
          <t>LIODINO ALVES DA SILVA</t>
        </is>
      </c>
      <c r="C625" s="35">
        <f>UPPER(B625)</f>
        <v/>
      </c>
      <c r="K625" s="41">
        <f>IF(J625=0,"",IF(J625=Diversos!$I$2,IF(LEN(A625)&lt;=11,TEXT(A625,"00000000000"),TEXT(A625,"00000000000000")),IF(J625=Diversos!$I$3,E625,D625)))</f>
        <v/>
      </c>
      <c r="L625" s="12" t="inlineStr">
        <is>
          <t>SERV</t>
        </is>
      </c>
      <c r="O625" s="12">
        <f>IF(AND(P625&lt;&gt;"",Q625&lt;&gt;""),Q625,P625&amp;Q625)</f>
        <v/>
      </c>
      <c r="P625" s="12">
        <f>IF(F625=0,"",IF(G625=13,F625&amp;"  "&amp;TEXT(G625,"000")&amp;"  "&amp;TEXT(H625,"0000")&amp;"  "&amp;I625,F625&amp;"  "&amp;TEXT(H625,"0000")&amp;"  "&amp;I625))</f>
        <v/>
      </c>
      <c r="Q625" s="12">
        <f>IF(J625=0,"",IF(J625="CNPJ/CPF","PIX: "&amp;TEXT(K625,"00000000000"),IF(J625="TELEFONE","PIX: "&amp;K625,IF(J625="EMAIL","PIX: "&amp;K625,"PIX: "&amp;TEXT(K625,"00000000000000")))))</f>
        <v/>
      </c>
    </row>
    <row r="626">
      <c r="A626" s="98" t="n">
        <v>4571144601</v>
      </c>
      <c r="B626" s="35" t="inlineStr">
        <is>
          <t>LUCIANO LISBOA DA SILVA</t>
        </is>
      </c>
      <c r="C626" s="35">
        <f>UPPER(B626)</f>
        <v/>
      </c>
      <c r="D626" s="38" t="n">
        <v>31987539989</v>
      </c>
      <c r="J626" s="12" t="inlineStr">
        <is>
          <t>TELEFONE</t>
        </is>
      </c>
      <c r="K626" s="41">
        <f>IF(J626=0,"",IF(J626=Diversos!$I$2,IF(LEN(A626)&lt;=11,TEXT(A626,"00000000000"),TEXT(A626,"00000000000000")),IF(J626=Diversos!$I$3,E626,D626)))</f>
        <v/>
      </c>
      <c r="L626" s="12" t="inlineStr">
        <is>
          <t>SERV</t>
        </is>
      </c>
      <c r="O626" s="12">
        <f>IF(AND(P626&lt;&gt;"",Q626&lt;&gt;""),Q626,P626&amp;Q626)</f>
        <v/>
      </c>
      <c r="P626" s="12">
        <f>IF(F626=0,"",IF(G626=13,F626&amp;"  "&amp;TEXT(G626,"000")&amp;"  "&amp;TEXT(H626,"0000")&amp;"  "&amp;I626,F626&amp;"  "&amp;TEXT(H626,"0000")&amp;"  "&amp;I626))</f>
        <v/>
      </c>
      <c r="Q626" s="12">
        <f>IF(J626=0,"",IF(J626="CNPJ/CPF","PIX: "&amp;TEXT(K626,"00000000000"),IF(J626="TELEFONE","PIX: "&amp;K626,IF(J626="EMAIL","PIX: "&amp;K626,"PIX: "&amp;TEXT(K626,"00000000000000")))))</f>
        <v/>
      </c>
    </row>
    <row r="627">
      <c r="K627" s="41">
        <f>IF(J627=0,"",IF(J627=Diversos!$I$2,IF(LEN(A627)&lt;=11,TEXT(A627,"00000000000"),TEXT(A627,"00000000000000")),IF(J627=Diversos!$I$3,E627,D627)))</f>
        <v/>
      </c>
      <c r="O627" s="12">
        <f>IF(AND(P627&lt;&gt;"",Q627&lt;&gt;""),Q627,P627&amp;Q627)</f>
        <v/>
      </c>
      <c r="P627" s="12">
        <f>IF(F627=0,"",IF(G627=13,F627&amp;"  "&amp;TEXT(G627,"000")&amp;"  "&amp;TEXT(H627,"0000")&amp;"  "&amp;I627,F627&amp;"  "&amp;TEXT(H627,"0000")&amp;"  "&amp;I627))</f>
        <v/>
      </c>
      <c r="Q627" s="12">
        <f>IF(J627=0,"",IF(J627="CNPJ/CPF","PIX: "&amp;TEXT(K627,"00000000000"),IF(J627="TELEFONE","PIX: "&amp;K627,IF(J627="EMAIL","PIX: "&amp;K627,"PIX: "&amp;TEXT(K627,"00000000000000")))))</f>
        <v/>
      </c>
    </row>
    <row r="628">
      <c r="K628" s="41">
        <f>IF(J628=0,"",IF(J628=Diversos!$I$2,IF(LEN(A628)&lt;=11,TEXT(A628,"00000000000"),TEXT(A628,"00000000000000")),IF(J628=Diversos!$I$3,E628,D628)))</f>
        <v/>
      </c>
      <c r="O628" s="12">
        <f>IF(AND(P628&lt;&gt;"",Q628&lt;&gt;""),Q628,P628&amp;Q628)</f>
        <v/>
      </c>
      <c r="P628" s="12">
        <f>IF(F628=0,"",IF(G628=13,F628&amp;"  "&amp;TEXT(G628,"000")&amp;"  "&amp;TEXT(H628,"0000")&amp;"  "&amp;I628,F628&amp;"  "&amp;TEXT(H628,"0000")&amp;"  "&amp;I628))</f>
        <v/>
      </c>
      <c r="Q628" s="12">
        <f>IF(J628=0,"",IF(J628="CNPJ/CPF","PIX: "&amp;TEXT(K628,"00000000000"),IF(J628="TELEFONE","PIX: "&amp;K628,IF(J628="EMAIL","PIX: "&amp;K628,"PIX: "&amp;TEXT(K628,"00000000000000")))))</f>
        <v/>
      </c>
    </row>
    <row r="629">
      <c r="K629" s="41">
        <f>IF(J629=0,"",IF(J629=Diversos!$I$2,IF(LEN(A629)&lt;=11,TEXT(A629,"00000000000"),TEXT(A629,"00000000000000")),IF(J629=Diversos!$I$3,E629,D629)))</f>
        <v/>
      </c>
      <c r="O629" s="12">
        <f>IF(AND(P629&lt;&gt;"",Q629&lt;&gt;""),Q629,P629&amp;Q629)</f>
        <v/>
      </c>
      <c r="P629" s="12">
        <f>IF(F629=0,"",IF(G629=13,F629&amp;"  "&amp;TEXT(G629,"000")&amp;"  "&amp;TEXT(H629,"0000")&amp;"  "&amp;I629,F629&amp;"  "&amp;TEXT(H629,"0000")&amp;"  "&amp;I629))</f>
        <v/>
      </c>
      <c r="Q629" s="12">
        <f>IF(J629=0,"",IF(J629="CNPJ/CPF","PIX: "&amp;TEXT(K629,"00000000000"),IF(J629="TELEFONE","PIX: "&amp;K629,IF(J629="EMAIL","PIX: "&amp;K629,"PIX: "&amp;TEXT(K629,"00000000000000")))))</f>
        <v/>
      </c>
    </row>
    <row r="630">
      <c r="K630" s="41">
        <f>IF(J630=0,"",IF(J630=Diversos!$I$2,IF(LEN(A630)&lt;=11,TEXT(A630,"00000000000"),TEXT(A630,"00000000000000")),IF(J630=Diversos!$I$3,E630,D630)))</f>
        <v/>
      </c>
      <c r="O630" s="12">
        <f>IF(AND(P630&lt;&gt;"",Q630&lt;&gt;""),Q630,P630&amp;Q630)</f>
        <v/>
      </c>
      <c r="P630" s="12">
        <f>IF(F630=0,"",IF(G630=13,F630&amp;"  "&amp;TEXT(G630,"000")&amp;"  "&amp;TEXT(H630,"0000")&amp;"  "&amp;I630,F630&amp;"  "&amp;TEXT(H630,"0000")&amp;"  "&amp;I630))</f>
        <v/>
      </c>
      <c r="Q630" s="12">
        <f>IF(J630=0,"",IF(J630="CNPJ/CPF","PIX: "&amp;TEXT(K630,"00000000000"),IF(J630="TELEFONE","PIX: "&amp;K630,IF(J630="EMAIL","PIX: "&amp;K630,"PIX: "&amp;TEXT(K630,"00000000000000")))))</f>
        <v/>
      </c>
    </row>
    <row r="631">
      <c r="K631" s="41">
        <f>IF(J631=0,"",IF(J631=Diversos!$I$2,IF(LEN(A631)&lt;=11,TEXT(A631,"00000000000"),TEXT(A631,"00000000000000")),IF(J631=Diversos!$I$3,E631,D631)))</f>
        <v/>
      </c>
      <c r="O631" s="12">
        <f>IF(AND(P631&lt;&gt;"",Q631&lt;&gt;""),Q631,P631&amp;Q631)</f>
        <v/>
      </c>
      <c r="P631" s="12">
        <f>IF(F631=0,"",IF(G631=13,F631&amp;"  "&amp;TEXT(G631,"000")&amp;"  "&amp;TEXT(H631,"0000")&amp;"  "&amp;I631,F631&amp;"  "&amp;TEXT(H631,"0000")&amp;"  "&amp;I631))</f>
        <v/>
      </c>
      <c r="Q631" s="12">
        <f>IF(J631=0,"",IF(J631="CNPJ/CPF","PIX: "&amp;TEXT(K631,"00000000000"),IF(J631="TELEFONE","PIX: "&amp;K631,IF(J631="EMAIL","PIX: "&amp;K631,"PIX: "&amp;TEXT(K631,"00000000000000")))))</f>
        <v/>
      </c>
    </row>
    <row r="632">
      <c r="K632" s="41">
        <f>IF(J632=0,"",IF(J632=Diversos!$I$2,IF(LEN(A632)&lt;=11,TEXT(A632,"00000000000"),TEXT(A632,"00000000000000")),IF(J632=Diversos!$I$3,E632,D632)))</f>
        <v/>
      </c>
      <c r="O632" s="12">
        <f>IF(AND(P632&lt;&gt;"",Q632&lt;&gt;""),Q632,P632&amp;Q632)</f>
        <v/>
      </c>
      <c r="P632" s="12">
        <f>IF(F632=0,"",IF(G632=13,F632&amp;"  "&amp;TEXT(G632,"000")&amp;"  "&amp;TEXT(H632,"0000")&amp;"  "&amp;I632,F632&amp;"  "&amp;TEXT(H632,"0000")&amp;"  "&amp;I632))</f>
        <v/>
      </c>
      <c r="Q632" s="12">
        <f>IF(J632=0,"",IF(J632="CNPJ/CPF","PIX: "&amp;TEXT(K632,"00000000000"),IF(J632="TELEFONE","PIX: "&amp;K632,IF(J632="EMAIL","PIX: "&amp;K632,"PIX: "&amp;TEXT(K632,"00000000000000")))))</f>
        <v/>
      </c>
    </row>
    <row r="633">
      <c r="K633" s="41">
        <f>IF(J633=0,"",IF(J633=Diversos!$I$2,IF(LEN(A633)&lt;=11,TEXT(A633,"00000000000"),TEXT(A633,"00000000000000")),IF(J633=Diversos!$I$3,E633,D633)))</f>
        <v/>
      </c>
      <c r="O633" s="12">
        <f>IF(AND(P633&lt;&gt;"",Q633&lt;&gt;""),Q633,P633&amp;Q633)</f>
        <v/>
      </c>
      <c r="P633" s="12">
        <f>IF(F633=0,"",IF(G633=13,F633&amp;"  "&amp;TEXT(G633,"000")&amp;"  "&amp;TEXT(H633,"0000")&amp;"  "&amp;I633,F633&amp;"  "&amp;TEXT(H633,"0000")&amp;"  "&amp;I633))</f>
        <v/>
      </c>
      <c r="Q633" s="12">
        <f>IF(J633=0,"",IF(J633="CNPJ/CPF","PIX: "&amp;TEXT(K633,"00000000000"),IF(J633="TELEFONE","PIX: "&amp;K633,IF(J633="EMAIL","PIX: "&amp;K633,"PIX: "&amp;TEXT(K633,"00000000000000")))))</f>
        <v/>
      </c>
    </row>
    <row r="634">
      <c r="K634" s="41">
        <f>IF(J634=0,"",IF(J634=Diversos!$I$2,IF(LEN(A634)&lt;=11,TEXT(A634,"00000000000"),TEXT(A634,"00000000000000")),IF(J634=Diversos!$I$3,E634,D634)))</f>
        <v/>
      </c>
      <c r="O634" s="12">
        <f>IF(AND(P634&lt;&gt;"",Q634&lt;&gt;""),Q634,P634&amp;Q634)</f>
        <v/>
      </c>
      <c r="P634" s="12">
        <f>IF(F634=0,"",IF(G634=13,F634&amp;"  "&amp;TEXT(G634,"000")&amp;"  "&amp;TEXT(H634,"0000")&amp;"  "&amp;I634,F634&amp;"  "&amp;TEXT(H634,"0000")&amp;"  "&amp;I634))</f>
        <v/>
      </c>
      <c r="Q634" s="12">
        <f>IF(J634=0,"",IF(J634="CNPJ/CPF","PIX: "&amp;TEXT(K634,"00000000000"),IF(J634="TELEFONE","PIX: "&amp;K634,IF(J634="EMAIL","PIX: "&amp;K634,"PIX: "&amp;TEXT(K634,"00000000000000")))))</f>
        <v/>
      </c>
    </row>
    <row r="635">
      <c r="K635" s="41">
        <f>IF(J635=0,"",IF(J635=Diversos!$I$2,IF(LEN(A635)&lt;=11,TEXT(A635,"00000000000"),TEXT(A635,"00000000000000")),IF(J635=Diversos!$I$3,E635,D635)))</f>
        <v/>
      </c>
      <c r="O635" s="12">
        <f>IF(AND(P635&lt;&gt;"",Q635&lt;&gt;""),Q635,P635&amp;Q635)</f>
        <v/>
      </c>
      <c r="P635" s="12">
        <f>IF(F635=0,"",IF(G635=13,F635&amp;"  "&amp;TEXT(G635,"000")&amp;"  "&amp;TEXT(H635,"0000")&amp;"  "&amp;I635,F635&amp;"  "&amp;TEXT(H635,"0000")&amp;"  "&amp;I635))</f>
        <v/>
      </c>
      <c r="Q635" s="12">
        <f>IF(J635=0,"",IF(J635="CNPJ/CPF","PIX: "&amp;TEXT(K635,"00000000000"),IF(J635="TELEFONE","PIX: "&amp;K635,IF(J635="EMAIL","PIX: "&amp;K635,"PIX: "&amp;TEXT(K635,"00000000000000")))))</f>
        <v/>
      </c>
    </row>
    <row r="636">
      <c r="K636" s="41">
        <f>IF(J636=0,"",IF(J636=Diversos!$I$2,IF(LEN(A636)&lt;=11,TEXT(A636,"00000000000"),TEXT(A636,"00000000000000")),IF(J636=Diversos!$I$3,E636,D636)))</f>
        <v/>
      </c>
      <c r="O636" s="12">
        <f>IF(AND(P636&lt;&gt;"",Q636&lt;&gt;""),Q636,P636&amp;Q636)</f>
        <v/>
      </c>
      <c r="P636" s="12">
        <f>IF(F636=0,"",IF(G636=13,F636&amp;"  "&amp;TEXT(G636,"000")&amp;"  "&amp;TEXT(H636,"0000")&amp;"  "&amp;I636,F636&amp;"  "&amp;TEXT(H636,"0000")&amp;"  "&amp;I636))</f>
        <v/>
      </c>
      <c r="Q636" s="12">
        <f>IF(J636=0,"",IF(J636="CNPJ/CPF","PIX: "&amp;TEXT(K636,"00000000000"),IF(J636="TELEFONE","PIX: "&amp;K636,IF(J636="EMAIL","PIX: "&amp;K636,"PIX: "&amp;TEXT(K636,"00000000000000")))))</f>
        <v/>
      </c>
    </row>
    <row r="637">
      <c r="K637" s="41">
        <f>IF(J637=0,"",IF(J637=Diversos!$I$2,IF(LEN(A637)&lt;=11,TEXT(A637,"00000000000"),TEXT(A637,"00000000000000")),IF(J637=Diversos!$I$3,E637,D637)))</f>
        <v/>
      </c>
      <c r="O637" s="12">
        <f>IF(AND(P637&lt;&gt;"",Q637&lt;&gt;""),Q637,P637&amp;Q637)</f>
        <v/>
      </c>
      <c r="P637" s="12">
        <f>IF(F637=0,"",IF(G637=13,F637&amp;"  "&amp;TEXT(G637,"000")&amp;"  "&amp;TEXT(H637,"0000")&amp;"  "&amp;I637,F637&amp;"  "&amp;TEXT(H637,"0000")&amp;"  "&amp;I637))</f>
        <v/>
      </c>
      <c r="Q637" s="12">
        <f>IF(J637=0,"",IF(J637="CNPJ/CPF","PIX: "&amp;TEXT(K637,"00000000000"),IF(J637="TELEFONE","PIX: "&amp;K637,IF(J637="EMAIL","PIX: "&amp;K637,"PIX: "&amp;TEXT(K637,"00000000000000")))))</f>
        <v/>
      </c>
    </row>
    <row r="638">
      <c r="K638" s="41">
        <f>IF(J638=0,"",IF(J638=Diversos!$I$2,IF(LEN(A638)&lt;=11,TEXT(A638,"00000000000"),TEXT(A638,"00000000000000")),IF(J638=Diversos!$I$3,E638,D638)))</f>
        <v/>
      </c>
      <c r="O638" s="12">
        <f>IF(AND(P638&lt;&gt;"",Q638&lt;&gt;""),Q638,P638&amp;Q638)</f>
        <v/>
      </c>
      <c r="P638" s="12">
        <f>IF(F638=0,"",IF(G638=13,F638&amp;"  "&amp;TEXT(G638,"000")&amp;"  "&amp;TEXT(H638,"0000")&amp;"  "&amp;I638,F638&amp;"  "&amp;TEXT(H638,"0000")&amp;"  "&amp;I638))</f>
        <v/>
      </c>
      <c r="Q638" s="12">
        <f>IF(J638=0,"",IF(J638="CNPJ/CPF","PIX: "&amp;TEXT(K638,"00000000000"),IF(J638="TELEFONE","PIX: "&amp;K638,IF(J638="EMAIL","PIX: "&amp;K638,"PIX: "&amp;TEXT(K638,"00000000000000")))))</f>
        <v/>
      </c>
    </row>
    <row r="639">
      <c r="K639" s="41">
        <f>IF(J639=0,"",IF(J639=Diversos!$I$2,IF(LEN(A639)&lt;=11,TEXT(A639,"00000000000"),TEXT(A639,"00000000000000")),IF(J639=Diversos!$I$3,E639,D639)))</f>
        <v/>
      </c>
      <c r="O639" s="12">
        <f>IF(AND(P639&lt;&gt;"",Q639&lt;&gt;""),Q639,P639&amp;Q639)</f>
        <v/>
      </c>
      <c r="P639" s="12">
        <f>IF(F639=0,"",IF(G639=13,F639&amp;"  "&amp;TEXT(G639,"000")&amp;"  "&amp;TEXT(H639,"0000")&amp;"  "&amp;I639,F639&amp;"  "&amp;TEXT(H639,"0000")&amp;"  "&amp;I639))</f>
        <v/>
      </c>
      <c r="Q639" s="12">
        <f>IF(J639=0,"",IF(J639="CNPJ/CPF","PIX: "&amp;TEXT(K639,"00000000000"),IF(J639="TELEFONE","PIX: "&amp;K639,IF(J639="EMAIL","PIX: "&amp;K639,"PIX: "&amp;TEXT(K639,"00000000000000")))))</f>
        <v/>
      </c>
    </row>
    <row r="640">
      <c r="K640" s="41">
        <f>IF(J640=0,"",IF(J640=Diversos!$I$2,IF(LEN(A640)&lt;=11,TEXT(A640,"00000000000"),TEXT(A640,"00000000000000")),IF(J640=Diversos!$I$3,E640,D640)))</f>
        <v/>
      </c>
      <c r="O640" s="12">
        <f>IF(AND(P640&lt;&gt;"",Q640&lt;&gt;""),Q640,P640&amp;Q640)</f>
        <v/>
      </c>
      <c r="P640" s="12">
        <f>IF(F640=0,"",IF(G640=13,F640&amp;"  "&amp;TEXT(G640,"000")&amp;"  "&amp;TEXT(H640,"0000")&amp;"  "&amp;I640,F640&amp;"  "&amp;TEXT(H640,"0000")&amp;"  "&amp;I640))</f>
        <v/>
      </c>
      <c r="Q640" s="12">
        <f>IF(J640=0,"",IF(J640="CNPJ/CPF","PIX: "&amp;TEXT(K640,"00000000000"),IF(J640="TELEFONE","PIX: "&amp;K640,IF(J640="EMAIL","PIX: "&amp;K640,"PIX: "&amp;TEXT(K640,"00000000000000")))))</f>
        <v/>
      </c>
    </row>
    <row r="641">
      <c r="K641" s="41">
        <f>IF(J641=0,"",IF(J641=Diversos!$I$2,IF(LEN(A641)&lt;=11,TEXT(A641,"00000000000"),TEXT(A641,"00000000000000")),IF(J641=Diversos!$I$3,E641,D641)))</f>
        <v/>
      </c>
      <c r="O641" s="12">
        <f>IF(AND(P641&lt;&gt;"",Q641&lt;&gt;""),Q641,P641&amp;Q641)</f>
        <v/>
      </c>
      <c r="P641" s="12">
        <f>IF(F641=0,"",IF(G641=13,F641&amp;"  "&amp;TEXT(G641,"000")&amp;"  "&amp;TEXT(H641,"0000")&amp;"  "&amp;I641,F641&amp;"  "&amp;TEXT(H641,"0000")&amp;"  "&amp;I641))</f>
        <v/>
      </c>
      <c r="Q641" s="12">
        <f>IF(J641=0,"",IF(J641="CNPJ/CPF","PIX: "&amp;TEXT(K641,"00000000000"),IF(J641="TELEFONE","PIX: "&amp;K641,IF(J641="EMAIL","PIX: "&amp;K641,"PIX: "&amp;TEXT(K641,"00000000000000")))))</f>
        <v/>
      </c>
    </row>
    <row r="642">
      <c r="K642" s="41">
        <f>IF(J642=0,"",IF(J642=Diversos!$I$2,IF(LEN(A642)&lt;=11,TEXT(A642,"00000000000"),TEXT(A642,"00000000000000")),IF(J642=Diversos!$I$3,E642,D642)))</f>
        <v/>
      </c>
      <c r="O642" s="12">
        <f>IF(AND(P642&lt;&gt;"",Q642&lt;&gt;""),Q642,P642&amp;Q642)</f>
        <v/>
      </c>
      <c r="P642" s="12">
        <f>IF(F642=0,"",IF(G642=13,F642&amp;"  "&amp;TEXT(G642,"000")&amp;"  "&amp;TEXT(H642,"0000")&amp;"  "&amp;I642,F642&amp;"  "&amp;TEXT(H642,"0000")&amp;"  "&amp;I642))</f>
        <v/>
      </c>
      <c r="Q642" s="12">
        <f>IF(J642=0,"",IF(J642="CNPJ/CPF","PIX: "&amp;TEXT(K642,"00000000000"),IF(J642="TELEFONE","PIX: "&amp;K642,IF(J642="EMAIL","PIX: "&amp;K642,"PIX: "&amp;TEXT(K642,"00000000000000")))))</f>
        <v/>
      </c>
    </row>
    <row r="643">
      <c r="K643" s="41">
        <f>IF(J643=0,"",IF(J643=Diversos!$I$2,IF(LEN(A643)&lt;=11,TEXT(A643,"00000000000"),TEXT(A643,"00000000000000")),IF(J643=Diversos!$I$3,E643,D643)))</f>
        <v/>
      </c>
      <c r="O643" s="12">
        <f>IF(AND(P643&lt;&gt;"",Q643&lt;&gt;""),Q643,P643&amp;Q643)</f>
        <v/>
      </c>
      <c r="P643" s="12">
        <f>IF(F643=0,"",IF(G643=13,F643&amp;"  "&amp;TEXT(G643,"000")&amp;"  "&amp;TEXT(H643,"0000")&amp;"  "&amp;I643,F643&amp;"  "&amp;TEXT(H643,"0000")&amp;"  "&amp;I643))</f>
        <v/>
      </c>
      <c r="Q643" s="12">
        <f>IF(J643=0,"",IF(J643="CNPJ/CPF","PIX: "&amp;TEXT(K643,"00000000000"),IF(J643="TELEFONE","PIX: "&amp;K643,IF(J643="EMAIL","PIX: "&amp;K643,"PIX: "&amp;TEXT(K643,"00000000000000")))))</f>
        <v/>
      </c>
    </row>
    <row r="644">
      <c r="K644" s="41">
        <f>IF(J644=0,"",IF(J644=Diversos!$I$2,IF(LEN(A644)&lt;=11,TEXT(A644,"00000000000"),TEXT(A644,"00000000000000")),IF(J644=Diversos!$I$3,E644,D644)))</f>
        <v/>
      </c>
      <c r="O644" s="12">
        <f>IF(AND(P644&lt;&gt;"",Q644&lt;&gt;""),Q644,P644&amp;Q644)</f>
        <v/>
      </c>
      <c r="P644" s="12">
        <f>IF(F644=0,"",IF(G644=13,F644&amp;"  "&amp;TEXT(G644,"000")&amp;"  "&amp;TEXT(H644,"0000")&amp;"  "&amp;I644,F644&amp;"  "&amp;TEXT(H644,"0000")&amp;"  "&amp;I644))</f>
        <v/>
      </c>
      <c r="Q644" s="12">
        <f>IF(J644=0,"",IF(J644="CNPJ/CPF","PIX: "&amp;TEXT(K644,"00000000000"),IF(J644="TELEFONE","PIX: "&amp;K644,IF(J644="EMAIL","PIX: "&amp;K644,"PIX: "&amp;TEXT(K644,"00000000000000")))))</f>
        <v/>
      </c>
    </row>
    <row r="645">
      <c r="K645" s="41">
        <f>IF(J645=0,"",IF(J645=Diversos!$I$2,IF(LEN(A645)&lt;=11,TEXT(A645,"00000000000"),TEXT(A645,"00000000000000")),IF(J645=Diversos!$I$3,E645,D645)))</f>
        <v/>
      </c>
      <c r="O645" s="12">
        <f>IF(AND(P645&lt;&gt;"",Q645&lt;&gt;""),Q645,P645&amp;Q645)</f>
        <v/>
      </c>
      <c r="P645" s="12">
        <f>IF(F645=0,"",IF(G645=13,F645&amp;"  "&amp;TEXT(G645,"000")&amp;"  "&amp;TEXT(H645,"0000")&amp;"  "&amp;I645,F645&amp;"  "&amp;TEXT(H645,"0000")&amp;"  "&amp;I645))</f>
        <v/>
      </c>
      <c r="Q645" s="12">
        <f>IF(J645=0,"",IF(J645="CNPJ/CPF","PIX: "&amp;TEXT(K645,"00000000000"),IF(J645="TELEFONE","PIX: "&amp;K645,IF(J645="EMAIL","PIX: "&amp;K645,"PIX: "&amp;TEXT(K645,"00000000000000")))))</f>
        <v/>
      </c>
    </row>
    <row r="646">
      <c r="K646" s="41">
        <f>IF(J646=0,"",IF(J646=Diversos!$I$2,IF(LEN(A646)&lt;=11,TEXT(A646,"00000000000"),TEXT(A646,"00000000000000")),IF(J646=Diversos!$I$3,E646,D646)))</f>
        <v/>
      </c>
      <c r="O646" s="12">
        <f>IF(AND(P646&lt;&gt;"",Q646&lt;&gt;""),Q646,P646&amp;Q646)</f>
        <v/>
      </c>
      <c r="P646" s="12">
        <f>IF(F646=0,"",IF(G646=13,F646&amp;"  "&amp;TEXT(G646,"000")&amp;"  "&amp;TEXT(H646,"0000")&amp;"  "&amp;I646,F646&amp;"  "&amp;TEXT(H646,"0000")&amp;"  "&amp;I646))</f>
        <v/>
      </c>
      <c r="Q646" s="12">
        <f>IF(J646=0,"",IF(J646="CNPJ/CPF","PIX: "&amp;TEXT(K646,"00000000000"),IF(J646="TELEFONE","PIX: "&amp;K646,IF(J646="EMAIL","PIX: "&amp;K646,"PIX: "&amp;TEXT(K646,"00000000000000")))))</f>
        <v/>
      </c>
    </row>
    <row r="647">
      <c r="O647" s="12">
        <f>IF(AND(P647&lt;&gt;"",Q647&lt;&gt;""),Q647,P647&amp;Q647)</f>
        <v/>
      </c>
      <c r="P647" s="12">
        <f>IF(F647=0,"",IF(G647=13,F647&amp;"  "&amp;TEXT(G647,"000")&amp;"  "&amp;TEXT(H647,"0000")&amp;"  "&amp;I647,F647&amp;"  "&amp;TEXT(H647,"0000")&amp;"  "&amp;I647))</f>
        <v/>
      </c>
      <c r="Q647" s="12">
        <f>IF(J647=0,"",IF(J647="CNPJ/CPF","PIX: "&amp;TEXT(K647,"00000000000"),IF(J647="TELEFONE","PIX: "&amp;K647,IF(J647="EMAIL","PIX: "&amp;K647,"PIX: "&amp;TEXT(K647,"00000000000000")))))</f>
        <v/>
      </c>
    </row>
    <row r="648">
      <c r="O648" s="12">
        <f>IF(AND(P648&lt;&gt;"",Q648&lt;&gt;""),Q648,P648&amp;Q648)</f>
        <v/>
      </c>
      <c r="P648" s="12">
        <f>IF(F648=0,"",IF(G648=13,F648&amp;"  "&amp;TEXT(G648,"000")&amp;"  "&amp;TEXT(H648,"0000")&amp;"  "&amp;I648,F648&amp;"  "&amp;TEXT(H648,"0000")&amp;"  "&amp;I648))</f>
        <v/>
      </c>
      <c r="Q648" s="12">
        <f>IF(J648=0,"",IF(J648="CNPJ/CPF","PIX: "&amp;TEXT(K648,"00000000000"),IF(J648="TELEFONE","PIX: "&amp;K648,IF(J648="EMAIL","PIX: "&amp;K648,"PIX: "&amp;TEXT(K648,"00000000000000")))))</f>
        <v/>
      </c>
    </row>
    <row r="649">
      <c r="O649" s="12">
        <f>IF(AND(P649&lt;&gt;"",Q649&lt;&gt;""),Q649,P649&amp;Q649)</f>
        <v/>
      </c>
      <c r="P649" s="12">
        <f>IF(F649=0,"",IF(G649=13,F649&amp;"  "&amp;TEXT(G649,"000")&amp;"  "&amp;TEXT(H649,"0000")&amp;"  "&amp;I649,F649&amp;"  "&amp;TEXT(H649,"0000")&amp;"  "&amp;I649))</f>
        <v/>
      </c>
      <c r="Q649" s="12">
        <f>IF(J649=0,"",IF(J649="CNPJ/CPF","PIX: "&amp;TEXT(K649,"00000000000"),IF(J649="TELEFONE","PIX: "&amp;K649,IF(J649="EMAIL","PIX: "&amp;K649,"PIX: "&amp;TEXT(K649,"00000000000000")))))</f>
        <v/>
      </c>
    </row>
    <row r="650">
      <c r="O650" s="12">
        <f>IF(AND(P650&lt;&gt;"",Q650&lt;&gt;""),Q650,P650&amp;Q650)</f>
        <v/>
      </c>
      <c r="P650" s="12">
        <f>IF(F650=0,"",IF(G650=13,F650&amp;"  "&amp;TEXT(G650,"000")&amp;"  "&amp;TEXT(H650,"0000")&amp;"  "&amp;I650,F650&amp;"  "&amp;TEXT(H650,"0000")&amp;"  "&amp;I650))</f>
        <v/>
      </c>
      <c r="Q650" s="12">
        <f>IF(J650=0,"",IF(J650="CNPJ/CPF","PIX: "&amp;TEXT(K650,"00000000000"),IF(J650="TELEFONE","PIX: "&amp;K650,IF(J650="EMAIL","PIX: "&amp;K650,"PIX: "&amp;TEXT(K650,"00000000000000")))))</f>
        <v/>
      </c>
    </row>
    <row r="651">
      <c r="O651" s="12">
        <f>IF(AND(P651&lt;&gt;"",Q651&lt;&gt;""),Q651,P651&amp;Q651)</f>
        <v/>
      </c>
      <c r="P651" s="12">
        <f>IF(F651=0,"",IF(G651=13,F651&amp;"  "&amp;TEXT(G651,"000")&amp;"  "&amp;TEXT(H651,"0000")&amp;"  "&amp;I651,F651&amp;"  "&amp;TEXT(H651,"0000")&amp;"  "&amp;I651))</f>
        <v/>
      </c>
      <c r="Q651" s="12">
        <f>IF(J651=0,"",IF(J651="CNPJ/CPF","PIX: "&amp;TEXT(K651,"00000000000"),IF(J651="TELEFONE","PIX: "&amp;K651,IF(J651="EMAIL","PIX: "&amp;K651,"PIX: "&amp;TEXT(K651,"00000000000000")))))</f>
        <v/>
      </c>
    </row>
    <row r="652">
      <c r="O652" s="12">
        <f>IF(AND(P652&lt;&gt;"",Q652&lt;&gt;""),Q652,P652&amp;Q652)</f>
        <v/>
      </c>
      <c r="P652" s="12">
        <f>IF(F652=0,"",IF(G652=13,F652&amp;"  "&amp;TEXT(G652,"000")&amp;"  "&amp;TEXT(H652,"0000")&amp;"  "&amp;I652,F652&amp;"  "&amp;TEXT(H652,"0000")&amp;"  "&amp;I652))</f>
        <v/>
      </c>
      <c r="Q652" s="12">
        <f>IF(J652=0,"",IF(J652="CNPJ/CPF","PIX: "&amp;TEXT(K652,"00000000000"),IF(J652="TELEFONE","PIX: "&amp;K652,IF(J652="EMAIL","PIX: "&amp;K652,"PIX: "&amp;TEXT(K652,"00000000000000")))))</f>
        <v/>
      </c>
    </row>
    <row r="653">
      <c r="O653" s="12">
        <f>IF(AND(P653&lt;&gt;"",Q653&lt;&gt;""),Q653,P653&amp;Q653)</f>
        <v/>
      </c>
      <c r="P653" s="12">
        <f>IF(F653=0,"",IF(G653=13,F653&amp;"  "&amp;TEXT(G653,"000")&amp;"  "&amp;TEXT(H653,"0000")&amp;"  "&amp;I653,F653&amp;"  "&amp;TEXT(H653,"0000")&amp;"  "&amp;I653))</f>
        <v/>
      </c>
      <c r="Q653" s="12">
        <f>IF(J653=0,"",IF(J653="CNPJ/CPF","PIX: "&amp;TEXT(K653,"00000000000"),IF(J653="TELEFONE","PIX: "&amp;K653,IF(J653="EMAIL","PIX: "&amp;K653,"PIX: "&amp;TEXT(K653,"00000000000000")))))</f>
        <v/>
      </c>
    </row>
    <row r="654">
      <c r="O654" s="12">
        <f>IF(AND(P654&lt;&gt;"",Q654&lt;&gt;""),Q654,P654&amp;Q654)</f>
        <v/>
      </c>
      <c r="P654" s="12">
        <f>IF(F654=0,"",IF(G654=13,F654&amp;"  "&amp;TEXT(G654,"000")&amp;"  "&amp;TEXT(H654,"0000")&amp;"  "&amp;I654,F654&amp;"  "&amp;TEXT(H654,"0000")&amp;"  "&amp;I654))</f>
        <v/>
      </c>
      <c r="Q654" s="12">
        <f>IF(J654=0,"",IF(J654="CNPJ/CPF","PIX: "&amp;TEXT(K654,"00000000000"),IF(J654="TELEFONE","PIX: "&amp;K654,IF(J654="EMAIL","PIX: "&amp;K654,"PIX: "&amp;TEXT(K654,"00000000000000")))))</f>
        <v/>
      </c>
    </row>
    <row r="655">
      <c r="O655" s="12">
        <f>IF(AND(P655&lt;&gt;"",Q655&lt;&gt;""),Q655,P655&amp;Q655)</f>
        <v/>
      </c>
      <c r="P655" s="12">
        <f>IF(F655=0,"",IF(G655=13,F655&amp;"  "&amp;TEXT(G655,"000")&amp;"  "&amp;TEXT(H655,"0000")&amp;"  "&amp;I655,F655&amp;"  "&amp;TEXT(H655,"0000")&amp;"  "&amp;I655))</f>
        <v/>
      </c>
      <c r="Q655" s="12">
        <f>IF(J655=0,"",IF(J655="CNPJ/CPF","PIX: "&amp;TEXT(K655,"00000000000"),IF(J655="TELEFONE","PIX: "&amp;K655,IF(J655="EMAIL","PIX: "&amp;K655,"PIX: "&amp;TEXT(K655,"00000000000000")))))</f>
        <v/>
      </c>
    </row>
    <row r="656">
      <c r="O656" s="12">
        <f>IF(AND(P656&lt;&gt;"",Q656&lt;&gt;""),Q656,P656&amp;Q656)</f>
        <v/>
      </c>
      <c r="P656" s="12">
        <f>IF(F656=0,"",IF(G656=13,F656&amp;"  "&amp;TEXT(G656,"000")&amp;"  "&amp;TEXT(H656,"0000")&amp;"  "&amp;I656,F656&amp;"  "&amp;TEXT(H656,"0000")&amp;"  "&amp;I656))</f>
        <v/>
      </c>
      <c r="Q656" s="12">
        <f>IF(J656=0,"",IF(J656="CNPJ/CPF","PIX: "&amp;TEXT(K656,"00000000000"),IF(J656="TELEFONE","PIX: "&amp;K656,IF(J656="EMAIL","PIX: "&amp;K656,"PIX: "&amp;TEXT(K656,"00000000000000")))))</f>
        <v/>
      </c>
    </row>
    <row r="657">
      <c r="O657" s="12">
        <f>IF(AND(P657&lt;&gt;"",Q657&lt;&gt;""),Q657,P657&amp;Q657)</f>
        <v/>
      </c>
      <c r="P657" s="12">
        <f>IF(F657=0,"",IF(G657=13,F657&amp;"  "&amp;TEXT(G657,"000")&amp;"  "&amp;TEXT(H657,"0000")&amp;"  "&amp;I657,F657&amp;"  "&amp;TEXT(H657,"0000")&amp;"  "&amp;I657))</f>
        <v/>
      </c>
      <c r="Q657" s="12">
        <f>IF(J657=0,"",IF(J657="CNPJ/CPF","PIX: "&amp;TEXT(K657,"00000000000"),IF(J657="TELEFONE","PIX: "&amp;K657,IF(J657="EMAIL","PIX: "&amp;K657,"PIX: "&amp;TEXT(K657,"00000000000000")))))</f>
        <v/>
      </c>
    </row>
    <row r="658">
      <c r="O658" s="12">
        <f>IF(AND(P658&lt;&gt;"",Q658&lt;&gt;""),Q658,P658&amp;Q658)</f>
        <v/>
      </c>
      <c r="P658" s="12">
        <f>IF(F658=0,"",IF(G658=13,F658&amp;"  "&amp;TEXT(G658,"000")&amp;"  "&amp;TEXT(H658,"0000")&amp;"  "&amp;I658,F658&amp;"  "&amp;TEXT(H658,"0000")&amp;"  "&amp;I658))</f>
        <v/>
      </c>
      <c r="Q658" s="12">
        <f>IF(J658=0,"",IF(J658="CNPJ/CPF","PIX: "&amp;TEXT(K658,"00000000000"),IF(J658="TELEFONE","PIX: "&amp;K658,IF(J658="EMAIL","PIX: "&amp;K658,"PIX: "&amp;TEXT(K658,"00000000000000")))))</f>
        <v/>
      </c>
    </row>
    <row r="659">
      <c r="O659" s="12">
        <f>IF(AND(P659&lt;&gt;"",Q659&lt;&gt;""),Q659,P659&amp;Q659)</f>
        <v/>
      </c>
      <c r="P659" s="12">
        <f>IF(F659=0,"",IF(G659=13,F659&amp;"  "&amp;TEXT(G659,"000")&amp;"  "&amp;TEXT(H659,"0000")&amp;"  "&amp;I659,F659&amp;"  "&amp;TEXT(H659,"0000")&amp;"  "&amp;I659))</f>
        <v/>
      </c>
      <c r="Q659" s="12">
        <f>IF(J659=0,"",IF(J659="CNPJ/CPF","PIX: "&amp;TEXT(K659,"00000000000"),IF(J659="TELEFONE","PIX: "&amp;K659,IF(J659="EMAIL","PIX: "&amp;K659,"PIX: "&amp;TEXT(K659,"00000000000000")))))</f>
        <v/>
      </c>
    </row>
    <row r="660">
      <c r="O660" s="12">
        <f>IF(AND(P660&lt;&gt;"",Q660&lt;&gt;""),Q660,P660&amp;Q660)</f>
        <v/>
      </c>
      <c r="P660" s="12">
        <f>IF(F660=0,"",IF(G660=13,F660&amp;"  "&amp;TEXT(G660,"000")&amp;"  "&amp;TEXT(H660,"0000")&amp;"  "&amp;I660,F660&amp;"  "&amp;TEXT(H660,"0000")&amp;"  "&amp;I660))</f>
        <v/>
      </c>
      <c r="Q660" s="12">
        <f>IF(J660=0,"",IF(J660="CNPJ/CPF","PIX: "&amp;TEXT(K660,"00000000000"),IF(J660="TELEFONE","PIX: "&amp;K660,IF(J660="EMAIL","PIX: "&amp;K660,"PIX: "&amp;TEXT(K660,"00000000000000")))))</f>
        <v/>
      </c>
    </row>
    <row r="661">
      <c r="O661" s="12">
        <f>IF(AND(P661&lt;&gt;"",Q661&lt;&gt;""),Q661,P661&amp;Q661)</f>
        <v/>
      </c>
      <c r="P661" s="12">
        <f>IF(F661=0,"",IF(G661=13,F661&amp;"  "&amp;TEXT(G661,"000")&amp;"  "&amp;TEXT(H661,"0000")&amp;"  "&amp;I661,F661&amp;"  "&amp;TEXT(H661,"0000")&amp;"  "&amp;I661))</f>
        <v/>
      </c>
      <c r="Q661" s="12">
        <f>IF(J661=0,"",IF(J661="CNPJ/CPF","PIX: "&amp;TEXT(K661,"00000000000"),IF(J661="TELEFONE","PIX: "&amp;K661,IF(J661="EMAIL","PIX: "&amp;K661,"PIX: "&amp;TEXT(K661,"00000000000000")))))</f>
        <v/>
      </c>
    </row>
    <row r="662">
      <c r="O662" s="12">
        <f>IF(AND(P662&lt;&gt;"",Q662&lt;&gt;""),Q662,P662&amp;Q662)</f>
        <v/>
      </c>
      <c r="P662" s="12">
        <f>IF(F662=0,"",IF(G662=13,F662&amp;"  "&amp;TEXT(G662,"000")&amp;"  "&amp;TEXT(H662,"0000")&amp;"  "&amp;I662,F662&amp;"  "&amp;TEXT(H662,"0000")&amp;"  "&amp;I662))</f>
        <v/>
      </c>
      <c r="Q662" s="12">
        <f>IF(J662=0,"",IF(J662="CNPJ/CPF","PIX: "&amp;TEXT(K662,"00000000000"),IF(J662="TELEFONE","PIX: "&amp;K662,IF(J662="EMAIL","PIX: "&amp;K662,"PIX: "&amp;TEXT(K662,"00000000000000")))))</f>
        <v/>
      </c>
    </row>
    <row r="663">
      <c r="O663" s="12">
        <f>IF(AND(P663&lt;&gt;"",Q663&lt;&gt;""),Q663,P663&amp;Q663)</f>
        <v/>
      </c>
      <c r="P663" s="12">
        <f>IF(F663=0,"",IF(G663=13,F663&amp;"  "&amp;TEXT(G663,"000")&amp;"  "&amp;TEXT(H663,"0000")&amp;"  "&amp;I663,F663&amp;"  "&amp;TEXT(H663,"0000")&amp;"  "&amp;I663))</f>
        <v/>
      </c>
      <c r="Q663" s="12">
        <f>IF(J663=0,"",IF(J663="CNPJ/CPF","PIX: "&amp;TEXT(K663,"00000000000"),IF(J663="TELEFONE","PIX: "&amp;K663,IF(J663="EMAIL","PIX: "&amp;K663,"PIX: "&amp;TEXT(K663,"00000000000000")))))</f>
        <v/>
      </c>
    </row>
    <row r="664">
      <c r="O664" s="12">
        <f>IF(AND(P664&lt;&gt;"",Q664&lt;&gt;""),Q664,P664&amp;Q664)</f>
        <v/>
      </c>
      <c r="P664" s="12">
        <f>IF(F664=0,"",IF(G664=13,F664&amp;"  "&amp;TEXT(G664,"000")&amp;"  "&amp;TEXT(H664,"0000")&amp;"  "&amp;I664,F664&amp;"  "&amp;TEXT(H664,"0000")&amp;"  "&amp;I664))</f>
        <v/>
      </c>
      <c r="Q664" s="12">
        <f>IF(J664=0,"",IF(J664="CNPJ/CPF","PIX: "&amp;TEXT(K664,"00000000000"),IF(J664="TELEFONE","PIX: "&amp;K664,IF(J664="EMAIL","PIX: "&amp;K664,"PIX: "&amp;TEXT(K664,"00000000000000")))))</f>
        <v/>
      </c>
    </row>
    <row r="665">
      <c r="O665" s="12">
        <f>IF(AND(P665&lt;&gt;"",Q665&lt;&gt;""),Q665,P665&amp;Q665)</f>
        <v/>
      </c>
      <c r="P665" s="12">
        <f>IF(F665=0,"",IF(G665=13,F665&amp;"  "&amp;TEXT(G665,"000")&amp;"  "&amp;TEXT(H665,"0000")&amp;"  "&amp;I665,F665&amp;"  "&amp;TEXT(H665,"0000")&amp;"  "&amp;I665))</f>
        <v/>
      </c>
      <c r="Q665" s="12">
        <f>IF(J665=0,"",IF(J665="CNPJ/CPF","PIX: "&amp;TEXT(K665,"00000000000"),IF(J665="TELEFONE","PIX: "&amp;K665,IF(J665="EMAIL","PIX: "&amp;K665,"PIX: "&amp;TEXT(K665,"00000000000000")))))</f>
        <v/>
      </c>
    </row>
    <row r="666">
      <c r="O666" s="12">
        <f>IF(AND(P666&lt;&gt;"",Q666&lt;&gt;""),Q666,P666&amp;Q666)</f>
        <v/>
      </c>
      <c r="P666" s="12">
        <f>IF(F666=0,"",IF(G666=13,F666&amp;"  "&amp;TEXT(G666,"000")&amp;"  "&amp;TEXT(H666,"0000")&amp;"  "&amp;I666,F666&amp;"  "&amp;TEXT(H666,"0000")&amp;"  "&amp;I666))</f>
        <v/>
      </c>
      <c r="Q666" s="12">
        <f>IF(J666=0,"",IF(J666="CNPJ/CPF","PIX: "&amp;TEXT(K666,"00000000000"),IF(J666="TELEFONE","PIX: "&amp;K666,IF(J666="EMAIL","PIX: "&amp;K666,"PIX: "&amp;TEXT(K666,"00000000000000")))))</f>
        <v/>
      </c>
    </row>
    <row r="667">
      <c r="O667" s="12">
        <f>IF(AND(P667&lt;&gt;"",Q667&lt;&gt;""),Q667,P667&amp;Q667)</f>
        <v/>
      </c>
      <c r="P667" s="12">
        <f>IF(F667=0,"",IF(G667=13,F667&amp;"  "&amp;TEXT(G667,"000")&amp;"  "&amp;TEXT(H667,"0000")&amp;"  "&amp;I667,F667&amp;"  "&amp;TEXT(H667,"0000")&amp;"  "&amp;I667))</f>
        <v/>
      </c>
      <c r="Q667" s="12">
        <f>IF(J667=0,"",IF(J667="CNPJ/CPF","PIX: "&amp;TEXT(K667,"00000000000"),IF(J667="TELEFONE","PIX: "&amp;K667,IF(J667="EMAIL","PIX: "&amp;K667,"PIX: "&amp;TEXT(K667,"00000000000000")))))</f>
        <v/>
      </c>
    </row>
    <row r="668">
      <c r="O668" s="12">
        <f>IF(AND(P668&lt;&gt;"",Q668&lt;&gt;""),Q668,P668&amp;Q668)</f>
        <v/>
      </c>
      <c r="P668" s="12">
        <f>IF(F668=0,"",IF(G668=13,F668&amp;"  "&amp;TEXT(G668,"000")&amp;"  "&amp;TEXT(H668,"0000")&amp;"  "&amp;I668,F668&amp;"  "&amp;TEXT(H668,"0000")&amp;"  "&amp;I668))</f>
        <v/>
      </c>
      <c r="Q668" s="12">
        <f>IF(J668=0,"",IF(J668="CNPJ/CPF","PIX: "&amp;TEXT(K668,"00000000000"),IF(J668="TELEFONE","PIX: "&amp;K668,IF(J668="EMAIL","PIX: "&amp;K668,"PIX: "&amp;TEXT(K668,"00000000000000")))))</f>
        <v/>
      </c>
    </row>
    <row r="669">
      <c r="O669" s="12">
        <f>IF(AND(P669&lt;&gt;"",Q669&lt;&gt;""),Q669,P669&amp;Q669)</f>
        <v/>
      </c>
      <c r="P669" s="12">
        <f>IF(F669=0,"",IF(G669=13,F669&amp;"  "&amp;TEXT(G669,"000")&amp;"  "&amp;TEXT(H669,"0000")&amp;"  "&amp;I669,F669&amp;"  "&amp;TEXT(H669,"0000")&amp;"  "&amp;I669))</f>
        <v/>
      </c>
      <c r="Q669" s="12">
        <f>IF(J669=0,"",IF(J669="CNPJ/CPF","PIX: "&amp;TEXT(K669,"00000000000"),IF(J669="TELEFONE","PIX: "&amp;K669,IF(J669="EMAIL","PIX: "&amp;K669,"PIX: "&amp;TEXT(K669,"00000000000000")))))</f>
        <v/>
      </c>
    </row>
    <row r="670">
      <c r="O670" s="12">
        <f>IF(AND(P670&lt;&gt;"",Q670&lt;&gt;""),Q670,P670&amp;Q670)</f>
        <v/>
      </c>
      <c r="P670" s="12">
        <f>IF(F670=0,"",IF(G670=13,F670&amp;"  "&amp;TEXT(G670,"000")&amp;"  "&amp;TEXT(H670,"0000")&amp;"  "&amp;I670,F670&amp;"  "&amp;TEXT(H670,"0000")&amp;"  "&amp;I670))</f>
        <v/>
      </c>
      <c r="Q670" s="12">
        <f>IF(J670=0,"",IF(J670="CNPJ/CPF","PIX: "&amp;TEXT(K670,"00000000000"),IF(J670="TELEFONE","PIX: "&amp;K670,IF(J670="EMAIL","PIX: "&amp;K670,"PIX: "&amp;TEXT(K670,"00000000000000")))))</f>
        <v/>
      </c>
    </row>
    <row r="671">
      <c r="O671" s="12">
        <f>IF(AND(P671&lt;&gt;"",Q671&lt;&gt;""),Q671,P671&amp;Q671)</f>
        <v/>
      </c>
      <c r="P671" s="12">
        <f>IF(F671=0,"",IF(G671=13,F671&amp;"  "&amp;TEXT(G671,"000")&amp;"  "&amp;TEXT(H671,"0000")&amp;"  "&amp;I671,F671&amp;"  "&amp;TEXT(H671,"0000")&amp;"  "&amp;I671))</f>
        <v/>
      </c>
      <c r="Q671" s="12">
        <f>IF(J671=0,"",IF(J671="CNPJ/CPF","PIX: "&amp;TEXT(K671,"00000000000"),IF(J671="TELEFONE","PIX: "&amp;K671,IF(J671="EMAIL","PIX: "&amp;K671,"PIX: "&amp;TEXT(K671,"00000000000000")))))</f>
        <v/>
      </c>
    </row>
    <row r="672">
      <c r="O672" s="12">
        <f>IF(AND(P672&lt;&gt;"",Q672&lt;&gt;""),Q672,P672&amp;Q672)</f>
        <v/>
      </c>
      <c r="P672" s="12">
        <f>IF(F672=0,"",IF(G672=13,F672&amp;"  "&amp;TEXT(G672,"000")&amp;"  "&amp;TEXT(H672,"0000")&amp;"  "&amp;I672,F672&amp;"  "&amp;TEXT(H672,"0000")&amp;"  "&amp;I672))</f>
        <v/>
      </c>
      <c r="Q672" s="12">
        <f>IF(J672=0,"",IF(J672="CNPJ/CPF","PIX: "&amp;TEXT(K672,"00000000000"),IF(J672="TELEFONE","PIX: "&amp;K672,IF(J672="EMAIL","PIX: "&amp;K672,"PIX: "&amp;TEXT(K672,"00000000000000")))))</f>
        <v/>
      </c>
    </row>
    <row r="673">
      <c r="O673" s="12">
        <f>IF(AND(P673&lt;&gt;"",Q673&lt;&gt;""),Q673,P673&amp;Q673)</f>
        <v/>
      </c>
      <c r="P673" s="12">
        <f>IF(F673=0,"",IF(G673=13,F673&amp;"  "&amp;TEXT(G673,"000")&amp;"  "&amp;TEXT(H673,"0000")&amp;"  "&amp;I673,F673&amp;"  "&amp;TEXT(H673,"0000")&amp;"  "&amp;I673))</f>
        <v/>
      </c>
      <c r="Q673" s="12">
        <f>IF(J673=0,"",IF(J673="CNPJ/CPF","PIX: "&amp;TEXT(K673,"00000000000"),IF(J673="TELEFONE","PIX: "&amp;K673,IF(J673="EMAIL","PIX: "&amp;K673,"PIX: "&amp;TEXT(K673,"00000000000000")))))</f>
        <v/>
      </c>
    </row>
    <row r="674">
      <c r="O674" s="12">
        <f>IF(AND(P674&lt;&gt;"",Q674&lt;&gt;""),Q674,P674&amp;Q674)</f>
        <v/>
      </c>
      <c r="P674" s="12">
        <f>IF(F674=0,"",IF(G674=13,F674&amp;"  "&amp;TEXT(G674,"000")&amp;"  "&amp;TEXT(H674,"0000")&amp;"  "&amp;I674,F674&amp;"  "&amp;TEXT(H674,"0000")&amp;"  "&amp;I674))</f>
        <v/>
      </c>
      <c r="Q674" s="12">
        <f>IF(J674=0,"",IF(J674="CNPJ/CPF","PIX: "&amp;TEXT(K674,"00000000000"),IF(J674="TELEFONE","PIX: "&amp;K674,IF(J674="EMAIL","PIX: "&amp;K674,"PIX: "&amp;TEXT(K674,"00000000000000")))))</f>
        <v/>
      </c>
    </row>
    <row r="675">
      <c r="O675" s="12">
        <f>IF(AND(P675&lt;&gt;"",Q675&lt;&gt;""),Q675,P675&amp;Q675)</f>
        <v/>
      </c>
      <c r="P675" s="12">
        <f>IF(F675=0,"",IF(G675=13,F675&amp;"  "&amp;TEXT(G675,"000")&amp;"  "&amp;TEXT(H675,"0000")&amp;"  "&amp;I675,F675&amp;"  "&amp;TEXT(H675,"0000")&amp;"  "&amp;I675))</f>
        <v/>
      </c>
      <c r="Q675" s="12">
        <f>IF(J675=0,"",IF(J675="CNPJ/CPF","PIX: "&amp;TEXT(K675,"00000000000"),IF(J675="TELEFONE","PIX: "&amp;K675,IF(J675="EMAIL","PIX: "&amp;K675,"PIX: "&amp;TEXT(K675,"00000000000000")))))</f>
        <v/>
      </c>
    </row>
    <row r="676">
      <c r="O676" s="12">
        <f>IF(AND(P676&lt;&gt;"",Q676&lt;&gt;""),Q676,P676&amp;Q676)</f>
        <v/>
      </c>
      <c r="P676" s="12">
        <f>IF(F676=0,"",IF(G676=13,F676&amp;"  "&amp;TEXT(G676,"000")&amp;"  "&amp;TEXT(H676,"0000")&amp;"  "&amp;I676,F676&amp;"  "&amp;TEXT(H676,"0000")&amp;"  "&amp;I676))</f>
        <v/>
      </c>
      <c r="Q676" s="12">
        <f>IF(J676=0,"",IF(J676="CNPJ/CPF","PIX: "&amp;TEXT(K676,"00000000000"),IF(J676="TELEFONE","PIX: "&amp;K676,IF(J676="EMAIL","PIX: "&amp;K676,"PIX: "&amp;TEXT(K676,"00000000000000")))))</f>
        <v/>
      </c>
    </row>
    <row r="677">
      <c r="O677" s="12">
        <f>IF(AND(P677&lt;&gt;"",Q677&lt;&gt;""),Q677,P677&amp;Q677)</f>
        <v/>
      </c>
      <c r="P677" s="12">
        <f>IF(F677=0,"",IF(G677=13,F677&amp;"  "&amp;TEXT(G677,"000")&amp;"  "&amp;TEXT(H677,"0000")&amp;"  "&amp;I677,F677&amp;"  "&amp;TEXT(H677,"0000")&amp;"  "&amp;I677))</f>
        <v/>
      </c>
      <c r="Q677" s="12">
        <f>IF(J677=0,"",IF(J677="CNPJ/CPF","PIX: "&amp;TEXT(K677,"00000000000"),IF(J677="TELEFONE","PIX: "&amp;K677,IF(J677="EMAIL","PIX: "&amp;K677,"PIX: "&amp;TEXT(K677,"00000000000000")))))</f>
        <v/>
      </c>
    </row>
    <row r="678">
      <c r="O678" s="12">
        <f>IF(AND(P678&lt;&gt;"",Q678&lt;&gt;""),Q678,P678&amp;Q678)</f>
        <v/>
      </c>
      <c r="P678" s="12">
        <f>IF(F678=0,"",IF(G678=13,F678&amp;"  "&amp;TEXT(G678,"000")&amp;"  "&amp;TEXT(H678,"0000")&amp;"  "&amp;I678,F678&amp;"  "&amp;TEXT(H678,"0000")&amp;"  "&amp;I678))</f>
        <v/>
      </c>
      <c r="Q678" s="12">
        <f>IF(J678=0,"",IF(J678="CNPJ/CPF","PIX: "&amp;TEXT(K678,"00000000000"),IF(J678="TELEFONE","PIX: "&amp;K678,IF(J678="EMAIL","PIX: "&amp;K678,"PIX: "&amp;TEXT(K678,"00000000000000")))))</f>
        <v/>
      </c>
    </row>
    <row r="679">
      <c r="O679" s="12">
        <f>IF(AND(P679&lt;&gt;"",Q679&lt;&gt;""),Q679,P679&amp;Q679)</f>
        <v/>
      </c>
      <c r="P679" s="12">
        <f>IF(F679=0,"",IF(G679=13,F679&amp;"  "&amp;TEXT(G679,"000")&amp;"  "&amp;TEXT(H679,"0000")&amp;"  "&amp;I679,F679&amp;"  "&amp;TEXT(H679,"0000")&amp;"  "&amp;I679))</f>
        <v/>
      </c>
      <c r="Q679" s="12">
        <f>IF(J679=0,"",IF(J679="CNPJ/CPF","PIX: "&amp;TEXT(K679,"00000000000"),IF(J679="TELEFONE","PIX: "&amp;K679,IF(J679="EMAIL","PIX: "&amp;K679,"PIX: "&amp;TEXT(K679,"00000000000000")))))</f>
        <v/>
      </c>
    </row>
    <row r="680">
      <c r="O680" s="12">
        <f>IF(AND(P680&lt;&gt;"",Q680&lt;&gt;""),Q680,P680&amp;Q680)</f>
        <v/>
      </c>
      <c r="P680" s="12">
        <f>IF(F680=0,"",IF(G680=13,F680&amp;"  "&amp;TEXT(G680,"000")&amp;"  "&amp;TEXT(H680,"0000")&amp;"  "&amp;I680,F680&amp;"  "&amp;TEXT(H680,"0000")&amp;"  "&amp;I680))</f>
        <v/>
      </c>
      <c r="Q680" s="12">
        <f>IF(J680=0,"",IF(J680="CNPJ/CPF","PIX: "&amp;TEXT(K680,"00000000000"),IF(J680="TELEFONE","PIX: "&amp;K680,IF(J680="EMAIL","PIX: "&amp;K680,"PIX: "&amp;TEXT(K680,"00000000000000")))))</f>
        <v/>
      </c>
    </row>
    <row r="681">
      <c r="O681" s="12">
        <f>IF(AND(P681&lt;&gt;"",Q681&lt;&gt;""),Q681,P681&amp;Q681)</f>
        <v/>
      </c>
      <c r="P681" s="12">
        <f>IF(F681=0,"",IF(G681=13,F681&amp;"  "&amp;TEXT(G681,"000")&amp;"  "&amp;TEXT(H681,"0000")&amp;"  "&amp;I681,F681&amp;"  "&amp;TEXT(H681,"0000")&amp;"  "&amp;I681))</f>
        <v/>
      </c>
      <c r="Q681" s="12">
        <f>IF(J681=0,"",IF(J681="CNPJ/CPF","PIX: "&amp;TEXT(K681,"00000000000"),IF(J681="TELEFONE","PIX: "&amp;K681,IF(J681="EMAIL","PIX: "&amp;K681,"PIX: "&amp;TEXT(K681,"00000000000000")))))</f>
        <v/>
      </c>
    </row>
    <row r="682">
      <c r="O682" s="12" t="n"/>
      <c r="P682" s="12" t="n"/>
      <c r="Q682" s="12" t="n"/>
    </row>
    <row r="683">
      <c r="O683" s="12" t="n"/>
      <c r="P683" s="12" t="n"/>
      <c r="Q683" s="12" t="n"/>
    </row>
    <row r="684">
      <c r="O684" s="12" t="n"/>
      <c r="P684" s="12" t="n"/>
      <c r="Q684" s="12" t="n"/>
    </row>
    <row r="685">
      <c r="O685" s="12" t="n"/>
      <c r="P685" s="12" t="n"/>
      <c r="Q685" s="12" t="n"/>
    </row>
    <row r="686">
      <c r="O686" s="12" t="n"/>
      <c r="P686" s="12" t="n"/>
      <c r="Q686" s="12" t="n"/>
    </row>
    <row r="687">
      <c r="O687" s="12" t="n"/>
      <c r="P687" s="12" t="n"/>
      <c r="Q687" s="12" t="n"/>
    </row>
    <row r="688">
      <c r="O688" s="12" t="n"/>
      <c r="P688" s="12" t="n"/>
      <c r="Q688" s="12" t="n"/>
    </row>
    <row r="689">
      <c r="O689" s="44" t="n"/>
      <c r="P689" s="12" t="n"/>
      <c r="Q689" s="12" t="n"/>
    </row>
    <row r="690">
      <c r="O690" s="12" t="n"/>
      <c r="P690" s="12" t="n"/>
      <c r="Q690" s="12" t="n"/>
    </row>
    <row r="691">
      <c r="O691" s="12" t="n"/>
      <c r="P691" s="12" t="n"/>
      <c r="Q691" s="12" t="n"/>
    </row>
    <row r="692">
      <c r="O692" s="12" t="n"/>
      <c r="P692" s="12" t="n"/>
      <c r="Q692" s="12" t="n"/>
    </row>
    <row r="693">
      <c r="O693" s="12" t="n"/>
      <c r="P693" s="12" t="n"/>
      <c r="Q693" s="12" t="n"/>
    </row>
    <row r="694">
      <c r="O694" s="12" t="n"/>
      <c r="P694" s="12" t="n"/>
      <c r="Q694" s="12" t="n"/>
    </row>
    <row r="695">
      <c r="O695" s="12" t="n"/>
      <c r="P695" s="12" t="n"/>
      <c r="Q695" s="12" t="n"/>
    </row>
    <row r="696">
      <c r="O696" s="12" t="n"/>
      <c r="P696" s="12" t="n"/>
      <c r="Q696" s="12" t="n"/>
    </row>
    <row r="697">
      <c r="O697" s="12" t="n"/>
      <c r="P697" s="12" t="n"/>
      <c r="Q697" s="12" t="n"/>
    </row>
    <row r="698">
      <c r="O698" s="12" t="n"/>
      <c r="P698" s="12" t="n"/>
      <c r="Q698" s="12" t="n"/>
    </row>
    <row r="699">
      <c r="O699" s="12" t="n"/>
      <c r="P699" s="12" t="n"/>
      <c r="Q699" s="12" t="n"/>
    </row>
    <row r="700">
      <c r="O700" s="12" t="n"/>
      <c r="P700" s="12" t="n"/>
      <c r="Q700" s="12" t="n"/>
    </row>
    <row r="701">
      <c r="O701" s="12" t="n"/>
      <c r="P701" s="12" t="n"/>
      <c r="Q701" s="12" t="n"/>
    </row>
    <row r="702">
      <c r="O702" s="12" t="n"/>
      <c r="P702" s="12" t="n"/>
      <c r="Q702" s="12" t="n"/>
    </row>
    <row r="703">
      <c r="O703" s="12" t="n"/>
      <c r="P703" s="12" t="n"/>
      <c r="Q703" s="12" t="n"/>
    </row>
    <row r="704">
      <c r="O704" s="12" t="n"/>
      <c r="P704" s="12" t="n"/>
      <c r="Q704" s="12" t="n"/>
    </row>
    <row r="705">
      <c r="O705" s="44" t="n"/>
      <c r="P705" s="12" t="n"/>
      <c r="Q705" s="12" t="n"/>
    </row>
    <row r="706">
      <c r="O706" s="12" t="n"/>
      <c r="P706" s="12" t="n"/>
      <c r="Q706" s="12" t="n"/>
    </row>
    <row r="707">
      <c r="O707" s="12" t="n"/>
      <c r="P707" s="12" t="n"/>
      <c r="Q707" s="12" t="n"/>
    </row>
    <row r="708">
      <c r="O708" s="12" t="n"/>
      <c r="P708" s="12" t="n"/>
      <c r="Q708" s="12" t="n"/>
    </row>
    <row r="709">
      <c r="O709" s="12" t="n"/>
      <c r="P709" s="12" t="n"/>
      <c r="Q709" s="12" t="n"/>
    </row>
    <row r="710">
      <c r="O710" s="44" t="n"/>
      <c r="P710" s="12" t="n"/>
      <c r="Q710" s="12" t="n"/>
    </row>
    <row r="711">
      <c r="O711" s="12" t="n"/>
      <c r="P711" s="12" t="n"/>
      <c r="Q711" s="12" t="n"/>
    </row>
    <row r="712">
      <c r="O712" s="12" t="n"/>
      <c r="P712" s="12" t="n"/>
      <c r="Q712" s="12" t="n"/>
    </row>
    <row r="713">
      <c r="O713" s="44" t="n"/>
      <c r="P713" s="12" t="n"/>
      <c r="Q713" s="12" t="n"/>
    </row>
    <row r="714">
      <c r="O714" s="12" t="n"/>
      <c r="P714" s="12" t="n"/>
      <c r="Q714" s="12" t="n"/>
    </row>
    <row r="715">
      <c r="O715" s="12" t="n"/>
      <c r="P715" s="12" t="n"/>
      <c r="Q715" s="12" t="n"/>
    </row>
    <row r="716">
      <c r="O716" s="12" t="n"/>
      <c r="P716" s="12" t="n"/>
      <c r="Q716" s="12" t="n"/>
    </row>
    <row r="717">
      <c r="O717" s="12" t="n"/>
      <c r="P717" s="12" t="n"/>
      <c r="Q717" s="12" t="n"/>
    </row>
    <row r="718">
      <c r="O718" s="44" t="n"/>
      <c r="P718" s="12" t="n"/>
      <c r="Q718" s="12" t="n"/>
    </row>
    <row r="719">
      <c r="O719" s="12" t="n"/>
      <c r="P719" s="12" t="n"/>
      <c r="Q719" s="12" t="n"/>
    </row>
    <row r="720">
      <c r="O720" s="44" t="n"/>
      <c r="P720" s="12" t="n"/>
      <c r="Q720" s="12" t="n"/>
    </row>
    <row r="721">
      <c r="O721" s="12" t="n"/>
      <c r="P721" s="12" t="n"/>
      <c r="Q721" s="12" t="n"/>
    </row>
    <row r="722">
      <c r="O722" s="12" t="n"/>
      <c r="P722" s="12" t="n"/>
      <c r="Q722" s="12" t="n"/>
    </row>
    <row r="723">
      <c r="O723" s="44" t="n"/>
      <c r="P723" s="12" t="n"/>
      <c r="Q723" s="12" t="n"/>
    </row>
    <row r="724">
      <c r="O724" s="12" t="n"/>
      <c r="P724" s="12" t="n"/>
      <c r="Q724" s="12" t="n"/>
    </row>
    <row r="725">
      <c r="O725" s="44" t="n"/>
      <c r="P725" s="12" t="n"/>
      <c r="Q725" s="12" t="n"/>
    </row>
    <row r="726">
      <c r="O726" s="44" t="n"/>
      <c r="P726" s="12" t="n"/>
      <c r="Q726" s="12" t="n"/>
    </row>
    <row r="727">
      <c r="O727" s="12" t="n"/>
      <c r="P727" s="12" t="n"/>
      <c r="Q727" s="12" t="n"/>
    </row>
    <row r="728">
      <c r="O728" s="44" t="n"/>
      <c r="P728" s="12" t="n"/>
      <c r="Q728" s="12" t="n"/>
    </row>
    <row r="729">
      <c r="O729" s="44" t="n"/>
      <c r="P729" s="12" t="n"/>
      <c r="Q729" s="12" t="n"/>
    </row>
    <row r="730">
      <c r="O730" s="12" t="n"/>
      <c r="P730" s="12" t="n"/>
      <c r="Q730" s="12" t="n"/>
    </row>
    <row r="731">
      <c r="O731" s="44" t="n"/>
      <c r="P731" s="12" t="n"/>
      <c r="Q731" s="12" t="n"/>
    </row>
    <row r="732">
      <c r="O732" s="12" t="n"/>
      <c r="P732" s="12" t="n"/>
      <c r="Q732" s="12" t="n"/>
    </row>
    <row r="733">
      <c r="O733" s="12" t="n"/>
      <c r="P733" s="12" t="n"/>
      <c r="Q733" s="12" t="n"/>
    </row>
    <row r="734">
      <c r="O734" s="12" t="n"/>
      <c r="P734" s="12" t="n"/>
      <c r="Q734" s="12" t="n"/>
    </row>
    <row r="735">
      <c r="O735" s="12" t="n"/>
      <c r="P735" s="12" t="n"/>
      <c r="Q735" s="12" t="n"/>
    </row>
    <row r="736">
      <c r="O736" s="12" t="n"/>
      <c r="P736" s="12" t="n"/>
      <c r="Q736" s="12" t="n"/>
    </row>
    <row r="737">
      <c r="O737" s="44" t="n"/>
      <c r="P737" s="12" t="n"/>
      <c r="Q737" s="12" t="n"/>
    </row>
    <row r="738">
      <c r="O738" s="12" t="n"/>
      <c r="P738" s="12" t="n"/>
      <c r="Q738" s="12" t="n"/>
    </row>
    <row r="739">
      <c r="O739" s="12" t="n"/>
      <c r="P739" s="12" t="n"/>
      <c r="Q739" s="12" t="n"/>
    </row>
    <row r="740">
      <c r="O740" s="44" t="n"/>
      <c r="P740" s="12" t="n"/>
      <c r="Q740" s="12" t="n"/>
    </row>
    <row r="741">
      <c r="O741" s="12" t="n"/>
      <c r="P741" s="12" t="n"/>
      <c r="Q741" s="12" t="n"/>
    </row>
    <row r="742">
      <c r="O742" s="12" t="n"/>
      <c r="P742" s="12" t="n"/>
      <c r="Q742" s="12" t="n"/>
    </row>
    <row r="743">
      <c r="O743" s="12" t="n"/>
      <c r="P743" s="12" t="n"/>
      <c r="Q743" s="12" t="n"/>
    </row>
    <row r="744">
      <c r="O744" s="12" t="n"/>
      <c r="P744" s="12" t="n"/>
      <c r="Q744" s="12" t="n"/>
    </row>
    <row r="745">
      <c r="O745" s="12" t="n"/>
      <c r="P745" s="12" t="n"/>
      <c r="Q745" s="12" t="n"/>
    </row>
    <row r="746">
      <c r="O746" s="12" t="n"/>
      <c r="P746" s="12" t="n"/>
      <c r="Q746" s="12" t="n"/>
    </row>
    <row r="747">
      <c r="O747" s="12" t="n"/>
      <c r="P747" s="12" t="n"/>
      <c r="Q747" s="12" t="n"/>
    </row>
    <row r="748">
      <c r="O748" s="12" t="n"/>
      <c r="P748" s="12" t="n"/>
      <c r="Q748" s="12" t="n"/>
    </row>
    <row r="749">
      <c r="O749" s="12" t="n"/>
      <c r="P749" s="12" t="n"/>
      <c r="Q749" s="12" t="n"/>
    </row>
    <row r="750">
      <c r="O750" s="12" t="n"/>
      <c r="P750" s="12" t="n"/>
      <c r="Q750" s="12" t="n"/>
    </row>
    <row r="751">
      <c r="O751" s="12" t="n"/>
      <c r="P751" s="12" t="n"/>
      <c r="Q751" s="12" t="n"/>
    </row>
    <row r="752">
      <c r="O752" s="12" t="n"/>
      <c r="P752" s="12" t="n"/>
      <c r="Q752" s="12" t="n"/>
    </row>
    <row r="753">
      <c r="O753" s="12" t="n"/>
      <c r="P753" s="12" t="n"/>
      <c r="Q753" s="12" t="n"/>
    </row>
    <row r="754">
      <c r="O754" s="12" t="n"/>
      <c r="P754" s="12" t="n"/>
      <c r="Q754" s="12" t="n"/>
    </row>
    <row r="755">
      <c r="O755" s="12" t="n"/>
      <c r="P755" s="12" t="n"/>
      <c r="Q755" s="12" t="n"/>
    </row>
    <row r="756">
      <c r="O756" s="44" t="n"/>
      <c r="P756" s="12" t="n"/>
      <c r="Q756" s="12" t="n"/>
    </row>
    <row r="757">
      <c r="O757" s="12" t="n"/>
      <c r="P757" s="12" t="n"/>
      <c r="Q757" s="12" t="n"/>
    </row>
    <row r="758">
      <c r="O758" s="44" t="n"/>
      <c r="P758" s="12" t="n"/>
      <c r="Q758" s="12" t="n"/>
    </row>
    <row r="759">
      <c r="O759" s="12" t="n"/>
      <c r="P759" s="12" t="n"/>
      <c r="Q759" s="12" t="n"/>
    </row>
    <row r="760">
      <c r="O760" s="44" t="n"/>
      <c r="P760" s="12" t="n"/>
      <c r="Q760" s="12" t="n"/>
    </row>
    <row r="761">
      <c r="O761" s="12" t="n"/>
      <c r="P761" s="12" t="n"/>
      <c r="Q761" s="12" t="n"/>
    </row>
    <row r="762">
      <c r="O762" s="44" t="n"/>
      <c r="P762" s="12" t="n"/>
      <c r="Q762" s="12" t="n"/>
    </row>
    <row r="763">
      <c r="O763" s="12" t="n"/>
      <c r="P763" s="12" t="n"/>
      <c r="Q763" s="12" t="n"/>
    </row>
    <row r="764">
      <c r="O764" s="12" t="n"/>
      <c r="P764" s="12" t="n"/>
      <c r="Q764" s="12" t="n"/>
    </row>
    <row r="765">
      <c r="O765" s="44" t="n"/>
      <c r="P765" s="12" t="n"/>
      <c r="Q765" s="12" t="n"/>
    </row>
    <row r="766">
      <c r="O766" s="12" t="n"/>
      <c r="P766" s="12" t="n"/>
      <c r="Q766" s="12" t="n"/>
    </row>
    <row r="767">
      <c r="O767" s="12" t="n"/>
      <c r="P767" s="12" t="n"/>
      <c r="Q767" s="12" t="n"/>
    </row>
    <row r="768">
      <c r="O768" s="12" t="n"/>
      <c r="P768" s="12" t="n"/>
      <c r="Q768" s="12" t="n"/>
    </row>
    <row r="769">
      <c r="O769" s="12" t="n"/>
      <c r="P769" s="12" t="n"/>
      <c r="Q769" s="12" t="n"/>
    </row>
    <row r="770">
      <c r="O770" s="12" t="n"/>
      <c r="P770" s="12" t="n"/>
      <c r="Q770" s="12" t="n"/>
    </row>
    <row r="771">
      <c r="O771" s="12" t="n"/>
      <c r="P771" s="12" t="n"/>
      <c r="Q771" s="12" t="n"/>
    </row>
    <row r="772">
      <c r="O772" s="44" t="n"/>
      <c r="P772" s="12" t="n"/>
      <c r="Q772" s="12" t="n"/>
    </row>
    <row r="773">
      <c r="O773" s="12" t="n"/>
      <c r="P773" s="12" t="n"/>
      <c r="Q773" s="12" t="n"/>
    </row>
    <row r="774">
      <c r="O774" s="12" t="n"/>
      <c r="P774" s="12" t="n"/>
      <c r="Q774" s="12" t="n"/>
    </row>
    <row r="775">
      <c r="O775" s="12" t="n"/>
      <c r="P775" s="12" t="n"/>
      <c r="Q775" s="12" t="n"/>
    </row>
    <row r="776">
      <c r="O776" s="12" t="n"/>
      <c r="P776" s="12" t="n"/>
      <c r="Q776" s="12" t="n"/>
    </row>
    <row r="777">
      <c r="O777" s="44" t="n"/>
      <c r="P777" s="12" t="n"/>
      <c r="Q777" s="12" t="n"/>
    </row>
    <row r="778">
      <c r="O778" s="12" t="n"/>
      <c r="P778" s="12" t="n"/>
      <c r="Q778" s="12" t="n"/>
    </row>
    <row r="779">
      <c r="O779" s="12" t="n"/>
      <c r="P779" s="12" t="n"/>
      <c r="Q779" s="12" t="n"/>
    </row>
    <row r="780">
      <c r="O780" s="12" t="n"/>
      <c r="P780" s="12" t="n"/>
      <c r="Q780" s="12" t="n"/>
    </row>
    <row r="781">
      <c r="O781" s="12" t="n"/>
      <c r="P781" s="12" t="n"/>
      <c r="Q781" s="12" t="n"/>
    </row>
    <row r="782">
      <c r="O782" s="12" t="n"/>
      <c r="P782" s="12" t="n"/>
      <c r="Q782" s="12" t="n"/>
    </row>
    <row r="783">
      <c r="O783" s="12" t="n"/>
      <c r="P783" s="12" t="n"/>
      <c r="Q783" s="12" t="n"/>
    </row>
    <row r="784">
      <c r="O784" s="12" t="n"/>
      <c r="P784" s="12" t="n"/>
      <c r="Q784" s="12" t="n"/>
    </row>
    <row r="785">
      <c r="O785" s="12" t="n"/>
      <c r="P785" s="12" t="n"/>
      <c r="Q785" s="12" t="n"/>
    </row>
    <row r="786">
      <c r="O786" s="44" t="n"/>
      <c r="P786" s="12" t="n"/>
      <c r="Q786" s="12" t="n"/>
    </row>
    <row r="787">
      <c r="O787" s="12" t="n"/>
      <c r="P787" s="12" t="n"/>
      <c r="Q787" s="12" t="n"/>
    </row>
    <row r="788">
      <c r="O788" s="12" t="n"/>
      <c r="P788" s="12" t="n"/>
      <c r="Q788" s="12" t="n"/>
    </row>
    <row r="789">
      <c r="O789" s="12" t="n"/>
      <c r="P789" s="12" t="n"/>
      <c r="Q789" s="12" t="n"/>
    </row>
    <row r="790">
      <c r="O790" s="12" t="n"/>
      <c r="P790" s="12" t="n"/>
      <c r="Q790" s="12" t="n"/>
    </row>
    <row r="791">
      <c r="O791" s="44" t="n"/>
      <c r="P791" s="12" t="n"/>
      <c r="Q791" s="12" t="n"/>
    </row>
    <row r="792">
      <c r="O792" s="12" t="n"/>
      <c r="P792" s="12" t="n"/>
      <c r="Q792" s="12" t="n"/>
    </row>
    <row r="793">
      <c r="O793" s="12" t="n"/>
      <c r="P793" s="12" t="n"/>
      <c r="Q793" s="12" t="n"/>
    </row>
    <row r="794">
      <c r="O794" s="12" t="n"/>
      <c r="P794" s="12" t="n"/>
      <c r="Q794" s="12" t="n"/>
    </row>
    <row r="795">
      <c r="O795" s="12" t="n"/>
      <c r="P795" s="12" t="n"/>
      <c r="Q795" s="12" t="n"/>
    </row>
    <row r="796">
      <c r="O796" s="12" t="n"/>
      <c r="P796" s="12" t="n"/>
      <c r="Q796" s="12" t="n"/>
    </row>
    <row r="797">
      <c r="O797" s="12" t="n"/>
      <c r="P797" s="12" t="n"/>
      <c r="Q797" s="12" t="n"/>
    </row>
    <row r="798">
      <c r="O798" s="12" t="n"/>
      <c r="P798" s="12" t="n"/>
      <c r="Q798" s="12" t="n"/>
    </row>
    <row r="799">
      <c r="O799" s="12" t="n"/>
      <c r="P799" s="12" t="n"/>
      <c r="Q799" s="12" t="n"/>
    </row>
    <row r="800">
      <c r="O800" s="44" t="n"/>
      <c r="P800" s="12" t="n"/>
      <c r="Q800" s="12" t="n"/>
    </row>
    <row r="801">
      <c r="O801" s="44" t="n"/>
      <c r="P801" s="12" t="n"/>
      <c r="Q801" s="12" t="n"/>
    </row>
    <row r="802">
      <c r="O802" s="44" t="n"/>
      <c r="P802" s="12" t="n"/>
      <c r="Q802" s="12" t="n"/>
    </row>
    <row r="803">
      <c r="O803" s="12" t="n"/>
      <c r="P803" s="12" t="n"/>
      <c r="Q803" s="12" t="n"/>
    </row>
    <row r="804">
      <c r="O804" s="12" t="n"/>
      <c r="P804" s="12" t="n"/>
      <c r="Q804" s="12" t="n"/>
    </row>
    <row r="805">
      <c r="O805" s="12" t="n"/>
      <c r="P805" s="12" t="n"/>
      <c r="Q805" s="12" t="n"/>
    </row>
    <row r="806">
      <c r="O806" s="12" t="n"/>
      <c r="P806" s="12" t="n"/>
      <c r="Q806" s="12" t="n"/>
    </row>
    <row r="807">
      <c r="O807" s="12" t="n"/>
      <c r="P807" s="12" t="n"/>
      <c r="Q807" s="12" t="n"/>
    </row>
    <row r="808">
      <c r="O808" s="12" t="n"/>
      <c r="P808" s="12" t="n"/>
      <c r="Q808" s="12" t="n"/>
    </row>
    <row r="809">
      <c r="O809" s="12" t="n"/>
      <c r="P809" s="12" t="n"/>
      <c r="Q809" s="12" t="n"/>
    </row>
    <row r="810">
      <c r="O810" s="12" t="n"/>
      <c r="P810" s="12" t="n"/>
      <c r="Q810" s="12" t="n"/>
    </row>
    <row r="811">
      <c r="O811" s="12" t="n"/>
      <c r="P811" s="12" t="n"/>
      <c r="Q811" s="12" t="n"/>
    </row>
    <row r="812">
      <c r="O812" s="12" t="n"/>
      <c r="P812" s="12" t="n"/>
      <c r="Q812" s="12" t="n"/>
    </row>
    <row r="813">
      <c r="O813" s="12" t="n"/>
      <c r="P813" s="12" t="n"/>
      <c r="Q813" s="12" t="n"/>
    </row>
    <row r="814">
      <c r="O814" s="12" t="n"/>
      <c r="P814" s="12" t="n"/>
      <c r="Q814" s="12" t="n"/>
    </row>
    <row r="815">
      <c r="O815" s="12" t="n"/>
      <c r="P815" s="12" t="n"/>
      <c r="Q815" s="12" t="n"/>
    </row>
    <row r="816">
      <c r="O816" s="12" t="n"/>
      <c r="P816" s="12" t="n"/>
      <c r="Q816" s="12" t="n"/>
    </row>
    <row r="817">
      <c r="O817" s="12" t="n"/>
      <c r="P817" s="12" t="n"/>
      <c r="Q817" s="12" t="n"/>
    </row>
    <row r="818">
      <c r="O818" s="44" t="n"/>
      <c r="P818" s="12" t="n"/>
      <c r="Q818" s="12" t="n"/>
    </row>
    <row r="819">
      <c r="O819" s="12" t="n"/>
      <c r="P819" s="12" t="n"/>
      <c r="Q819" s="12" t="n"/>
    </row>
    <row r="820">
      <c r="O820" s="12" t="n"/>
      <c r="P820" s="12" t="n"/>
      <c r="Q820" s="12" t="n"/>
    </row>
    <row r="821">
      <c r="O821" s="12" t="n"/>
      <c r="P821" s="12" t="n"/>
      <c r="Q821" s="12" t="n"/>
    </row>
    <row r="822">
      <c r="O822" s="12" t="n"/>
      <c r="P822" s="12" t="n"/>
      <c r="Q822" s="12" t="n"/>
    </row>
    <row r="823">
      <c r="O823" s="12" t="n"/>
      <c r="P823" s="12" t="n"/>
      <c r="Q823" s="12" t="n"/>
    </row>
    <row r="824">
      <c r="O824" s="12" t="n"/>
      <c r="P824" s="12" t="n"/>
      <c r="Q824" s="12" t="n"/>
    </row>
    <row r="825">
      <c r="O825" s="12" t="n"/>
      <c r="P825" s="12" t="n"/>
      <c r="Q825" s="12" t="n"/>
    </row>
    <row r="826">
      <c r="O826" s="12" t="n"/>
      <c r="P826" s="12" t="n"/>
      <c r="Q826" s="12" t="n"/>
    </row>
    <row r="827">
      <c r="O827" s="12" t="n"/>
      <c r="P827" s="12" t="n"/>
      <c r="Q827" s="12" t="n"/>
    </row>
    <row r="828">
      <c r="O828" s="12" t="n"/>
      <c r="P828" s="12" t="n"/>
      <c r="Q828" s="12" t="n"/>
    </row>
    <row r="829">
      <c r="O829" s="12" t="n"/>
      <c r="P829" s="12" t="n"/>
      <c r="Q829" s="12" t="n"/>
    </row>
    <row r="830">
      <c r="O830" s="44" t="n"/>
      <c r="P830" s="12" t="n"/>
      <c r="Q830" s="12" t="n"/>
    </row>
    <row r="831">
      <c r="O831" s="12" t="n"/>
      <c r="P831" s="12" t="n"/>
      <c r="Q831" s="12" t="n"/>
    </row>
    <row r="832">
      <c r="O832" s="12" t="n"/>
      <c r="P832" s="12" t="n"/>
      <c r="Q832" s="12" t="n"/>
    </row>
    <row r="833">
      <c r="O833" s="12" t="n"/>
      <c r="P833" s="12" t="n"/>
      <c r="Q833" s="12" t="n"/>
    </row>
    <row r="834">
      <c r="O834" s="12" t="n"/>
      <c r="P834" s="12" t="n"/>
      <c r="Q834" s="12" t="n"/>
    </row>
    <row r="835">
      <c r="O835" s="12" t="n"/>
      <c r="P835" s="12" t="n"/>
      <c r="Q835" s="12" t="n"/>
    </row>
    <row r="836">
      <c r="O836" s="12" t="n"/>
      <c r="P836" s="12" t="n"/>
      <c r="Q836" s="12" t="n"/>
    </row>
    <row r="837">
      <c r="O837" s="12" t="n"/>
      <c r="P837" s="12" t="n"/>
      <c r="Q837" s="12" t="n"/>
    </row>
    <row r="838">
      <c r="O838" s="12" t="n"/>
      <c r="P838" s="12" t="n"/>
      <c r="Q838" s="12" t="n"/>
    </row>
    <row r="839">
      <c r="O839" s="12" t="n"/>
      <c r="P839" s="12" t="n"/>
      <c r="Q839" s="12" t="n"/>
    </row>
    <row r="840">
      <c r="O840" s="12" t="n"/>
      <c r="P840" s="12" t="n"/>
      <c r="Q840" s="12" t="n"/>
    </row>
    <row r="841">
      <c r="O841" s="12" t="n"/>
      <c r="P841" s="12" t="n"/>
      <c r="Q841" s="12" t="n"/>
    </row>
    <row r="842">
      <c r="O842" s="12" t="n"/>
      <c r="P842" s="12" t="n"/>
      <c r="Q842" s="12" t="n"/>
    </row>
    <row r="843">
      <c r="O843" s="12" t="n"/>
      <c r="P843" s="12" t="n"/>
      <c r="Q843" s="12" t="n"/>
    </row>
    <row r="844">
      <c r="O844" s="12" t="n"/>
      <c r="P844" s="12" t="n"/>
      <c r="Q844" s="12" t="n"/>
    </row>
    <row r="845">
      <c r="O845" s="12" t="n"/>
      <c r="P845" s="12" t="n"/>
      <c r="Q845" s="12" t="n"/>
    </row>
    <row r="846">
      <c r="O846" s="44" t="n"/>
      <c r="P846" s="12" t="n"/>
      <c r="Q846" s="12" t="n"/>
    </row>
    <row r="847">
      <c r="O847" s="12" t="n"/>
      <c r="P847" s="12" t="n"/>
      <c r="Q847" s="12" t="n"/>
    </row>
    <row r="848">
      <c r="O848" s="12" t="n"/>
      <c r="P848" s="12" t="n"/>
      <c r="Q848" s="12" t="n"/>
    </row>
    <row r="849">
      <c r="O849" s="12" t="n"/>
      <c r="P849" s="12" t="n"/>
      <c r="Q849" s="12" t="n"/>
    </row>
    <row r="850">
      <c r="O850" s="12" t="n"/>
      <c r="P850" s="12" t="n"/>
      <c r="Q850" s="12" t="n"/>
    </row>
    <row r="851">
      <c r="O851" s="12" t="n"/>
      <c r="P851" s="12" t="n"/>
      <c r="Q851" s="12" t="n"/>
    </row>
    <row r="852">
      <c r="O852" s="12" t="n"/>
      <c r="P852" s="12" t="n"/>
      <c r="Q852" s="12" t="n"/>
    </row>
    <row r="853">
      <c r="O853" s="44" t="n"/>
      <c r="P853" s="12" t="n"/>
      <c r="Q853" s="12" t="n"/>
    </row>
    <row r="854">
      <c r="O854" s="12" t="n"/>
      <c r="P854" s="12" t="n"/>
      <c r="Q854" s="12" t="n"/>
    </row>
    <row r="855">
      <c r="O855" s="12" t="n"/>
      <c r="P855" s="12" t="n"/>
      <c r="Q855" s="12" t="n"/>
    </row>
    <row r="856">
      <c r="O856" s="12" t="n"/>
      <c r="P856" s="12" t="n"/>
      <c r="Q856" s="12" t="n"/>
    </row>
    <row r="857">
      <c r="O857" s="12" t="n"/>
      <c r="P857" s="12" t="n"/>
      <c r="Q857" s="12" t="n"/>
    </row>
    <row r="858">
      <c r="O858" s="12" t="n"/>
      <c r="P858" s="12" t="n"/>
      <c r="Q858" s="12" t="n"/>
    </row>
    <row r="859">
      <c r="O859" s="12" t="n"/>
      <c r="P859" s="12" t="n"/>
      <c r="Q859" s="12" t="n"/>
    </row>
    <row r="860">
      <c r="O860" s="12" t="n"/>
      <c r="P860" s="12" t="n"/>
      <c r="Q860" s="12" t="n"/>
    </row>
    <row r="861">
      <c r="O861" s="12" t="n"/>
      <c r="P861" s="12" t="n"/>
      <c r="Q861" s="12" t="n"/>
    </row>
    <row r="862">
      <c r="O862" s="12" t="n"/>
      <c r="P862" s="12" t="n"/>
      <c r="Q862" s="12" t="n"/>
    </row>
  </sheetData>
  <autoFilter ref="A1:Q647"/>
  <conditionalFormatting sqref="A1 A19:A65">
    <cfRule type="duplicateValues" priority="163" dxfId="0"/>
  </conditionalFormatting>
  <conditionalFormatting sqref="A1 A54:A65">
    <cfRule type="duplicateValues" priority="147" dxfId="0"/>
    <cfRule type="duplicateValues" priority="148" dxfId="0"/>
  </conditionalFormatting>
  <conditionalFormatting sqref="A1:A432 A438 A440:A534 A536:A550 A552:A1048576">
    <cfRule type="duplicateValues" priority="35" dxfId="0"/>
    <cfRule type="duplicateValues" priority="66" dxfId="0"/>
    <cfRule type="duplicateValues" priority="159" dxfId="0"/>
  </conditionalFormatting>
  <conditionalFormatting sqref="A2:A18 A20:A432 A438 A440:A534 A536:A550 A552:A1048576">
    <cfRule type="duplicateValues" priority="151" dxfId="0"/>
    <cfRule type="duplicateValues" priority="152" dxfId="0"/>
    <cfRule type="duplicateValues" priority="153" dxfId="0"/>
  </conditionalFormatting>
  <conditionalFormatting sqref="A19:A54">
    <cfRule type="duplicateValues" priority="161" dxfId="0"/>
    <cfRule type="duplicateValues" priority="162" dxfId="0"/>
  </conditionalFormatting>
  <conditionalFormatting sqref="A31">
    <cfRule type="duplicateValues" priority="123" dxfId="0"/>
    <cfRule type="duplicateValues" priority="124" dxfId="0"/>
    <cfRule type="duplicateValues" priority="125" dxfId="0"/>
  </conditionalFormatting>
  <conditionalFormatting sqref="A40">
    <cfRule type="expression" priority="141" dxfId="143">
      <formula>"se($A$41=""PF"";000\.000\.000-00;00\.000\.000\/0000-00)"</formula>
    </cfRule>
    <cfRule type="duplicateValues" priority="142" dxfId="0"/>
    <cfRule type="duplicateValues" priority="143" dxfId="0"/>
  </conditionalFormatting>
  <conditionalFormatting sqref="A50">
    <cfRule type="duplicateValues" priority="127" dxfId="0"/>
    <cfRule type="duplicateValues" priority="128" dxfId="0"/>
    <cfRule type="duplicateValues" priority="129" dxfId="0"/>
    <cfRule type="duplicateValues" priority="130" dxfId="0"/>
  </conditionalFormatting>
  <conditionalFormatting sqref="A54:A55">
    <cfRule type="expression" priority="145" dxfId="143">
      <formula>"se($A41=""PF"";000\.000\.000-00;00\.000\.000\/0000-00)"</formula>
    </cfRule>
  </conditionalFormatting>
  <conditionalFormatting sqref="A55:A56">
    <cfRule type="expression" priority="144" dxfId="143">
      <formula>"se($A$41=""PF"";000\.000\.000-00;00\.000\.000\/0000-00)"</formula>
    </cfRule>
  </conditionalFormatting>
  <conditionalFormatting sqref="A65:A69">
    <cfRule type="duplicateValues" priority="155" dxfId="0"/>
    <cfRule type="duplicateValues" priority="156" dxfId="0"/>
    <cfRule type="duplicateValues" priority="157" dxfId="0"/>
  </conditionalFormatting>
  <conditionalFormatting sqref="A69:A71">
    <cfRule type="duplicateValues" priority="136" dxfId="0"/>
    <cfRule type="duplicateValues" priority="137" dxfId="0"/>
    <cfRule type="duplicateValues" priority="138" dxfId="0"/>
  </conditionalFormatting>
  <conditionalFormatting sqref="A114">
    <cfRule type="duplicateValues" priority="86" dxfId="0"/>
    <cfRule type="duplicateValues" priority="87" dxfId="0"/>
    <cfRule type="duplicateValues" priority="88" dxfId="0"/>
    <cfRule type="duplicateValues" priority="89" dxfId="0"/>
    <cfRule type="duplicateValues" priority="90" dxfId="0"/>
  </conditionalFormatting>
  <conditionalFormatting sqref="A177">
    <cfRule type="duplicateValues" priority="114" dxfId="0"/>
    <cfRule type="duplicateValues" priority="115" dxfId="0"/>
    <cfRule type="duplicateValues" priority="116" dxfId="0"/>
    <cfRule type="duplicateValues" priority="117" dxfId="0"/>
    <cfRule type="duplicateValues" priority="118" dxfId="0"/>
  </conditionalFormatting>
  <conditionalFormatting sqref="A189">
    <cfRule type="duplicateValues" priority="77" dxfId="0"/>
    <cfRule type="duplicateValues" priority="78" dxfId="0"/>
    <cfRule type="duplicateValues" priority="80" dxfId="0"/>
    <cfRule type="duplicateValues" priority="81" dxfId="0"/>
    <cfRule type="duplicateValues" priority="82" dxfId="0"/>
    <cfRule type="duplicateValues" priority="84" dxfId="0"/>
  </conditionalFormatting>
  <conditionalFormatting sqref="A190">
    <cfRule type="duplicateValues" priority="69" dxfId="0"/>
    <cfRule type="duplicateValues" priority="70" dxfId="0"/>
    <cfRule type="duplicateValues" priority="71" dxfId="0"/>
    <cfRule type="duplicateValues" priority="72" dxfId="0"/>
    <cfRule type="duplicateValues" priority="73" dxfId="0"/>
    <cfRule type="duplicateValues" priority="75" dxfId="0"/>
  </conditionalFormatting>
  <conditionalFormatting sqref="A251">
    <cfRule type="duplicateValues" priority="105" dxfId="0"/>
    <cfRule type="duplicateValues" priority="106" dxfId="0"/>
    <cfRule type="duplicateValues" priority="108" dxfId="0"/>
    <cfRule type="duplicateValues" priority="109" dxfId="0"/>
    <cfRule type="duplicateValues" priority="110" dxfId="0"/>
    <cfRule type="duplicateValues" priority="112" dxfId="0"/>
  </conditionalFormatting>
  <conditionalFormatting sqref="A252">
    <cfRule type="duplicateValues" priority="97" dxfId="0"/>
    <cfRule type="duplicateValues" priority="98" dxfId="0"/>
    <cfRule type="duplicateValues" priority="99" dxfId="0"/>
    <cfRule type="duplicateValues" priority="100" dxfId="0"/>
    <cfRule type="duplicateValues" priority="101" dxfId="0"/>
    <cfRule type="duplicateValues" priority="103" dxfId="0"/>
  </conditionalFormatting>
  <conditionalFormatting sqref="A261:A263">
    <cfRule type="duplicateValues" priority="60" dxfId="0"/>
    <cfRule type="duplicateValues" priority="61" dxfId="0"/>
    <cfRule type="duplicateValues" priority="62" dxfId="0"/>
    <cfRule type="duplicateValues" priority="63" dxfId="0"/>
    <cfRule type="duplicateValues" priority="64" dxfId="0"/>
    <cfRule type="duplicateValues" priority="65" dxfId="0"/>
  </conditionalFormatting>
  <conditionalFormatting sqref="A265">
    <cfRule type="duplicateValues" priority="54" dxfId="0"/>
    <cfRule type="duplicateValues" priority="55" dxfId="0"/>
    <cfRule type="duplicateValues" priority="56" dxfId="0"/>
    <cfRule type="duplicateValues" priority="57" dxfId="0"/>
    <cfRule type="duplicateValues" priority="58" dxfId="0"/>
    <cfRule type="duplicateValues" priority="59" dxfId="0"/>
  </conditionalFormatting>
  <conditionalFormatting sqref="A267:A268">
    <cfRule type="duplicateValues" priority="48" dxfId="0"/>
    <cfRule type="duplicateValues" priority="49" dxfId="0"/>
    <cfRule type="duplicateValues" priority="50" dxfId="0"/>
    <cfRule type="duplicateValues" priority="51" dxfId="0"/>
    <cfRule type="duplicateValues" priority="52" dxfId="0"/>
    <cfRule type="duplicateValues" priority="53" dxfId="0"/>
  </conditionalFormatting>
  <conditionalFormatting sqref="A273">
    <cfRule type="duplicateValues" priority="42" dxfId="0"/>
    <cfRule type="duplicateValues" priority="43" dxfId="0"/>
    <cfRule type="duplicateValues" priority="44" dxfId="0"/>
    <cfRule type="duplicateValues" priority="45" dxfId="0"/>
    <cfRule type="duplicateValues" priority="46" dxfId="0"/>
    <cfRule type="duplicateValues" priority="47" dxfId="0"/>
  </conditionalFormatting>
  <conditionalFormatting sqref="A433 A435:A437">
    <cfRule type="duplicateValues" priority="14" dxfId="0"/>
    <cfRule type="duplicateValues" priority="15" dxfId="0"/>
    <cfRule type="duplicateValues" priority="16" dxfId="0"/>
    <cfRule type="duplicateValues" priority="17" dxfId="0"/>
    <cfRule type="duplicateValues" priority="18" dxfId="0"/>
    <cfRule type="duplicateValues" priority="19" dxfId="0"/>
  </conditionalFormatting>
  <conditionalFormatting sqref="A439">
    <cfRule type="duplicateValues" priority="4" dxfId="0"/>
    <cfRule type="duplicateValues" priority="5" dxfId="0"/>
    <cfRule type="duplicateValues" priority="6" dxfId="0"/>
    <cfRule type="duplicateValues" priority="7" dxfId="0"/>
    <cfRule type="duplicateValues" priority="8" dxfId="0"/>
    <cfRule type="duplicateValues" priority="9" dxfId="0"/>
  </conditionalFormatting>
  <conditionalFormatting sqref="B1 B55:B65 B70:B71">
    <cfRule type="duplicateValues" priority="149" dxfId="0"/>
  </conditionalFormatting>
  <conditionalFormatting sqref="B1">
    <cfRule type="duplicateValues" priority="150" dxfId="0"/>
  </conditionalFormatting>
  <conditionalFormatting sqref="B1:B231 B233:B269 B271:B432 B438:B1048576">
    <cfRule type="duplicateValues" priority="160" dxfId="0"/>
  </conditionalFormatting>
  <conditionalFormatting sqref="B2:B18 B20:B28 B31:B231 B233:B269 B271:B432 B438:B1048576">
    <cfRule type="duplicateValues" priority="154" dxfId="0"/>
  </conditionalFormatting>
  <conditionalFormatting sqref="B19:B30 B32:B54">
    <cfRule type="duplicateValues" priority="165" dxfId="0"/>
  </conditionalFormatting>
  <conditionalFormatting sqref="B19:B54">
    <cfRule type="duplicateValues" priority="164" dxfId="0"/>
  </conditionalFormatting>
  <conditionalFormatting sqref="B31">
    <cfRule type="duplicateValues" priority="122" dxfId="0"/>
    <cfRule type="duplicateValues" priority="146" dxfId="0"/>
  </conditionalFormatting>
  <conditionalFormatting sqref="B46:B47">
    <cfRule type="duplicateValues" priority="93" dxfId="0"/>
    <cfRule type="duplicateValues" priority="94" dxfId="0"/>
  </conditionalFormatting>
  <conditionalFormatting sqref="B50">
    <cfRule type="duplicateValues" priority="126" dxfId="0"/>
    <cfRule type="duplicateValues" priority="131" dxfId="0"/>
  </conditionalFormatting>
  <conditionalFormatting sqref="B54:B55">
    <cfRule type="duplicateValues" priority="139" dxfId="0"/>
    <cfRule type="duplicateValues" priority="140" dxfId="0"/>
  </conditionalFormatting>
  <conditionalFormatting sqref="B65:B70">
    <cfRule type="duplicateValues" priority="158" dxfId="0"/>
  </conditionalFormatting>
  <conditionalFormatting sqref="B75:B76">
    <cfRule type="duplicateValues" priority="135" dxfId="0"/>
  </conditionalFormatting>
  <conditionalFormatting sqref="B109:B110">
    <cfRule type="duplicateValues" priority="132" dxfId="0"/>
    <cfRule type="duplicateValues" priority="133" dxfId="0"/>
  </conditionalFormatting>
  <conditionalFormatting sqref="B189">
    <cfRule type="duplicateValues" priority="83" dxfId="0"/>
    <cfRule type="duplicateValues" priority="85" dxfId="0"/>
  </conditionalFormatting>
  <conditionalFormatting sqref="B190">
    <cfRule type="duplicateValues" priority="74" dxfId="0"/>
    <cfRule type="duplicateValues" priority="76" dxfId="0"/>
  </conditionalFormatting>
  <conditionalFormatting sqref="B232">
    <cfRule type="duplicateValues" priority="40" dxfId="0"/>
    <cfRule type="duplicateValues" priority="41" dxfId="0"/>
  </conditionalFormatting>
  <conditionalFormatting sqref="B251">
    <cfRule type="duplicateValues" priority="111" dxfId="0"/>
    <cfRule type="duplicateValues" priority="113" dxfId="0"/>
  </conditionalFormatting>
  <conditionalFormatting sqref="B252">
    <cfRule type="duplicateValues" priority="102" dxfId="0"/>
    <cfRule type="duplicateValues" priority="104" dxfId="0"/>
  </conditionalFormatting>
  <conditionalFormatting sqref="B433:B437">
    <cfRule type="duplicateValues" priority="12" dxfId="0"/>
    <cfRule type="duplicateValues" priority="13" dxfId="0"/>
  </conditionalFormatting>
  <conditionalFormatting sqref="C1:C250 C253:C321 C323:C393 C397 C401:C407 C409:C524 C526:C1048576">
    <cfRule type="duplicateValues" priority="121" dxfId="0"/>
  </conditionalFormatting>
  <conditionalFormatting sqref="C1:C524 C526:C1048576">
    <cfRule type="duplicateValues" priority="3" dxfId="0"/>
  </conditionalFormatting>
  <conditionalFormatting sqref="C132:C133">
    <cfRule type="duplicateValues" priority="91" dxfId="0"/>
    <cfRule type="duplicateValues" priority="92" dxfId="0"/>
  </conditionalFormatting>
  <conditionalFormatting sqref="C143">
    <cfRule type="duplicateValues" priority="67" dxfId="0"/>
    <cfRule type="duplicateValues" priority="68" dxfId="0"/>
  </conditionalFormatting>
  <conditionalFormatting sqref="C189:C321">
    <cfRule type="duplicateValues" priority="166" dxfId="0"/>
  </conditionalFormatting>
  <conditionalFormatting sqref="C195:C197">
    <cfRule type="duplicateValues" priority="119" dxfId="0"/>
    <cfRule type="duplicateValues" priority="120" dxfId="0"/>
  </conditionalFormatting>
  <conditionalFormatting sqref="C206">
    <cfRule type="duplicateValues" priority="95" dxfId="0"/>
    <cfRule type="duplicateValues" priority="96" dxfId="0"/>
  </conditionalFormatting>
  <conditionalFormatting sqref="C322">
    <cfRule type="duplicateValues" priority="38" dxfId="0"/>
    <cfRule type="duplicateValues" priority="39" dxfId="0"/>
  </conditionalFormatting>
  <conditionalFormatting sqref="C323:C340">
    <cfRule type="duplicateValues" priority="37" dxfId="0"/>
  </conditionalFormatting>
  <conditionalFormatting sqref="C326:C340">
    <cfRule type="duplicateValues" priority="36" dxfId="0"/>
  </conditionalFormatting>
  <conditionalFormatting sqref="C390">
    <cfRule type="duplicateValues" priority="34" dxfId="0"/>
  </conditionalFormatting>
  <conditionalFormatting sqref="C394">
    <cfRule type="duplicateValues" priority="32" dxfId="0"/>
    <cfRule type="duplicateValues" priority="33" dxfId="0"/>
  </conditionalFormatting>
  <conditionalFormatting sqref="C395">
    <cfRule type="duplicateValues" priority="30" dxfId="0"/>
    <cfRule type="duplicateValues" priority="31" dxfId="0"/>
  </conditionalFormatting>
  <conditionalFormatting sqref="C396">
    <cfRule type="duplicateValues" priority="28" dxfId="0"/>
    <cfRule type="duplicateValues" priority="29" dxfId="0"/>
  </conditionalFormatting>
  <conditionalFormatting sqref="C398">
    <cfRule type="duplicateValues" priority="26" dxfId="0"/>
    <cfRule type="duplicateValues" priority="27" dxfId="0"/>
  </conditionalFormatting>
  <conditionalFormatting sqref="C399">
    <cfRule type="duplicateValues" priority="24" dxfId="0"/>
    <cfRule type="duplicateValues" priority="25" dxfId="0"/>
  </conditionalFormatting>
  <conditionalFormatting sqref="C400">
    <cfRule type="duplicateValues" priority="22" dxfId="0"/>
    <cfRule type="duplicateValues" priority="23" dxfId="0"/>
  </conditionalFormatting>
  <conditionalFormatting sqref="C408">
    <cfRule type="duplicateValues" priority="20" dxfId="0"/>
    <cfRule type="duplicateValues" priority="21" dxfId="0"/>
  </conditionalFormatting>
  <conditionalFormatting sqref="C525">
    <cfRule type="duplicateValues" priority="1" dxfId="0"/>
    <cfRule type="duplicateValues" priority="2" dxfId="0"/>
  </conditionalFormatting>
  <conditionalFormatting sqref="D1:D427 D432:D525 D527:D1048576">
    <cfRule type="duplicateValues" priority="134" dxfId="0"/>
  </conditionalFormatting>
  <conditionalFormatting sqref="D1:D525 D527:D1048576">
    <cfRule type="duplicateValues" priority="10" dxfId="0"/>
  </conditionalFormatting>
  <conditionalFormatting sqref="D189">
    <cfRule type="duplicateValues" priority="79" dxfId="0"/>
  </conditionalFormatting>
  <conditionalFormatting sqref="D251">
    <cfRule type="duplicateValues" priority="107" dxfId="0"/>
  </conditionalFormatting>
  <conditionalFormatting sqref="D428:D431">
    <cfRule type="duplicateValues" priority="11" dxfId="0"/>
  </conditionalFormatting>
  <hyperlinks>
    <hyperlink xmlns:r="http://schemas.openxmlformats.org/officeDocument/2006/relationships" ref="E498" r:id="rId1"/>
    <hyperlink xmlns:r="http://schemas.openxmlformats.org/officeDocument/2006/relationships" ref="E603" r:id="rId2"/>
    <hyperlink xmlns:r="http://schemas.openxmlformats.org/officeDocument/2006/relationships" ref="E620" r:id="rId3"/>
  </hyperlinks>
  <pageMargins left="0.511811024" right="0.511811024" top="0.787401575" bottom="0.787401575" header="0.31496062" footer="0.31496062"/>
  <pageSetup orientation="portrait" paperSize="9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 codeName="PlanilhaA">
    <outlinePr summaryBelow="1" summaryRight="1"/>
    <pageSetUpPr/>
  </sheetPr>
  <dimension ref="A1:AF862"/>
  <sheetViews>
    <sheetView zoomScale="70" zoomScaleNormal="70" workbookViewId="0">
      <pane ySplit="17" topLeftCell="A25" activePane="bottomLeft" state="frozen"/>
      <selection pane="bottomLeft" activeCell="AC2" sqref="AC2"/>
    </sheetView>
  </sheetViews>
  <sheetFormatPr baseColWidth="8" defaultColWidth="8.875" defaultRowHeight="15.75"/>
  <cols>
    <col width="7.875" bestFit="1" customWidth="1" style="12" min="1" max="1"/>
    <col width="19.5" bestFit="1" customWidth="1" style="98" min="2" max="2"/>
    <col width="31.125" bestFit="1" customWidth="1" style="35" min="3" max="3"/>
    <col width="38" bestFit="1" customWidth="1" style="35" min="4" max="4"/>
    <col width="19.5" bestFit="1" customWidth="1" style="98" min="5" max="5"/>
    <col width="15.625" bestFit="1" customWidth="1" style="38" min="6" max="6"/>
    <col width="23" customWidth="1" style="12" min="7" max="7"/>
    <col width="11.5" bestFit="1" customWidth="1" style="12" min="8" max="8"/>
    <col width="6.125" customWidth="1" style="39" min="9" max="9"/>
    <col width="8.875" customWidth="1" style="40" min="10" max="10"/>
    <col width="10.625" customWidth="1" style="12" min="11" max="11"/>
    <col width="8.875" customWidth="1" style="12" min="12" max="12"/>
    <col width="23.375" customWidth="1" style="35" min="13" max="13"/>
    <col width="14.375" customWidth="1" style="12" min="14" max="14"/>
    <col width="25.5" customWidth="1" style="12" min="15" max="16"/>
    <col outlineLevel="1" width="23.625" customWidth="1" style="12" min="17" max="17"/>
    <col outlineLevel="1" width="11" customWidth="1" style="12" min="18" max="18"/>
    <col outlineLevel="1" width="16" customWidth="1" style="12" min="19" max="19"/>
    <col outlineLevel="1" width="12.625" customWidth="1" style="12" min="20" max="20"/>
    <col outlineLevel="1" width="10.5" customWidth="1" style="42" min="21" max="21"/>
    <col outlineLevel="1" width="22.625" customWidth="1" style="12" min="22" max="22"/>
    <col outlineLevel="1" width="9.5" customWidth="1" style="12" min="23" max="23"/>
    <col outlineLevel="1" width="16.875" customWidth="1" style="12" min="24" max="25"/>
    <col width="25.5" customWidth="1" style="12" min="26" max="26"/>
    <col width="23.625" customWidth="1" style="59" min="27" max="27"/>
    <col width="29.125" bestFit="1" customWidth="1" style="59" min="28" max="28"/>
    <col width="34.125" bestFit="1" customWidth="1" style="59" min="29" max="29"/>
    <col width="2.875" customWidth="1" style="12" min="30" max="30"/>
    <col width="13.5" bestFit="1" customWidth="1" style="12" min="31" max="31"/>
    <col width="11.375" bestFit="1" customWidth="1" style="12" min="32" max="32"/>
    <col width="8.875" customWidth="1" style="12" min="33" max="53"/>
    <col width="8.875" customWidth="1" style="12" min="54" max="16384"/>
  </cols>
  <sheetData>
    <row r="1" ht="48" customHeight="1">
      <c r="A1" s="9" t="inlineStr">
        <is>
          <t>PF/PJ</t>
        </is>
      </c>
      <c r="B1" s="10" t="inlineStr">
        <is>
          <t>CNPJ/CPF</t>
        </is>
      </c>
      <c r="C1" s="9" t="inlineStr">
        <is>
          <t>RAZÃO SOCIAL</t>
        </is>
      </c>
      <c r="D1" s="9" t="inlineStr">
        <is>
          <t>NOME</t>
        </is>
      </c>
      <c r="E1" s="10" t="inlineStr">
        <is>
          <t>CNPJ/CPF</t>
        </is>
      </c>
      <c r="F1" s="63" t="inlineStr">
        <is>
          <t>TELEFONE:</t>
        </is>
      </c>
      <c r="G1" s="64" t="inlineStr">
        <is>
          <t>EMAIL:</t>
        </is>
      </c>
      <c r="H1" s="64" t="inlineStr">
        <is>
          <t>BANCO:</t>
        </is>
      </c>
      <c r="I1" s="65" t="inlineStr">
        <is>
          <t>OP</t>
        </is>
      </c>
      <c r="J1" s="66" t="inlineStr">
        <is>
          <t>AGENCIA:</t>
        </is>
      </c>
      <c r="K1" s="64" t="inlineStr">
        <is>
          <t>CONTA:</t>
        </is>
      </c>
      <c r="L1" s="64" t="inlineStr">
        <is>
          <t>Tipo</t>
        </is>
      </c>
      <c r="M1" s="64" t="inlineStr">
        <is>
          <t>Chave</t>
        </is>
      </c>
      <c r="N1" s="9" t="inlineStr">
        <is>
          <t xml:space="preserve">CATEGORIA: </t>
        </is>
      </c>
      <c r="O1" s="9" t="inlineStr">
        <is>
          <t>ESPECIFICACAO</t>
        </is>
      </c>
      <c r="P1" s="9" t="inlineStr">
        <is>
          <t>VÍNCULO</t>
        </is>
      </c>
      <c r="Q1" s="9" t="inlineStr">
        <is>
          <t xml:space="preserve">ENDEREÇO: </t>
        </is>
      </c>
      <c r="R1" s="9" t="inlineStr">
        <is>
          <t>NUMERO:</t>
        </is>
      </c>
      <c r="S1" s="9" t="inlineStr">
        <is>
          <t>COMPLEMENTO:</t>
        </is>
      </c>
      <c r="T1" s="9" t="inlineStr">
        <is>
          <t>BAIRRO:</t>
        </is>
      </c>
      <c r="U1" s="11" t="inlineStr">
        <is>
          <t>CEP:</t>
        </is>
      </c>
      <c r="V1" s="9" t="inlineStr">
        <is>
          <t>CIDADE:</t>
        </is>
      </c>
      <c r="W1" s="9" t="inlineStr">
        <is>
          <t>UF</t>
        </is>
      </c>
      <c r="X1" s="9" t="inlineStr">
        <is>
          <t>VENDEDOR:</t>
        </is>
      </c>
      <c r="Y1" s="9" t="inlineStr">
        <is>
          <t>FINANCEIRO:</t>
        </is>
      </c>
      <c r="Z1" s="9" t="inlineStr">
        <is>
          <t>CONTATO DE EMERGÊNCIA</t>
        </is>
      </c>
      <c r="AA1" s="12" t="inlineStr">
        <is>
          <t>DADOS BANCÁRIOS</t>
        </is>
      </c>
      <c r="AB1" s="12" t="inlineStr">
        <is>
          <t>TED</t>
        </is>
      </c>
      <c r="AC1" s="12" t="inlineStr">
        <is>
          <t>PIX</t>
        </is>
      </c>
    </row>
    <row r="2" ht="17.1" customHeight="1">
      <c r="A2" s="13" t="inlineStr">
        <is>
          <t>PJ</t>
        </is>
      </c>
      <c r="B2" s="37" t="n">
        <v>30104762000107</v>
      </c>
      <c r="C2" s="14" t="inlineStr">
        <is>
          <t>RVR SERVICOS DE ENGENHARIA E CONSTRUCAO LTDA</t>
        </is>
      </c>
      <c r="D2" s="14" t="inlineStr">
        <is>
          <t>VASCONCELOS &amp; RINALDI ENGENHARIA</t>
        </is>
      </c>
      <c r="E2" s="62">
        <f>B2</f>
        <v/>
      </c>
      <c r="F2" s="15" t="n"/>
      <c r="G2" s="16" t="n"/>
      <c r="H2" s="16" t="n"/>
      <c r="I2" s="17" t="n"/>
      <c r="J2" s="18" t="n"/>
      <c r="K2" s="16" t="n"/>
      <c r="L2" s="16" t="inlineStr">
        <is>
          <t>CNPJ/CPF</t>
        </is>
      </c>
      <c r="M2" s="19">
        <f>IF(L2=0,"",IF(L2=Diversos!$I$2,IF(LEN(B2)&lt;=11,TEXT(B2,"00000000000"),TEXT(B2,"00000000000000")),IF(L2=Diversos!$I$3,G2,F2)))</f>
        <v/>
      </c>
      <c r="N2" s="16" t="inlineStr">
        <is>
          <t>ADM</t>
        </is>
      </c>
      <c r="O2" s="16" t="n"/>
      <c r="P2" s="16" t="n"/>
      <c r="Q2" s="16" t="inlineStr">
        <is>
          <t>Rua Zodiaco</t>
        </is>
      </c>
      <c r="R2" s="16" t="n">
        <v>87</v>
      </c>
      <c r="S2" s="16" t="inlineStr">
        <is>
          <t>SALA 7</t>
        </is>
      </c>
      <c r="T2" s="16" t="inlineStr">
        <is>
          <t>SANTA LÚCIA</t>
        </is>
      </c>
      <c r="U2" s="20" t="n">
        <v>30360430</v>
      </c>
      <c r="V2" s="16" t="inlineStr">
        <is>
          <t>BELO HORIZONTE</t>
        </is>
      </c>
      <c r="W2" s="16" t="inlineStr">
        <is>
          <t>MG</t>
        </is>
      </c>
      <c r="X2" s="16" t="n"/>
      <c r="Y2" s="16" t="n"/>
      <c r="Z2" s="78" t="n"/>
      <c r="AA2" s="78">
        <f>IF(AND(AB2&lt;&gt;"",AC2&lt;&gt;""),AC2,AB2&amp;AC2)</f>
        <v/>
      </c>
      <c r="AB2" s="79">
        <f>IF(H2=0,"",IF(I2=13,H2&amp;" "&amp;TEXT(I2,"000")&amp;" "&amp;TEXT(J2,"0000")&amp;" "&amp;K2,H2&amp;" "&amp;" "&amp;TEXT(J2,"0000")&amp;" "&amp;K2))</f>
        <v/>
      </c>
      <c r="AC2" s="79">
        <f>IF(L2=0,"",IF(AND(L2="CNPJ/CPF",A2="PF"),"PIX: "&amp;TEXT(M2,"00000000000"),IF(L2="TELEFONE","PIX: "&amp;M2,IF(L2="EMAIL","PIX: "&amp;M2,"PIX: "&amp;TEXT(M2,"00000000000000")))))</f>
        <v/>
      </c>
    </row>
    <row r="3" ht="17.1" customHeight="1">
      <c r="A3" s="21" t="inlineStr">
        <is>
          <t>PF</t>
        </is>
      </c>
      <c r="B3" s="37" t="n">
        <v>27648990687</v>
      </c>
      <c r="C3" s="22" t="inlineStr">
        <is>
          <t>ROGÉRIO VASCONCELOS SANTOS</t>
        </is>
      </c>
      <c r="D3" s="22">
        <f>UPPER(C3)</f>
        <v/>
      </c>
      <c r="E3" s="37">
        <f>B3</f>
        <v/>
      </c>
      <c r="F3" s="23" t="n">
        <v>31995901635</v>
      </c>
      <c r="G3" s="24" t="n"/>
      <c r="H3" s="24" t="n"/>
      <c r="I3" s="25" t="n"/>
      <c r="J3" s="26" t="n"/>
      <c r="K3" s="24" t="n"/>
      <c r="L3" s="24" t="inlineStr">
        <is>
          <t>TELEFONE</t>
        </is>
      </c>
      <c r="M3" s="27">
        <f>IF(L3=0,"",IF(L3=Diversos!$I$2,IF(LEN(B3)&lt;=11,TEXT(B3,"00000000000"),TEXT(B3,"00000000000000")),IF(L3=Diversos!$I$3,G3,F3)))</f>
        <v/>
      </c>
      <c r="N3" s="24" t="inlineStr">
        <is>
          <t>MO</t>
        </is>
      </c>
      <c r="O3" s="24" t="n"/>
      <c r="P3" s="24" t="n"/>
      <c r="Q3" s="24" t="n"/>
      <c r="R3" s="24" t="n"/>
      <c r="S3" s="24" t="n"/>
      <c r="T3" s="24" t="n"/>
      <c r="U3" s="28" t="n"/>
      <c r="V3" s="24" t="n"/>
      <c r="W3" s="24" t="n"/>
      <c r="X3" s="24" t="n"/>
      <c r="Y3" s="24" t="n"/>
      <c r="Z3" s="24" t="n"/>
      <c r="AA3" s="24">
        <f>IF(AND(AB3&lt;&gt;"",AC3&lt;&gt;""),AC3,AB3&amp;AC3)</f>
        <v/>
      </c>
      <c r="AB3" s="30">
        <f>IF(H3=0,"",IF(I3=13,H3&amp;" "&amp;TEXT(I3,"000")&amp;" "&amp;TEXT(J3,"0000")&amp;" "&amp;K3,H3&amp;" "&amp;" "&amp;TEXT(J3,"0000")&amp;" "&amp;K3))</f>
        <v/>
      </c>
      <c r="AC3" s="30">
        <f>IF(L3=0,"",IF(AND(L3="CNPJ/CPF",A3="PF"),"PIX: "&amp;TEXT(M3,"00000000000"),IF(L3="TELEFONE","PIX: "&amp;M3,IF(L3="EMAIL","PIX: "&amp;M3,"PIX: "&amp;TEXT(M3,"00000000000000")))))</f>
        <v/>
      </c>
    </row>
    <row r="4" ht="17.1" customHeight="1">
      <c r="A4" s="21">
        <f>IF(B4="","",IF(LEN(B4)&lt;=11,"PF","PJ"))</f>
        <v/>
      </c>
      <c r="B4" s="98" t="n">
        <v>37052904870</v>
      </c>
      <c r="C4" s="29" t="inlineStr">
        <is>
          <t>VINICIUS SANTANA RINALDI</t>
        </is>
      </c>
      <c r="D4" s="22" t="inlineStr">
        <is>
          <t>VR AREIA E BRITA</t>
        </is>
      </c>
      <c r="E4" s="37">
        <f>B4</f>
        <v/>
      </c>
      <c r="F4" s="23" t="n"/>
      <c r="G4" s="30" t="n"/>
      <c r="H4" s="30" t="inlineStr">
        <is>
          <t>C6 BANK</t>
        </is>
      </c>
      <c r="I4" s="31" t="n"/>
      <c r="J4" s="32" t="n">
        <v>1</v>
      </c>
      <c r="K4" s="30" t="n">
        <v>19363893</v>
      </c>
      <c r="L4" s="30" t="inlineStr">
        <is>
          <t>CNPJ/CPF</t>
        </is>
      </c>
      <c r="M4" s="27">
        <f>IF(L4=0,"",IF(L4=Diversos!$I$2,IF(LEN(B4)&lt;=11,TEXT(B4,"00000000000"),TEXT(B4,"00000000000000")),IF(L4=Diversos!$I$3,G4,F4)))</f>
        <v/>
      </c>
      <c r="N4" s="30" t="inlineStr">
        <is>
          <t>MAT</t>
        </is>
      </c>
      <c r="O4" s="30" t="n"/>
      <c r="P4" s="30" t="n"/>
      <c r="Q4" s="30" t="n"/>
      <c r="R4" s="30" t="n"/>
      <c r="S4" s="30" t="n"/>
      <c r="T4" s="30" t="n"/>
      <c r="U4" s="33" t="n"/>
      <c r="V4" s="30" t="n"/>
      <c r="W4" s="30" t="n"/>
      <c r="X4" s="30" t="n"/>
      <c r="Y4" s="30" t="n"/>
      <c r="Z4" s="30" t="n"/>
      <c r="AA4" s="30">
        <f>IF(AND(AB4&lt;&gt;"",AC4&lt;&gt;""),AC4,AB4&amp;AC4)</f>
        <v/>
      </c>
      <c r="AB4" s="30">
        <f>IF(H4=0,"",IF(I4=13,H4&amp;"  "&amp;TEXT(I4,"000")&amp;"  "&amp;TEXT(J4,"0000")&amp;"  "&amp;K4,H4&amp;"  "&amp;TEXT(J4,"0000")&amp;"  "&amp;K4))</f>
        <v/>
      </c>
      <c r="AC4" s="30">
        <f>IF(L4=0,"",IF(AND(L4="CNPJ/CPF",A4="PF"),"PIX: "&amp;TEXT(M4,"00000000000"),IF(L4="TELEFONE","PIX: "&amp;M4,IF(L4="EMAIL","PIX: "&amp;M4,"PIX: "&amp;TEXT(M4,"00000000000000")))))</f>
        <v/>
      </c>
    </row>
    <row r="5" ht="17.1" customHeight="1">
      <c r="A5" s="21">
        <f>IF(B5="","",IF(LEN(B5)&lt;=11,"PF","PJ"))</f>
        <v/>
      </c>
      <c r="B5" s="37" t="n">
        <v>37081707840</v>
      </c>
      <c r="C5" s="22" t="inlineStr">
        <is>
          <t>BRUNO SANTANA RINALDI</t>
        </is>
      </c>
      <c r="D5" s="22">
        <f>UPPER(C5)</f>
        <v/>
      </c>
      <c r="E5" s="37">
        <f>B5</f>
        <v/>
      </c>
      <c r="F5" s="23" t="n"/>
      <c r="G5" s="24" t="n"/>
      <c r="H5" s="24" t="n"/>
      <c r="I5" s="25" t="n"/>
      <c r="J5" s="26" t="n"/>
      <c r="K5" s="24" t="n"/>
      <c r="L5" s="24" t="inlineStr">
        <is>
          <t>CNPJ/CPF</t>
        </is>
      </c>
      <c r="M5" s="27">
        <f>IF(L5=0,"",IF(L5=Diversos!$I$2,IF(LEN(B5)&lt;=11,TEXT(B5,"00000000000"),TEXT(B5,"00000000000000")),IF(L5=Diversos!$I$3,G5,F5)))</f>
        <v/>
      </c>
      <c r="N5" s="24" t="inlineStr">
        <is>
          <t>MO</t>
        </is>
      </c>
      <c r="O5" s="24" t="n"/>
      <c r="P5" s="24" t="n"/>
      <c r="Q5" s="24" t="n"/>
      <c r="R5" s="24" t="n"/>
      <c r="S5" s="24" t="n"/>
      <c r="T5" s="24" t="n"/>
      <c r="U5" s="28" t="n"/>
      <c r="V5" s="24" t="n"/>
      <c r="W5" s="24" t="n"/>
      <c r="X5" s="24" t="n"/>
      <c r="Y5" s="24" t="n"/>
      <c r="Z5" s="24" t="n"/>
      <c r="AA5" s="24">
        <f>IF(AND(AB5&lt;&gt;"",AC5&lt;&gt;""),AC5,AB5&amp;AC5)</f>
        <v/>
      </c>
      <c r="AB5" s="30">
        <f>IF(H5=0,"",IF(I5=13,H5&amp;"  "&amp;TEXT(I5,"000")&amp;"  "&amp;TEXT(J5,"0000")&amp;"  "&amp;K5,H5&amp;"  "&amp;TEXT(J5,"0000")&amp;"  "&amp;K5))</f>
        <v/>
      </c>
      <c r="AC5" s="30">
        <f>IF(L5=0,"",IF(AND(L5="CNPJ/CPF",A5="PF"),"PIX: "&amp;TEXT(M5,"00000000000"),IF(L5="TELEFONE","PIX: "&amp;M5,IF(L5="EMAIL","PIX: "&amp;M5,"PIX: "&amp;TEXT(M5,"00000000000000")))))</f>
        <v/>
      </c>
    </row>
    <row r="6" ht="17.1" customHeight="1">
      <c r="A6" s="21">
        <f>IF(B6="","",IF(LEN(B6)&lt;=11,"PF","PJ"))</f>
        <v/>
      </c>
      <c r="B6" s="37" t="n">
        <v>16600000600</v>
      </c>
      <c r="C6" s="22" t="inlineStr">
        <is>
          <t>FRETE PF</t>
        </is>
      </c>
      <c r="D6" s="22">
        <f>UPPER(C6)</f>
        <v/>
      </c>
      <c r="E6" s="37">
        <f>B6</f>
        <v/>
      </c>
      <c r="F6" s="23" t="n"/>
      <c r="G6" s="24" t="n"/>
      <c r="H6" s="24" t="n"/>
      <c r="I6" s="25" t="n"/>
      <c r="J6" s="26" t="n"/>
      <c r="K6" s="24" t="n"/>
      <c r="L6" s="24" t="n"/>
      <c r="M6" s="27">
        <f>IF(L6=0,"",IF(L6=Diversos!$I$2,IF(LEN(B6)&lt;=11,TEXT(B6,"00000000000"),TEXT(B6,"00000000000000")),IF(L6=Diversos!$I$3,G6,F6)))</f>
        <v/>
      </c>
      <c r="N6" s="24" t="inlineStr">
        <is>
          <t>DIV</t>
        </is>
      </c>
      <c r="O6" s="24" t="inlineStr">
        <is>
          <t>FRETE</t>
        </is>
      </c>
      <c r="P6" s="24" t="n"/>
      <c r="Q6" s="24" t="n"/>
      <c r="R6" s="24" t="n"/>
      <c r="S6" s="24" t="n"/>
      <c r="T6" s="24" t="n"/>
      <c r="U6" s="28" t="n"/>
      <c r="V6" s="24" t="n"/>
      <c r="W6" s="24" t="n"/>
      <c r="X6" s="24" t="n"/>
      <c r="Y6" s="24" t="n"/>
      <c r="Z6" s="24" t="n"/>
      <c r="AA6" s="24">
        <f>IF(AND(AB6&lt;&gt;"",AC6&lt;&gt;""),AC6,AB6&amp;AC6)</f>
        <v/>
      </c>
      <c r="AB6" s="30">
        <f>IF(H6=0,"",IF(I6=13,H6&amp;"  "&amp;TEXT(I6,"000")&amp;"  "&amp;TEXT(J6,"0000")&amp;"  "&amp;K6,H6&amp;"  "&amp;TEXT(J6,"0000")&amp;"  "&amp;K6))</f>
        <v/>
      </c>
      <c r="AC6" s="30">
        <f>IF(L6=0,"",IF(AND(L6="CNPJ/CPF",A6="PF"),"PIX: "&amp;TEXT(M6,"00000000000"),IF(L6="TELEFONE","PIX: "&amp;M6,IF(L6="EMAIL","PIX: "&amp;M6,"PIX: "&amp;TEXT(M6,"00000000000000")))))</f>
        <v/>
      </c>
    </row>
    <row r="7" ht="17.1" customHeight="1">
      <c r="A7" s="21">
        <f>IF(B7="","",IF(LEN(B7)&lt;=11,"PF","PJ"))</f>
        <v/>
      </c>
      <c r="B7" s="37" t="n">
        <v>17155730000164</v>
      </c>
      <c r="C7" s="22" t="inlineStr">
        <is>
          <t>COMPANHIA ENERGETICA DE MINAS GERAISCEMIG</t>
        </is>
      </c>
      <c r="D7" s="22" t="inlineStr">
        <is>
          <t>CEMIG</t>
        </is>
      </c>
      <c r="E7" s="37">
        <f>B7</f>
        <v/>
      </c>
      <c r="F7" s="23" t="n"/>
      <c r="G7" s="24" t="n"/>
      <c r="H7" s="24" t="n"/>
      <c r="I7" s="25" t="n"/>
      <c r="J7" s="26" t="n"/>
      <c r="K7" s="24" t="n"/>
      <c r="L7" s="24" t="n"/>
      <c r="M7" s="27">
        <f>IF(L7=0,"",IF(L7=Diversos!$I$2,IF(LEN(B7)&lt;=11,TEXT(B7,"00000000000"),TEXT(B7,"00000000000000")),IF(L7=Diversos!$I$3,G7,F7)))</f>
        <v/>
      </c>
      <c r="N7" s="24" t="inlineStr">
        <is>
          <t>TP</t>
        </is>
      </c>
      <c r="O7" s="24" t="n"/>
      <c r="P7" s="24" t="n"/>
      <c r="Q7" s="24" t="inlineStr">
        <is>
          <t>AVENIDA BARBACENA</t>
        </is>
      </c>
      <c r="R7" s="24" t="n">
        <v>1200</v>
      </c>
      <c r="S7" s="24" t="inlineStr">
        <is>
          <t>ANDAR 18</t>
        </is>
      </c>
      <c r="T7" s="24" t="inlineStr">
        <is>
          <t>SANTO AGOSTINHO</t>
        </is>
      </c>
      <c r="U7" s="28" t="n">
        <v>30190924</v>
      </c>
      <c r="V7" s="24" t="inlineStr">
        <is>
          <t>BELO HORIZONTE</t>
        </is>
      </c>
      <c r="W7" s="24" t="inlineStr">
        <is>
          <t>MG</t>
        </is>
      </c>
      <c r="X7" s="24" t="n"/>
      <c r="Y7" s="24" t="n"/>
      <c r="Z7" s="24" t="n"/>
      <c r="AA7" s="30">
        <f>IF(AND(AB7&lt;&gt;"",AC7&lt;&gt;""),AC7,AB7&amp;AC7)</f>
        <v/>
      </c>
      <c r="AB7" s="30">
        <f>IF(H7=0,"",IF(I7=13,H7&amp;"  "&amp;TEXT(I7,"000")&amp;"  "&amp;TEXT(J7,"0000")&amp;"  "&amp;K7,H7&amp;"  "&amp;TEXT(J7,"0000")&amp;"  "&amp;K7))</f>
        <v/>
      </c>
      <c r="AC7" s="30">
        <f>IF(L7=0,"",IF(AND(L7="CNPJ/CPF",A7="PF"),"PIX: "&amp;TEXT(M7,"00000000000"),IF(L7="TELEFONE","PIX: "&amp;M7,IF(L7="EMAIL","PIX: "&amp;M7,"PIX: "&amp;TEXT(M7,"00000000000000")))))</f>
        <v/>
      </c>
    </row>
    <row r="8" ht="16.5" customHeight="1">
      <c r="A8" s="21">
        <f>IF(B8="","",IF(LEN(B8)&lt;=11,"PF","PJ"))</f>
        <v/>
      </c>
      <c r="B8" s="37" t="n">
        <v>17281106000103</v>
      </c>
      <c r="C8" s="22" t="inlineStr">
        <is>
          <t xml:space="preserve">COMPANHIA DE SANEAMENTO DE MINAS GERAIS </t>
        </is>
      </c>
      <c r="D8" s="22" t="inlineStr">
        <is>
          <t>COPASA MG</t>
        </is>
      </c>
      <c r="E8" s="37">
        <f>B8</f>
        <v/>
      </c>
      <c r="F8" s="23" t="n"/>
      <c r="G8" s="24" t="n"/>
      <c r="H8" s="24" t="n"/>
      <c r="I8" s="25" t="n"/>
      <c r="J8" s="26" t="n"/>
      <c r="K8" s="24" t="n"/>
      <c r="L8" s="24" t="n"/>
      <c r="M8" s="27">
        <f>IF(L8=0,"",IF(L8=Diversos!$I$2,IF(LEN(B8)&lt;=11,TEXT(B8,"00000000000"),TEXT(B8,"00000000000000")),IF(L8=Diversos!$I$3,G8,F8)))</f>
        <v/>
      </c>
      <c r="N8" s="24" t="inlineStr">
        <is>
          <t>TP</t>
        </is>
      </c>
      <c r="O8" s="24" t="n"/>
      <c r="P8" s="24" t="n"/>
      <c r="Q8" s="24" t="inlineStr">
        <is>
          <t>RUA MAR DE ESPANHA</t>
        </is>
      </c>
      <c r="R8" s="24" t="n">
        <v>525</v>
      </c>
      <c r="S8" s="24" t="n"/>
      <c r="T8" s="24" t="inlineStr">
        <is>
          <t>SANTO ANTONIO</t>
        </is>
      </c>
      <c r="U8" s="28" t="n">
        <v>30330270</v>
      </c>
      <c r="V8" s="24" t="inlineStr">
        <is>
          <t>BELO HORIZONTE</t>
        </is>
      </c>
      <c r="W8" s="24" t="inlineStr">
        <is>
          <t>MG</t>
        </is>
      </c>
      <c r="X8" s="24" t="n"/>
      <c r="Y8" s="24" t="n"/>
      <c r="Z8" s="24" t="n"/>
      <c r="AA8" s="30">
        <f>IF(AND(AB8&lt;&gt;"",AC8&lt;&gt;""),AC8,AB8&amp;AC8)</f>
        <v/>
      </c>
      <c r="AB8" s="30">
        <f>IF(H8=0,"",IF(I8=13,H8&amp;"  "&amp;TEXT(I8,"000")&amp;"  "&amp;TEXT(J8,"0000")&amp;"  "&amp;K8,H8&amp;"  "&amp;TEXT(J8,"0000")&amp;"  "&amp;K8))</f>
        <v/>
      </c>
      <c r="AC8" s="30">
        <f>IF(L8=0,"",IF(AND(L8="CNPJ/CPF",A8="PF"),"PIX: "&amp;TEXT(M8,"00000000000"),IF(L8="TELEFONE","PIX: "&amp;M8,IF(L8="EMAIL","PIX: "&amp;M8,"PIX: "&amp;TEXT(M8,"00000000000000")))))</f>
        <v/>
      </c>
    </row>
    <row r="9" ht="16.5" customHeight="1">
      <c r="A9" s="21">
        <f>IF(B9="","",IF(LEN(B9)&lt;=11,"PF","PJ"))</f>
        <v/>
      </c>
      <c r="B9" s="37" t="n">
        <v>360305000104</v>
      </c>
      <c r="C9" s="22" t="inlineStr">
        <is>
          <t>CAIXA ECONOMICA FEDERAL</t>
        </is>
      </c>
      <c r="D9" s="22" t="inlineStr">
        <is>
          <t>FGTS</t>
        </is>
      </c>
      <c r="E9" s="37">
        <f>B9</f>
        <v/>
      </c>
      <c r="F9" s="23" t="n"/>
      <c r="G9" s="24" t="n"/>
      <c r="H9" s="24" t="n"/>
      <c r="I9" s="25" t="n"/>
      <c r="J9" s="26" t="n"/>
      <c r="K9" s="24" t="n"/>
      <c r="L9" s="24" t="n"/>
      <c r="M9" s="27">
        <f>IF(L9=0,"",IF(L9=Diversos!$I$2,IF(LEN(B9)&lt;=11,TEXT(B9,"00000000000"),TEXT(B9,"00000000000000")),IF(L9=Diversos!$I$3,G9,F9)))</f>
        <v/>
      </c>
      <c r="N9" s="24" t="inlineStr">
        <is>
          <t>MO</t>
        </is>
      </c>
      <c r="O9" s="24" t="n"/>
      <c r="P9" s="24" t="n"/>
      <c r="Q9" s="24" t="n"/>
      <c r="R9" s="24" t="n"/>
      <c r="S9" s="24" t="n"/>
      <c r="T9" s="24" t="n"/>
      <c r="U9" s="28" t="n"/>
      <c r="V9" s="24" t="n"/>
      <c r="W9" s="24" t="n"/>
      <c r="X9" s="24" t="n"/>
      <c r="Y9" s="24" t="n"/>
      <c r="Z9" s="24" t="n"/>
      <c r="AA9" s="30">
        <f>IF(AND(AB9&lt;&gt;"",AC9&lt;&gt;""),AC9,AB9&amp;AC9)</f>
        <v/>
      </c>
      <c r="AB9" s="30">
        <f>IF(H9=0,"",IF(I9=13,H9&amp;"  "&amp;TEXT(I9,"000")&amp;"  "&amp;TEXT(J9,"0000")&amp;"  "&amp;K9,H9&amp;"  "&amp;TEXT(J9,"0000")&amp;"  "&amp;K9))</f>
        <v/>
      </c>
      <c r="AC9" s="30">
        <f>IF(L9=0,"",IF(AND(L9="CNPJ/CPF",A9="PF"),"PIX: "&amp;TEXT(M9,"00000000000"),IF(L9="TELEFONE","PIX: "&amp;M9,IF(L9="EMAIL","PIX: "&amp;M9,"PIX: "&amp;TEXT(M9,"00000000000000")))))</f>
        <v/>
      </c>
    </row>
    <row r="10" ht="17.1" customHeight="1">
      <c r="A10" s="21">
        <f>IF(B10="","",IF(LEN(B10)&lt;=11,"PF","PJ"))</f>
        <v/>
      </c>
      <c r="B10" s="37" t="n">
        <v>394460000141</v>
      </c>
      <c r="C10" s="22" t="inlineStr">
        <is>
          <t>Ministerio da Fazenda</t>
        </is>
      </c>
      <c r="D10" s="22" t="inlineStr">
        <is>
          <t>INSS/IRRF</t>
        </is>
      </c>
      <c r="E10" s="37">
        <f>B10</f>
        <v/>
      </c>
      <c r="F10" s="23" t="n"/>
      <c r="G10" s="24" t="n"/>
      <c r="H10" s="24" t="n"/>
      <c r="I10" s="25" t="n"/>
      <c r="J10" s="26" t="n"/>
      <c r="K10" s="24" t="n"/>
      <c r="L10" s="24" t="n"/>
      <c r="M10" s="27">
        <f>IF(L10=0,"",IF(L10=Diversos!$I$2,IF(LEN(B10)&lt;=11,TEXT(B10,"00000000000"),TEXT(B10,"00000000000000")),IF(L10=Diversos!$I$3,G10,F10)))</f>
        <v/>
      </c>
      <c r="N10" s="24" t="inlineStr">
        <is>
          <t>MO</t>
        </is>
      </c>
      <c r="O10" s="24" t="n"/>
      <c r="P10" s="24" t="n"/>
      <c r="Q10" s="24" t="n"/>
      <c r="R10" s="24" t="n"/>
      <c r="S10" s="24" t="n"/>
      <c r="T10" s="24" t="n"/>
      <c r="U10" s="28" t="n"/>
      <c r="V10" s="24" t="n"/>
      <c r="W10" s="24" t="n"/>
      <c r="X10" s="24" t="n"/>
      <c r="Y10" s="24" t="n"/>
      <c r="Z10" s="24" t="n"/>
      <c r="AA10" s="30">
        <f>IF(AND(AB10&lt;&gt;"",AC10&lt;&gt;""),AC10,AB10&amp;AC10)</f>
        <v/>
      </c>
      <c r="AB10" s="30">
        <f>IF(H10=0,"",IF(I10=13,H10&amp;"  "&amp;TEXT(I10,"000")&amp;"  "&amp;TEXT(J10,"0000")&amp;"  "&amp;K10,H10&amp;"  "&amp;TEXT(J10,"0000")&amp;"  "&amp;K10))</f>
        <v/>
      </c>
      <c r="AC10" s="30">
        <f>IF(L10=0,"",IF(AND(L10="CNPJ/CPF",A10="PF"),"PIX: "&amp;TEXT(M10,"00000000000"),IF(L10="TELEFONE","PIX: "&amp;M10,IF(L10="EMAIL","PIX: "&amp;M10,"PIX: "&amp;TEXT(M10,"00000000000000")))))</f>
        <v/>
      </c>
    </row>
    <row r="11" ht="17.1" customHeight="1">
      <c r="A11" s="21">
        <f>IF(B11="","",IF(LEN(B11)&lt;=11,"PF","PJ"))</f>
        <v/>
      </c>
      <c r="B11" s="37" t="n">
        <v>29979036000140</v>
      </c>
      <c r="C11" s="22" t="inlineStr">
        <is>
          <t>INSTITUTO NACIONAL DO SEGURO SOCIAL</t>
        </is>
      </c>
      <c r="D11" s="22" t="inlineStr">
        <is>
          <t>INSS</t>
        </is>
      </c>
      <c r="E11" s="37">
        <f>B11</f>
        <v/>
      </c>
      <c r="F11" s="23" t="n"/>
      <c r="G11" s="24" t="n"/>
      <c r="H11" s="24" t="n"/>
      <c r="I11" s="25" t="n"/>
      <c r="J11" s="26" t="n"/>
      <c r="K11" s="24" t="n"/>
      <c r="L11" s="24" t="n"/>
      <c r="M11" s="27">
        <f>IF(L11=0,"",IF(L11=Diversos!$I$2,IF(LEN(B11)&lt;=11,TEXT(B11,"00000000000"),TEXT(B11,"00000000000000")),IF(L11=Diversos!$I$3,G11,F11)))</f>
        <v/>
      </c>
      <c r="N11" s="24" t="inlineStr">
        <is>
          <t>MO</t>
        </is>
      </c>
      <c r="O11" s="24" t="n"/>
      <c r="P11" s="24" t="n"/>
      <c r="Q11" s="24" t="n"/>
      <c r="R11" s="24" t="n"/>
      <c r="S11" s="24" t="n"/>
      <c r="T11" s="24" t="n"/>
      <c r="U11" s="28" t="n"/>
      <c r="V11" s="24" t="n"/>
      <c r="W11" s="24" t="n"/>
      <c r="X11" s="24" t="n"/>
      <c r="Y11" s="24" t="n"/>
      <c r="Z11" s="24" t="n"/>
      <c r="AA11" s="30">
        <f>IF(AND(AB11&lt;&gt;"",AC11&lt;&gt;""),AC11,AB11&amp;AC11)</f>
        <v/>
      </c>
      <c r="AB11" s="30">
        <f>IF(H11=0,"",IF(I11=13,H11&amp;"  "&amp;TEXT(I11,"000")&amp;"  "&amp;TEXT(J11,"0000")&amp;"  "&amp;K11,H11&amp;"  "&amp;TEXT(J11,"0000")&amp;"  "&amp;K11))</f>
        <v/>
      </c>
      <c r="AC11" s="30">
        <f>IF(L11=0,"",IF(AND(L11="CNPJ/CPF",A11="PF"),"PIX: "&amp;TEXT(M11,"00000000000"),IF(L11="TELEFONE","PIX: "&amp;M11,IF(L11="EMAIL","PIX: "&amp;M11,"PIX: "&amp;TEXT(M11,"00000000000000")))))</f>
        <v/>
      </c>
    </row>
    <row r="12" ht="17.1" customHeight="1">
      <c r="A12" s="21">
        <f>IF(B12="","",IF(LEN(B12)&lt;=11,"PF","PJ"))</f>
        <v/>
      </c>
      <c r="B12" s="37" t="n">
        <v>16000000000100</v>
      </c>
      <c r="C12" s="22" t="inlineStr">
        <is>
          <t>DIVERSOS</t>
        </is>
      </c>
      <c r="D12" s="22">
        <f>UPPER(C12)</f>
        <v/>
      </c>
      <c r="E12" s="37">
        <f>B12</f>
        <v/>
      </c>
      <c r="F12" s="23" t="n"/>
      <c r="G12" s="24" t="n"/>
      <c r="H12" s="24" t="n"/>
      <c r="I12" s="25" t="n"/>
      <c r="J12" s="26" t="n"/>
      <c r="K12" s="24" t="n"/>
      <c r="L12" s="24" t="n"/>
      <c r="M12" s="27">
        <f>IF(L12=0,"",IF(L12=Diversos!$I$2,IF(LEN(B12)&lt;=11,TEXT(B12,"00000000000"),TEXT(B12,"00000000000000")),IF(L12=Diversos!$I$3,G12,F12)))</f>
        <v/>
      </c>
      <c r="N12" s="24" t="inlineStr">
        <is>
          <t>DIV</t>
        </is>
      </c>
      <c r="O12" s="24" t="n"/>
      <c r="P12" s="24" t="n"/>
      <c r="Q12" s="24" t="n"/>
      <c r="R12" s="24" t="n"/>
      <c r="S12" s="24" t="n"/>
      <c r="T12" s="24" t="n"/>
      <c r="U12" s="28" t="n"/>
      <c r="V12" s="24" t="n"/>
      <c r="W12" s="24" t="n"/>
      <c r="X12" s="24" t="n"/>
      <c r="Y12" s="24" t="n"/>
      <c r="Z12" s="24" t="n"/>
      <c r="AA12" s="30">
        <f>IF(AND(AB12&lt;&gt;"",AC12&lt;&gt;""),AC12,AB12&amp;AC12)</f>
        <v/>
      </c>
      <c r="AB12" s="30">
        <f>IF(H12=0,"",IF(I12=13,H12&amp;"  "&amp;TEXT(I12,"000")&amp;"  "&amp;TEXT(J12,"0000")&amp;"  "&amp;K12,H12&amp;"  "&amp;TEXT(J12,"0000")&amp;"  "&amp;K12))</f>
        <v/>
      </c>
      <c r="AC12" s="30">
        <f>IF(L12=0,"",IF(AND(L12="CNPJ/CPF",A12="PF"),"PIX: "&amp;TEXT(M12,"00000000000"),IF(L12="TELEFONE","PIX: "&amp;M12,IF(L12="EMAIL","PIX: "&amp;M12,"PIX: "&amp;TEXT(M12,"00000000000000")))))</f>
        <v/>
      </c>
    </row>
    <row r="13" ht="17.1" customHeight="1">
      <c r="A13" s="21">
        <f>IF(B13="","",IF(LEN(B13)&lt;=11,"PF","PJ"))</f>
        <v/>
      </c>
      <c r="B13" s="37" t="inlineStr">
        <is>
          <t>000.000.110-45</t>
        </is>
      </c>
      <c r="C13" s="22" t="inlineStr">
        <is>
          <t>MHS TECNICO DE SEGURANÇA</t>
        </is>
      </c>
      <c r="D13" s="22" t="inlineStr">
        <is>
          <t>MHS EVENTO SST ESOCIAL</t>
        </is>
      </c>
      <c r="E13" s="37">
        <f>B13</f>
        <v/>
      </c>
      <c r="F13" s="23" t="n">
        <v>31995901635</v>
      </c>
      <c r="G13" s="24" t="n"/>
      <c r="H13" s="24" t="n"/>
      <c r="I13" s="25" t="n"/>
      <c r="J13" s="26" t="n"/>
      <c r="K13" s="24" t="n"/>
      <c r="L13" s="24" t="n"/>
      <c r="M13" s="27">
        <f>IF(L13=0,"",IF(L13=Diversos!$I$2,IF(LEN(B13)&lt;=11,TEXT(B13,"00000000000"),TEXT(B13,"00000000000000")),IF(L13=Diversos!$I$3,G13,F13)))</f>
        <v/>
      </c>
      <c r="N13" s="24" t="inlineStr">
        <is>
          <t>MO</t>
        </is>
      </c>
      <c r="O13" s="24" t="n"/>
      <c r="P13" s="24" t="n"/>
      <c r="Q13" s="24" t="n"/>
      <c r="R13" s="24" t="n"/>
      <c r="S13" s="24" t="n"/>
      <c r="T13" s="24" t="n"/>
      <c r="U13" s="28" t="n"/>
      <c r="V13" s="24" t="n"/>
      <c r="W13" s="24" t="n"/>
      <c r="X13" s="24" t="n"/>
      <c r="Y13" s="24" t="n"/>
      <c r="Z13" s="24" t="n"/>
      <c r="AA13" s="30">
        <f>IF(AND(AB13&lt;&gt;"",AC13&lt;&gt;""),AC13,AB13&amp;AC13)</f>
        <v/>
      </c>
      <c r="AB13" s="30">
        <f>IF(H13=0,"",IF(I13=13,H13&amp;"  "&amp;TEXT(I13,"000")&amp;"  "&amp;TEXT(J13,"0000")&amp;"  "&amp;K13,H13&amp;"  "&amp;TEXT(J13,"0000")&amp;"  "&amp;K13))</f>
        <v/>
      </c>
      <c r="AC13" s="30">
        <f>IF(L13=0,"",IF(AND(L13="CNPJ/CPF",A13="PF"),"PIX: "&amp;TEXT(M13,"00000000000"),IF(L13="TELEFONE","PIX: "&amp;M13,IF(L13="EMAIL","PIX: "&amp;M13,"PIX: "&amp;TEXT(M13,"00000000000000")))))</f>
        <v/>
      </c>
    </row>
    <row r="14" ht="17.1" customHeight="1">
      <c r="A14" s="21">
        <f>IF(B14="","",IF(LEN(B14)&lt;=11,"PF","PJ"))</f>
        <v/>
      </c>
      <c r="B14" s="37" t="inlineStr">
        <is>
          <t>000.000.111-26</t>
        </is>
      </c>
      <c r="C14" s="22" t="inlineStr">
        <is>
          <t>MHS TECNICO DE SEGURANÇA</t>
        </is>
      </c>
      <c r="D14" s="22" t="inlineStr">
        <is>
          <t>MHS MENSALIDADE</t>
        </is>
      </c>
      <c r="E14" s="37">
        <f>B14</f>
        <v/>
      </c>
      <c r="F14" s="23" t="n">
        <v>31995901635</v>
      </c>
      <c r="G14" s="24" t="n"/>
      <c r="H14" s="24" t="n"/>
      <c r="I14" s="25" t="n"/>
      <c r="J14" s="26" t="n"/>
      <c r="K14" s="24" t="n"/>
      <c r="L14" s="24" t="inlineStr">
        <is>
          <t>TELEFONE</t>
        </is>
      </c>
      <c r="M14" s="27">
        <f>IF(L14=0,"",IF(L14=Diversos!$I$2,IF(LEN(B14)&lt;=11,TEXT(B14,"00000000000"),TEXT(B14,"00000000000000")),IF(L14=Diversos!$I$3,G14,F14)))</f>
        <v/>
      </c>
      <c r="N14" s="24" t="inlineStr">
        <is>
          <t>MO</t>
        </is>
      </c>
      <c r="O14" s="24" t="n"/>
      <c r="P14" s="24" t="n"/>
      <c r="Q14" s="24" t="n"/>
      <c r="R14" s="24" t="n"/>
      <c r="S14" s="24" t="n"/>
      <c r="T14" s="24" t="n"/>
      <c r="U14" s="28" t="n"/>
      <c r="V14" s="24" t="n"/>
      <c r="W14" s="24" t="n"/>
      <c r="X14" s="24" t="n"/>
      <c r="Y14" s="24" t="n"/>
      <c r="Z14" s="24" t="n"/>
      <c r="AA14" s="30">
        <f>IF(AND(AB14&lt;&gt;"",AC14&lt;&gt;""),AC14,AB14&amp;AC14)</f>
        <v/>
      </c>
      <c r="AB14" s="30">
        <f>IF(H14=0,"",IF(I14=13,H14&amp;"  "&amp;TEXT(I14,"000")&amp;"  "&amp;TEXT(J14,"0000")&amp;"  "&amp;K14,H14&amp;"  "&amp;TEXT(J14,"0000")&amp;"  "&amp;K14))</f>
        <v/>
      </c>
      <c r="AC14" s="30">
        <f>IF(L14=0,"",IF(AND(L14="CNPJ/CPF",A14="PF"),"PIX: "&amp;TEXT(M14,"00000000000"),IF(L14="TELEFONE","PIX: "&amp;M14,IF(L14="EMAIL","PIX: "&amp;M14,"PIX: "&amp;TEXT(M14,"00000000000000")))))</f>
        <v/>
      </c>
    </row>
    <row r="15" ht="17.1" customHeight="1">
      <c r="A15" s="21">
        <f>IF(B15="","",IF(LEN(B15)&lt;=11,"PF","PJ"))</f>
        <v/>
      </c>
      <c r="B15" s="37" t="inlineStr">
        <is>
          <t>000.000.112-07</t>
        </is>
      </c>
      <c r="C15" s="22" t="inlineStr">
        <is>
          <t>MOTOBOY</t>
        </is>
      </c>
      <c r="D15" s="22" t="inlineStr">
        <is>
          <t>MOTOBOY</t>
        </is>
      </c>
      <c r="E15" s="37">
        <f>B15</f>
        <v/>
      </c>
      <c r="F15" s="23" t="n">
        <v>31995901635</v>
      </c>
      <c r="G15" s="24" t="n"/>
      <c r="H15" s="24" t="n"/>
      <c r="I15" s="25" t="n"/>
      <c r="J15" s="26" t="n"/>
      <c r="K15" s="24" t="n"/>
      <c r="L15" s="24" t="inlineStr">
        <is>
          <t>TELEFONE</t>
        </is>
      </c>
      <c r="M15" s="27">
        <f>IF(L15=0,"",IF(L15=Diversos!$I$2,IF(LEN(B15)&lt;=11,TEXT(B15,"00000000000"),TEXT(B15,"00000000000000")),IF(L15=Diversos!$I$3,G15,F15)))</f>
        <v/>
      </c>
      <c r="N15" s="24" t="inlineStr">
        <is>
          <t>DIV</t>
        </is>
      </c>
      <c r="O15" s="24" t="n"/>
      <c r="P15" s="24" t="n"/>
      <c r="Q15" s="24" t="n"/>
      <c r="R15" s="24" t="n"/>
      <c r="S15" s="24" t="n"/>
      <c r="T15" s="24" t="n"/>
      <c r="U15" s="28" t="n"/>
      <c r="V15" s="24" t="n"/>
      <c r="W15" s="24" t="n"/>
      <c r="X15" s="24" t="n"/>
      <c r="Y15" s="24" t="n"/>
      <c r="Z15" s="24" t="n"/>
      <c r="AA15" s="30">
        <f>IF(AND(AB15&lt;&gt;"",AC15&lt;&gt;""),AC15,AB15&amp;AC15)</f>
        <v/>
      </c>
      <c r="AB15" s="30">
        <f>IF(H15=0,"",IF(I15=13,H15&amp;"  "&amp;TEXT(I15,"000")&amp;"  "&amp;TEXT(J15,"0000")&amp;"  "&amp;K15,H15&amp;"  "&amp;TEXT(J15,"0000")&amp;"  "&amp;K15))</f>
        <v/>
      </c>
      <c r="AC15" s="30">
        <f>IF(L15=0,"",IF(AND(L15="CNPJ/CPF",A15="PF"),"PIX: "&amp;TEXT(M15,"00000000000"),IF(L15="TELEFONE","PIX: "&amp;M15,IF(L15="EMAIL","PIX: "&amp;M15,"PIX: "&amp;TEXT(M15,"00000000000000")))))</f>
        <v/>
      </c>
    </row>
    <row r="16" ht="17.1" customHeight="1">
      <c r="A16" s="21">
        <f>IF(B16="","",IF(LEN(B16)&lt;=11,"PF","PJ"))</f>
        <v/>
      </c>
      <c r="B16" s="37" t="inlineStr">
        <is>
          <t>000.000.113-98</t>
        </is>
      </c>
      <c r="C16" s="22" t="inlineStr">
        <is>
          <t>FOLHA DP</t>
        </is>
      </c>
      <c r="D16" s="22" t="inlineStr">
        <is>
          <t>FOLHA DP</t>
        </is>
      </c>
      <c r="E16" s="37">
        <f>B16</f>
        <v/>
      </c>
      <c r="F16" s="23" t="n">
        <v>31995901635</v>
      </c>
      <c r="G16" s="24" t="n"/>
      <c r="H16" s="24" t="n"/>
      <c r="I16" s="25" t="n"/>
      <c r="J16" s="26" t="n"/>
      <c r="K16" s="24" t="n"/>
      <c r="L16" s="24" t="inlineStr">
        <is>
          <t>TELEFONE</t>
        </is>
      </c>
      <c r="M16" s="27">
        <f>IF(L16=0,"",IF(L16=Diversos!$I$2,IF(LEN(B16)&lt;=11,TEXT(B16,"00000000000"),TEXT(B16,"00000000000000")),IF(L16=Diversos!$I$3,G16,F16)))</f>
        <v/>
      </c>
      <c r="N16" s="24" t="inlineStr">
        <is>
          <t>MO</t>
        </is>
      </c>
      <c r="O16" s="24" t="n"/>
      <c r="P16" s="24" t="n"/>
      <c r="Q16" s="24" t="n"/>
      <c r="R16" s="24" t="n"/>
      <c r="S16" s="24" t="n"/>
      <c r="T16" s="24" t="n"/>
      <c r="U16" s="28" t="n"/>
      <c r="V16" s="24" t="n"/>
      <c r="W16" s="24" t="n"/>
      <c r="X16" s="24" t="n"/>
      <c r="Y16" s="24" t="n"/>
      <c r="Z16" s="24" t="n"/>
      <c r="AA16" s="30">
        <f>IF(AND(AB16&lt;&gt;"",AC16&lt;&gt;""),AC16,AB16&amp;AC16)</f>
        <v/>
      </c>
      <c r="AB16" s="30">
        <f>IF(H16=0,"",IF(I16=13,H16&amp;"  "&amp;TEXT(I16,"000")&amp;"  "&amp;TEXT(J16,"0000")&amp;"  "&amp;K16,H16&amp;"  "&amp;TEXT(J16,"0000")&amp;"  "&amp;K16))</f>
        <v/>
      </c>
      <c r="AC16" s="30">
        <f>IF(L16=0,"",IF(AND(L16="CNPJ/CPF",A16="PF"),"PIX: "&amp;TEXT(M16,"00000000000"),IF(L16="TELEFONE","PIX: "&amp;M16,IF(L16="EMAIL","PIX: "&amp;M16,"PIX: "&amp;TEXT(M16,"00000000000000")))))</f>
        <v/>
      </c>
    </row>
    <row r="17" ht="16.5" customHeight="1">
      <c r="A17" s="21" t="inlineStr">
        <is>
          <t>PJ</t>
        </is>
      </c>
      <c r="B17" s="37" t="n">
        <v>7834753000141</v>
      </c>
      <c r="C17" s="22" t="inlineStr">
        <is>
          <t>FERNANDO ANTONIO DUMONT PRADO</t>
        </is>
      </c>
      <c r="D17" s="22" t="inlineStr">
        <is>
          <t>ANCORA PAPELARIA</t>
        </is>
      </c>
      <c r="E17" s="37">
        <f>B17</f>
        <v/>
      </c>
      <c r="F17" s="23" t="n"/>
      <c r="G17" s="24" t="inlineStr">
        <is>
          <t>ancorapapelaria@gmail.com</t>
        </is>
      </c>
      <c r="H17" s="24" t="inlineStr">
        <is>
          <t>BRADESCO</t>
        </is>
      </c>
      <c r="I17" s="25" t="n"/>
      <c r="J17" s="26" t="n">
        <v>2899</v>
      </c>
      <c r="K17" s="24" t="n">
        <v>80802</v>
      </c>
      <c r="L17" s="24" t="inlineStr">
        <is>
          <t>EMAIL</t>
        </is>
      </c>
      <c r="M17" s="27">
        <f>IF(L17=0,"",IF(L17=Diversos!$I$2,IF(LEN(B17)&lt;=11,TEXT(B17,"00000000000"),TEXT(B17,"00000000000000")),IF(L17=Diversos!$I$3,G17,F17)))</f>
        <v/>
      </c>
      <c r="N17" s="24" t="inlineStr">
        <is>
          <t>SERV</t>
        </is>
      </c>
      <c r="O17" s="24" t="n"/>
      <c r="P17" s="24" t="n"/>
      <c r="Q17" s="24" t="inlineStr">
        <is>
          <t>AVENIDA BARAO HOMEM DE MELO</t>
        </is>
      </c>
      <c r="R17" s="24" t="n">
        <v>4325</v>
      </c>
      <c r="S17" s="24" t="inlineStr">
        <is>
          <t>LOJA 06</t>
        </is>
      </c>
      <c r="T17" s="24" t="inlineStr">
        <is>
          <t>ESTORIL</t>
        </is>
      </c>
      <c r="U17" s="28" t="n">
        <v>30494080</v>
      </c>
      <c r="V17" s="24" t="inlineStr">
        <is>
          <t>BELO HORIZONTE</t>
        </is>
      </c>
      <c r="W17" s="24" t="inlineStr">
        <is>
          <t>MG</t>
        </is>
      </c>
      <c r="X17" s="24" t="n"/>
      <c r="Y17" s="24" t="n"/>
      <c r="Z17" s="24" t="n"/>
      <c r="AA17" s="30">
        <f>IF(AND(AB17&lt;&gt;"",AC17&lt;&gt;""),AC17,AB17&amp;AC17)</f>
        <v/>
      </c>
      <c r="AB17" s="30">
        <f>IF(H17=0,"",IF(I17=13,H17&amp;"  "&amp;TEXT(I17,"000")&amp;"  "&amp;TEXT(J17,"0000")&amp;"  "&amp;K17,H17&amp;"  "&amp;TEXT(J17,"0000")&amp;"  "&amp;K17))</f>
        <v/>
      </c>
      <c r="AC17" s="30">
        <f>IF(L17=0,"",IF(AND(L17="CNPJ/CPF",A17="PF"),"PIX: "&amp;TEXT(M17,"00000000000"),IF(L17="TELEFONE","PIX: "&amp;M17,IF(L17="EMAIL","PIX: "&amp;M17,"PIX: "&amp;TEXT(M17,"00000000000000")))))</f>
        <v/>
      </c>
    </row>
    <row r="18" ht="17.1" customHeight="1">
      <c r="A18" s="85">
        <f>IF(B18="","",IF(LEN(B18)&lt;=11,"PF","PJ"))</f>
        <v/>
      </c>
      <c r="B18" s="98" t="n">
        <v>37753966000100</v>
      </c>
      <c r="C18" s="35" t="inlineStr">
        <is>
          <t xml:space="preserve"> L GÁS</t>
        </is>
      </c>
      <c r="D18" s="35">
        <f>UPPER(C18)</f>
        <v/>
      </c>
      <c r="E18" s="98">
        <f>B18</f>
        <v/>
      </c>
      <c r="M18" s="41">
        <f>IF(L18=0,"",IF(L18=Diversos!$I$2,IF(LEN(B18)&lt;=11,TEXT(B18,"00000000000"),TEXT(B18,"00000000000000")),IF(L18=Diversos!$I$3,G18,F18)))</f>
        <v/>
      </c>
      <c r="N18" s="12" t="inlineStr">
        <is>
          <t>MAT</t>
        </is>
      </c>
      <c r="AA18" s="59">
        <f>IF(AND(AB18&lt;&gt;"",AC18&lt;&gt;""),AC18,AB18&amp;AC18)</f>
        <v/>
      </c>
      <c r="AB18" s="12">
        <f>IF(H18=0,"",IF(I18=13,H18&amp;"  "&amp;TEXT(I18,"000")&amp;"  "&amp;TEXT(J18,"0000")&amp;"  "&amp;K18&amp;" - CPF: "&amp;E18,H18&amp;"  "&amp;TEXT(J18,"0000")&amp;"  "&amp;K18&amp;" - CPF: "&amp;E18))</f>
        <v/>
      </c>
      <c r="AC18" s="12">
        <f>IF(L18=0,"",IF(AND(L18="CNPJ/CPF",A18="PF"),"PIX: "&amp;TEXT(M18,"00000000000"),IF(L18="TELEFONE","PIX: "&amp;M18,IF(L18="EMAIL","PIX: "&amp;M18,"PIX: "&amp;TEXT(M18,"00000000000000")))))</f>
        <v/>
      </c>
      <c r="AE18" s="86">
        <f>IF(A18="PF",LEN(B18),"")</f>
        <v/>
      </c>
      <c r="AF18" s="12">
        <f>IF(AE18="","",IF(AE18=8,"000."&amp;LEFT(B18,3)&amp;"."&amp;MID(B18,4,3)&amp;"-"&amp;RIGHT(B18,2),IF(AE18=9,"00"&amp;LEFT(B18,1)&amp;"."&amp;MID(B18,2,3)&amp;"."&amp;MID(B18,5,3)&amp;"-"&amp;RIGHT(B18,2),IF(AE18=10,"0"&amp;LEFT(B18,2)&amp;"."&amp;MID(B18,3,3)&amp;"."&amp;MID(B18,6,3)&amp;"-"&amp;RIGHT(B18,2),LEFT(B18,3)&amp;"."&amp;MID(B18,4,3)&amp;"."&amp;MID(B18,7,3)&amp;"-"&amp;RIGHT(B18,2)))))</f>
        <v/>
      </c>
    </row>
    <row r="19">
      <c r="A19" s="12">
        <f>IF(B19="","",IF(LEN(B19)&lt;=11,"PF","PJ"))</f>
        <v/>
      </c>
      <c r="B19" s="98" t="n">
        <v>38542718005060</v>
      </c>
      <c r="C19" s="35" t="inlineStr">
        <is>
          <t>ABC ATACADO BRASILEIRO DA CONSTRUCAO S/A</t>
        </is>
      </c>
      <c r="D19" s="35" t="inlineStr">
        <is>
          <t>ABC DA CONSTRUCAO</t>
        </is>
      </c>
      <c r="E19" s="98">
        <f>B19</f>
        <v/>
      </c>
      <c r="M19" s="41">
        <f>IF(L19=0,"",IF(L19=Diversos!$I$2,IF(LEN(B19)&lt;=11,TEXT(B19,"00000000000"),TEXT(B19,"00000000000000")),IF(L19=Diversos!$I$3,G19,F19)))</f>
        <v/>
      </c>
      <c r="N19" s="12" t="inlineStr">
        <is>
          <t>MAT</t>
        </is>
      </c>
      <c r="P19" s="12" t="inlineStr">
        <is>
          <t>FORNECEDOR</t>
        </is>
      </c>
      <c r="Q19" s="12" t="inlineStr">
        <is>
          <t>RUA OLIVER</t>
        </is>
      </c>
      <c r="R19" s="12" t="n">
        <v>22</v>
      </c>
      <c r="T19" s="12" t="inlineStr">
        <is>
          <t>JARDIM CANADÁ</t>
        </is>
      </c>
      <c r="U19" s="42" t="n">
        <v>34000001</v>
      </c>
      <c r="V19" s="12" t="inlineStr">
        <is>
          <t>NOVA LIMA</t>
        </is>
      </c>
      <c r="W19" s="12" t="inlineStr">
        <is>
          <t>MG</t>
        </is>
      </c>
      <c r="AA19" s="12">
        <f>IF(AND(AB19&lt;&gt;"",AC19&lt;&gt;""),AC19,AB19&amp;AC19)</f>
        <v/>
      </c>
      <c r="AB19" s="12">
        <f>IF(H19=0,"",IF(I19=13,H19&amp;"  "&amp;TEXT(I19,"000")&amp;"  "&amp;TEXT(J19,"0000")&amp;"  "&amp;K19&amp;" - CPF: "&amp;E19,H19&amp;"  "&amp;TEXT(J19,"0000")&amp;"  "&amp;K19&amp;" - CPF: "&amp;E19))</f>
        <v/>
      </c>
      <c r="AC19" s="12">
        <f>IF(L19=0,"",IF(AND(L19="CNPJ/CPF",A19="PF"),"PIX: "&amp;TEXT(M19,"00000000000"),IF(L19="TELEFONE","PIX: "&amp;M19,IF(L19="EMAIL","PIX: "&amp;M19,"PIX: "&amp;TEXT(M19,"00000000000000")))))</f>
        <v/>
      </c>
      <c r="AE19" s="86">
        <f>IF(A19="PF",LEN(B19),"")</f>
        <v/>
      </c>
      <c r="AF19" s="12">
        <f>IF(AE19="","",IF(AE19=8,"000."&amp;LEFT(B19,3)&amp;"."&amp;MID(B19,4,3)&amp;"-"&amp;RIGHT(B19,2),IF(AE19=9,"00"&amp;LEFT(B19,1)&amp;"."&amp;MID(B19,2,3)&amp;"."&amp;MID(B19,5,3)&amp;"-"&amp;RIGHT(B19,2),IF(AE19=10,"0"&amp;LEFT(B19,2)&amp;"."&amp;MID(B19,3,3)&amp;"."&amp;MID(B19,6,3)&amp;"-"&amp;RIGHT(B19,2),LEFT(B19,3)&amp;"."&amp;MID(B19,4,3)&amp;"."&amp;MID(B19,7,3)&amp;"-"&amp;RIGHT(B19,2)))))</f>
        <v/>
      </c>
    </row>
    <row r="20">
      <c r="A20" s="98">
        <f>IF(B20="","",IF(LEN(B20)&lt;=11,"PF","PJ"))</f>
        <v/>
      </c>
      <c r="B20" s="98" t="n">
        <v>14285160000139</v>
      </c>
      <c r="C20" s="35" t="inlineStr">
        <is>
          <t>ABRIL UNIFORMES LTDA</t>
        </is>
      </c>
      <c r="D20" s="36" t="inlineStr">
        <is>
          <t xml:space="preserve">ABRIL UNIFORMES </t>
        </is>
      </c>
      <c r="E20" s="37">
        <f>B20</f>
        <v/>
      </c>
      <c r="M20" s="41">
        <f>IF(L20=0,"",IF(L20=Diversos!$I$2,IF(LEN(B20)&lt;=11,TEXT(B20,"00000000000"),TEXT(B20,"00000000000000")),IF(L20=Diversos!$I$3,G20,F20)))</f>
        <v/>
      </c>
      <c r="N20" s="12" t="inlineStr">
        <is>
          <t>MO</t>
        </is>
      </c>
      <c r="O20" s="12" t="inlineStr">
        <is>
          <t>UNIFORMES</t>
        </is>
      </c>
      <c r="P20" s="44" t="inlineStr">
        <is>
          <t>FORNECEDOR</t>
        </is>
      </c>
      <c r="Q20" s="12" t="inlineStr">
        <is>
          <t>AVENIDA OLEGARIO MACIEL</t>
        </is>
      </c>
      <c r="R20" s="12" t="n">
        <v>742</v>
      </c>
      <c r="S20" s="12" t="inlineStr">
        <is>
          <t>PAVLH: 1; LOJA: 1240</t>
        </is>
      </c>
      <c r="T20" s="12" t="inlineStr">
        <is>
          <t>CENTRO</t>
        </is>
      </c>
      <c r="U20" s="42" t="n">
        <v>30180110</v>
      </c>
      <c r="V20" s="12" t="inlineStr">
        <is>
          <t>BELO HORIZONTE</t>
        </is>
      </c>
      <c r="W20" s="12" t="inlineStr">
        <is>
          <t>MG</t>
        </is>
      </c>
      <c r="AA20" s="12">
        <f>IF(AND(AB20&lt;&gt;"",AC20&lt;&gt;""),AC20,AB20&amp;AC20)</f>
        <v/>
      </c>
      <c r="AB20" s="12">
        <f>IF(H20=0,"",IF(I20=13,H20&amp;"  "&amp;TEXT(I20,"000")&amp;"  "&amp;TEXT(J20,"0000")&amp;"  "&amp;K20&amp;" - CPF: "&amp;E20,H20&amp;"  "&amp;TEXT(J20,"0000")&amp;"  "&amp;K20&amp;" - CPF: "&amp;E20))</f>
        <v/>
      </c>
      <c r="AC20" s="12">
        <f>IF(L20=0,"",IF(AND(L20="CNPJ/CPF",A20="PF"),"PIX: "&amp;TEXT(M20,"00000000000"),IF(L20="TELEFONE","PIX: "&amp;M20,IF(L20="EMAIL","PIX: "&amp;M20,"PIX: "&amp;TEXT(M20,"00000000000000")))))</f>
        <v/>
      </c>
      <c r="AE20" s="86">
        <f>IF(A20="PF",LEN(B20),"")</f>
        <v/>
      </c>
      <c r="AF20" s="12">
        <f>IF(AE20="","",IF(AE20=8,"000."&amp;LEFT(B20,3)&amp;"."&amp;MID(B20,4,3)&amp;"-"&amp;RIGHT(B20,2),IF(AE20=9,"00"&amp;LEFT(B20,1)&amp;"."&amp;MID(B20,2,3)&amp;"."&amp;MID(B20,5,3)&amp;"-"&amp;RIGHT(B20,2),IF(AE20=10,"0"&amp;LEFT(B20,2)&amp;"."&amp;MID(B20,3,3)&amp;"."&amp;MID(B20,6,3)&amp;"-"&amp;RIGHT(B20,2),LEFT(B20,3)&amp;"."&amp;MID(B20,4,3)&amp;"."&amp;MID(B20,7,3)&amp;"-"&amp;RIGHT(B20,2)))))</f>
        <v/>
      </c>
    </row>
    <row r="21">
      <c r="A21" s="98">
        <f>IF(B21="","",IF(LEN(B21)&lt;=11,"PF","PJ"))</f>
        <v/>
      </c>
      <c r="B21" s="98" t="n">
        <v>42841924000594</v>
      </c>
      <c r="C21" s="35" t="inlineStr">
        <is>
          <t>FERRAGENS SANTA MONICA LTDA</t>
        </is>
      </c>
      <c r="D21" s="36" t="inlineStr">
        <is>
          <t>AÇO SANTA CLARA</t>
        </is>
      </c>
      <c r="E21" s="37">
        <f>B21</f>
        <v/>
      </c>
      <c r="F21" s="43" t="n"/>
      <c r="M21" s="41">
        <f>IF(L21=0,"",IF(L21=Diversos!$I$2,IF(LEN(B21)&lt;=11,TEXT(B21,"00000000000"),TEXT(B21,"00000000000000")),IF(L21=Diversos!$I$3,G21,F21)))</f>
        <v/>
      </c>
      <c r="N21" s="12" t="inlineStr">
        <is>
          <t>MAT</t>
        </is>
      </c>
      <c r="Q21" s="12" t="inlineStr">
        <is>
          <t>Rua Mississipi</t>
        </is>
      </c>
      <c r="R21" s="12" t="n">
        <v>233</v>
      </c>
      <c r="T21" s="12" t="inlineStr">
        <is>
          <t>JARDIM CANADA</t>
        </is>
      </c>
      <c r="U21" s="42" t="n">
        <v>34007792</v>
      </c>
      <c r="V21" s="12" t="inlineStr">
        <is>
          <t>NOVA LIMA</t>
        </is>
      </c>
      <c r="W21" s="12" t="inlineStr">
        <is>
          <t>MG</t>
        </is>
      </c>
      <c r="AA21" s="12">
        <f>IF(AND(AB21&lt;&gt;"",AC21&lt;&gt;""),AC21,AB21&amp;AC21)</f>
        <v/>
      </c>
      <c r="AB21" s="12">
        <f>IF(H21=0,"",IF(I21=13,H21&amp;"  "&amp;TEXT(I21,"000")&amp;"  "&amp;TEXT(J21,"0000")&amp;"  "&amp;K21&amp;" - CPF: "&amp;E21,H21&amp;"  "&amp;TEXT(J21,"0000")&amp;"  "&amp;K21&amp;" - CPF: "&amp;E21))</f>
        <v/>
      </c>
      <c r="AC21" s="12">
        <f>IF(L21=0,"",IF(AND(L21="CNPJ/CPF",A21="PF"),"PIX: "&amp;TEXT(M21,"00000000000"),IF(L21="TELEFONE","PIX: "&amp;M21,IF(L21="EMAIL","PIX: "&amp;M21,"PIX: "&amp;TEXT(M21,"00000000000000")))))</f>
        <v/>
      </c>
      <c r="AE21" s="86">
        <f>IF(A21="PF",LEN(B21),"")</f>
        <v/>
      </c>
      <c r="AF21" s="12">
        <f>IF(AE21="","",IF(AE21=8,"000."&amp;LEFT(B21,3)&amp;"."&amp;MID(B21,4,3)&amp;"-"&amp;RIGHT(B21,2),IF(AE21=9,"00"&amp;LEFT(B21,1)&amp;"."&amp;MID(B21,2,3)&amp;"."&amp;MID(B21,5,3)&amp;"-"&amp;RIGHT(B21,2),IF(AE21=10,"0"&amp;LEFT(B21,2)&amp;"."&amp;MID(B21,3,3)&amp;"."&amp;MID(B21,6,3)&amp;"-"&amp;RIGHT(B21,2),LEFT(B21,3)&amp;"."&amp;MID(B21,4,3)&amp;"."&amp;MID(B21,7,3)&amp;"-"&amp;RIGHT(B21,2)))))</f>
        <v/>
      </c>
    </row>
    <row r="22">
      <c r="A22" s="98">
        <f>IF(B22="","",IF(LEN(B22)&lt;=11,"PF","PJ"))</f>
        <v/>
      </c>
      <c r="B22" s="98" t="n">
        <v>6018430000389</v>
      </c>
      <c r="C22" s="35" t="inlineStr">
        <is>
          <t>AÇOMIX LTDA</t>
        </is>
      </c>
      <c r="D22" s="35">
        <f>UPPER(C22)</f>
        <v/>
      </c>
      <c r="E22" s="37">
        <f>B22</f>
        <v/>
      </c>
      <c r="M22" s="41">
        <f>IF(L22=0,"",IF(L22=Diversos!$I$2,IF(LEN(B22)&lt;=11,TEXT(B22,"00000000000"),TEXT(B22,"00000000000000")),IF(L22=Diversos!$I$3,G22,F22)))</f>
        <v/>
      </c>
      <c r="N22" s="12" t="inlineStr">
        <is>
          <t>MAT</t>
        </is>
      </c>
      <c r="P22" s="12" t="inlineStr">
        <is>
          <t>FORNECEDOR</t>
        </is>
      </c>
      <c r="AA22" s="12">
        <f>IF(AND(AB22&lt;&gt;"",AC22&lt;&gt;""),AC22,AB22&amp;AC22)</f>
        <v/>
      </c>
      <c r="AB22" s="12">
        <f>IF(H22=0,"",IF(I22=13,H22&amp;"  "&amp;TEXT(I22,"000")&amp;"  "&amp;TEXT(J22,"0000")&amp;"  "&amp;K22&amp;" - CPF: "&amp;E22,H22&amp;"  "&amp;TEXT(J22,"0000")&amp;"  "&amp;K22&amp;" - CPF: "&amp;E22))</f>
        <v/>
      </c>
      <c r="AC22" s="12">
        <f>IF(L22=0,"",IF(AND(L22="CNPJ/CPF",A22="PF"),"PIX: "&amp;TEXT(M22,"00000000000"),IF(L22="TELEFONE","PIX: "&amp;M22,IF(L22="EMAIL","PIX: "&amp;M22,"PIX: "&amp;TEXT(M22,"00000000000000")))))</f>
        <v/>
      </c>
      <c r="AE22" s="86">
        <f>IF(A22="PF",LEN(B22),"")</f>
        <v/>
      </c>
      <c r="AF22" s="12">
        <f>IF(AE22="","",IF(AE22=8,"000."&amp;LEFT(B22,3)&amp;"."&amp;MID(B22,4,3)&amp;"-"&amp;RIGHT(B22,2),IF(AE22=9,"00"&amp;LEFT(B22,1)&amp;"."&amp;MID(B22,2,3)&amp;"."&amp;MID(B22,5,3)&amp;"-"&amp;RIGHT(B22,2),IF(AE22=10,"0"&amp;LEFT(B22,2)&amp;"."&amp;MID(B22,3,3)&amp;"."&amp;MID(B22,6,3)&amp;"-"&amp;RIGHT(B22,2),LEFT(B22,3)&amp;"."&amp;MID(B22,4,3)&amp;"."&amp;MID(B22,7,3)&amp;"-"&amp;RIGHT(B22,2)))))</f>
        <v/>
      </c>
    </row>
    <row r="23">
      <c r="A23" s="12">
        <f>IF(B23="","",IF(LEN(B23)&lt;=11,"PF","PJ"))</f>
        <v/>
      </c>
      <c r="B23" s="98" t="n">
        <v>7305286000162</v>
      </c>
      <c r="C23" s="35" t="inlineStr">
        <is>
          <t>AÇONIL COMERCIO DE MATERIAIS DE CONSTRUCAO LTDA</t>
        </is>
      </c>
      <c r="D23" s="35" t="inlineStr">
        <is>
          <t>AÇONIL</t>
        </is>
      </c>
      <c r="E23" s="98">
        <f>B23</f>
        <v/>
      </c>
      <c r="N23" s="12" t="inlineStr">
        <is>
          <t>MAT</t>
        </is>
      </c>
      <c r="Q23" s="12" t="inlineStr">
        <is>
          <t>Av. Sind. Wanderlei Teixeira Fernandes</t>
        </is>
      </c>
      <c r="R23" s="12" t="n">
        <v>545</v>
      </c>
      <c r="T23" s="12" t="inlineStr">
        <is>
          <t>DISTRITO INDUSTRIAL</t>
        </is>
      </c>
      <c r="U23" s="42" t="n">
        <v>32113498</v>
      </c>
      <c r="V23" s="12" t="inlineStr">
        <is>
          <t>CONTAGEM</t>
        </is>
      </c>
      <c r="W23" s="12" t="inlineStr">
        <is>
          <t>MG</t>
        </is>
      </c>
      <c r="AA23" s="12">
        <f>IF(AND(AB23&lt;&gt;"",AC23&lt;&gt;""),AC23,AB23&amp;AC23)</f>
        <v/>
      </c>
      <c r="AB23" s="12">
        <f>IF(H23=0,"",IF(I23=13,H23&amp;"  "&amp;TEXT(I23,"000")&amp;"  "&amp;TEXT(J23,"0000")&amp;"  "&amp;K23&amp;" - CPF: "&amp;E23,H23&amp;"  "&amp;TEXT(J23,"0000")&amp;"  "&amp;K23&amp;" - CPF: "&amp;E23))</f>
        <v/>
      </c>
      <c r="AC23" s="12">
        <f>IF(L23=0,"",IF(AND(L23="CNPJ/CPF",A23="PF"),"PIX: "&amp;TEXT(M23,"00000000000"),IF(L23="TELEFONE","PIX: "&amp;M23,IF(L23="EMAIL","PIX: "&amp;M23,"PIX: "&amp;TEXT(M23,"00000000000000")))))</f>
        <v/>
      </c>
      <c r="AE23" s="86">
        <f>IF(A23="PF",LEN(B23),"")</f>
        <v/>
      </c>
      <c r="AF23" s="12">
        <f>IF(AE23="","",IF(AE23=8,"000."&amp;LEFT(B23,3)&amp;"."&amp;MID(B23,4,3)&amp;"-"&amp;RIGHT(B23,2),IF(AE23=9,"00"&amp;LEFT(B23,1)&amp;"."&amp;MID(B23,2,3)&amp;"."&amp;MID(B23,5,3)&amp;"-"&amp;RIGHT(B23,2),IF(AE23=10,"0"&amp;LEFT(B23,2)&amp;"."&amp;MID(B23,3,3)&amp;"."&amp;MID(B23,6,3)&amp;"-"&amp;RIGHT(B23,2),LEFT(B23,3)&amp;"."&amp;MID(B23,4,3)&amp;"."&amp;MID(B23,7,3)&amp;"-"&amp;RIGHT(B23,2)))))</f>
        <v/>
      </c>
    </row>
    <row r="24">
      <c r="A24" s="12">
        <f>IF(B24="","",IF(LEN(B24)&lt;=11,"PF","PJ"))</f>
        <v/>
      </c>
      <c r="B24" s="98" t="n">
        <v>37008145000149</v>
      </c>
      <c r="C24" s="35" t="inlineStr">
        <is>
          <t>ACQUALIMP INDUSTRIA C M P LTDA</t>
        </is>
      </c>
      <c r="D24" s="35">
        <f>UPPER(C24)</f>
        <v/>
      </c>
      <c r="E24" s="98">
        <f>B24</f>
        <v/>
      </c>
      <c r="M24" s="41">
        <f>IF(L24=0,"",IF(L24=Diversos!$I$2,IF(LEN(B24)&lt;=11,TEXT(B24,"00000000000"),TEXT(B24,"00000000000000")),IF(L24=Diversos!$I$3,G24,F24)))</f>
        <v/>
      </c>
      <c r="N24" s="12" t="inlineStr">
        <is>
          <t>MAT</t>
        </is>
      </c>
      <c r="AA24" s="12">
        <f>IF(AND(AB24&lt;&gt;"",AC24&lt;&gt;""),AC24,AB24&amp;AC24)</f>
        <v/>
      </c>
      <c r="AB24" s="12">
        <f>IF(H24=0,"",IF(I24=13,H24&amp;"  "&amp;TEXT(I24,"000")&amp;"  "&amp;TEXT(J24,"0000")&amp;"  "&amp;K24&amp;" - CPF: "&amp;E24,H24&amp;"  "&amp;TEXT(J24,"0000")&amp;"  "&amp;K24&amp;" - CPF: "&amp;E24))</f>
        <v/>
      </c>
      <c r="AC24" s="12">
        <f>IF(L24=0,"",IF(AND(L24="CNPJ/CPF",A24="PF"),"PIX: "&amp;TEXT(M24,"00000000000"),IF(L24="TELEFONE","PIX: "&amp;M24,IF(L24="EMAIL","PIX: "&amp;M24,"PIX: "&amp;TEXT(M24,"00000000000000")))))</f>
        <v/>
      </c>
      <c r="AE24" s="86">
        <f>IF(A24="PF",LEN(B24),"")</f>
        <v/>
      </c>
      <c r="AF24" s="12">
        <f>IF(AE24="","",IF(AE24=8,"000."&amp;LEFT(B24,3)&amp;"."&amp;MID(B24,4,3)&amp;"-"&amp;RIGHT(B24,2),IF(AE24=9,"00"&amp;LEFT(B24,1)&amp;"."&amp;MID(B24,2,3)&amp;"."&amp;MID(B24,5,3)&amp;"-"&amp;RIGHT(B24,2),IF(AE24=10,"0"&amp;LEFT(B24,2)&amp;"."&amp;MID(B24,3,3)&amp;"."&amp;MID(B24,6,3)&amp;"-"&amp;RIGHT(B24,2),LEFT(B24,3)&amp;"."&amp;MID(B24,4,3)&amp;"."&amp;MID(B24,7,3)&amp;"-"&amp;RIGHT(B24,2)))))</f>
        <v/>
      </c>
    </row>
    <row r="25">
      <c r="A25" s="98">
        <f>IF(B25="","",IF(LEN(B25)&lt;=11,"PF","PJ"))</f>
        <v/>
      </c>
      <c r="B25" s="98" t="n">
        <v>3473509680</v>
      </c>
      <c r="C25" s="35" t="inlineStr">
        <is>
          <t>ADAILSON SILVA</t>
        </is>
      </c>
      <c r="D25" s="35">
        <f>UPPER(C25)</f>
        <v/>
      </c>
      <c r="E25" s="98">
        <f>B25</f>
        <v/>
      </c>
      <c r="H25" s="12" t="inlineStr">
        <is>
          <t>CEF</t>
        </is>
      </c>
      <c r="J25" s="40" t="n">
        <v>1926</v>
      </c>
      <c r="K25" s="12" t="inlineStr">
        <is>
          <t>50939-5</t>
        </is>
      </c>
      <c r="M25" s="41">
        <f>IF(L25=0,"",IF(L25=Diversos!$I$2,IF(LEN(B25)&lt;=11,TEXT(B25,"00000000000"),TEXT(B25,"00000000000000")),IF(L25=Diversos!$I$3,G25,F25)))</f>
        <v/>
      </c>
      <c r="N25" s="12" t="inlineStr">
        <is>
          <t>MO</t>
        </is>
      </c>
      <c r="AA25" s="59">
        <f>IF(AND(AB25&lt;&gt;"",AC25&lt;&gt;""),AC25,AB25&amp;AC25)</f>
        <v/>
      </c>
      <c r="AB25" s="12">
        <f>IF(H25=0,"",IF(I25=13,H25&amp;"  "&amp;TEXT(I25,"000")&amp;"  "&amp;TEXT(J25,"0000")&amp;"  "&amp;K25&amp;" - CPF: "&amp;E25,H25&amp;"  "&amp;TEXT(J25,"0000")&amp;"  "&amp;K25&amp;" - CPF: "&amp;AF25))</f>
        <v/>
      </c>
      <c r="AC25" s="12">
        <f>IF(L25=0,"",IF(AND(L25="CNPJ/CPF",A25="PF"),"PIX: "&amp;TEXT(M25,"00000000000"),IF(L25="TELEFONE","PIX: "&amp;M25,IF(L25="EMAIL","PIX: "&amp;M25,"PIX: "&amp;TEXT(M25,"00000000000000")))))</f>
        <v/>
      </c>
      <c r="AE25" s="86">
        <f>IF(A25="PF",LEN(B25),"")</f>
        <v/>
      </c>
      <c r="AF25" s="12">
        <f>IF(AE25="","",IF(AE25=8,"000."&amp;LEFT(B25,3)&amp;"."&amp;MID(B25,4,3)&amp;"-"&amp;RIGHT(B25,2),IF(AE25=9,"00"&amp;LEFT(B25,1)&amp;"."&amp;MID(B25,2,3)&amp;"."&amp;MID(B25,5,3)&amp;"-"&amp;RIGHT(B25,2),IF(AE25=10,"0"&amp;LEFT(B25,2)&amp;"."&amp;MID(B25,3,3)&amp;"."&amp;MID(B25,6,3)&amp;"-"&amp;RIGHT(B25,2),LEFT(B25,3)&amp;"."&amp;MID(B25,4,3)&amp;"."&amp;MID(B25,7,3)&amp;"-"&amp;RIGHT(B25,2)))))</f>
        <v/>
      </c>
    </row>
    <row r="26">
      <c r="A26" s="12">
        <f>IF(B26="","",IF(LEN(B26)&lt;=11,"PF","PJ"))</f>
        <v/>
      </c>
      <c r="B26" s="98" t="n">
        <v>13540399801</v>
      </c>
      <c r="C26" s="35" t="inlineStr">
        <is>
          <t>ADALMO ANTONIO DA SILVA</t>
        </is>
      </c>
      <c r="D26" s="36">
        <f>UPPER(C26)</f>
        <v/>
      </c>
      <c r="E26" s="98">
        <f>B26</f>
        <v/>
      </c>
      <c r="L26" s="12" t="inlineStr">
        <is>
          <t>CNPJ/CPF</t>
        </is>
      </c>
      <c r="M26" s="41">
        <f>IF(L26=0,"",IF(L26=Diversos!$I$2,IF(LEN(B26)&lt;=11,TEXT(B26,"00000000000"),TEXT(B26,"00000000000000")),IF(L26=Diversos!$I$3,G26,F26)))</f>
        <v/>
      </c>
      <c r="N26" s="12" t="inlineStr">
        <is>
          <t>MO</t>
        </is>
      </c>
      <c r="P26" s="12" t="inlineStr">
        <is>
          <t>COLABORADOR</t>
        </is>
      </c>
      <c r="AA26" s="12">
        <f>IF(AND(AB26&lt;&gt;"",AC26&lt;&gt;""),AC26,AB26&amp;AC26)</f>
        <v/>
      </c>
      <c r="AB26" s="12">
        <f>IF(H26=0,"",IF(I26=13,H26&amp;"  "&amp;TEXT(I26,"000")&amp;"  "&amp;TEXT(J26,"0000")&amp;"  "&amp;K26&amp;" - CPF: "&amp;E26,H26&amp;"  "&amp;TEXT(J26,"0000")&amp;"  "&amp;K26&amp;" - CPF: "&amp;AF26))</f>
        <v/>
      </c>
      <c r="AC26" s="12">
        <f>IF(L26=0,"",IF(AND(L26="CNPJ/CPF",A26="PF"),"PIX: "&amp;TEXT(M26,"00000000000"),IF(L26="TELEFONE","PIX: "&amp;M26,IF(L26="EMAIL","PIX: "&amp;M26,"PIX: "&amp;TEXT(M26,"00000000000000")))))</f>
        <v/>
      </c>
      <c r="AE26" s="86">
        <f>IF(A26="PF",LEN(B26),"")</f>
        <v/>
      </c>
      <c r="AF26" s="12">
        <f>IF(AE26="","",IF(AE26=8,"000."&amp;LEFT(B26,3)&amp;"."&amp;MID(B26,4,3)&amp;"-"&amp;RIGHT(B26,2),IF(AE26=9,"00"&amp;LEFT(B26,1)&amp;"."&amp;MID(B26,2,3)&amp;"."&amp;MID(B26,5,3)&amp;"-"&amp;RIGHT(B26,2),IF(AE26=10,"0"&amp;LEFT(B26,2)&amp;"."&amp;MID(B26,3,3)&amp;"."&amp;MID(B26,6,3)&amp;"-"&amp;RIGHT(B26,2),LEFT(B26,3)&amp;"."&amp;MID(B26,4,3)&amp;"."&amp;MID(B26,7,3)&amp;"-"&amp;RIGHT(B26,2)))))</f>
        <v/>
      </c>
    </row>
    <row r="27">
      <c r="A27" s="98">
        <f>IF(B27="","",IF(LEN(B27)&lt;=11,"PF","PJ"))</f>
        <v/>
      </c>
      <c r="B27" s="98" t="n">
        <v>3120153567</v>
      </c>
      <c r="C27" s="58" t="inlineStr">
        <is>
          <t>ADEILTON ALVES</t>
        </is>
      </c>
      <c r="D27" s="35">
        <f>UPPER(C27)</f>
        <v/>
      </c>
      <c r="E27" s="98">
        <f>B27</f>
        <v/>
      </c>
      <c r="L27" s="83" t="inlineStr">
        <is>
          <t>CNPJ/CPF</t>
        </is>
      </c>
      <c r="M27" s="41">
        <f>IF(L27=0,"",IF(L27=Diversos!$I$2,IF(LEN(B27)&lt;=11,TEXT(B27,"00000000000"),TEXT(B27,"00000000000000")),IF(L27=Diversos!$I$3,G27,F27)))</f>
        <v/>
      </c>
      <c r="N27" s="12" t="inlineStr">
        <is>
          <t>MO</t>
        </is>
      </c>
      <c r="AA27" s="59">
        <f>IF(AND(AB27&lt;&gt;"",AC27&lt;&gt;""),AC27,AB27&amp;AC27)</f>
        <v/>
      </c>
      <c r="AB27" s="12">
        <f>IF(H27=0,"",IF(I27=13,H27&amp;"  "&amp;TEXT(I27,"000")&amp;"  "&amp;TEXT(J27,"0000")&amp;"  "&amp;K27&amp;" - CPF: "&amp;E27,H27&amp;"  "&amp;TEXT(J27,"0000")&amp;"  "&amp;K27&amp;" - CPF: "&amp;AF27))</f>
        <v/>
      </c>
      <c r="AC27" s="12">
        <f>IF(L27=0,"",IF(AND(L27="CNPJ/CPF",A27="PF"),"PIX: "&amp;TEXT(M27,"00000000000"),IF(L27="TELEFONE","PIX: "&amp;M27,IF(L27="EMAIL","PIX: "&amp;M27,"PIX: "&amp;TEXT(M27,"00000000000000")))))</f>
        <v/>
      </c>
      <c r="AE27" s="86">
        <f>IF(A27="PF",LEN(B27),"")</f>
        <v/>
      </c>
      <c r="AF27" s="12">
        <f>IF(AE27="","",IF(AE27=8,"000."&amp;LEFT(B27,3)&amp;"."&amp;MID(B27,4,3)&amp;"-"&amp;RIGHT(B27,2),IF(AE27=9,"00"&amp;LEFT(B27,1)&amp;"."&amp;MID(B27,2,3)&amp;"."&amp;MID(B27,5,3)&amp;"-"&amp;RIGHT(B27,2),IF(AE27=10,"0"&amp;LEFT(B27,2)&amp;"."&amp;MID(B27,3,3)&amp;"."&amp;MID(B27,6,3)&amp;"-"&amp;RIGHT(B27,2),LEFT(B27,3)&amp;"."&amp;MID(B27,4,3)&amp;"."&amp;MID(B27,7,3)&amp;"-"&amp;RIGHT(B27,2)))))</f>
        <v/>
      </c>
    </row>
    <row r="28">
      <c r="A28" s="98">
        <f>IF(B28="","",IF(LEN(B28)&lt;=11,"PF","PJ"))</f>
        <v/>
      </c>
      <c r="B28" s="98" t="n">
        <v>50636383687</v>
      </c>
      <c r="C28" s="35" t="inlineStr">
        <is>
          <t>ADILSON CARLOS DE MOURA MARTINS</t>
        </is>
      </c>
      <c r="D28" s="35">
        <f>UPPER(C28)</f>
        <v/>
      </c>
      <c r="E28" s="98">
        <f>B28</f>
        <v/>
      </c>
      <c r="M28" s="41">
        <f>IF(L28=0,"",IF(L28=Diversos!$I$2,IF(LEN(B28)&lt;=11,TEXT(B28,"00000000000"),TEXT(B28,"00000000000000")),IF(L28=Diversos!$I$3,G28,F28)))</f>
        <v/>
      </c>
      <c r="N28" s="12" t="inlineStr">
        <is>
          <t>SERV</t>
        </is>
      </c>
      <c r="AA28" s="59">
        <f>IF(AND(AB28&lt;&gt;"",AC28&lt;&gt;""),AC28,AB28&amp;AC28)</f>
        <v/>
      </c>
      <c r="AB28" s="12">
        <f>IF(H28=0,"",IF(I28=13,H28&amp;"  "&amp;TEXT(I28,"000")&amp;"  "&amp;TEXT(J28,"0000")&amp;"  "&amp;K28&amp;" - CPF: "&amp;E28,H28&amp;"  "&amp;TEXT(J28,"0000")&amp;"  "&amp;K28&amp;" - CPF: "&amp;AF28))</f>
        <v/>
      </c>
      <c r="AC28" s="12">
        <f>IF(L28=0,"",IF(AND(L28="CNPJ/CPF",A28="PF"),"PIX: "&amp;TEXT(M28,"00000000000"),IF(L28="TELEFONE","PIX: "&amp;M28,IF(L28="EMAIL","PIX: "&amp;M28,"PIX: "&amp;TEXT(M28,"00000000000000")))))</f>
        <v/>
      </c>
      <c r="AE28" s="86">
        <f>IF(A28="PF",LEN(B28),"")</f>
        <v/>
      </c>
      <c r="AF28" s="12">
        <f>IF(AE28="","",IF(AE28=8,"000."&amp;LEFT(B28,3)&amp;"."&amp;MID(B28,4,3)&amp;"-"&amp;RIGHT(B28,2),IF(AE28=9,"00"&amp;LEFT(B28,1)&amp;"."&amp;MID(B28,2,3)&amp;"."&amp;MID(B28,5,3)&amp;"-"&amp;RIGHT(B28,2),IF(AE28=10,"0"&amp;LEFT(B28,2)&amp;"."&amp;MID(B28,3,3)&amp;"."&amp;MID(B28,6,3)&amp;"-"&amp;RIGHT(B28,2),LEFT(B28,3)&amp;"."&amp;MID(B28,4,3)&amp;"."&amp;MID(B28,7,3)&amp;"-"&amp;RIGHT(B28,2)))))</f>
        <v/>
      </c>
    </row>
    <row r="29">
      <c r="A29" s="98">
        <f>IF(B29="","",IF(LEN(B29)&lt;=11,"PF","PJ"))</f>
        <v/>
      </c>
      <c r="B29" s="98" t="n">
        <v>93649070600</v>
      </c>
      <c r="C29" s="35" t="inlineStr">
        <is>
          <t>ADILSON LEITE DA COSTA</t>
        </is>
      </c>
      <c r="D29" s="36">
        <f>UPPER(C29)</f>
        <v/>
      </c>
      <c r="E29" s="37">
        <f>B29</f>
        <v/>
      </c>
      <c r="H29" s="12" t="inlineStr">
        <is>
          <t>CEF</t>
        </is>
      </c>
      <c r="I29" s="39" t="n">
        <v>13</v>
      </c>
      <c r="J29" s="40" t="n">
        <v>893</v>
      </c>
      <c r="K29" s="12" t="n">
        <v>2224192</v>
      </c>
      <c r="M29" s="41">
        <f>IF(L29=0,"",IF(L29=Diversos!$I$2,IF(LEN(B29)&lt;=11,TEXT(B29,"00000000000"),TEXT(B29,"00000000000000")),IF(L29=Diversos!$I$3,G29,F29)))</f>
        <v/>
      </c>
      <c r="N29" s="12" t="inlineStr">
        <is>
          <t>MO</t>
        </is>
      </c>
      <c r="P29" s="12" t="inlineStr">
        <is>
          <t>COLABORADOR</t>
        </is>
      </c>
      <c r="AA29" s="12">
        <f>IF(AND(AB29&lt;&gt;"",AC29&lt;&gt;""),AC29,AB29&amp;AC29)</f>
        <v/>
      </c>
      <c r="AB29" s="12">
        <f>IF(H29=0,"",IF(I29=13,H29&amp;"  "&amp;TEXT(I29,"000")&amp;"  "&amp;TEXT(J29,"0000")&amp;"  "&amp;K29&amp;" - CPF: "&amp;E29,H29&amp;"  "&amp;TEXT(J29,"0000")&amp;"  "&amp;K29&amp;" - CPF: "&amp;AF29))</f>
        <v/>
      </c>
      <c r="AC29" s="12">
        <f>IF(L29=0,"",IF(AND(L29="CNPJ/CPF",A29="PF"),"PIX: "&amp;TEXT(M29,"00000000000"),IF(L29="TELEFONE","PIX: "&amp;M29,IF(L29="EMAIL","PIX: "&amp;M29,"PIX: "&amp;TEXT(M29,"00000000000000")))))</f>
        <v/>
      </c>
      <c r="AE29" s="86">
        <f>IF(A29="PF",LEN(B29),"")</f>
        <v/>
      </c>
      <c r="AF29" s="12">
        <f>IF(AE29="","",IF(AE29=8,"000."&amp;LEFT(B29,3)&amp;"."&amp;MID(B29,4,3)&amp;"-"&amp;RIGHT(B29,2),IF(AE29=9,"00"&amp;LEFT(B29,1)&amp;"."&amp;MID(B29,2,3)&amp;"."&amp;MID(B29,5,3)&amp;"-"&amp;RIGHT(B29,2),IF(AE29=10,"0"&amp;LEFT(B29,2)&amp;"."&amp;MID(B29,3,3)&amp;"."&amp;MID(B29,6,3)&amp;"-"&amp;RIGHT(B29,2),LEFT(B29,3)&amp;"."&amp;MID(B29,4,3)&amp;"."&amp;MID(B29,7,3)&amp;"-"&amp;RIGHT(B29,2)))))</f>
        <v/>
      </c>
    </row>
    <row r="30">
      <c r="A30" s="98">
        <f>IF(B30="","",IF(LEN(B30)&lt;=11,"PF","PJ"))</f>
        <v/>
      </c>
      <c r="B30" s="98" t="n">
        <v>16700955688</v>
      </c>
      <c r="C30" s="35" t="inlineStr">
        <is>
          <t>ADRIEN FELIPE NERES RODRIGUES</t>
        </is>
      </c>
      <c r="D30" s="35">
        <f>UPPER(C30)</f>
        <v/>
      </c>
      <c r="E30" s="37">
        <f>B30</f>
        <v/>
      </c>
      <c r="L30" s="12" t="inlineStr">
        <is>
          <t>CNPJ/CPF</t>
        </is>
      </c>
      <c r="M30" s="41">
        <f>IF(L30=0,"",IF(L30=Diversos!$I$2,IF(LEN(B30)&lt;=11,TEXT(B30,"00000000000"),TEXT(B30,"00000000000000")),IF(L30=Diversos!$I$3,G30,F30)))</f>
        <v/>
      </c>
      <c r="N30" s="12" t="inlineStr">
        <is>
          <t>MO</t>
        </is>
      </c>
      <c r="P30" s="12" t="inlineStr">
        <is>
          <t>COLABORADOR</t>
        </is>
      </c>
      <c r="AA30" s="12">
        <f>IF(AND(AB30&lt;&gt;"",AC30&lt;&gt;""),AC30,AB30&amp;AC30)</f>
        <v/>
      </c>
      <c r="AB30" s="12">
        <f>IF(H30=0,"",IF(I30=13,H30&amp;"  "&amp;TEXT(I30,"000")&amp;"  "&amp;TEXT(J30,"0000")&amp;"  "&amp;K30&amp;" - CPF: "&amp;E30,H30&amp;"  "&amp;TEXT(J30,"0000")&amp;"  "&amp;K30&amp;" - CPF: "&amp;AF30))</f>
        <v/>
      </c>
      <c r="AC30" s="12">
        <f>IF(L30=0,"",IF(AND(L30="CNPJ/CPF",A30="PF"),"PIX: "&amp;TEXT(M30,"00000000000"),IF(L30="TELEFONE","PIX: "&amp;M30,IF(L30="EMAIL","PIX: "&amp;M30,"PIX: "&amp;TEXT(M30,"00000000000000")))))</f>
        <v/>
      </c>
      <c r="AE30" s="86">
        <f>IF(A30="PF",LEN(B30),"")</f>
        <v/>
      </c>
      <c r="AF30" s="12">
        <f>IF(AE30="","",IF(AE30=8,"000."&amp;LEFT(B30,3)&amp;"."&amp;MID(B30,4,3)&amp;"-"&amp;RIGHT(B30,2),IF(AE30=9,"00"&amp;LEFT(B30,1)&amp;"."&amp;MID(B30,2,3)&amp;"."&amp;MID(B30,5,3)&amp;"-"&amp;RIGHT(B30,2),IF(AE30=10,"0"&amp;LEFT(B30,2)&amp;"."&amp;MID(B30,3,3)&amp;"."&amp;MID(B30,6,3)&amp;"-"&amp;RIGHT(B30,2),LEFT(B30,3)&amp;"."&amp;MID(B30,4,3)&amp;"."&amp;MID(B30,7,3)&amp;"-"&amp;RIGHT(B30,2)))))</f>
        <v/>
      </c>
    </row>
    <row r="31">
      <c r="A31" s="98" t="inlineStr">
        <is>
          <t>PJ</t>
        </is>
      </c>
      <c r="B31" s="37" t="inlineStr">
        <is>
          <t>00.065.389/0001-53</t>
        </is>
      </c>
      <c r="C31" s="36" t="inlineStr">
        <is>
          <t>ÁGUA E LUZ LTDA</t>
        </is>
      </c>
      <c r="D31" s="36" t="inlineStr">
        <is>
          <t>ÁGUA E LUZ  COLOMBINI MATERIAIS DE CONSTRUCAO</t>
        </is>
      </c>
      <c r="E31" s="37">
        <f>B31</f>
        <v/>
      </c>
      <c r="F31" s="43" t="n"/>
      <c r="G31" s="44" t="n"/>
      <c r="H31" s="44" t="n"/>
      <c r="I31" s="45" t="n"/>
      <c r="J31" s="46" t="n"/>
      <c r="K31" s="44" t="n"/>
      <c r="L31" s="44" t="inlineStr">
        <is>
          <t>CNPJ/CPF</t>
        </is>
      </c>
      <c r="M31" s="41">
        <f>IF(L31=0,"",IF(L31=Diversos!$I$2,IF(LEN(B31)&lt;=11,TEXT(B31,"00000000000"),TEXT(B31,"00000000000000")),IF(L31=Diversos!$I$3,G31,F31)))</f>
        <v/>
      </c>
      <c r="N31" s="44" t="inlineStr">
        <is>
          <t>MAT</t>
        </is>
      </c>
      <c r="O31" s="44" t="n"/>
      <c r="P31" s="44" t="inlineStr">
        <is>
          <t>FORNECEDOR</t>
        </is>
      </c>
      <c r="Q31" s="44" t="inlineStr">
        <is>
          <t>MG 30</t>
        </is>
      </c>
      <c r="R31" s="44" t="n">
        <v>760</v>
      </c>
      <c r="S31" s="44" t="n"/>
      <c r="T31" s="44" t="inlineStr">
        <is>
          <t>PAU POMBO</t>
        </is>
      </c>
      <c r="U31" s="47" t="n">
        <v>34000001</v>
      </c>
      <c r="V31" s="44" t="inlineStr">
        <is>
          <t>NOVA LIMA</t>
        </is>
      </c>
      <c r="W31" s="44" t="n"/>
      <c r="X31" s="44" t="n"/>
      <c r="Y31" s="44" t="n"/>
      <c r="Z31" s="44" t="n"/>
      <c r="AA31" s="12">
        <f>IF(AND(AB31&lt;&gt;"",AC31&lt;&gt;""),AC31,AB31&amp;AC31)</f>
        <v/>
      </c>
      <c r="AB31" s="12">
        <f>IF(H31=0,"",IF(I31=13,H31&amp;"  "&amp;TEXT(I31,"000")&amp;"  "&amp;TEXT(J31,"0000")&amp;"  "&amp;K31&amp;" - CPF: "&amp;E31,H31&amp;"  "&amp;TEXT(J31,"0000")&amp;"  "&amp;K31&amp;" - CPF: "&amp;AF31))</f>
        <v/>
      </c>
      <c r="AC31" s="12">
        <f>IF(L31=0,"",IF(AND(L31="CNPJ/CPF",A31="PF"),"PIX: "&amp;TEXT(M31,"00000000000"),IF(L31="TELEFONE","PIX: "&amp;M31,IF(L31="EMAIL","PIX: "&amp;M31,"PIX: "&amp;TEXT(M31,"00000000000000")))))</f>
        <v/>
      </c>
      <c r="AE31" s="86">
        <f>IF(A31="PF",LEN(B31),"")</f>
        <v/>
      </c>
      <c r="AF31" s="12">
        <f>IF(AE31="","",IF(AE31=8,"000."&amp;LEFT(B31,3)&amp;"."&amp;MID(B31,4,3)&amp;"-"&amp;RIGHT(B31,2),IF(AE31=9,"00"&amp;LEFT(B31,1)&amp;"."&amp;MID(B31,2,3)&amp;"."&amp;MID(B31,5,3)&amp;"-"&amp;RIGHT(B31,2),IF(AE31=10,"0"&amp;LEFT(B31,2)&amp;"."&amp;MID(B31,3,3)&amp;"."&amp;MID(B31,6,3)&amp;"-"&amp;RIGHT(B31,2),LEFT(B31,3)&amp;"."&amp;MID(B31,4,3)&amp;"."&amp;MID(B31,7,3)&amp;"-"&amp;RIGHT(B31,2)))))</f>
        <v/>
      </c>
    </row>
    <row r="32">
      <c r="A32" s="98">
        <f>IF(B32="","",IF(LEN(B32)&lt;=11,"PF","PJ"))</f>
        <v/>
      </c>
      <c r="B32" s="98" t="n">
        <v>39117707668</v>
      </c>
      <c r="C32" s="35" t="inlineStr">
        <is>
          <t>AGUIMAR DOS SANTOS FERREIRA</t>
        </is>
      </c>
      <c r="D32" s="35">
        <f>UPPER(C32)</f>
        <v/>
      </c>
      <c r="E32" s="98">
        <f>B32</f>
        <v/>
      </c>
      <c r="L32" s="12" t="inlineStr">
        <is>
          <t>CNPJ/CPF</t>
        </is>
      </c>
      <c r="M32" s="41">
        <f>IF(L32=0,"",IF(L32=Diversos!$I$2,IF(LEN(B32)&lt;=11,TEXT(B32,"00000000000"),TEXT(B32,"00000000000000")),IF(L32=Diversos!$I$3,G32,F32)))</f>
        <v/>
      </c>
      <c r="N32" s="12" t="inlineStr">
        <is>
          <t>SERV</t>
        </is>
      </c>
      <c r="AA32" s="59">
        <f>IF(AND(AB32&lt;&gt;"",AC32&lt;&gt;""),AC32,AB32&amp;AC32)</f>
        <v/>
      </c>
      <c r="AB32" s="12">
        <f>IF(H32=0,"",IF(I32=13,H32&amp;"  "&amp;TEXT(I32,"000")&amp;"  "&amp;TEXT(J32,"0000")&amp;"  "&amp;K32&amp;" - CPF: "&amp;E32,H32&amp;"  "&amp;TEXT(J32,"0000")&amp;"  "&amp;K32&amp;" - CPF: "&amp;AF32))</f>
        <v/>
      </c>
      <c r="AC32" s="12">
        <f>IF(L32=0,"",IF(AND(L32="CNPJ/CPF",A32="PF"),"PIX: "&amp;TEXT(M32,"00000000000"),IF(L32="TELEFONE","PIX: "&amp;M32,IF(L32="EMAIL","PIX: "&amp;M32,"PIX: "&amp;TEXT(M32,"00000000000000")))))</f>
        <v/>
      </c>
      <c r="AE32" s="86">
        <f>IF(A32="PF",LEN(B32),"")</f>
        <v/>
      </c>
      <c r="AF32" s="12">
        <f>IF(AE32="","",IF(AE32=8,"000."&amp;LEFT(B32,3)&amp;"."&amp;MID(B32,4,3)&amp;"-"&amp;RIGHT(B32,2),IF(AE32=9,"00"&amp;LEFT(B32,1)&amp;"."&amp;MID(B32,2,3)&amp;"."&amp;MID(B32,5,3)&amp;"-"&amp;RIGHT(B32,2),IF(AE32=10,"0"&amp;LEFT(B32,2)&amp;"."&amp;MID(B32,3,3)&amp;"."&amp;MID(B32,6,3)&amp;"-"&amp;RIGHT(B32,2),LEFT(B32,3)&amp;"."&amp;MID(B32,4,3)&amp;"."&amp;MID(B32,7,3)&amp;"-"&amp;RIGHT(B32,2)))))</f>
        <v/>
      </c>
    </row>
    <row r="33">
      <c r="A33" s="12">
        <f>IF(B33="","",IF(LEN(B33)&lt;=11,"PF","PJ"))</f>
        <v/>
      </c>
      <c r="B33" s="98" t="n">
        <v>38025653000106</v>
      </c>
      <c r="C33" s="35" t="inlineStr">
        <is>
          <t>AILTON RIBEIRO DE OLIVEIRA</t>
        </is>
      </c>
      <c r="D33" s="35">
        <f>UPPER(C33)</f>
        <v/>
      </c>
      <c r="E33" s="98">
        <f>B33</f>
        <v/>
      </c>
      <c r="M33" s="41">
        <f>IF(L33=0,"",IF(L33=Diversos!$I$2,IF(LEN(B33)&lt;=11,TEXT(B33,"00000000000"),TEXT(B33,"00000000000000")),IF(L33=Diversos!$I$3,G33,F33)))</f>
        <v/>
      </c>
      <c r="N33" s="12" t="inlineStr">
        <is>
          <t>MAT</t>
        </is>
      </c>
      <c r="AA33" s="12">
        <f>IF(AND(AB33&lt;&gt;"",AC33&lt;&gt;""),AC33,AB33&amp;AC33)</f>
        <v/>
      </c>
      <c r="AB33" s="12">
        <f>IF(H33=0,"",IF(I33=13,H33&amp;"  "&amp;TEXT(I33,"000")&amp;"  "&amp;TEXT(J33,"0000")&amp;"  "&amp;K33&amp;" - CPF: "&amp;E33,H33&amp;"  "&amp;TEXT(J33,"0000")&amp;"  "&amp;K33&amp;" - CPF: "&amp;AF33))</f>
        <v/>
      </c>
      <c r="AC33" s="12">
        <f>IF(L33=0,"",IF(AND(L33="CNPJ/CPF",A33="PF"),"PIX: "&amp;TEXT(M33,"00000000000"),IF(L33="TELEFONE","PIX: "&amp;M33,IF(L33="EMAIL","PIX: "&amp;M33,"PIX: "&amp;TEXT(M33,"00000000000000")))))</f>
        <v/>
      </c>
      <c r="AE33" s="86">
        <f>IF(A33="PF",LEN(B33),"")</f>
        <v/>
      </c>
      <c r="AF33" s="12">
        <f>IF(AE33="","",IF(AE33=8,"000."&amp;LEFT(B33,3)&amp;"."&amp;MID(B33,4,3)&amp;"-"&amp;RIGHT(B33,2),IF(AE33=9,"00"&amp;LEFT(B33,1)&amp;"."&amp;MID(B33,2,3)&amp;"."&amp;MID(B33,5,3)&amp;"-"&amp;RIGHT(B33,2),IF(AE33=10,"0"&amp;LEFT(B33,2)&amp;"."&amp;MID(B33,3,3)&amp;"."&amp;MID(B33,6,3)&amp;"-"&amp;RIGHT(B33,2),LEFT(B33,3)&amp;"."&amp;MID(B33,4,3)&amp;"."&amp;MID(B33,7,3)&amp;"-"&amp;RIGHT(B33,2)))))</f>
        <v/>
      </c>
    </row>
    <row r="34">
      <c r="A34" s="98">
        <f>IF(B34="","",IF(LEN(B34)&lt;=11,"PF","PJ"))</f>
        <v/>
      </c>
      <c r="B34" s="98" t="n">
        <v>31984424887</v>
      </c>
      <c r="C34" s="58" t="inlineStr">
        <is>
          <t>AL ESQUADRIAS E VIDROS</t>
        </is>
      </c>
      <c r="D34" s="35">
        <f>UPPER(C34)</f>
        <v/>
      </c>
      <c r="E34" s="98">
        <f>B34</f>
        <v/>
      </c>
      <c r="M34" s="41">
        <f>IF(L34=0,"",IF(L34=Diversos!$I$2,IF(LEN(B34)&lt;=11,TEXT(B34,"00000000000"),TEXT(B34,"00000000000000")),IF(L34=Diversos!$I$3,G34,F34)))</f>
        <v/>
      </c>
      <c r="N34" s="83" t="inlineStr">
        <is>
          <t>MAT</t>
        </is>
      </c>
      <c r="AA34" s="59">
        <f>IF(AND(AB34&lt;&gt;"",AC34&lt;&gt;""),AC34,AB34&amp;AC34)</f>
        <v/>
      </c>
      <c r="AB34" s="12">
        <f>IF(H34=0,"",IF(I34=13,H34&amp;"  "&amp;TEXT(I34,"000")&amp;"  "&amp;TEXT(J34,"0000")&amp;"  "&amp;K34&amp;" - CPF: "&amp;E34,H34&amp;"  "&amp;TEXT(J34,"0000")&amp;"  "&amp;K34&amp;" - CPF: "&amp;AF34))</f>
        <v/>
      </c>
      <c r="AC34" s="12">
        <f>IF(L34=0,"",IF(AND(L34="CNPJ/CPF",A34="PF"),"PIX: "&amp;TEXT(M34,"00000000000"),IF(L34="TELEFONE","PIX: "&amp;M34,IF(L34="EMAIL","PIX: "&amp;M34,"PIX: "&amp;TEXT(M34,"00000000000000")))))</f>
        <v/>
      </c>
      <c r="AE34" s="86">
        <f>IF(A34="PF",LEN(B34),"")</f>
        <v/>
      </c>
      <c r="AF34" s="12">
        <f>IF(AE34="","",IF(AE34=8,"000."&amp;LEFT(B34,3)&amp;"."&amp;MID(B34,4,3)&amp;"-"&amp;RIGHT(B34,2),IF(AE34=9,"00"&amp;LEFT(B34,1)&amp;"."&amp;MID(B34,2,3)&amp;"."&amp;MID(B34,5,3)&amp;"-"&amp;RIGHT(B34,2),IF(AE34=10,"0"&amp;LEFT(B34,2)&amp;"."&amp;MID(B34,3,3)&amp;"."&amp;MID(B34,6,3)&amp;"-"&amp;RIGHT(B34,2),LEFT(B34,3)&amp;"."&amp;MID(B34,4,3)&amp;"."&amp;MID(B34,7,3)&amp;"-"&amp;RIGHT(B34,2)))))</f>
        <v/>
      </c>
    </row>
    <row r="35">
      <c r="A35" s="12">
        <f>IF(B35="","",IF(LEN(B35)&lt;=11,"PF","PJ"))</f>
        <v/>
      </c>
      <c r="B35" s="98" t="n">
        <v>8337242663</v>
      </c>
      <c r="C35" s="35" t="inlineStr">
        <is>
          <t>ALAN DEMERVAL ALVES SIQUEIRA</t>
        </is>
      </c>
      <c r="D35" s="35">
        <f>UPPER(C35)</f>
        <v/>
      </c>
      <c r="E35" s="98">
        <f>B35</f>
        <v/>
      </c>
      <c r="F35" s="38" t="n">
        <v>31971518831</v>
      </c>
      <c r="L35" s="12" t="inlineStr">
        <is>
          <t>TELEFONE</t>
        </is>
      </c>
      <c r="M35" s="41">
        <f>IF(L35=0,"",IF(L35=Diversos!$I$2,IF(LEN(B35)&lt;=11,TEXT(B35,"00000000000"),TEXT(B35,"00000000000000")),IF(L35=Diversos!$I$3,G35,F35)))</f>
        <v/>
      </c>
      <c r="N35" s="12" t="inlineStr">
        <is>
          <t>MO</t>
        </is>
      </c>
      <c r="P35" s="12" t="inlineStr">
        <is>
          <t>COLABORADOR</t>
        </is>
      </c>
      <c r="AA35" s="12">
        <f>IF(AND(AB35&lt;&gt;"",AC35&lt;&gt;""),AC35,AB35&amp;AC35)</f>
        <v/>
      </c>
      <c r="AB35" s="12">
        <f>IF(H35=0,"",IF(I35=13,H35&amp;"  "&amp;TEXT(I35,"000")&amp;"  "&amp;TEXT(J35,"0000")&amp;"  "&amp;K35&amp;" - CPF: "&amp;E35,H35&amp;"  "&amp;TEXT(J35,"0000")&amp;"  "&amp;K35&amp;" - CPF: "&amp;AF35))</f>
        <v/>
      </c>
      <c r="AC35" s="12">
        <f>IF(L35=0,"",IF(AND(L35="CNPJ/CPF",A35="PF"),"PIX: "&amp;TEXT(M35,"00000000000"),IF(L35="TELEFONE","PIX: "&amp;M35,IF(L35="EMAIL","PIX: "&amp;M35,"PIX: "&amp;TEXT(M35,"00000000000000")))))</f>
        <v/>
      </c>
      <c r="AE35" s="86">
        <f>IF(A35="PF",LEN(B35),"")</f>
        <v/>
      </c>
      <c r="AF35" s="12">
        <f>IF(AE35="","",IF(AE35=8,"000."&amp;LEFT(B35,3)&amp;"."&amp;MID(B35,4,3)&amp;"-"&amp;RIGHT(B35,2),IF(AE35=9,"00"&amp;LEFT(B35,1)&amp;"."&amp;MID(B35,2,3)&amp;"."&amp;MID(B35,5,3)&amp;"-"&amp;RIGHT(B35,2),IF(AE35=10,"0"&amp;LEFT(B35,2)&amp;"."&amp;MID(B35,3,3)&amp;"."&amp;MID(B35,6,3)&amp;"-"&amp;RIGHT(B35,2),LEFT(B35,3)&amp;"."&amp;MID(B35,4,3)&amp;"."&amp;MID(B35,7,3)&amp;"-"&amp;RIGHT(B35,2)))))</f>
        <v/>
      </c>
    </row>
    <row r="36">
      <c r="A36" s="98">
        <f>IF(B36="","",IF(LEN(B36)&lt;=11,"PF","PJ"))</f>
        <v/>
      </c>
      <c r="B36" s="98" t="n">
        <v>15037411688</v>
      </c>
      <c r="C36" s="35" t="inlineStr">
        <is>
          <t>ALAN SANTOS PEREIRA SILVA</t>
        </is>
      </c>
      <c r="D36" s="35">
        <f>UPPER(C36)</f>
        <v/>
      </c>
      <c r="E36" s="37">
        <f>B36</f>
        <v/>
      </c>
      <c r="F36" s="43" t="n"/>
      <c r="H36" s="12" t="inlineStr">
        <is>
          <t>PICPAY</t>
        </is>
      </c>
      <c r="J36" s="40" t="n">
        <v>1</v>
      </c>
      <c r="K36" s="12" t="n">
        <v>422580113</v>
      </c>
      <c r="M36" s="41">
        <f>IF(L36=0,"",IF(L36=Diversos!$I$2,IF(LEN(B36)&lt;=11,TEXT(B36,"00000000000"),TEXT(B36,"00000000000000")),IF(L36=Diversos!$I$3,G36,F36)))</f>
        <v/>
      </c>
      <c r="N36" s="12" t="inlineStr">
        <is>
          <t>MO</t>
        </is>
      </c>
      <c r="P36" s="44" t="inlineStr">
        <is>
          <t>COLABORADOR</t>
        </is>
      </c>
      <c r="AA36" s="12">
        <f>IF(AND(AB36&lt;&gt;"",AC36&lt;&gt;""),AC36,AB36&amp;AC36)</f>
        <v/>
      </c>
      <c r="AB36" s="12">
        <f>IF(H36=0,"",IF(I36=13,H36&amp;"  "&amp;TEXT(I36,"000")&amp;"  "&amp;TEXT(J36,"0000")&amp;"  "&amp;K36&amp;" - CPF: "&amp;E36,H36&amp;"  "&amp;TEXT(J36,"0000")&amp;"  "&amp;K36&amp;" - CPF: "&amp;AF36))</f>
        <v/>
      </c>
      <c r="AC36" s="12">
        <f>IF(L36=0,"",IF(AND(L36="CNPJ/CPF",A36="PF"),"PIX: "&amp;TEXT(M36,"00000000000"),IF(L36="TELEFONE","PIX: "&amp;M36,IF(L36="EMAIL","PIX: "&amp;M36,"PIX: "&amp;TEXT(M36,"00000000000000")))))</f>
        <v/>
      </c>
      <c r="AE36" s="86">
        <f>IF(A36="PF",LEN(B36),"")</f>
        <v/>
      </c>
      <c r="AF36" s="12">
        <f>IF(AE36="","",IF(AE36=8,"000."&amp;LEFT(B36,3)&amp;"."&amp;MID(B36,4,3)&amp;"-"&amp;RIGHT(B36,2),IF(AE36=9,"00"&amp;LEFT(B36,1)&amp;"."&amp;MID(B36,2,3)&amp;"."&amp;MID(B36,5,3)&amp;"-"&amp;RIGHT(B36,2),IF(AE36=10,"0"&amp;LEFT(B36,2)&amp;"."&amp;MID(B36,3,3)&amp;"."&amp;MID(B36,6,3)&amp;"-"&amp;RIGHT(B36,2),LEFT(B36,3)&amp;"."&amp;MID(B36,4,3)&amp;"."&amp;MID(B36,7,3)&amp;"-"&amp;RIGHT(B36,2)))))</f>
        <v/>
      </c>
    </row>
    <row r="37">
      <c r="A37" s="98">
        <f>IF(B37="","",IF(LEN(B37)&lt;=11,"PF","PJ"))</f>
        <v/>
      </c>
      <c r="B37" s="98" t="n">
        <v>12539399690</v>
      </c>
      <c r="C37" s="35" t="inlineStr">
        <is>
          <t>ALBERTH ALAM LOPES</t>
        </is>
      </c>
      <c r="D37" s="35">
        <f>UPPER(C37)</f>
        <v/>
      </c>
      <c r="E37" s="98">
        <f>B37</f>
        <v/>
      </c>
      <c r="M37" s="41">
        <f>IF(L37=0,"",IF(L37=Diversos!$I$2,IF(LEN(B37)&lt;=11,TEXT(B37,"00000000000"),TEXT(B37,"00000000000000")),IF(L37=Diversos!$I$3,G37,F37)))</f>
        <v/>
      </c>
      <c r="N37" s="12" t="inlineStr">
        <is>
          <t>MO</t>
        </is>
      </c>
      <c r="AA37" s="59">
        <f>IF(AND(AB37&lt;&gt;"",AC37&lt;&gt;""),AC37,AB37&amp;AC37)</f>
        <v/>
      </c>
      <c r="AB37" s="12">
        <f>IF(H37=0,"",IF(I37=13,H37&amp;"  "&amp;TEXT(I37,"000")&amp;"  "&amp;TEXT(J37,"0000")&amp;"  "&amp;K37&amp;" - CPF: "&amp;E37,H37&amp;"  "&amp;TEXT(J37,"0000")&amp;"  "&amp;K37&amp;" - CPF: "&amp;AF37))</f>
        <v/>
      </c>
      <c r="AC37" s="12">
        <f>IF(L37=0,"",IF(AND(L37="CNPJ/CPF",A37="PF"),"PIX: "&amp;TEXT(M37,"00000000000"),IF(L37="TELEFONE","PIX: "&amp;M37,IF(L37="EMAIL","PIX: "&amp;M37,"PIX: "&amp;TEXT(M37,"00000000000000")))))</f>
        <v/>
      </c>
      <c r="AE37" s="86">
        <f>IF(A37="PF",LEN(B37),"")</f>
        <v/>
      </c>
      <c r="AF37" s="12">
        <f>IF(AE37="","",IF(AE37=8,"000."&amp;LEFT(B37,3)&amp;"."&amp;MID(B37,4,3)&amp;"-"&amp;RIGHT(B37,2),IF(AE37=9,"00"&amp;LEFT(B37,1)&amp;"."&amp;MID(B37,2,3)&amp;"."&amp;MID(B37,5,3)&amp;"-"&amp;RIGHT(B37,2),IF(AE37=10,"0"&amp;LEFT(B37,2)&amp;"."&amp;MID(B37,3,3)&amp;"."&amp;MID(B37,6,3)&amp;"-"&amp;RIGHT(B37,2),LEFT(B37,3)&amp;"."&amp;MID(B37,4,3)&amp;"."&amp;MID(B37,7,3)&amp;"-"&amp;RIGHT(B37,2)))))</f>
        <v/>
      </c>
    </row>
    <row r="38">
      <c r="A38" s="98">
        <f>IF(B38="","",IF(LEN(B38)&lt;=11,"PF","PJ"))</f>
        <v/>
      </c>
      <c r="B38" s="98" t="n">
        <v>12101331640</v>
      </c>
      <c r="C38" s="35" t="inlineStr">
        <is>
          <t>ALEF RAMON DA CUNHA</t>
        </is>
      </c>
      <c r="D38" s="36">
        <f>UPPER(C38)</f>
        <v/>
      </c>
      <c r="E38" s="37">
        <f>B38</f>
        <v/>
      </c>
      <c r="F38" s="38" t="n">
        <v>31973280267</v>
      </c>
      <c r="L38" s="12" t="inlineStr">
        <is>
          <t>TELEFONE</t>
        </is>
      </c>
      <c r="M38" s="41">
        <f>IF(L38=0,"",IF(L38=Diversos!$I$2,IF(LEN(B38)&lt;=11,TEXT(B38,"00000000000"),TEXT(B38,"00000000000000")),IF(L38=Diversos!$I$3,G38,F38)))</f>
        <v/>
      </c>
      <c r="N38" s="12" t="inlineStr">
        <is>
          <t>MO</t>
        </is>
      </c>
      <c r="P38" s="44" t="inlineStr">
        <is>
          <t>COLABORADOR</t>
        </is>
      </c>
      <c r="AA38" s="12">
        <f>IF(AND(AB38&lt;&gt;"",AC38&lt;&gt;""),AC38,AB38&amp;AC38)</f>
        <v/>
      </c>
      <c r="AB38" s="12">
        <f>IF(H38=0,"",IF(I38=13,H38&amp;"  "&amp;TEXT(I38,"000")&amp;"  "&amp;TEXT(J38,"0000")&amp;"  "&amp;K38&amp;" - CPF: "&amp;E38,H38&amp;"  "&amp;TEXT(J38,"0000")&amp;"  "&amp;K38&amp;" - CPF: "&amp;AF38))</f>
        <v/>
      </c>
      <c r="AC38" s="12">
        <f>IF(L38=0,"",IF(AND(L38="CNPJ/CPF",A38="PF"),"PIX: "&amp;TEXT(M38,"00000000000"),IF(L38="TELEFONE","PIX: "&amp;M38,IF(L38="EMAIL","PIX: "&amp;M38,"PIX: "&amp;TEXT(M38,"00000000000000")))))</f>
        <v/>
      </c>
      <c r="AE38" s="86">
        <f>IF(A38="PF",LEN(B38),"")</f>
        <v/>
      </c>
      <c r="AF38" s="12">
        <f>IF(AE38="","",IF(AE38=8,"000."&amp;LEFT(B38,3)&amp;"."&amp;MID(B38,4,3)&amp;"-"&amp;RIGHT(B38,2),IF(AE38=9,"00"&amp;LEFT(B38,1)&amp;"."&amp;MID(B38,2,3)&amp;"."&amp;MID(B38,5,3)&amp;"-"&amp;RIGHT(B38,2),IF(AE38=10,"0"&amp;LEFT(B38,2)&amp;"."&amp;MID(B38,3,3)&amp;"."&amp;MID(B38,6,3)&amp;"-"&amp;RIGHT(B38,2),LEFT(B38,3)&amp;"."&amp;MID(B38,4,3)&amp;"."&amp;MID(B38,7,3)&amp;"-"&amp;RIGHT(B38,2)))))</f>
        <v/>
      </c>
    </row>
    <row r="39">
      <c r="A39" s="98">
        <f>IF(B39="","",IF(LEN(B39)&lt;=11,"PF","PJ"))</f>
        <v/>
      </c>
      <c r="B39" s="98" t="n">
        <v>13265085635</v>
      </c>
      <c r="C39" s="35" t="inlineStr">
        <is>
          <t>ALEILSON CRYSTIAN DE ARAUJO</t>
        </is>
      </c>
      <c r="D39" s="36">
        <f>UPPER(C39)</f>
        <v/>
      </c>
      <c r="E39" s="37">
        <f>B39</f>
        <v/>
      </c>
      <c r="L39" s="12" t="inlineStr">
        <is>
          <t>CNPJ/CPF</t>
        </is>
      </c>
      <c r="M39" s="41">
        <f>IF(L39=0,"",IF(L39=Diversos!$I$2,IF(LEN(B39)&lt;=11,TEXT(B39,"00000000000"),TEXT(B39,"00000000000000")),IF(L39=Diversos!$I$3,G39,F39)))</f>
        <v/>
      </c>
      <c r="N39" s="12" t="inlineStr">
        <is>
          <t>MO</t>
        </is>
      </c>
      <c r="P39" s="12" t="inlineStr">
        <is>
          <t>COLABORADOR</t>
        </is>
      </c>
      <c r="AA39" s="12">
        <f>IF(AND(AB39&lt;&gt;"",AC39&lt;&gt;""),AC39,AB39&amp;AC39)</f>
        <v/>
      </c>
      <c r="AB39" s="12">
        <f>IF(H39=0,"",IF(I39=13,H39&amp;"  "&amp;TEXT(I39,"000")&amp;"  "&amp;TEXT(J39,"0000")&amp;"  "&amp;K39&amp;" - CPF: "&amp;E39,H39&amp;"  "&amp;TEXT(J39,"0000")&amp;"  "&amp;K39&amp;" - CPF: "&amp;AF39))</f>
        <v/>
      </c>
      <c r="AC39" s="12">
        <f>IF(L39=0,"",IF(AND(L39="CNPJ/CPF",A39="PF"),"PIX: "&amp;TEXT(M39,"00000000000"),IF(L39="TELEFONE","PIX: "&amp;M39,IF(L39="EMAIL","PIX: "&amp;M39,"PIX: "&amp;TEXT(M39,"00000000000000")))))</f>
        <v/>
      </c>
      <c r="AE39" s="86">
        <f>IF(A39="PF",LEN(B39),"")</f>
        <v/>
      </c>
      <c r="AF39" s="12">
        <f>IF(AE39="","",IF(AE39=8,"000."&amp;LEFT(B39,3)&amp;"."&amp;MID(B39,4,3)&amp;"-"&amp;RIGHT(B39,2),IF(AE39=9,"00"&amp;LEFT(B39,1)&amp;"."&amp;MID(B39,2,3)&amp;"."&amp;MID(B39,5,3)&amp;"-"&amp;RIGHT(B39,2),IF(AE39=10,"0"&amp;LEFT(B39,2)&amp;"."&amp;MID(B39,3,3)&amp;"."&amp;MID(B39,6,3)&amp;"-"&amp;RIGHT(B39,2),LEFT(B39,3)&amp;"."&amp;MID(B39,4,3)&amp;"."&amp;MID(B39,7,3)&amp;"-"&amp;RIGHT(B39,2)))))</f>
        <v/>
      </c>
    </row>
    <row r="40">
      <c r="A40" s="98">
        <f>IF(B40="","",IF(LEN(B40)&lt;=11,"PF","PJ"))</f>
        <v/>
      </c>
      <c r="B40" s="98" t="n">
        <v>37134949672</v>
      </c>
      <c r="C40" s="35" t="inlineStr">
        <is>
          <t>ALEIR FERREIRA DE AZEVEDO</t>
        </is>
      </c>
      <c r="D40" s="35">
        <f>UPPER(C40)</f>
        <v/>
      </c>
      <c r="E40" s="98">
        <f>B40</f>
        <v/>
      </c>
      <c r="F40" s="38" t="n">
        <v>31971121961</v>
      </c>
      <c r="L40" s="12" t="inlineStr">
        <is>
          <t>TELEFONE</t>
        </is>
      </c>
      <c r="M40" s="41">
        <f>IF(L40=0,"",IF(L40=Diversos!$I$2,IF(LEN(B40)&lt;=11,TEXT(B40,"00000000000"),TEXT(B40,"00000000000000")),IF(L40=Diversos!$I$3,G40,F40)))</f>
        <v/>
      </c>
      <c r="N40" s="12" t="inlineStr">
        <is>
          <t>MO</t>
        </is>
      </c>
      <c r="AA40" s="59">
        <f>IF(AND(AB40&lt;&gt;"",AC40&lt;&gt;""),AC40,AB40&amp;AC40)</f>
        <v/>
      </c>
      <c r="AB40" s="12">
        <f>IF(H40=0,"",IF(I40=13,H40&amp;"  "&amp;TEXT(I40,"000")&amp;"  "&amp;TEXT(J40,"0000")&amp;"  "&amp;K40&amp;" - CPF: "&amp;E40,H40&amp;"  "&amp;TEXT(J40,"0000")&amp;"  "&amp;K40&amp;" - CPF: "&amp;AF40))</f>
        <v/>
      </c>
      <c r="AC40" s="12">
        <f>IF(L40=0,"",IF(AND(L40="CNPJ/CPF",A40="PF"),"PIX: "&amp;TEXT(M40,"00000000000"),IF(L40="TELEFONE","PIX: "&amp;M40,IF(L40="EMAIL","PIX: "&amp;M40,"PIX: "&amp;TEXT(M40,"00000000000000")))))</f>
        <v/>
      </c>
      <c r="AE40" s="86">
        <f>IF(A40="PF",LEN(B40),"")</f>
        <v/>
      </c>
      <c r="AF40" s="12">
        <f>IF(AE40="","",IF(AE40=8,"000."&amp;LEFT(B40,3)&amp;"."&amp;MID(B40,4,3)&amp;"-"&amp;RIGHT(B40,2),IF(AE40=9,"00"&amp;LEFT(B40,1)&amp;"."&amp;MID(B40,2,3)&amp;"."&amp;MID(B40,5,3)&amp;"-"&amp;RIGHT(B40,2),IF(AE40=10,"0"&amp;LEFT(B40,2)&amp;"."&amp;MID(B40,3,3)&amp;"."&amp;MID(B40,6,3)&amp;"-"&amp;RIGHT(B40,2),LEFT(B40,3)&amp;"."&amp;MID(B40,4,3)&amp;"."&amp;MID(B40,7,3)&amp;"-"&amp;RIGHT(B40,2)))))</f>
        <v/>
      </c>
    </row>
    <row r="41">
      <c r="A41" s="12">
        <f>IF(B41="","",IF(LEN(B41)&lt;=11,"PF","PJ"))</f>
        <v/>
      </c>
      <c r="B41" s="98" t="n">
        <v>3672693685</v>
      </c>
      <c r="C41" s="35" t="inlineStr">
        <is>
          <t>ALESSANDRO ALVES FREIRE</t>
        </is>
      </c>
      <c r="D41" s="36">
        <f>UPPER(C41)</f>
        <v/>
      </c>
      <c r="E41" s="98">
        <f>B41</f>
        <v/>
      </c>
      <c r="L41" s="12" t="inlineStr">
        <is>
          <t>CNPJ/CPF</t>
        </is>
      </c>
      <c r="M41" s="41">
        <f>IF(L41=0,"",IF(L41=Diversos!$I$2,IF(LEN(B41)&lt;=11,TEXT(B41,"00000000000"),TEXT(B41,"00000000000000")),IF(L41=Diversos!$I$3,G41,F41)))</f>
        <v/>
      </c>
      <c r="N41" s="12" t="inlineStr">
        <is>
          <t>DIV</t>
        </is>
      </c>
      <c r="O41" s="12" t="inlineStr">
        <is>
          <t>FRETE</t>
        </is>
      </c>
      <c r="AA41" s="12">
        <f>IF(AND(AB41&lt;&gt;"",AC41&lt;&gt;""),AC41,AB41&amp;AC41)</f>
        <v/>
      </c>
      <c r="AB41" s="12">
        <f>IF(H41=0,"",IF(I41=13,H41&amp;"  "&amp;TEXT(I41,"000")&amp;"  "&amp;TEXT(J41,"0000")&amp;"  "&amp;K41&amp;" - CPF: "&amp;E41,H41&amp;"  "&amp;TEXT(J41,"0000")&amp;"  "&amp;K41&amp;" - CPF: "&amp;AF41))</f>
        <v/>
      </c>
      <c r="AC41" s="12">
        <f>IF(L41=0,"",IF(AND(L41="CNPJ/CPF",A41="PF"),"PIX: "&amp;TEXT(M41,"00000000000"),IF(L41="TELEFONE","PIX: "&amp;M41,IF(L41="EMAIL","PIX: "&amp;M41,"PIX: "&amp;TEXT(M41,"00000000000000")))))</f>
        <v/>
      </c>
      <c r="AE41" s="86">
        <f>IF(A41="PF",LEN(B41),"")</f>
        <v/>
      </c>
      <c r="AF41" s="12">
        <f>IF(AE41="","",IF(AE41=8,"000."&amp;LEFT(B41,3)&amp;"."&amp;MID(B41,4,3)&amp;"-"&amp;RIGHT(B41,2),IF(AE41=9,"00"&amp;LEFT(B41,1)&amp;"."&amp;MID(B41,2,3)&amp;"."&amp;MID(B41,5,3)&amp;"-"&amp;RIGHT(B41,2),IF(AE41=10,"0"&amp;LEFT(B41,2)&amp;"."&amp;MID(B41,3,3)&amp;"."&amp;MID(B41,6,3)&amp;"-"&amp;RIGHT(B41,2),LEFT(B41,3)&amp;"."&amp;MID(B41,4,3)&amp;"."&amp;MID(B41,7,3)&amp;"-"&amp;RIGHT(B41,2)))))</f>
        <v/>
      </c>
    </row>
    <row r="42">
      <c r="A42" s="98">
        <f>IF(B42="","",IF(LEN(B42)&lt;=11,"PF","PJ"))</f>
        <v/>
      </c>
      <c r="B42" s="98" t="n">
        <v>3435297697</v>
      </c>
      <c r="C42" s="35" t="inlineStr">
        <is>
          <t>ALEXSANDRO VENANCIO DA SILVA</t>
        </is>
      </c>
      <c r="D42" s="35">
        <f>UPPER(C42)</f>
        <v/>
      </c>
      <c r="E42" s="37">
        <f>B42</f>
        <v/>
      </c>
      <c r="L42" s="12" t="inlineStr">
        <is>
          <t>CNPJ/CPF</t>
        </is>
      </c>
      <c r="M42" s="41">
        <f>IF(L42=0,"",IF(L42=Diversos!$I$2,IF(LEN(B42)&lt;=11,TEXT(B42,"00000000000"),TEXT(B42,"00000000000000")),IF(L42=Diversos!$I$3,G42,F42)))</f>
        <v/>
      </c>
      <c r="N42" s="12" t="inlineStr">
        <is>
          <t>MO</t>
        </is>
      </c>
      <c r="P42" s="12" t="inlineStr">
        <is>
          <t>COLABORADOR</t>
        </is>
      </c>
      <c r="AA42" s="12">
        <f>IF(AND(AB42&lt;&gt;"",AC42&lt;&gt;""),AC42,AB42&amp;AC42)</f>
        <v/>
      </c>
      <c r="AB42" s="12">
        <f>IF(H42=0,"",IF(I42=13,H42&amp;"  "&amp;TEXT(I42,"000")&amp;"  "&amp;TEXT(J42,"0000")&amp;"  "&amp;K42&amp;" - CPF: "&amp;E42,H42&amp;"  "&amp;TEXT(J42,"0000")&amp;"  "&amp;K42&amp;" - CPF: "&amp;AF42))</f>
        <v/>
      </c>
      <c r="AC42" s="12">
        <f>IF(L42=0,"",IF(AND(L42="CNPJ/CPF",A42="PF"),"PIX: "&amp;TEXT(M42,"00000000000"),IF(L42="TELEFONE","PIX: "&amp;M42,IF(L42="EMAIL","PIX: "&amp;M42,"PIX: "&amp;TEXT(M42,"00000000000000")))))</f>
        <v/>
      </c>
      <c r="AE42" s="86">
        <f>IF(A42="PF",LEN(B42),"")</f>
        <v/>
      </c>
      <c r="AF42" s="12">
        <f>IF(AE42="","",IF(AE42=8,"000."&amp;LEFT(B42,3)&amp;"."&amp;MID(B42,4,3)&amp;"-"&amp;RIGHT(B42,2),IF(AE42=9,"00"&amp;LEFT(B42,1)&amp;"."&amp;MID(B42,2,3)&amp;"."&amp;MID(B42,5,3)&amp;"-"&amp;RIGHT(B42,2),IF(AE42=10,"0"&amp;LEFT(B42,2)&amp;"."&amp;MID(B42,3,3)&amp;"."&amp;MID(B42,6,3)&amp;"-"&amp;RIGHT(B42,2),LEFT(B42,3)&amp;"."&amp;MID(B42,4,3)&amp;"."&amp;MID(B42,7,3)&amp;"-"&amp;RIGHT(B42,2)))))</f>
        <v/>
      </c>
    </row>
    <row r="43">
      <c r="A43" s="12">
        <f>IF(B43="","",IF(LEN(B43)&lt;=11,"PF","PJ"))</f>
        <v/>
      </c>
      <c r="B43" s="98" t="n">
        <v>14051624000142</v>
      </c>
      <c r="C43" s="35" t="inlineStr">
        <is>
          <t>ALFATEC INSTALACOES</t>
        </is>
      </c>
      <c r="D43" s="36">
        <f>UPPER(C43)</f>
        <v/>
      </c>
      <c r="E43" s="98">
        <f>B43</f>
        <v/>
      </c>
      <c r="L43" s="12" t="inlineStr">
        <is>
          <t>CNPJ/CPF</t>
        </is>
      </c>
      <c r="M43" s="41">
        <f>IF(L43=0,"",IF(L43=Diversos!$I$2,IF(LEN(B43)&lt;=11,TEXT(B43,"00000000000"),TEXT(B43,"00000000000000")),IF(L43=Diversos!$I$3,G43,F43)))</f>
        <v/>
      </c>
      <c r="N43" s="12" t="inlineStr">
        <is>
          <t>SERV</t>
        </is>
      </c>
      <c r="O43" s="12" t="inlineStr">
        <is>
          <t>ELETRICISTA</t>
        </is>
      </c>
      <c r="P43" s="12" t="inlineStr">
        <is>
          <t>FORNECEDOR</t>
        </is>
      </c>
      <c r="Q43" s="12" t="inlineStr">
        <is>
          <t>RUA LAURO RODRIGUES DA CUNHA</t>
        </is>
      </c>
      <c r="R43" s="12" t="n">
        <v>111</v>
      </c>
      <c r="T43" s="12" t="inlineStr">
        <is>
          <t>ACAIACA</t>
        </is>
      </c>
      <c r="U43" s="42" t="n">
        <v>31995120</v>
      </c>
      <c r="V43" s="12" t="inlineStr">
        <is>
          <t>BELOHORIZONTE</t>
        </is>
      </c>
      <c r="W43" s="12" t="inlineStr">
        <is>
          <t>MG</t>
        </is>
      </c>
      <c r="AA43" s="12">
        <f>IF(AND(AB43&lt;&gt;"",AC43&lt;&gt;""),AC43,AB43&amp;AC43)</f>
        <v/>
      </c>
      <c r="AB43" s="12">
        <f>IF(H43=0,"",IF(I43=13,H43&amp;"  "&amp;TEXT(I43,"000")&amp;"  "&amp;TEXT(J43,"0000")&amp;"  "&amp;K43&amp;" - CPF: "&amp;E43,H43&amp;"  "&amp;TEXT(J43,"0000")&amp;"  "&amp;K43&amp;" - CPF: "&amp;AF43))</f>
        <v/>
      </c>
      <c r="AC43" s="12">
        <f>IF(L43=0,"",IF(AND(L43="CNPJ/CPF",A43="PF"),"PIX: "&amp;TEXT(M43,"00000000000"),IF(L43="TELEFONE","PIX: "&amp;M43,IF(L43="EMAIL","PIX: "&amp;M43,"PIX: "&amp;TEXT(M43,"00000000000000")))))</f>
        <v/>
      </c>
      <c r="AE43" s="86">
        <f>IF(A43="PF",LEN(B43),"")</f>
        <v/>
      </c>
      <c r="AF43" s="12">
        <f>IF(AE43="","",IF(AE43=8,"000."&amp;LEFT(B43,3)&amp;"."&amp;MID(B43,4,3)&amp;"-"&amp;RIGHT(B43,2),IF(AE43=9,"00"&amp;LEFT(B43,1)&amp;"."&amp;MID(B43,2,3)&amp;"."&amp;MID(B43,5,3)&amp;"-"&amp;RIGHT(B43,2),IF(AE43=10,"0"&amp;LEFT(B43,2)&amp;"."&amp;MID(B43,3,3)&amp;"."&amp;MID(B43,6,3)&amp;"-"&amp;RIGHT(B43,2),LEFT(B43,3)&amp;"."&amp;MID(B43,4,3)&amp;"."&amp;MID(B43,7,3)&amp;"-"&amp;RIGHT(B43,2)))))</f>
        <v/>
      </c>
    </row>
    <row r="44">
      <c r="A44" s="98" t="inlineStr">
        <is>
          <t>PF</t>
        </is>
      </c>
      <c r="B44" s="98" t="n">
        <v>7338518602</v>
      </c>
      <c r="C44" s="36" t="inlineStr">
        <is>
          <t>ALISON FRANCISCO LEITE</t>
        </is>
      </c>
      <c r="D44" s="36">
        <f>UPPER(C44)</f>
        <v/>
      </c>
      <c r="E44" s="37">
        <f>B44</f>
        <v/>
      </c>
      <c r="F44" s="43" t="n">
        <v>31991038437</v>
      </c>
      <c r="G44" s="44" t="n"/>
      <c r="H44" s="44" t="inlineStr">
        <is>
          <t>BRADESCO</t>
        </is>
      </c>
      <c r="I44" s="45" t="n"/>
      <c r="J44" s="46" t="n">
        <v>513</v>
      </c>
      <c r="K44" s="44" t="n">
        <v>952508</v>
      </c>
      <c r="L44" s="44" t="inlineStr">
        <is>
          <t>CNPJ/CPF</t>
        </is>
      </c>
      <c r="M44" s="41">
        <f>IF(L44=0,"",IF(L44=Diversos!$I$2,IF(LEN(B44)&lt;=11,TEXT(B44,"00000000000"),TEXT(B44,"00000000000000")),IF(L44=Diversos!$I$3,G44,F44)))</f>
        <v/>
      </c>
      <c r="N44" s="44" t="inlineStr">
        <is>
          <t>SERV</t>
        </is>
      </c>
      <c r="O44" s="44" t="inlineStr">
        <is>
          <t>ELETRICISTA</t>
        </is>
      </c>
      <c r="P44" s="44" t="n"/>
      <c r="Q44" s="44" t="n"/>
      <c r="R44" s="44" t="n"/>
      <c r="S44" s="44" t="n"/>
      <c r="T44" s="44" t="n"/>
      <c r="U44" s="47" t="n"/>
      <c r="V44" s="44" t="n"/>
      <c r="W44" s="44" t="n"/>
      <c r="X44" s="44" t="n"/>
      <c r="Y44" s="44" t="n"/>
      <c r="Z44" s="44" t="n"/>
      <c r="AA44" s="12">
        <f>IF(AND(AB44&lt;&gt;"",AC44&lt;&gt;""),AC44,AB44&amp;AC44)</f>
        <v/>
      </c>
      <c r="AB44" s="12">
        <f>IF(H44=0,"",IF(I44=13,H44&amp;"  "&amp;TEXT(I44,"000")&amp;"  "&amp;TEXT(J44,"0000")&amp;"  "&amp;K44&amp;" - CPF: "&amp;E44,H44&amp;"  "&amp;TEXT(J44,"0000")&amp;"  "&amp;K44&amp;" - CPF: "&amp;AF44))</f>
        <v/>
      </c>
      <c r="AC44" s="12">
        <f>IF(L44=0,"",IF(AND(L44="CNPJ/CPF",A44="PF"),"PIX: "&amp;TEXT(M44,"00000000000"),IF(L44="TELEFONE","PIX: "&amp;M44,IF(L44="EMAIL","PIX: "&amp;M44,"PIX: "&amp;TEXT(M44,"00000000000000")))))</f>
        <v/>
      </c>
      <c r="AE44" s="86">
        <f>IF(A44="PF",LEN(B44),"")</f>
        <v/>
      </c>
      <c r="AF44" s="12">
        <f>IF(AE44="","",IF(AE44=8,"000."&amp;LEFT(B44,3)&amp;"."&amp;MID(B44,4,3)&amp;"-"&amp;RIGHT(B44,2),IF(AE44=9,"00"&amp;LEFT(B44,1)&amp;"."&amp;MID(B44,2,3)&amp;"."&amp;MID(B44,5,3)&amp;"-"&amp;RIGHT(B44,2),IF(AE44=10,"0"&amp;LEFT(B44,2)&amp;"."&amp;MID(B44,3,3)&amp;"."&amp;MID(B44,6,3)&amp;"-"&amp;RIGHT(B44,2),LEFT(B44,3)&amp;"."&amp;MID(B44,4,3)&amp;"."&amp;MID(B44,7,3)&amp;"-"&amp;RIGHT(B44,2)))))</f>
        <v/>
      </c>
    </row>
    <row r="45">
      <c r="A45" s="98">
        <f>IF(B45="","",IF(LEN(B45)&lt;=11,"PF","PJ"))</f>
        <v/>
      </c>
      <c r="B45" s="98" t="n">
        <v>31312608000185</v>
      </c>
      <c r="C45" s="35" t="inlineStr">
        <is>
          <t>JN MIRANDA LTDA</t>
        </is>
      </c>
      <c r="D45" s="35" t="inlineStr">
        <is>
          <t>ALLMAD</t>
        </is>
      </c>
      <c r="E45" s="37">
        <f>B45</f>
        <v/>
      </c>
      <c r="F45" s="43" t="n"/>
      <c r="M45" s="41">
        <f>IF(L45=0,"",IF(L45=Diversos!$I$2,IF(LEN(B45)&lt;=11,TEXT(B45,"00000000000"),TEXT(B45,"00000000000000")),IF(L45=Diversos!$I$3,G45,F45)))</f>
        <v/>
      </c>
      <c r="N45" s="12" t="inlineStr">
        <is>
          <t>MAT</t>
        </is>
      </c>
      <c r="Q45" s="12" t="inlineStr">
        <is>
          <t>Avenida Dom Pedro II</t>
        </is>
      </c>
      <c r="R45" s="12" t="n">
        <v>1894</v>
      </c>
      <c r="T45" s="12" t="inlineStr">
        <is>
          <t>SANTO ANDRÉ</t>
        </is>
      </c>
      <c r="U45" s="42" t="n">
        <v>31230052</v>
      </c>
      <c r="V45" s="12" t="inlineStr">
        <is>
          <t>BELO HORIZONTE</t>
        </is>
      </c>
      <c r="W45" s="12" t="inlineStr">
        <is>
          <t>MG</t>
        </is>
      </c>
      <c r="AA45" s="12">
        <f>IF(AND(AB45&lt;&gt;"",AC45&lt;&gt;""),AC45,AB45&amp;AC45)</f>
        <v/>
      </c>
      <c r="AB45" s="12">
        <f>IF(H45=0,"",IF(I45=13,H45&amp;"  "&amp;TEXT(I45,"000")&amp;"  "&amp;TEXT(J45,"0000")&amp;"  "&amp;K45&amp;" - CPF: "&amp;E45,H45&amp;"  "&amp;TEXT(J45,"0000")&amp;"  "&amp;K45&amp;" - CPF: "&amp;AF45))</f>
        <v/>
      </c>
      <c r="AC45" s="12">
        <f>IF(L45=0,"",IF(AND(L45="CNPJ/CPF",A45="PF"),"PIX: "&amp;TEXT(M45,"00000000000"),IF(L45="TELEFONE","PIX: "&amp;M45,IF(L45="EMAIL","PIX: "&amp;M45,"PIX: "&amp;TEXT(M45,"00000000000000")))))</f>
        <v/>
      </c>
      <c r="AE45" s="86">
        <f>IF(A45="PF",LEN(B45),"")</f>
        <v/>
      </c>
      <c r="AF45" s="12">
        <f>IF(AE45="","",IF(AE45=8,"000."&amp;LEFT(B45,3)&amp;"."&amp;MID(B45,4,3)&amp;"-"&amp;RIGHT(B45,2),IF(AE45=9,"00"&amp;LEFT(B45,1)&amp;"."&amp;MID(B45,2,3)&amp;"."&amp;MID(B45,5,3)&amp;"-"&amp;RIGHT(B45,2),IF(AE45=10,"0"&amp;LEFT(B45,2)&amp;"."&amp;MID(B45,3,3)&amp;"."&amp;MID(B45,6,3)&amp;"-"&amp;RIGHT(B45,2),LEFT(B45,3)&amp;"."&amp;MID(B45,4,3)&amp;"."&amp;MID(B45,7,3)&amp;"-"&amp;RIGHT(B45,2)))))</f>
        <v/>
      </c>
    </row>
    <row r="46">
      <c r="A46" s="12">
        <f>IF(B46="","",IF(LEN(B46)&lt;=11,"PF","PJ"))</f>
        <v/>
      </c>
      <c r="B46" s="52" t="n">
        <v>30381600</v>
      </c>
      <c r="C46" s="35" t="inlineStr">
        <is>
          <t>Alonso Martins Gomes</t>
        </is>
      </c>
      <c r="D46" s="35">
        <f>UPPER(C46)</f>
        <v/>
      </c>
      <c r="E46" s="98">
        <f>B46</f>
        <v/>
      </c>
      <c r="M46" s="41">
        <f>IF(L46=0,"",IF(L46=Diversos!$I$2,IF(LEN(B46)&lt;=11,TEXT(B46,"00000000000"),TEXT(B46,"00000000000000")),IF(L46=Diversos!$I$3,G46,F46)))</f>
        <v/>
      </c>
      <c r="N46" s="12" t="inlineStr">
        <is>
          <t>SERV</t>
        </is>
      </c>
      <c r="AA46" s="12">
        <f>IF(AND(AB46&lt;&gt;"",AC46&lt;&gt;""),AC46,AB46&amp;AC46)</f>
        <v/>
      </c>
      <c r="AB46" s="12">
        <f>IF(H46=0,"",IF(I46=13,H46&amp;"  "&amp;TEXT(I46,"000")&amp;"  "&amp;TEXT(J46,"0000")&amp;"  "&amp;K46&amp;" - CPF: "&amp;E46,H46&amp;"  "&amp;TEXT(J46,"0000")&amp;"  "&amp;K46&amp;" - CPF: "&amp;AF46))</f>
        <v/>
      </c>
      <c r="AC46" s="12">
        <f>IF(L46=0,"",IF(AND(L46="CNPJ/CPF",A46="PF"),"PIX: "&amp;TEXT(M46,"00000000000"),IF(L46="TELEFONE","PIX: "&amp;M46,IF(L46="EMAIL","PIX: "&amp;M46,"PIX: "&amp;TEXT(M46,"00000000000000")))))</f>
        <v/>
      </c>
      <c r="AE46" s="86">
        <f>IF(A46="PF",LEN(B46),"")</f>
        <v/>
      </c>
      <c r="AF46" s="12">
        <f>IF(AE46="","",IF(AE46=8,"000."&amp;LEFT(B46,3)&amp;"."&amp;MID(B46,4,3)&amp;"-"&amp;RIGHT(B46,2),IF(AE46=9,"00"&amp;LEFT(B46,1)&amp;"."&amp;MID(B46,2,3)&amp;"."&amp;MID(B46,5,3)&amp;"-"&amp;RIGHT(B46,2),IF(AE46=10,"0"&amp;LEFT(B46,2)&amp;"."&amp;MID(B46,3,3)&amp;"."&amp;MID(B46,6,3)&amp;"-"&amp;RIGHT(B46,2),LEFT(B46,3)&amp;"."&amp;MID(B46,4,3)&amp;"."&amp;MID(B46,7,3)&amp;"-"&amp;RIGHT(B46,2)))))</f>
        <v/>
      </c>
    </row>
    <row r="47">
      <c r="A47" s="12">
        <f>IF(B47="","",IF(LEN(B47)&lt;=11,"PF","PJ"))</f>
        <v/>
      </c>
      <c r="B47" s="98" t="n">
        <v>28570985000100</v>
      </c>
      <c r="C47" s="35" t="inlineStr">
        <is>
          <t>ALOX ALUMINIUM COMERCIO E IND LTDA</t>
        </is>
      </c>
      <c r="D47" s="35" t="inlineStr">
        <is>
          <t>ALOX ALUMINIUM</t>
        </is>
      </c>
      <c r="E47" s="98">
        <f>B47</f>
        <v/>
      </c>
      <c r="M47" s="41">
        <f>IF(L47=0,"",IF(L47=Diversos!$I$2,IF(LEN(B47)&lt;=11,TEXT(B47,"00000000000"),TEXT(B47,"00000000000000")),IF(L47=Diversos!$I$3,G47,F47)))</f>
        <v/>
      </c>
      <c r="N47" s="12" t="inlineStr">
        <is>
          <t>MAT</t>
        </is>
      </c>
      <c r="AA47" s="12">
        <f>IF(AND(AB47&lt;&gt;"",AC47&lt;&gt;""),AC47,AB47&amp;AC47)</f>
        <v/>
      </c>
      <c r="AB47" s="12">
        <f>IF(H47=0,"",IF(I47=13,H47&amp;"  "&amp;TEXT(I47,"000")&amp;"  "&amp;TEXT(J47,"0000")&amp;"  "&amp;K47&amp;" - CPF: "&amp;E47,H47&amp;"  "&amp;TEXT(J47,"0000")&amp;"  "&amp;K47&amp;" - CPF: "&amp;AF47))</f>
        <v/>
      </c>
      <c r="AC47" s="12">
        <f>IF(L47=0,"",IF(AND(L47="CNPJ/CPF",A47="PF"),"PIX: "&amp;TEXT(M47,"00000000000"),IF(L47="TELEFONE","PIX: "&amp;M47,IF(L47="EMAIL","PIX: "&amp;M47,"PIX: "&amp;TEXT(M47,"00000000000000")))))</f>
        <v/>
      </c>
      <c r="AE47" s="86">
        <f>IF(A47="PF",LEN(B47),"")</f>
        <v/>
      </c>
      <c r="AF47" s="12">
        <f>IF(AE47="","",IF(AE47=8,"000."&amp;LEFT(B47,3)&amp;"."&amp;MID(B47,4,3)&amp;"-"&amp;RIGHT(B47,2),IF(AE47=9,"00"&amp;LEFT(B47,1)&amp;"."&amp;MID(B47,2,3)&amp;"."&amp;MID(B47,5,3)&amp;"-"&amp;RIGHT(B47,2),IF(AE47=10,"0"&amp;LEFT(B47,2)&amp;"."&amp;MID(B47,3,3)&amp;"."&amp;MID(B47,6,3)&amp;"-"&amp;RIGHT(B47,2),LEFT(B47,3)&amp;"."&amp;MID(B47,4,3)&amp;"."&amp;MID(B47,7,3)&amp;"-"&amp;RIGHT(B47,2)))))</f>
        <v/>
      </c>
    </row>
    <row r="48">
      <c r="A48" s="98">
        <f>IF(B48="","",IF(LEN(B48)&lt;=11,"PF","PJ"))</f>
        <v/>
      </c>
      <c r="B48" s="98" t="n">
        <v>20772709000112</v>
      </c>
      <c r="C48" s="35" t="inlineStr">
        <is>
          <t>ALPHAVILLE COM DE MAT CONSTR LTDA</t>
        </is>
      </c>
      <c r="D48" s="35">
        <f>UPPER(C48)</f>
        <v/>
      </c>
      <c r="E48" s="37">
        <f>B48</f>
        <v/>
      </c>
      <c r="F48" s="43" t="n"/>
      <c r="M48" s="41">
        <f>IF(L48=0,"",IF(L48=Diversos!$I$2,IF(LEN(B48)&lt;=11,TEXT(B48,"00000000000"),TEXT(B48,"00000000000000")),IF(L48=Diversos!$I$3,G48,F48)))</f>
        <v/>
      </c>
      <c r="N48" s="12" t="inlineStr">
        <is>
          <t>MAT</t>
        </is>
      </c>
      <c r="Q48" s="12" t="inlineStr">
        <is>
          <t>Rua Celso Clark Lima</t>
        </is>
      </c>
      <c r="R48" s="12" t="n">
        <v>300</v>
      </c>
      <c r="T48" s="12" t="inlineStr">
        <is>
          <t>OLARIA</t>
        </is>
      </c>
      <c r="U48" s="42" t="n">
        <v>34000001</v>
      </c>
      <c r="V48" s="12" t="inlineStr">
        <is>
          <t>NOVA LIMA</t>
        </is>
      </c>
      <c r="W48" s="12" t="inlineStr">
        <is>
          <t>MG</t>
        </is>
      </c>
      <c r="AA48" s="12">
        <f>IF(AND(AB48&lt;&gt;"",AC48&lt;&gt;""),AC48,AB48&amp;AC48)</f>
        <v/>
      </c>
      <c r="AB48" s="12">
        <f>IF(H48=0,"",IF(I48=13,H48&amp;"  "&amp;TEXT(I48,"000")&amp;"  "&amp;TEXT(J48,"0000")&amp;"  "&amp;K48&amp;" - CPF: "&amp;E48,H48&amp;"  "&amp;TEXT(J48,"0000")&amp;"  "&amp;K48&amp;" - CPF: "&amp;AF48))</f>
        <v/>
      </c>
      <c r="AC48" s="12">
        <f>IF(L48=0,"",IF(AND(L48="CNPJ/CPF",A48="PF"),"PIX: "&amp;TEXT(M48,"00000000000"),IF(L48="TELEFONE","PIX: "&amp;M48,IF(L48="EMAIL","PIX: "&amp;M48,"PIX: "&amp;TEXT(M48,"00000000000000")))))</f>
        <v/>
      </c>
      <c r="AE48" s="86">
        <f>IF(A48="PF",LEN(B48),"")</f>
        <v/>
      </c>
      <c r="AF48" s="12">
        <f>IF(AE48="","",IF(AE48=8,"000."&amp;LEFT(B48,3)&amp;"."&amp;MID(B48,4,3)&amp;"-"&amp;RIGHT(B48,2),IF(AE48=9,"00"&amp;LEFT(B48,1)&amp;"."&amp;MID(B48,2,3)&amp;"."&amp;MID(B48,5,3)&amp;"-"&amp;RIGHT(B48,2),IF(AE48=10,"0"&amp;LEFT(B48,2)&amp;"."&amp;MID(B48,3,3)&amp;"."&amp;MID(B48,6,3)&amp;"-"&amp;RIGHT(B48,2),LEFT(B48,3)&amp;"."&amp;MID(B48,4,3)&amp;"."&amp;MID(B48,7,3)&amp;"-"&amp;RIGHT(B48,2)))))</f>
        <v/>
      </c>
    </row>
    <row r="49">
      <c r="A49" s="98">
        <f>IF(B49="","",IF(LEN(B49)&lt;=11,"PF","PJ"))</f>
        <v/>
      </c>
      <c r="B49" s="98" t="n">
        <v>5507566000128</v>
      </c>
      <c r="C49" s="35" t="inlineStr">
        <is>
          <t>SERRALHERIA E VIDROS TEMPERADOS SANTA CLARA LTDA</t>
        </is>
      </c>
      <c r="D49" s="35" t="inlineStr">
        <is>
          <t>ALUMIG MINAS</t>
        </is>
      </c>
      <c r="E49" s="37">
        <f>B49</f>
        <v/>
      </c>
      <c r="F49" s="43" t="n"/>
      <c r="M49" s="41">
        <f>IF(L49=0,"",IF(L49=Diversos!$I$2,IF(LEN(B49)&lt;=11,TEXT(B49,"00000000000"),TEXT(B49,"00000000000000")),IF(L49=Diversos!$I$3,G49,F49)))</f>
        <v/>
      </c>
      <c r="N49" s="12" t="inlineStr">
        <is>
          <t>MAT</t>
        </is>
      </c>
      <c r="Q49" s="12" t="inlineStr">
        <is>
          <t>Rua Paraoquena</t>
        </is>
      </c>
      <c r="R49" s="12" t="n">
        <v>295</v>
      </c>
      <c r="S49" s="12" t="inlineStr">
        <is>
          <t>N 121</t>
        </is>
      </c>
      <c r="T49" s="12" t="inlineStr">
        <is>
          <t>NOVA GRANADA</t>
        </is>
      </c>
      <c r="U49" s="42" t="n">
        <v>30431420</v>
      </c>
      <c r="V49" s="12" t="inlineStr">
        <is>
          <t>BELO HORIZONTE</t>
        </is>
      </c>
      <c r="W49" s="12" t="inlineStr">
        <is>
          <t>MG</t>
        </is>
      </c>
      <c r="AA49" s="12">
        <f>IF(AND(AB49&lt;&gt;"",AC49&lt;&gt;""),AC49,AB49&amp;AC49)</f>
        <v/>
      </c>
      <c r="AB49" s="12">
        <f>IF(H49=0,"",IF(I49=13,H49&amp;"  "&amp;TEXT(I49,"000")&amp;"  "&amp;TEXT(J49,"0000")&amp;"  "&amp;K49&amp;" - CPF: "&amp;E49,H49&amp;"  "&amp;TEXT(J49,"0000")&amp;"  "&amp;K49&amp;" - CPF: "&amp;AF49))</f>
        <v/>
      </c>
      <c r="AC49" s="12">
        <f>IF(L49=0,"",IF(AND(L49="CNPJ/CPF",A49="PF"),"PIX: "&amp;TEXT(M49,"00000000000"),IF(L49="TELEFONE","PIX: "&amp;M49,IF(L49="EMAIL","PIX: "&amp;M49,"PIX: "&amp;TEXT(M49,"00000000000000")))))</f>
        <v/>
      </c>
      <c r="AE49" s="86">
        <f>IF(A49="PF",LEN(B49),"")</f>
        <v/>
      </c>
      <c r="AF49" s="12">
        <f>IF(AE49="","",IF(AE49=8,"000."&amp;LEFT(B49,3)&amp;"."&amp;MID(B49,4,3)&amp;"-"&amp;RIGHT(B49,2),IF(AE49=9,"00"&amp;LEFT(B49,1)&amp;"."&amp;MID(B49,2,3)&amp;"."&amp;MID(B49,5,3)&amp;"-"&amp;RIGHT(B49,2),IF(AE49=10,"0"&amp;LEFT(B49,2)&amp;"."&amp;MID(B49,3,3)&amp;"."&amp;MID(B49,6,3)&amp;"-"&amp;RIGHT(B49,2),LEFT(B49,3)&amp;"."&amp;MID(B49,4,3)&amp;"."&amp;MID(B49,7,3)&amp;"-"&amp;RIGHT(B49,2)))))</f>
        <v/>
      </c>
    </row>
    <row r="50">
      <c r="A50" s="98">
        <f>IF(B50="","",IF(LEN(B50)&lt;=11,"PF","PJ"))</f>
        <v/>
      </c>
      <c r="B50" s="98" t="n">
        <v>24651750000191</v>
      </c>
      <c r="C50" s="35" t="inlineStr">
        <is>
          <t>ALVIM COMERCIO DE MADEIRAS LTDA</t>
        </is>
      </c>
      <c r="D50" s="35" t="inlineStr">
        <is>
          <t>ALVIM COMERCIO DE MADEIRAS</t>
        </is>
      </c>
      <c r="E50" s="37">
        <f>B50</f>
        <v/>
      </c>
      <c r="F50" s="43" t="n"/>
      <c r="M50" s="41">
        <f>IF(L50=0,"",IF(L50=Diversos!$I$2,IF(LEN(B50)&lt;=11,TEXT(B50,"00000000000"),TEXT(B50,"00000000000000")),IF(L50=Diversos!$I$3,G50,F50)))</f>
        <v/>
      </c>
      <c r="N50" s="12" t="inlineStr">
        <is>
          <t>MAT</t>
        </is>
      </c>
      <c r="Q50" s="12" t="inlineStr">
        <is>
          <t>Via Expressa Francisco Cleuton Lopes</t>
        </is>
      </c>
      <c r="R50" s="12" t="n">
        <v>3085</v>
      </c>
      <c r="T50" s="42" t="inlineStr">
        <is>
          <t>Agua Branca</t>
        </is>
      </c>
      <c r="U50" s="42" t="n">
        <v>32370485</v>
      </c>
      <c r="V50" s="12" t="inlineStr">
        <is>
          <t>CONTAGEM</t>
        </is>
      </c>
      <c r="W50" s="12" t="inlineStr">
        <is>
          <t>MG</t>
        </is>
      </c>
      <c r="AA50" s="12">
        <f>IF(AND(AB50&lt;&gt;"",AC50&lt;&gt;""),AC50,AB50&amp;AC50)</f>
        <v/>
      </c>
      <c r="AB50" s="12">
        <f>IF(H50=0,"",IF(I50=13,H50&amp;"  "&amp;TEXT(I50,"000")&amp;"  "&amp;TEXT(J50,"0000")&amp;"  "&amp;K50&amp;" - CPF: "&amp;E50,H50&amp;"  "&amp;TEXT(J50,"0000")&amp;"  "&amp;K50&amp;" - CPF: "&amp;AF50))</f>
        <v/>
      </c>
      <c r="AC50" s="12">
        <f>IF(L50=0,"",IF(AND(L50="CNPJ/CPF",A50="PF"),"PIX: "&amp;TEXT(M50,"00000000000"),IF(L50="TELEFONE","PIX: "&amp;M50,IF(L50="EMAIL","PIX: "&amp;M50,"PIX: "&amp;TEXT(M50,"00000000000000")))))</f>
        <v/>
      </c>
      <c r="AE50" s="86">
        <f>IF(A50="PF",LEN(B50),"")</f>
        <v/>
      </c>
      <c r="AF50" s="12">
        <f>IF(AE50="","",IF(AE50=8,"000."&amp;LEFT(B50,3)&amp;"."&amp;MID(B50,4,3)&amp;"-"&amp;RIGHT(B50,2),IF(AE50=9,"00"&amp;LEFT(B50,1)&amp;"."&amp;MID(B50,2,3)&amp;"."&amp;MID(B50,5,3)&amp;"-"&amp;RIGHT(B50,2),IF(AE50=10,"0"&amp;LEFT(B50,2)&amp;"."&amp;MID(B50,3,3)&amp;"."&amp;MID(B50,6,3)&amp;"-"&amp;RIGHT(B50,2),LEFT(B50,3)&amp;"."&amp;MID(B50,4,3)&amp;"."&amp;MID(B50,7,3)&amp;"-"&amp;RIGHT(B50,2)))))</f>
        <v/>
      </c>
    </row>
    <row r="51">
      <c r="A51" s="98">
        <f>IF(B51="","",IF(LEN(B51)&lt;=11,"PF","PJ"))</f>
        <v/>
      </c>
      <c r="B51" s="98" t="n">
        <v>42224853653</v>
      </c>
      <c r="C51" s="35" t="inlineStr">
        <is>
          <t>ALVIMAR ELAIR COSTA</t>
        </is>
      </c>
      <c r="D51" s="35">
        <f>UPPER(C51)</f>
        <v/>
      </c>
      <c r="E51" s="37">
        <f>B51</f>
        <v/>
      </c>
      <c r="F51" s="43" t="n"/>
      <c r="H51" s="12" t="inlineStr">
        <is>
          <t>CEF</t>
        </is>
      </c>
      <c r="I51" s="39" t="n">
        <v>13</v>
      </c>
      <c r="J51" s="40" t="n">
        <v>87</v>
      </c>
      <c r="K51" s="12" t="n">
        <v>1430498</v>
      </c>
      <c r="M51" s="41">
        <f>IF(L51=0,"",IF(L51=Diversos!$I$2,IF(LEN(B51)&lt;=11,TEXT(B51,"00000000000"),TEXT(B51,"00000000000000")),IF(L51=Diversos!$I$3,G51,F51)))</f>
        <v/>
      </c>
      <c r="N51" s="12" t="inlineStr">
        <is>
          <t>SERV</t>
        </is>
      </c>
      <c r="AA51" s="12">
        <f>IF(AND(AB51&lt;&gt;"",AC51&lt;&gt;""),AC51,AB51&amp;AC51)</f>
        <v/>
      </c>
      <c r="AB51" s="12">
        <f>IF(H51=0,"",IF(I51=13,H51&amp;"  "&amp;TEXT(I51,"000")&amp;"  "&amp;TEXT(J51,"0000")&amp;"  "&amp;K51&amp;" - CPF: "&amp;E51,H51&amp;"  "&amp;TEXT(J51,"0000")&amp;"  "&amp;K51&amp;" - CPF: "&amp;AF51))</f>
        <v/>
      </c>
      <c r="AC51" s="12">
        <f>IF(L51=0,"",IF(AND(L51="CNPJ/CPF",A51="PF"),"PIX: "&amp;TEXT(M51,"00000000000"),IF(L51="TELEFONE","PIX: "&amp;M51,IF(L51="EMAIL","PIX: "&amp;M51,"PIX: "&amp;TEXT(M51,"00000000000000")))))</f>
        <v/>
      </c>
      <c r="AE51" s="86">
        <f>IF(A51="PF",LEN(B51),"")</f>
        <v/>
      </c>
      <c r="AF51" s="12">
        <f>IF(AE51="","",IF(AE51=8,"000."&amp;LEFT(B51,3)&amp;"."&amp;MID(B51,4,3)&amp;"-"&amp;RIGHT(B51,2),IF(AE51=9,"00"&amp;LEFT(B51,1)&amp;"."&amp;MID(B51,2,3)&amp;"."&amp;MID(B51,5,3)&amp;"-"&amp;RIGHT(B51,2),IF(AE51=10,"0"&amp;LEFT(B51,2)&amp;"."&amp;MID(B51,3,3)&amp;"."&amp;MID(B51,6,3)&amp;"-"&amp;RIGHT(B51,2),LEFT(B51,3)&amp;"."&amp;MID(B51,4,3)&amp;"."&amp;MID(B51,7,3)&amp;"-"&amp;RIGHT(B51,2)))))</f>
        <v/>
      </c>
    </row>
    <row r="52">
      <c r="A52" s="98">
        <f>IF(B52="","",IF(LEN(B52)&lt;=11,"PF","PJ"))</f>
        <v/>
      </c>
      <c r="B52" s="98" t="n">
        <v>7429259600</v>
      </c>
      <c r="C52" s="35" t="inlineStr">
        <is>
          <t>AMARO CESARIO DA SILVA</t>
        </is>
      </c>
      <c r="D52" s="35">
        <f>UPPER(C52)</f>
        <v/>
      </c>
      <c r="E52" s="98">
        <f>B52</f>
        <v/>
      </c>
      <c r="L52" s="12" t="inlineStr">
        <is>
          <t>CNPJ/CPF</t>
        </is>
      </c>
      <c r="M52" s="41">
        <f>IF(L52=0,"",IF(L52=Diversos!$I$2,IF(LEN(B52)&lt;=11,TEXT(B52,"00000000000"),TEXT(B52,"00000000000000")),IF(L52=Diversos!$I$3,G52,F52)))</f>
        <v/>
      </c>
      <c r="N52" s="12" t="inlineStr">
        <is>
          <t>SERV</t>
        </is>
      </c>
      <c r="AA52" s="59">
        <f>IF(AND(AB52&lt;&gt;"",AC52&lt;&gt;""),AC52,AB52&amp;AC52)</f>
        <v/>
      </c>
      <c r="AB52" s="12">
        <f>IF(H52=0,"",IF(I52=13,H52&amp;"  "&amp;TEXT(I52,"000")&amp;"  "&amp;TEXT(J52,"0000")&amp;"  "&amp;K52&amp;" - CPF: "&amp;E52,H52&amp;"  "&amp;TEXT(J52,"0000")&amp;"  "&amp;K52&amp;" - CPF: "&amp;AF52))</f>
        <v/>
      </c>
      <c r="AC52" s="12">
        <f>IF(L52=0,"",IF(AND(L52="CNPJ/CPF",A52="PF"),"PIX: "&amp;TEXT(M52,"00000000000"),IF(L52="TELEFONE","PIX: "&amp;M52,IF(L52="EMAIL","PIX: "&amp;M52,"PIX: "&amp;TEXT(M52,"00000000000000")))))</f>
        <v/>
      </c>
      <c r="AE52" s="86">
        <f>IF(A52="PF",LEN(B52),"")</f>
        <v/>
      </c>
      <c r="AF52" s="12">
        <f>IF(AE52="","",IF(AE52=8,"000."&amp;LEFT(B52,3)&amp;"."&amp;MID(B52,4,3)&amp;"-"&amp;RIGHT(B52,2),IF(AE52=9,"00"&amp;LEFT(B52,1)&amp;"."&amp;MID(B52,2,3)&amp;"."&amp;MID(B52,5,3)&amp;"-"&amp;RIGHT(B52,2),IF(AE52=10,"0"&amp;LEFT(B52,2)&amp;"."&amp;MID(B52,3,3)&amp;"."&amp;MID(B52,6,3)&amp;"-"&amp;RIGHT(B52,2),LEFT(B52,3)&amp;"."&amp;MID(B52,4,3)&amp;"."&amp;MID(B52,7,3)&amp;"-"&amp;RIGHT(B52,2)))))</f>
        <v/>
      </c>
    </row>
    <row r="53">
      <c r="A53" s="12">
        <f>IF(B53="","",IF(LEN(B53)&lt;=11,"PF","PJ"))</f>
        <v/>
      </c>
      <c r="B53" s="98" t="n">
        <v>51708324000110</v>
      </c>
      <c r="C53" s="35" t="inlineStr">
        <is>
          <t>AMAZONIA UNIFORMES LTDA</t>
        </is>
      </c>
      <c r="D53" s="35">
        <f>UPPER(C53)</f>
        <v/>
      </c>
      <c r="E53" s="98">
        <f>B53</f>
        <v/>
      </c>
      <c r="M53" s="41">
        <f>IF(L53=0,"",IF(L53=Diversos!$I$2,IF(LEN(B53)&lt;=11,TEXT(B53,"00000000000"),TEXT(B53,"00000000000000")),IF(L53=Diversos!$I$3,G53,F53)))</f>
        <v/>
      </c>
      <c r="N53" s="12" t="inlineStr">
        <is>
          <t>MO</t>
        </is>
      </c>
      <c r="O53" s="12" t="inlineStr">
        <is>
          <t>UNIFORMES</t>
        </is>
      </c>
      <c r="P53" s="12" t="inlineStr">
        <is>
          <t>FORNECEDOR</t>
        </is>
      </c>
      <c r="Q53" s="12" t="inlineStr">
        <is>
          <t>AV. AMAZONAS</t>
        </is>
      </c>
      <c r="R53" s="12" t="n">
        <v>1049</v>
      </c>
      <c r="T53" s="12" t="inlineStr">
        <is>
          <t>CENTRO</t>
        </is>
      </c>
      <c r="U53" s="42" t="n">
        <v>30180005</v>
      </c>
      <c r="V53" s="12" t="inlineStr">
        <is>
          <t>BELO HORIZONTE</t>
        </is>
      </c>
      <c r="W53" s="12" t="inlineStr">
        <is>
          <t>MG</t>
        </is>
      </c>
      <c r="AA53" s="12">
        <f>IF(AND(AB53&lt;&gt;"",AC53&lt;&gt;""),AC53,AB53&amp;AC53)</f>
        <v/>
      </c>
      <c r="AB53" s="12">
        <f>IF(H53=0,"",IF(I53=13,H53&amp;"  "&amp;TEXT(I53,"000")&amp;"  "&amp;TEXT(J53,"0000")&amp;"  "&amp;K53&amp;" - CPF: "&amp;E53,H53&amp;"  "&amp;TEXT(J53,"0000")&amp;"  "&amp;K53&amp;" - CPF: "&amp;AF53))</f>
        <v/>
      </c>
      <c r="AC53" s="12">
        <f>IF(L53=0,"",IF(AND(L53="CNPJ/CPF",A53="PF"),"PIX: "&amp;TEXT(M53,"00000000000"),IF(L53="TELEFONE","PIX: "&amp;M53,IF(L53="EMAIL","PIX: "&amp;M53,"PIX: "&amp;TEXT(M53,"00000000000000")))))</f>
        <v/>
      </c>
      <c r="AE53" s="86">
        <f>IF(A53="PF",LEN(B53),"")</f>
        <v/>
      </c>
      <c r="AF53" s="12">
        <f>IF(AE53="","",IF(AE53=8,"000."&amp;LEFT(B53,3)&amp;"."&amp;MID(B53,4,3)&amp;"-"&amp;RIGHT(B53,2),IF(AE53=9,"00"&amp;LEFT(B53,1)&amp;"."&amp;MID(B53,2,3)&amp;"."&amp;MID(B53,5,3)&amp;"-"&amp;RIGHT(B53,2),IF(AE53=10,"0"&amp;LEFT(B53,2)&amp;"."&amp;MID(B53,3,3)&amp;"."&amp;MID(B53,6,3)&amp;"-"&amp;RIGHT(B53,2),LEFT(B53,3)&amp;"."&amp;MID(B53,4,3)&amp;"."&amp;MID(B53,7,3)&amp;"-"&amp;RIGHT(B53,2)))))</f>
        <v/>
      </c>
    </row>
    <row r="54">
      <c r="A54" s="98">
        <f>IF(B54="","",IF(LEN(B54)&lt;=11,"PF","PJ"))</f>
        <v/>
      </c>
      <c r="B54" s="98" t="n">
        <v>15350511000100</v>
      </c>
      <c r="C54" s="35" t="inlineStr">
        <is>
          <t>ANCORA SOLUCOES CONSTRUTIVAS LTDA</t>
        </is>
      </c>
      <c r="D54" s="36">
        <f>UPPER(C54)</f>
        <v/>
      </c>
      <c r="E54" s="37">
        <f>B54</f>
        <v/>
      </c>
      <c r="F54" s="43" t="n"/>
      <c r="G54" s="48" t="n"/>
      <c r="L54" s="12" t="inlineStr">
        <is>
          <t>CNPJ/CPF</t>
        </is>
      </c>
      <c r="M54" s="41">
        <f>IF(L54=0,"",IF(L54=Diversos!$I$2,IF(LEN(B54)&lt;=11,TEXT(B54,"00000000000"),TEXT(B54,"00000000000000")),IF(L54=Diversos!$I$3,G54,F54)))</f>
        <v/>
      </c>
      <c r="N54" s="12" t="inlineStr">
        <is>
          <t>MAT</t>
        </is>
      </c>
      <c r="Q54" s="12" t="inlineStr">
        <is>
          <t>Via Expressa Francisco Cleuton Lopes</t>
        </is>
      </c>
      <c r="R54" s="12" t="n">
        <v>1740</v>
      </c>
      <c r="T54" s="12" t="inlineStr">
        <is>
          <t>AGUA BRANCA</t>
        </is>
      </c>
      <c r="U54" s="42" t="n">
        <v>32370485</v>
      </c>
      <c r="V54" s="12" t="inlineStr">
        <is>
          <t>CONTAGEM</t>
        </is>
      </c>
      <c r="W54" s="12" t="inlineStr">
        <is>
          <t>MG</t>
        </is>
      </c>
      <c r="AA54" s="12">
        <f>IF(AND(AB54&lt;&gt;"",AC54&lt;&gt;""),AC54,AB54&amp;AC54)</f>
        <v/>
      </c>
      <c r="AB54" s="12">
        <f>IF(H54=0,"",IF(I54=13,H54&amp;"  "&amp;TEXT(I54,"000")&amp;"  "&amp;TEXT(J54,"0000")&amp;"  "&amp;K54&amp;" - CPF: "&amp;E54,H54&amp;"  "&amp;TEXT(J54,"0000")&amp;"  "&amp;K54&amp;" - CPF: "&amp;AF54))</f>
        <v/>
      </c>
      <c r="AC54" s="12">
        <f>IF(L54=0,"",IF(AND(L54="CNPJ/CPF",A54="PF"),"PIX: "&amp;TEXT(M54,"00000000000"),IF(L54="TELEFONE","PIX: "&amp;M54,IF(L54="EMAIL","PIX: "&amp;M54,"PIX: "&amp;TEXT(M54,"00000000000000")))))</f>
        <v/>
      </c>
      <c r="AE54" s="86">
        <f>IF(A54="PF",LEN(B54),"")</f>
        <v/>
      </c>
      <c r="AF54" s="12">
        <f>IF(AE54="","",IF(AE54=8,"000."&amp;LEFT(B54,3)&amp;"."&amp;MID(B54,4,3)&amp;"-"&amp;RIGHT(B54,2),IF(AE54=9,"00"&amp;LEFT(B54,1)&amp;"."&amp;MID(B54,2,3)&amp;"."&amp;MID(B54,5,3)&amp;"-"&amp;RIGHT(B54,2),IF(AE54=10,"0"&amp;LEFT(B54,2)&amp;"."&amp;MID(B54,3,3)&amp;"."&amp;MID(B54,6,3)&amp;"-"&amp;RIGHT(B54,2),LEFT(B54,3)&amp;"."&amp;MID(B54,4,3)&amp;"."&amp;MID(B54,7,3)&amp;"-"&amp;RIGHT(B54,2)))))</f>
        <v/>
      </c>
    </row>
    <row r="55">
      <c r="A55" s="98">
        <f>IF(B55="","",IF(LEN(B55)&lt;=11,"PF","PJ"))</f>
        <v/>
      </c>
      <c r="B55" s="98" t="n">
        <v>11591941652</v>
      </c>
      <c r="C55" s="35" t="inlineStr">
        <is>
          <t>ANDERSON CUSTODIO DE SOUZA</t>
        </is>
      </c>
      <c r="D55" s="36">
        <f>UPPER(C55)</f>
        <v/>
      </c>
      <c r="E55" s="37">
        <f>B55</f>
        <v/>
      </c>
      <c r="F55" s="38" t="n">
        <v>31989816299</v>
      </c>
      <c r="L55" s="12" t="inlineStr">
        <is>
          <t>TELEFONE</t>
        </is>
      </c>
      <c r="M55" s="41">
        <f>IF(L55=0,"",IF(L55=Diversos!$I$2,IF(LEN(B55)&lt;=11,TEXT(B55,"00000000000"),TEXT(B55,"00000000000000")),IF(L55=Diversos!$I$3,G55,F55)))</f>
        <v/>
      </c>
      <c r="N55" s="12" t="inlineStr">
        <is>
          <t>MO</t>
        </is>
      </c>
      <c r="P55" s="44" t="inlineStr">
        <is>
          <t>COLABORADOR</t>
        </is>
      </c>
      <c r="AA55" s="12">
        <f>IF(AND(AB55&lt;&gt;"",AC55&lt;&gt;""),AC55,AB55&amp;AC55)</f>
        <v/>
      </c>
      <c r="AB55" s="12">
        <f>IF(H55=0,"",IF(I55=13,H55&amp;"  "&amp;TEXT(I55,"000")&amp;"  "&amp;TEXT(J55,"0000")&amp;"  "&amp;K55&amp;" - CPF: "&amp;E55,H55&amp;"  "&amp;TEXT(J55,"0000")&amp;"  "&amp;K55&amp;" - CPF: "&amp;AF55))</f>
        <v/>
      </c>
      <c r="AC55" s="12">
        <f>IF(L55=0,"",IF(AND(L55="CNPJ/CPF",A55="PF"),"PIX: "&amp;TEXT(M55,"00000000000"),IF(L55="TELEFONE","PIX: "&amp;M55,IF(L55="EMAIL","PIX: "&amp;M55,"PIX: "&amp;TEXT(M55,"00000000000000")))))</f>
        <v/>
      </c>
      <c r="AE55" s="86">
        <f>IF(A55="PF",LEN(B55),"")</f>
        <v/>
      </c>
      <c r="AF55" s="12">
        <f>IF(AE55="","",IF(AE55=8,"000."&amp;LEFT(B55,3)&amp;"."&amp;MID(B55,4,3)&amp;"-"&amp;RIGHT(B55,2),IF(AE55=9,"00"&amp;LEFT(B55,1)&amp;"."&amp;MID(B55,2,3)&amp;"."&amp;MID(B55,5,3)&amp;"-"&amp;RIGHT(B55,2),IF(AE55=10,"0"&amp;LEFT(B55,2)&amp;"."&amp;MID(B55,3,3)&amp;"."&amp;MID(B55,6,3)&amp;"-"&amp;RIGHT(B55,2),LEFT(B55,3)&amp;"."&amp;MID(B55,4,3)&amp;"."&amp;MID(B55,7,3)&amp;"-"&amp;RIGHT(B55,2)))))</f>
        <v/>
      </c>
    </row>
    <row r="56">
      <c r="A56" s="98">
        <f>IF(B56="","",IF(LEN(B56)&lt;=11,"PF","PJ"))</f>
        <v/>
      </c>
      <c r="B56" s="98" t="n">
        <v>1561477699</v>
      </c>
      <c r="C56" s="35" t="inlineStr">
        <is>
          <t>ANDERSON SANTOS ARAUJO</t>
        </is>
      </c>
      <c r="D56" s="35">
        <f>UPPER(C56)</f>
        <v/>
      </c>
      <c r="E56" s="98">
        <f>B56</f>
        <v/>
      </c>
      <c r="M56" s="41">
        <f>IF(L56=0,"",IF(L56=Diversos!$I$2,IF(LEN(B56)&lt;=11,TEXT(B56,"00000000000"),TEXT(B56,"00000000000000")),IF(L56=Diversos!$I$3,G56,F56)))</f>
        <v/>
      </c>
      <c r="N56" s="12" t="inlineStr">
        <is>
          <t>SERV</t>
        </is>
      </c>
      <c r="AA56" s="59">
        <f>IF(AND(AB56&lt;&gt;"",AC56&lt;&gt;""),AC56,AB56&amp;AC56)</f>
        <v/>
      </c>
      <c r="AB56" s="12">
        <f>IF(H56=0,"",IF(I56=13,H56&amp;"  "&amp;TEXT(I56,"000")&amp;"  "&amp;TEXT(J56,"0000")&amp;"  "&amp;K56&amp;" - CPF: "&amp;E56,H56&amp;"  "&amp;TEXT(J56,"0000")&amp;"  "&amp;K56&amp;" - CPF: "&amp;AF56))</f>
        <v/>
      </c>
      <c r="AC56" s="12">
        <f>IF(L56=0,"",IF(AND(L56="CNPJ/CPF",A56="PF"),"PIX: "&amp;TEXT(M56,"00000000000"),IF(L56="TELEFONE","PIX: "&amp;M56,IF(L56="EMAIL","PIX: "&amp;M56,"PIX: "&amp;TEXT(M56,"00000000000000")))))</f>
        <v/>
      </c>
      <c r="AE56" s="86">
        <f>IF(A56="PF",LEN(B56),"")</f>
        <v/>
      </c>
      <c r="AF56" s="12">
        <f>IF(AE56="","",IF(AE56=8,"000."&amp;LEFT(B56,3)&amp;"."&amp;MID(B56,4,3)&amp;"-"&amp;RIGHT(B56,2),IF(AE56=9,"00"&amp;LEFT(B56,1)&amp;"."&amp;MID(B56,2,3)&amp;"."&amp;MID(B56,5,3)&amp;"-"&amp;RIGHT(B56,2),IF(AE56=10,"0"&amp;LEFT(B56,2)&amp;"."&amp;MID(B56,3,3)&amp;"."&amp;MID(B56,6,3)&amp;"-"&amp;RIGHT(B56,2),LEFT(B56,3)&amp;"."&amp;MID(B56,4,3)&amp;"."&amp;MID(B56,7,3)&amp;"-"&amp;RIGHT(B56,2)))))</f>
        <v/>
      </c>
    </row>
    <row r="57">
      <c r="A57" s="12">
        <f>IF(B57="","",IF(LEN(B57)&lt;=11,"PF","PJ"))</f>
        <v/>
      </c>
      <c r="B57" s="98" t="n">
        <v>3599363692</v>
      </c>
      <c r="C57" s="35" t="inlineStr">
        <is>
          <t>ANDRE LUIZ O CASSIANO</t>
        </is>
      </c>
      <c r="D57" s="35">
        <f>UPPER(C57)</f>
        <v/>
      </c>
      <c r="E57" s="98">
        <f>B57</f>
        <v/>
      </c>
      <c r="F57" s="38" t="n">
        <v>31986931286</v>
      </c>
      <c r="L57" s="12" t="inlineStr">
        <is>
          <t>TELEFONE</t>
        </is>
      </c>
      <c r="M57" s="41">
        <f>IF(L57=0,"",IF(L57=Diversos!$I$2,IF(LEN(B57)&lt;=11,TEXT(B57,"00000000000"),TEXT(B57,"00000000000000")),IF(L57=Diversos!$I$3,G57,F57)))</f>
        <v/>
      </c>
      <c r="N57" s="12" t="inlineStr">
        <is>
          <t>MO</t>
        </is>
      </c>
      <c r="P57" s="12" t="inlineStr">
        <is>
          <t>COLABORADOR</t>
        </is>
      </c>
      <c r="AA57" s="12">
        <f>IF(AND(AB57&lt;&gt;"",AC57&lt;&gt;""),AC57,AB57&amp;AC57)</f>
        <v/>
      </c>
      <c r="AB57" s="12">
        <f>IF(H57=0,"",IF(I57=13,H57&amp;"  "&amp;TEXT(I57,"000")&amp;"  "&amp;TEXT(J57,"0000")&amp;"  "&amp;K57&amp;" - CPF: "&amp;E57,H57&amp;"  "&amp;TEXT(J57,"0000")&amp;"  "&amp;K57&amp;" - CPF: "&amp;AF57))</f>
        <v/>
      </c>
      <c r="AC57" s="12">
        <f>IF(L57=0,"",IF(AND(L57="CNPJ/CPF",A57="PF"),"PIX: "&amp;TEXT(M57,"00000000000"),IF(L57="TELEFONE","PIX: "&amp;M57,IF(L57="EMAIL","PIX: "&amp;M57,"PIX: "&amp;TEXT(M57,"00000000000000")))))</f>
        <v/>
      </c>
      <c r="AE57" s="86">
        <f>IF(A57="PF",LEN(B57),"")</f>
        <v/>
      </c>
      <c r="AF57" s="12">
        <f>IF(AE57="","",IF(AE57=8,"000."&amp;LEFT(B57,3)&amp;"."&amp;MID(B57,4,3)&amp;"-"&amp;RIGHT(B57,2),IF(AE57=9,"00"&amp;LEFT(B57,1)&amp;"."&amp;MID(B57,2,3)&amp;"."&amp;MID(B57,5,3)&amp;"-"&amp;RIGHT(B57,2),IF(AE57=10,"0"&amp;LEFT(B57,2)&amp;"."&amp;MID(B57,3,3)&amp;"."&amp;MID(B57,6,3)&amp;"-"&amp;RIGHT(B57,2),LEFT(B57,3)&amp;"."&amp;MID(B57,4,3)&amp;"."&amp;MID(B57,7,3)&amp;"-"&amp;RIGHT(B57,2)))))</f>
        <v/>
      </c>
    </row>
    <row r="58">
      <c r="A58" s="98">
        <f>IF(B58="","",IF(LEN(B58)&lt;=11,"PF","PJ"))</f>
        <v/>
      </c>
      <c r="B58" s="81" t="n">
        <v>31986868335</v>
      </c>
      <c r="C58" s="35" t="inlineStr">
        <is>
          <t>ANTONIO AMARILDO SILVA</t>
        </is>
      </c>
      <c r="D58" s="35">
        <f>UPPER(C58)</f>
        <v/>
      </c>
      <c r="E58" s="98">
        <f>B58</f>
        <v/>
      </c>
      <c r="F58" s="38" t="n">
        <v>31986868335</v>
      </c>
      <c r="L58" s="12" t="inlineStr">
        <is>
          <t>TELEFONE</t>
        </is>
      </c>
      <c r="M58" s="41">
        <f>IF(L58=0,"",IF(L58=Diversos!$I$2,IF(LEN(B58)&lt;=11,TEXT(B58,"00000000000"),TEXT(B58,"00000000000000")),IF(L58=Diversos!$I$3,G58,F58)))</f>
        <v/>
      </c>
      <c r="N58" s="12" t="inlineStr">
        <is>
          <t>MO</t>
        </is>
      </c>
      <c r="AA58" s="59">
        <f>IF(AND(AB58&lt;&gt;"",AC58&lt;&gt;""),AC58,AB58&amp;AC58)</f>
        <v/>
      </c>
      <c r="AB58" s="12">
        <f>IF(H58=0,"",IF(I58=13,H58&amp;"  "&amp;TEXT(I58,"000")&amp;"  "&amp;TEXT(J58,"0000")&amp;"  "&amp;K58&amp;" - CPF: "&amp;E58,H58&amp;"  "&amp;TEXT(J58,"0000")&amp;"  "&amp;K58&amp;" - CPF: "&amp;AF58))</f>
        <v/>
      </c>
      <c r="AC58" s="12">
        <f>IF(L58=0,"",IF(AND(L58="CNPJ/CPF",A58="PF"),"PIX: "&amp;TEXT(M58,"00000000000"),IF(L58="TELEFONE","PIX: "&amp;M58,IF(L58="EMAIL","PIX: "&amp;M58,"PIX: "&amp;TEXT(M58,"00000000000000")))))</f>
        <v/>
      </c>
      <c r="AE58" s="86">
        <f>IF(A58="PF",LEN(B58),"")</f>
        <v/>
      </c>
      <c r="AF58" s="12">
        <f>IF(AE58="","",IF(AE58=8,"000."&amp;LEFT(B58,3)&amp;"."&amp;MID(B58,4,3)&amp;"-"&amp;RIGHT(B58,2),IF(AE58=9,"00"&amp;LEFT(B58,1)&amp;"."&amp;MID(B58,2,3)&amp;"."&amp;MID(B58,5,3)&amp;"-"&amp;RIGHT(B58,2),IF(AE58=10,"0"&amp;LEFT(B58,2)&amp;"."&amp;MID(B58,3,3)&amp;"."&amp;MID(B58,6,3)&amp;"-"&amp;RIGHT(B58,2),LEFT(B58,3)&amp;"."&amp;MID(B58,4,3)&amp;"."&amp;MID(B58,7,3)&amp;"-"&amp;RIGHT(B58,2)))))</f>
        <v/>
      </c>
    </row>
    <row r="59">
      <c r="A59" s="98" t="inlineStr">
        <is>
          <t>PF</t>
        </is>
      </c>
      <c r="B59" s="37" t="n">
        <v>39900266668</v>
      </c>
      <c r="C59" s="36" t="inlineStr">
        <is>
          <t>ANTONIO DE ASSIS ELOI</t>
        </is>
      </c>
      <c r="D59" s="36">
        <f>UPPER(C59)</f>
        <v/>
      </c>
      <c r="E59" s="37">
        <f>B59</f>
        <v/>
      </c>
      <c r="F59" s="43" t="n"/>
      <c r="G59" s="44" t="n"/>
      <c r="H59" s="44" t="inlineStr">
        <is>
          <t>CEF</t>
        </is>
      </c>
      <c r="I59" s="45" t="n">
        <v>13</v>
      </c>
      <c r="J59" s="46" t="n">
        <v>94</v>
      </c>
      <c r="K59" s="44" t="n">
        <v>668812</v>
      </c>
      <c r="L59" s="44" t="n"/>
      <c r="M59" s="41">
        <f>IF(L59=0,"",IF(L59=Diversos!$I$2,IF(LEN(B59)&lt;=11,TEXT(B59,"00000000000"),TEXT(B59,"00000000000000")),IF(L59=Diversos!$I$3,G59,F59)))</f>
        <v/>
      </c>
      <c r="N59" s="44" t="inlineStr">
        <is>
          <t>MO</t>
        </is>
      </c>
      <c r="O59" s="44" t="n"/>
      <c r="P59" s="44" t="inlineStr">
        <is>
          <t>COLABORADOR</t>
        </is>
      </c>
      <c r="Q59" s="44" t="n"/>
      <c r="R59" s="44" t="n"/>
      <c r="S59" s="44" t="n"/>
      <c r="T59" s="44" t="n"/>
      <c r="U59" s="47" t="n"/>
      <c r="V59" s="44" t="n"/>
      <c r="W59" s="44" t="n"/>
      <c r="X59" s="44" t="n"/>
      <c r="Y59" s="44" t="n"/>
      <c r="Z59" s="44" t="n"/>
      <c r="AA59" s="12">
        <f>IF(AND(AB59&lt;&gt;"",AC59&lt;&gt;""),AC59,AB59&amp;AC59)</f>
        <v/>
      </c>
      <c r="AB59" s="12">
        <f>IF(H59=0,"",IF(I59=13,H59&amp;"  "&amp;TEXT(I59,"000")&amp;"  "&amp;TEXT(J59,"0000")&amp;"  "&amp;K59&amp;" - CPF: "&amp;E59,H59&amp;"  "&amp;TEXT(J59,"0000")&amp;"  "&amp;K59&amp;" - CPF: "&amp;AF59))</f>
        <v/>
      </c>
      <c r="AC59" s="12">
        <f>IF(L59=0,"",IF(AND(L59="CNPJ/CPF",A59="PF"),"PIX: "&amp;TEXT(M59,"00000000000"),IF(L59="TELEFONE","PIX: "&amp;M59,IF(L59="EMAIL","PIX: "&amp;M59,"PIX: "&amp;TEXT(M59,"00000000000000")))))</f>
        <v/>
      </c>
      <c r="AE59" s="86">
        <f>IF(A59="PF",LEN(B59),"")</f>
        <v/>
      </c>
      <c r="AF59" s="12">
        <f>IF(AE59="","",IF(AE59=8,"000."&amp;LEFT(B59,3)&amp;"."&amp;MID(B59,4,3)&amp;"-"&amp;RIGHT(B59,2),IF(AE59=9,"00"&amp;LEFT(B59,1)&amp;"."&amp;MID(B59,2,3)&amp;"."&amp;MID(B59,5,3)&amp;"-"&amp;RIGHT(B59,2),IF(AE59=10,"0"&amp;LEFT(B59,2)&amp;"."&amp;MID(B59,3,3)&amp;"."&amp;MID(B59,6,3)&amp;"-"&amp;RIGHT(B59,2),LEFT(B59,3)&amp;"."&amp;MID(B59,4,3)&amp;"."&amp;MID(B59,7,3)&amp;"-"&amp;RIGHT(B59,2)))))</f>
        <v/>
      </c>
    </row>
    <row r="60">
      <c r="A60" s="98">
        <f>IF(B60="","",IF(LEN(B60)&lt;=11,"PF","PJ"))</f>
        <v/>
      </c>
      <c r="B60" s="98" t="n">
        <v>354432605</v>
      </c>
      <c r="C60" s="35" t="inlineStr">
        <is>
          <t>ANTONIO DUTRA DE FREITAS</t>
        </is>
      </c>
      <c r="D60" s="35">
        <f>UPPER(C60)</f>
        <v/>
      </c>
      <c r="E60" s="98">
        <f>B60</f>
        <v/>
      </c>
      <c r="F60" s="38" t="n">
        <v>31982618378</v>
      </c>
      <c r="L60" s="12" t="inlineStr">
        <is>
          <t>TELEFONE</t>
        </is>
      </c>
      <c r="M60" s="41">
        <f>IF(L60=0,"",IF(L60=Diversos!$I$2,IF(LEN(B60)&lt;=11,TEXT(B60,"00000000000"),TEXT(B60,"00000000000000")),IF(L60=Diversos!$I$3,G60,F60)))</f>
        <v/>
      </c>
      <c r="N60" s="12" t="inlineStr">
        <is>
          <t>MO</t>
        </is>
      </c>
      <c r="AA60" s="59">
        <f>IF(AND(AB60&lt;&gt;"",AC60&lt;&gt;""),AC60,AB60&amp;AC60)</f>
        <v/>
      </c>
      <c r="AB60" s="12">
        <f>IF(H60=0,"",IF(I60=13,H60&amp;"  "&amp;TEXT(I60,"000")&amp;"  "&amp;TEXT(J60,"0000")&amp;"  "&amp;K60&amp;" - CPF: "&amp;E60,H60&amp;"  "&amp;TEXT(J60,"0000")&amp;"  "&amp;K60&amp;" - CPF: "&amp;AF60))</f>
        <v/>
      </c>
      <c r="AC60" s="12">
        <f>IF(L60=0,"",IF(AND(L60="CNPJ/CPF",A60="PF"),"PIX: "&amp;TEXT(M60,"00000000000"),IF(L60="TELEFONE","PIX: "&amp;M60,IF(L60="EMAIL","PIX: "&amp;M60,"PIX: "&amp;TEXT(M60,"00000000000000")))))</f>
        <v/>
      </c>
      <c r="AE60" s="86">
        <f>IF(A60="PF",LEN(B60),"")</f>
        <v/>
      </c>
      <c r="AF60" s="12">
        <f>IF(AE60="","",IF(AE60=8,"000."&amp;LEFT(B60,3)&amp;"."&amp;MID(B60,4,3)&amp;"-"&amp;RIGHT(B60,2),IF(AE60=9,"00"&amp;LEFT(B60,1)&amp;"."&amp;MID(B60,2,3)&amp;"."&amp;MID(B60,5,3)&amp;"-"&amp;RIGHT(B60,2),IF(AE60=10,"0"&amp;LEFT(B60,2)&amp;"."&amp;MID(B60,3,3)&amp;"."&amp;MID(B60,6,3)&amp;"-"&amp;RIGHT(B60,2),LEFT(B60,3)&amp;"."&amp;MID(B60,4,3)&amp;"."&amp;MID(B60,7,3)&amp;"-"&amp;RIGHT(B60,2)))))</f>
        <v/>
      </c>
    </row>
    <row r="61">
      <c r="A61" s="98">
        <f>IF(B61="","",IF(LEN(B61)&lt;=11,"PF","PJ"))</f>
        <v/>
      </c>
      <c r="B61" s="98" t="n">
        <v>54228255604</v>
      </c>
      <c r="C61" s="35" t="inlineStr">
        <is>
          <t>ANTONIO TRINDADE FERNANDES</t>
        </is>
      </c>
      <c r="D61" s="36">
        <f>UPPER(C61)</f>
        <v/>
      </c>
      <c r="E61" s="37">
        <f>B61</f>
        <v/>
      </c>
      <c r="L61" s="12" t="inlineStr">
        <is>
          <t>CNPJ/CPF</t>
        </is>
      </c>
      <c r="M61" s="41">
        <f>IF(L61=0,"",IF(L61=Diversos!$I$2,IF(LEN(B61)&lt;=11,TEXT(B61,"00000000000"),TEXT(B61,"00000000000000")),IF(L61=Diversos!$I$3,G61,F61)))</f>
        <v/>
      </c>
      <c r="N61" s="12" t="inlineStr">
        <is>
          <t>MO</t>
        </is>
      </c>
      <c r="P61" s="12" t="inlineStr">
        <is>
          <t>COLABORADOR</t>
        </is>
      </c>
      <c r="AA61" s="12">
        <f>IF(AND(AB61&lt;&gt;"",AC61&lt;&gt;""),AC61,AB61&amp;AC61)</f>
        <v/>
      </c>
      <c r="AB61" s="12">
        <f>IF(H61=0,"",IF(I61=13,H61&amp;"  "&amp;TEXT(I61,"000")&amp;"  "&amp;TEXT(J61,"0000")&amp;"  "&amp;K61&amp;" - CPF: "&amp;E61,H61&amp;"  "&amp;TEXT(J61,"0000")&amp;"  "&amp;K61&amp;" - CPF: "&amp;AF61))</f>
        <v/>
      </c>
      <c r="AC61" s="12">
        <f>IF(L61=0,"",IF(AND(L61="CNPJ/CPF",A61="PF"),"PIX: "&amp;TEXT(M61,"00000000000"),IF(L61="TELEFONE","PIX: "&amp;M61,IF(L61="EMAIL","PIX: "&amp;M61,"PIX: "&amp;TEXT(M61,"00000000000000")))))</f>
        <v/>
      </c>
      <c r="AE61" s="86">
        <f>IF(A61="PF",LEN(B61),"")</f>
        <v/>
      </c>
      <c r="AF61" s="12">
        <f>IF(AE61="","",IF(AE61=8,"000."&amp;LEFT(B61,3)&amp;"."&amp;MID(B61,4,3)&amp;"-"&amp;RIGHT(B61,2),IF(AE61=9,"00"&amp;LEFT(B61,1)&amp;"."&amp;MID(B61,2,3)&amp;"."&amp;MID(B61,5,3)&amp;"-"&amp;RIGHT(B61,2),IF(AE61=10,"0"&amp;LEFT(B61,2)&amp;"."&amp;MID(B61,3,3)&amp;"."&amp;MID(B61,6,3)&amp;"-"&amp;RIGHT(B61,2),LEFT(B61,3)&amp;"."&amp;MID(B61,4,3)&amp;"."&amp;MID(B61,7,3)&amp;"-"&amp;RIGHT(B61,2)))))</f>
        <v/>
      </c>
    </row>
    <row r="62">
      <c r="A62" s="12">
        <f>IF(B62="","",IF(LEN(B62)&lt;=11,"PF","PJ"))</f>
        <v/>
      </c>
      <c r="B62" s="98" t="n">
        <v>31699502668</v>
      </c>
      <c r="C62" s="35" t="inlineStr">
        <is>
          <t>ANTONIO ZEFERINO LEANDRO</t>
        </is>
      </c>
      <c r="D62" s="35">
        <f>UPPER(C62)</f>
        <v/>
      </c>
      <c r="E62" s="98">
        <f>B62</f>
        <v/>
      </c>
      <c r="L62" s="12" t="inlineStr">
        <is>
          <t>CNPJ/CPF</t>
        </is>
      </c>
      <c r="M62" s="41">
        <f>IF(L62=0,"",IF(L62=Diversos!$I$2,IF(LEN(B62)&lt;=11,TEXT(B62,"00000000000"),TEXT(B62,"00000000000000")),IF(L62=Diversos!$I$3,G62,F62)))</f>
        <v/>
      </c>
      <c r="N62" s="12" t="inlineStr">
        <is>
          <t>MO</t>
        </is>
      </c>
      <c r="P62" s="12" t="inlineStr">
        <is>
          <t>COLABORADOR</t>
        </is>
      </c>
      <c r="AA62" s="12">
        <f>IF(AND(AB62&lt;&gt;"",AC62&lt;&gt;""),AC62,AB62&amp;AC62)</f>
        <v/>
      </c>
      <c r="AB62" s="12">
        <f>IF(H62=0,"",IF(I62=13,H62&amp;"  "&amp;TEXT(I62,"000")&amp;"  "&amp;TEXT(J62,"0000")&amp;"  "&amp;K62&amp;" - CPF: "&amp;E62,H62&amp;"  "&amp;TEXT(J62,"0000")&amp;"  "&amp;K62&amp;" - CPF: "&amp;AF62))</f>
        <v/>
      </c>
      <c r="AC62" s="12">
        <f>IF(L62=0,"",IF(AND(L62="CNPJ/CPF",A62="PF"),"PIX: "&amp;TEXT(M62,"00000000000"),IF(L62="TELEFONE","PIX: "&amp;M62,IF(L62="EMAIL","PIX: "&amp;M62,"PIX: "&amp;TEXT(M62,"00000000000000")))))</f>
        <v/>
      </c>
      <c r="AE62" s="86">
        <f>IF(A62="PF",LEN(B62),"")</f>
        <v/>
      </c>
      <c r="AF62" s="12">
        <f>IF(AE62="","",IF(AE62=8,"000."&amp;LEFT(B62,3)&amp;"."&amp;MID(B62,4,3)&amp;"-"&amp;RIGHT(B62,2),IF(AE62=9,"00"&amp;LEFT(B62,1)&amp;"."&amp;MID(B62,2,3)&amp;"."&amp;MID(B62,5,3)&amp;"-"&amp;RIGHT(B62,2),IF(AE62=10,"0"&amp;LEFT(B62,2)&amp;"."&amp;MID(B62,3,3)&amp;"."&amp;MID(B62,6,3)&amp;"-"&amp;RIGHT(B62,2),LEFT(B62,3)&amp;"."&amp;MID(B62,4,3)&amp;"."&amp;MID(B62,7,3)&amp;"-"&amp;RIGHT(B62,2)))))</f>
        <v/>
      </c>
    </row>
    <row r="63">
      <c r="A63" s="98">
        <f>IF(B63="","",IF(LEN(B63)&lt;=11,"PF","PJ"))</f>
        <v/>
      </c>
      <c r="B63" s="98" t="n">
        <v>10767401000125</v>
      </c>
      <c r="C63" s="35" t="inlineStr">
        <is>
          <t>APOIO UNIFORMES LTDA</t>
        </is>
      </c>
      <c r="D63" s="35" t="inlineStr">
        <is>
          <t>APOIO UNIFORMES</t>
        </is>
      </c>
      <c r="E63" s="37">
        <f>B63</f>
        <v/>
      </c>
      <c r="F63" s="43" t="n"/>
      <c r="M63" s="41">
        <f>IF(L63=0,"",IF(L63=Diversos!$I$2,IF(LEN(B63)&lt;=11,TEXT(B63,"00000000000"),TEXT(B63,"00000000000000")),IF(L63=Diversos!$I$3,G63,F63)))</f>
        <v/>
      </c>
      <c r="N63" s="12" t="inlineStr">
        <is>
          <t>MO</t>
        </is>
      </c>
      <c r="O63" s="12" t="inlineStr">
        <is>
          <t>UNIFORMES</t>
        </is>
      </c>
      <c r="P63" s="12" t="inlineStr">
        <is>
          <t>FORNECEDOR</t>
        </is>
      </c>
      <c r="Q63" s="12" t="inlineStr">
        <is>
          <t>Rua dos Guaranis</t>
        </is>
      </c>
      <c r="R63" s="12" t="n">
        <v>525</v>
      </c>
      <c r="S63" s="12" t="inlineStr">
        <is>
          <t>LOJA A</t>
        </is>
      </c>
      <c r="T63" s="12" t="inlineStr">
        <is>
          <t>CENTRO</t>
        </is>
      </c>
      <c r="U63" s="42" t="n">
        <v>30120045</v>
      </c>
      <c r="V63" s="12" t="inlineStr">
        <is>
          <t>BELO HORIZONTE</t>
        </is>
      </c>
      <c r="W63" s="12" t="inlineStr">
        <is>
          <t>MG</t>
        </is>
      </c>
      <c r="AA63" s="12">
        <f>IF(AND(AB63&lt;&gt;"",AC63&lt;&gt;""),AC63,AB63&amp;AC63)</f>
        <v/>
      </c>
      <c r="AB63" s="12">
        <f>IF(H63=0,"",IF(I63=13,H63&amp;"  "&amp;TEXT(I63,"000")&amp;"  "&amp;TEXT(J63,"0000")&amp;"  "&amp;K63&amp;" - CPF: "&amp;E63,H63&amp;"  "&amp;TEXT(J63,"0000")&amp;"  "&amp;K63&amp;" - CPF: "&amp;AF63))</f>
        <v/>
      </c>
      <c r="AC63" s="12">
        <f>IF(L63=0,"",IF(AND(L63="CNPJ/CPF",A63="PF"),"PIX: "&amp;TEXT(M63,"00000000000"),IF(L63="TELEFONE","PIX: "&amp;M63,IF(L63="EMAIL","PIX: "&amp;M63,"PIX: "&amp;TEXT(M63,"00000000000000")))))</f>
        <v/>
      </c>
      <c r="AE63" s="86">
        <f>IF(A63="PF",LEN(B63),"")</f>
        <v/>
      </c>
      <c r="AF63" s="12">
        <f>IF(AE63="","",IF(AE63=8,"000."&amp;LEFT(B63,3)&amp;"."&amp;MID(B63,4,3)&amp;"-"&amp;RIGHT(B63,2),IF(AE63=9,"00"&amp;LEFT(B63,1)&amp;"."&amp;MID(B63,2,3)&amp;"."&amp;MID(B63,5,3)&amp;"-"&amp;RIGHT(B63,2),IF(AE63=10,"0"&amp;LEFT(B63,2)&amp;"."&amp;MID(B63,3,3)&amp;"."&amp;MID(B63,6,3)&amp;"-"&amp;RIGHT(B63,2),LEFT(B63,3)&amp;"."&amp;MID(B63,4,3)&amp;"."&amp;MID(B63,7,3)&amp;"-"&amp;RIGHT(B63,2)))))</f>
        <v/>
      </c>
    </row>
    <row r="64">
      <c r="A64" s="98" t="inlineStr">
        <is>
          <t>PJ</t>
        </is>
      </c>
      <c r="B64" s="37" t="n">
        <v>17469701000177</v>
      </c>
      <c r="C64" s="36" t="inlineStr">
        <is>
          <t>ARCELORMITTAL BRASIL S.A.</t>
        </is>
      </c>
      <c r="D64" s="36" t="inlineStr">
        <is>
          <t>ARCELORMITTAL BRASIL</t>
        </is>
      </c>
      <c r="E64" s="37">
        <f>B64</f>
        <v/>
      </c>
      <c r="F64" s="43" t="n"/>
      <c r="G64" s="44" t="n"/>
      <c r="H64" s="44" t="n"/>
      <c r="I64" s="45" t="n"/>
      <c r="J64" s="46" t="n"/>
      <c r="K64" s="44" t="n"/>
      <c r="L64" s="44" t="inlineStr">
        <is>
          <t>CNPJ/CPF</t>
        </is>
      </c>
      <c r="M64" s="41">
        <f>IF(L64=0,"",IF(L64=Diversos!$I$2,IF(LEN(B64)&lt;=11,TEXT(B64,"00000000000"),TEXT(B64,"00000000000000")),IF(L64=Diversos!$I$3,G64,F64)))</f>
        <v/>
      </c>
      <c r="N64" s="44" t="inlineStr">
        <is>
          <t>MAT</t>
        </is>
      </c>
      <c r="O64" s="44" t="n"/>
      <c r="P64" s="44" t="inlineStr">
        <is>
          <t>FORNECEDOR</t>
        </is>
      </c>
      <c r="Q64" s="44" t="inlineStr">
        <is>
          <t>AVENIDA CARANDAI</t>
        </is>
      </c>
      <c r="R64" s="44" t="n">
        <v>1115</v>
      </c>
      <c r="S64" s="44" t="n"/>
      <c r="T64" s="44" t="inlineStr">
        <is>
          <t>FUNCIONARIOS</t>
        </is>
      </c>
      <c r="U64" s="47" t="n">
        <v>30130915</v>
      </c>
      <c r="V64" s="44" t="inlineStr">
        <is>
          <t>BELO HORIZONTE</t>
        </is>
      </c>
      <c r="W64" s="44" t="inlineStr">
        <is>
          <t>MG</t>
        </is>
      </c>
      <c r="X64" s="44" t="n"/>
      <c r="Y64" s="44" t="n"/>
      <c r="Z64" s="44" t="n"/>
      <c r="AA64" s="12">
        <f>IF(AND(AB64&lt;&gt;"",AC64&lt;&gt;""),AC64,AB64&amp;AC64)</f>
        <v/>
      </c>
      <c r="AB64" s="12">
        <f>IF(H64=0,"",IF(I64=13,H64&amp;"  "&amp;TEXT(I64,"000")&amp;"  "&amp;TEXT(J64,"0000")&amp;"  "&amp;K64&amp;" - CPF: "&amp;E64,H64&amp;"  "&amp;TEXT(J64,"0000")&amp;"  "&amp;K64&amp;" - CPF: "&amp;AF64))</f>
        <v/>
      </c>
      <c r="AC64" s="12">
        <f>IF(L64=0,"",IF(AND(L64="CNPJ/CPF",A64="PF"),"PIX: "&amp;TEXT(M64,"00000000000"),IF(L64="TELEFONE","PIX: "&amp;M64,IF(L64="EMAIL","PIX: "&amp;M64,"PIX: "&amp;TEXT(M64,"00000000000000")))))</f>
        <v/>
      </c>
      <c r="AE64" s="86">
        <f>IF(A64="PF",LEN(B64),"")</f>
        <v/>
      </c>
      <c r="AF64" s="12">
        <f>IF(AE64="","",IF(AE64=8,"000."&amp;LEFT(B64,3)&amp;"."&amp;MID(B64,4,3)&amp;"-"&amp;RIGHT(B64,2),IF(AE64=9,"00"&amp;LEFT(B64,1)&amp;"."&amp;MID(B64,2,3)&amp;"."&amp;MID(B64,5,3)&amp;"-"&amp;RIGHT(B64,2),IF(AE64=10,"0"&amp;LEFT(B64,2)&amp;"."&amp;MID(B64,3,3)&amp;"."&amp;MID(B64,6,3)&amp;"-"&amp;RIGHT(B64,2),LEFT(B64,3)&amp;"."&amp;MID(B64,4,3)&amp;"."&amp;MID(B64,7,3)&amp;"-"&amp;RIGHT(B64,2)))))</f>
        <v/>
      </c>
    </row>
    <row r="65">
      <c r="A65" s="98">
        <f>IF(B65="","",IF(LEN(B65)&lt;=11,"PF","PJ"))</f>
        <v/>
      </c>
      <c r="B65" s="98" t="n">
        <v>18802977000198</v>
      </c>
      <c r="C65" s="49" t="inlineStr">
        <is>
          <t>ARGAPOLAR DO BRASIL INDUSTRIA E COMERCIO DE ARGAMASSA LTDA</t>
        </is>
      </c>
      <c r="D65" s="49" t="inlineStr">
        <is>
          <t>ARGAPOLAR ARGAMASSAS ESPECIAIS</t>
        </is>
      </c>
      <c r="E65" s="37">
        <f>B65</f>
        <v/>
      </c>
      <c r="M65" s="41">
        <f>IF(L65=0,"",IF(L65=Diversos!$I$2,IF(LEN(B65)&lt;=11,TEXT(B65,"00000000000"),TEXT(B65,"00000000000000")),IF(L65=Diversos!$I$3,G65,F65)))</f>
        <v/>
      </c>
      <c r="N65" s="12" t="inlineStr">
        <is>
          <t>MAT</t>
        </is>
      </c>
      <c r="Q65" s="50" t="inlineStr">
        <is>
          <t>RUA ZICO BARBOSA</t>
        </is>
      </c>
      <c r="R65" s="51" t="n">
        <v>845</v>
      </c>
      <c r="S65" s="50" t="inlineStr">
        <is>
          <t>GALPAO 04</t>
        </is>
      </c>
      <c r="T65" s="12" t="inlineStr">
        <is>
          <t>TEOTONIO BATISTA DE FREITAS</t>
        </is>
      </c>
      <c r="U65" s="42" t="n">
        <v>33254184</v>
      </c>
      <c r="V65" s="50" t="inlineStr">
        <is>
          <t>PEDRO LEOPOLDO</t>
        </is>
      </c>
      <c r="W65" s="50" t="inlineStr">
        <is>
          <t>MG</t>
        </is>
      </c>
      <c r="AA65" s="12">
        <f>IF(AND(AB65&lt;&gt;"",AC65&lt;&gt;""),AC65,AB65&amp;AC65)</f>
        <v/>
      </c>
      <c r="AB65" s="12">
        <f>IF(H65=0,"",IF(I65=13,H65&amp;"  "&amp;TEXT(I65,"000")&amp;"  "&amp;TEXT(J65,"0000")&amp;"  "&amp;K65&amp;" - CPF: "&amp;E65,H65&amp;"  "&amp;TEXT(J65,"0000")&amp;"  "&amp;K65&amp;" - CPF: "&amp;AF65))</f>
        <v/>
      </c>
      <c r="AC65" s="12">
        <f>IF(L65=0,"",IF(AND(L65="CNPJ/CPF",A65="PF"),"PIX: "&amp;TEXT(M65,"00000000000"),IF(L65="TELEFONE","PIX: "&amp;M65,IF(L65="EMAIL","PIX: "&amp;M65,"PIX: "&amp;TEXT(M65,"00000000000000")))))</f>
        <v/>
      </c>
      <c r="AE65" s="86">
        <f>IF(A65="PF",LEN(B65),"")</f>
        <v/>
      </c>
      <c r="AF65" s="12">
        <f>IF(AE65="","",IF(AE65=8,"000."&amp;LEFT(B65,3)&amp;"."&amp;MID(B65,4,3)&amp;"-"&amp;RIGHT(B65,2),IF(AE65=9,"00"&amp;LEFT(B65,1)&amp;"."&amp;MID(B65,2,3)&amp;"."&amp;MID(B65,5,3)&amp;"-"&amp;RIGHT(B65,2),IF(AE65=10,"0"&amp;LEFT(B65,2)&amp;"."&amp;MID(B65,3,3)&amp;"."&amp;MID(B65,6,3)&amp;"-"&amp;RIGHT(B65,2),LEFT(B65,3)&amp;"."&amp;MID(B65,4,3)&amp;"."&amp;MID(B65,7,3)&amp;"-"&amp;RIGHT(B65,2)))))</f>
        <v/>
      </c>
    </row>
    <row r="66">
      <c r="A66" s="98">
        <f>IF(B66="","",IF(LEN(B66)&lt;=11,"PF","PJ"))</f>
        <v/>
      </c>
      <c r="B66" s="98" t="n">
        <v>14096604000198</v>
      </c>
      <c r="C66" s="35" t="inlineStr">
        <is>
          <t>Artefacil Industria e Comercio de PreMoldados Ltda</t>
        </is>
      </c>
      <c r="D66" s="36">
        <f>UPPER(C66)</f>
        <v/>
      </c>
      <c r="E66" s="37">
        <f>B66</f>
        <v/>
      </c>
      <c r="F66" s="43" t="n"/>
      <c r="M66" s="41">
        <f>IF(L66=0,"",IF(L66=Diversos!$I$2,IF(LEN(B66)&lt;=11,TEXT(B66,"00000000000"),TEXT(B66,"00000000000000")),IF(L66=Diversos!$I$3,G66,F66)))</f>
        <v/>
      </c>
      <c r="N66" s="12" t="inlineStr">
        <is>
          <t>MAT</t>
        </is>
      </c>
      <c r="Q66" s="12" t="inlineStr">
        <is>
          <t>Br040, 89</t>
        </is>
      </c>
      <c r="S66" s="12" t="inlineStr">
        <is>
          <t>Km 513 Ao 518</t>
        </is>
      </c>
      <c r="T66" s="12" t="inlineStr">
        <is>
          <t>Vereda</t>
        </is>
      </c>
      <c r="U66" s="42" t="n">
        <v>33822502</v>
      </c>
      <c r="V66" s="12" t="inlineStr">
        <is>
          <t>Ribeirão das Neves</t>
        </is>
      </c>
      <c r="W66" s="12" t="inlineStr">
        <is>
          <t>MG</t>
        </is>
      </c>
      <c r="AA66" s="12">
        <f>IF(AND(AB66&lt;&gt;"",AC66&lt;&gt;""),AC66,AB66&amp;AC66)</f>
        <v/>
      </c>
      <c r="AB66" s="12">
        <f>IF(H66=0,"",IF(I66=13,H66&amp;"  "&amp;TEXT(I66,"000")&amp;"  "&amp;TEXT(J66,"0000")&amp;"  "&amp;K66&amp;" - CPF: "&amp;E66,H66&amp;"  "&amp;TEXT(J66,"0000")&amp;"  "&amp;K66&amp;" - CPF: "&amp;AF66))</f>
        <v/>
      </c>
      <c r="AC66" s="12">
        <f>IF(L66=0,"",IF(AND(L66="CNPJ/CPF",A66="PF"),"PIX: "&amp;TEXT(M66,"00000000000"),IF(L66="TELEFONE","PIX: "&amp;M66,IF(L66="EMAIL","PIX: "&amp;M66,"PIX: "&amp;TEXT(M66,"00000000000000")))))</f>
        <v/>
      </c>
      <c r="AE66" s="86">
        <f>IF(A66="PF",LEN(B66),"")</f>
        <v/>
      </c>
      <c r="AF66" s="12">
        <f>IF(AE66="","",IF(AE66=8,"000."&amp;LEFT(B66,3)&amp;"."&amp;MID(B66,4,3)&amp;"-"&amp;RIGHT(B66,2),IF(AE66=9,"00"&amp;LEFT(B66,1)&amp;"."&amp;MID(B66,2,3)&amp;"."&amp;MID(B66,5,3)&amp;"-"&amp;RIGHT(B66,2),IF(AE66=10,"0"&amp;LEFT(B66,2)&amp;"."&amp;MID(B66,3,3)&amp;"."&amp;MID(B66,6,3)&amp;"-"&amp;RIGHT(B66,2),LEFT(B66,3)&amp;"."&amp;MID(B66,4,3)&amp;"."&amp;MID(B66,7,3)&amp;"-"&amp;RIGHT(B66,2)))))</f>
        <v/>
      </c>
    </row>
    <row r="67">
      <c r="A67" s="98">
        <f>IF(B67="","",IF(LEN(B67)&lt;=11,"PF","PJ"))</f>
        <v/>
      </c>
      <c r="B67" s="98" t="n">
        <v>17316928000182</v>
      </c>
      <c r="C67" s="35" t="inlineStr">
        <is>
          <t>ARTEFATOS DE CHAPAS ROSSI LTDA</t>
        </is>
      </c>
      <c r="D67" s="36">
        <f>UPPER(C67)</f>
        <v/>
      </c>
      <c r="E67" s="37">
        <f>B67</f>
        <v/>
      </c>
      <c r="M67" s="41">
        <f>IF(L67=0,"",IF(L67=Diversos!$I$2,IF(LEN(B67)&lt;=11,TEXT(B67,"00000000000"),TEXT(B67,"00000000000000")),IF(L67=Diversos!$I$3,G67,F67)))</f>
        <v/>
      </c>
      <c r="N67" s="12" t="inlineStr">
        <is>
          <t>MAT</t>
        </is>
      </c>
      <c r="P67" s="12" t="inlineStr">
        <is>
          <t>FORNECEDOR</t>
        </is>
      </c>
      <c r="Q67" s="12" t="inlineStr">
        <is>
          <t>AVENIDA AMAZONAS</t>
        </is>
      </c>
      <c r="R67" s="12" t="n">
        <v>3863</v>
      </c>
      <c r="T67" s="12" t="inlineStr">
        <is>
          <t>ALTO BARROCA</t>
        </is>
      </c>
      <c r="U67" s="42" t="n">
        <v>30410025</v>
      </c>
      <c r="V67" s="12" t="inlineStr">
        <is>
          <t>BELO HORIZONTE</t>
        </is>
      </c>
      <c r="W67" s="12" t="inlineStr">
        <is>
          <t>MG</t>
        </is>
      </c>
      <c r="AA67" s="12">
        <f>IF(AND(AB67&lt;&gt;"",AC67&lt;&gt;""),AC67,AB67&amp;AC67)</f>
        <v/>
      </c>
      <c r="AB67" s="12">
        <f>IF(H67=0,"",IF(I67=13,H67&amp;"  "&amp;TEXT(I67,"000")&amp;"  "&amp;TEXT(J67,"0000")&amp;"  "&amp;K67&amp;" - CPF: "&amp;E67,H67&amp;"  "&amp;TEXT(J67,"0000")&amp;"  "&amp;K67&amp;" - CPF: "&amp;AF67))</f>
        <v/>
      </c>
      <c r="AC67" s="12">
        <f>IF(L67=0,"",IF(AND(L67="CNPJ/CPF",A67="PF"),"PIX: "&amp;TEXT(M67,"00000000000"),IF(L67="TELEFONE","PIX: "&amp;M67,IF(L67="EMAIL","PIX: "&amp;M67,"PIX: "&amp;TEXT(M67,"00000000000000")))))</f>
        <v/>
      </c>
      <c r="AE67" s="86">
        <f>IF(A67="PF",LEN(B67),"")</f>
        <v/>
      </c>
      <c r="AF67" s="12">
        <f>IF(AE67="","",IF(AE67=8,"000."&amp;LEFT(B67,3)&amp;"."&amp;MID(B67,4,3)&amp;"-"&amp;RIGHT(B67,2),IF(AE67=9,"00"&amp;LEFT(B67,1)&amp;"."&amp;MID(B67,2,3)&amp;"."&amp;MID(B67,5,3)&amp;"-"&amp;RIGHT(B67,2),IF(AE67=10,"0"&amp;LEFT(B67,2)&amp;"."&amp;MID(B67,3,3)&amp;"."&amp;MID(B67,6,3)&amp;"-"&amp;RIGHT(B67,2),LEFT(B67,3)&amp;"."&amp;MID(B67,4,3)&amp;"."&amp;MID(B67,7,3)&amp;"-"&amp;RIGHT(B67,2)))))</f>
        <v/>
      </c>
    </row>
    <row r="68">
      <c r="A68" s="98">
        <f>IF(B68="","",IF(LEN(B68)&lt;=11,"PF","PJ"))</f>
        <v/>
      </c>
      <c r="B68" s="98" t="n">
        <v>68593600</v>
      </c>
      <c r="C68" s="35" t="inlineStr">
        <is>
          <t>ASSIS FRANCISCO RUGGIO</t>
        </is>
      </c>
      <c r="D68" s="35">
        <f>UPPER(C68)</f>
        <v/>
      </c>
      <c r="E68" s="98">
        <f>B68</f>
        <v/>
      </c>
      <c r="M68" s="41">
        <f>IF(L68=0,"",IF(L68=Diversos!$I$2,IF(LEN(B68)&lt;=11,TEXT(B68,"00000000000"),TEXT(B68,"00000000000000")),IF(L68=Diversos!$I$3,G68,F68)))</f>
        <v/>
      </c>
      <c r="N68" s="12" t="inlineStr">
        <is>
          <t>SERV</t>
        </is>
      </c>
      <c r="O68" s="12" t="inlineStr">
        <is>
          <t>TOPOGRAFIA</t>
        </is>
      </c>
      <c r="AA68" s="59">
        <f>IF(AND(AB68&lt;&gt;"",AC68&lt;&gt;""),AC68,AB68&amp;AC68)</f>
        <v/>
      </c>
      <c r="AB68" s="12">
        <f>IF(H68=0,"",IF(I68=13,H68&amp;"  "&amp;TEXT(I68,"000")&amp;"  "&amp;TEXT(J68,"0000")&amp;"  "&amp;K68&amp;" - CPF: "&amp;E68,H68&amp;"  "&amp;TEXT(J68,"0000")&amp;"  "&amp;K68&amp;" - CPF: "&amp;AF68))</f>
        <v/>
      </c>
      <c r="AC68" s="12">
        <f>IF(L68=0,"",IF(AND(L68="CNPJ/CPF",A68="PF"),"PIX: "&amp;TEXT(M68,"00000000000"),IF(L68="TELEFONE","PIX: "&amp;M68,IF(L68="EMAIL","PIX: "&amp;M68,"PIX: "&amp;TEXT(M68,"00000000000000")))))</f>
        <v/>
      </c>
      <c r="AE68" s="86">
        <f>IF(A68="PF",LEN(B68),"")</f>
        <v/>
      </c>
      <c r="AF68" s="12">
        <f>IF(AE68="","",IF(AE68=8,"000."&amp;LEFT(B68,3)&amp;"."&amp;MID(B68,4,3)&amp;"-"&amp;RIGHT(B68,2),IF(AE68=9,"00"&amp;LEFT(B68,1)&amp;"."&amp;MID(B68,2,3)&amp;"."&amp;MID(B68,5,3)&amp;"-"&amp;RIGHT(B68,2),IF(AE68=10,"0"&amp;LEFT(B68,2)&amp;"."&amp;MID(B68,3,3)&amp;"."&amp;MID(B68,6,3)&amp;"-"&amp;RIGHT(B68,2),LEFT(B68,3)&amp;"."&amp;MID(B68,4,3)&amp;"."&amp;MID(B68,7,3)&amp;"-"&amp;RIGHT(B68,2)))))</f>
        <v/>
      </c>
    </row>
    <row r="69">
      <c r="A69" s="98">
        <f>IF(B69="","",IF(LEN(B69)&lt;=11,"PF","PJ"))</f>
        <v/>
      </c>
      <c r="B69" s="98" t="n">
        <v>8816885000103</v>
      </c>
      <c r="C69" s="35" t="inlineStr">
        <is>
          <t>ASSOCIACAO COMUNITARIA QUINTAS DO MORRO</t>
        </is>
      </c>
      <c r="D69" s="35">
        <f>UPPER(C69)</f>
        <v/>
      </c>
      <c r="E69" s="98">
        <f>B69</f>
        <v/>
      </c>
      <c r="M69" s="41">
        <f>IF(L69=0,"",IF(L69=Diversos!$I$2,IF(LEN(B69)&lt;=11,TEXT(B69,"00000000000"),TEXT(B69,"00000000000000")),IF(L69=Diversos!$I$3,G69,F69)))</f>
        <v/>
      </c>
      <c r="N69" s="12" t="inlineStr">
        <is>
          <t>DIV</t>
        </is>
      </c>
      <c r="AA69" s="59">
        <f>IF(AND(AB69&lt;&gt;"",AC69&lt;&gt;""),AC69,AB69&amp;AC69)</f>
        <v/>
      </c>
      <c r="AB69" s="12">
        <f>IF(H69=0,"",IF(I69=13,H69&amp;"  "&amp;TEXT(I69,"000")&amp;"  "&amp;TEXT(J69,"0000")&amp;"  "&amp;K69&amp;" - CPF: "&amp;E69,H69&amp;"  "&amp;TEXT(J69,"0000")&amp;"  "&amp;K69&amp;" - CPF: "&amp;AF69))</f>
        <v/>
      </c>
      <c r="AC69" s="12">
        <f>IF(L69=0,"",IF(AND(L69="CNPJ/CPF",A69="PF"),"PIX: "&amp;TEXT(M69,"00000000000"),IF(L69="TELEFONE","PIX: "&amp;M69,IF(L69="EMAIL","PIX: "&amp;M69,"PIX: "&amp;TEXT(M69,"00000000000000")))))</f>
        <v/>
      </c>
      <c r="AE69" s="86">
        <f>IF(A69="PF",LEN(B69),"")</f>
        <v/>
      </c>
      <c r="AF69" s="12">
        <f>IF(AE69="","",IF(AE69=8,"000."&amp;LEFT(B69,3)&amp;"."&amp;MID(B69,4,3)&amp;"-"&amp;RIGHT(B69,2),IF(AE69=9,"00"&amp;LEFT(B69,1)&amp;"."&amp;MID(B69,2,3)&amp;"."&amp;MID(B69,5,3)&amp;"-"&amp;RIGHT(B69,2),IF(AE69=10,"0"&amp;LEFT(B69,2)&amp;"."&amp;MID(B69,3,3)&amp;"."&amp;MID(B69,6,3)&amp;"-"&amp;RIGHT(B69,2),LEFT(B69,3)&amp;"."&amp;MID(B69,4,3)&amp;"."&amp;MID(B69,7,3)&amp;"-"&amp;RIGHT(B69,2)))))</f>
        <v/>
      </c>
    </row>
    <row r="70">
      <c r="A70" s="12">
        <f>IF(B70="","",IF(LEN(B70)&lt;=11,"PF","PJ"))</f>
        <v/>
      </c>
      <c r="B70" s="98" t="n">
        <v>7958682000199</v>
      </c>
      <c r="C70" s="35" t="inlineStr">
        <is>
          <t>ASSOCIACAO RESIDENCIAL NASCENTES</t>
        </is>
      </c>
      <c r="D70" s="36">
        <f>UPPER(C70)</f>
        <v/>
      </c>
      <c r="E70" s="37">
        <f>B70</f>
        <v/>
      </c>
      <c r="F70" s="43" t="n"/>
      <c r="M70" s="41">
        <f>IF(L70=0,"",IF(L70=Diversos!$I$2,IF(LEN(B70)&lt;=11,TEXT(B70,"00000000000"),TEXT(B70,"00000000000000")),IF(L70=Diversos!$I$3,G70,F70)))</f>
        <v/>
      </c>
      <c r="N70" s="12" t="inlineStr">
        <is>
          <t>DIV</t>
        </is>
      </c>
      <c r="Q70" s="12" t="inlineStr">
        <is>
          <t>RUA MARES DE MONTANHA</t>
        </is>
      </c>
      <c r="R70" s="12" t="n">
        <v>5</v>
      </c>
      <c r="T70" s="12" t="inlineStr">
        <is>
          <t>VALE DOS CRISTAIS</t>
        </is>
      </c>
      <c r="U70" s="42" t="n">
        <v>34000001</v>
      </c>
      <c r="V70" s="12" t="inlineStr">
        <is>
          <t>NOVA LIMA</t>
        </is>
      </c>
      <c r="W70" s="12" t="inlineStr">
        <is>
          <t>MG</t>
        </is>
      </c>
      <c r="AA70" s="12">
        <f>IF(AND(AB70&lt;&gt;"",AC70&lt;&gt;""),AC70,AB70&amp;AC70)</f>
        <v/>
      </c>
      <c r="AB70" s="12">
        <f>IF(H70=0,"",IF(I70=13,H70&amp;"  "&amp;TEXT(I70,"000")&amp;"  "&amp;TEXT(J70,"0000")&amp;"  "&amp;K70&amp;" - CPF: "&amp;E70,H70&amp;"  "&amp;TEXT(J70,"0000")&amp;"  "&amp;K70&amp;" - CPF: "&amp;AF70))</f>
        <v/>
      </c>
      <c r="AC70" s="12">
        <f>IF(L70=0,"",IF(AND(L70="CNPJ/CPF",A70="PF"),"PIX: "&amp;TEXT(M70,"00000000000"),IF(L70="TELEFONE","PIX: "&amp;M70,IF(L70="EMAIL","PIX: "&amp;M70,"PIX: "&amp;TEXT(M70,"00000000000000")))))</f>
        <v/>
      </c>
      <c r="AE70" s="86">
        <f>IF(A70="PF",LEN(B70),"")</f>
        <v/>
      </c>
      <c r="AF70" s="12">
        <f>IF(AE70="","",IF(AE70=8,"000."&amp;LEFT(B70,3)&amp;"."&amp;MID(B70,4,3)&amp;"-"&amp;RIGHT(B70,2),IF(AE70=9,"00"&amp;LEFT(B70,1)&amp;"."&amp;MID(B70,2,3)&amp;"."&amp;MID(B70,5,3)&amp;"-"&amp;RIGHT(B70,2),IF(AE70=10,"0"&amp;LEFT(B70,2)&amp;"."&amp;MID(B70,3,3)&amp;"."&amp;MID(B70,6,3)&amp;"-"&amp;RIGHT(B70,2),LEFT(B70,3)&amp;"."&amp;MID(B70,4,3)&amp;"."&amp;MID(B70,7,3)&amp;"-"&amp;RIGHT(B70,2)))))</f>
        <v/>
      </c>
    </row>
    <row r="71">
      <c r="A71" s="12">
        <f>IF(B71="","",IF(LEN(B71)&lt;=11,"PF","PJ"))</f>
        <v/>
      </c>
      <c r="B71" s="98" t="n">
        <v>7876967000180</v>
      </c>
      <c r="C71" s="35" t="inlineStr">
        <is>
          <t>A PRIME COMERCIO ELETRONICO LTDA</t>
        </is>
      </c>
      <c r="D71" s="35" t="inlineStr">
        <is>
          <t>AUDIO PRIME</t>
        </is>
      </c>
      <c r="E71" s="98">
        <f>B71</f>
        <v/>
      </c>
      <c r="M71" s="41">
        <f>IF(L71=0,"",IF(L71=Diversos!$I$2,IF(LEN(B71)&lt;=11,TEXT(B71,"00000000000"),TEXT(B71,"00000000000000")),IF(L71=Diversos!$I$3,G71,F71)))</f>
        <v/>
      </c>
      <c r="N71" s="12" t="inlineStr">
        <is>
          <t>MAT</t>
        </is>
      </c>
      <c r="P71" s="12" t="inlineStr">
        <is>
          <t>FORNECEDOR</t>
        </is>
      </c>
      <c r="Q71" s="12" t="inlineStr">
        <is>
          <t>RUA CLARA PERSUHN</t>
        </is>
      </c>
      <c r="R71" s="12" t="n">
        <v>315</v>
      </c>
      <c r="S71" s="12" t="inlineStr">
        <is>
          <t>SALA 01</t>
        </is>
      </c>
      <c r="T71" s="12" t="inlineStr">
        <is>
          <t>ITOUPAVA SECA</t>
        </is>
      </c>
      <c r="U71" s="42" t="n">
        <v>89030140</v>
      </c>
      <c r="V71" s="12" t="inlineStr">
        <is>
          <t>ITOUPAVA SECA</t>
        </is>
      </c>
      <c r="W71" s="12" t="inlineStr">
        <is>
          <t>SC</t>
        </is>
      </c>
      <c r="AA71" s="12">
        <f>IF(AND(AB71&lt;&gt;"",AC71&lt;&gt;""),AC71,AB71&amp;AC71)</f>
        <v/>
      </c>
      <c r="AB71" s="12">
        <f>IF(H71=0,"",IF(I71=13,H71&amp;"  "&amp;TEXT(I71,"000")&amp;"  "&amp;TEXT(J71,"0000")&amp;"  "&amp;K71&amp;" - CPF: "&amp;E71,H71&amp;"  "&amp;TEXT(J71,"0000")&amp;"  "&amp;K71&amp;" - CPF: "&amp;AF71))</f>
        <v/>
      </c>
      <c r="AC71" s="12">
        <f>IF(L71=0,"",IF(AND(L71="CNPJ/CPF",A71="PF"),"PIX: "&amp;TEXT(M71,"00000000000"),IF(L71="TELEFONE","PIX: "&amp;M71,IF(L71="EMAIL","PIX: "&amp;M71,"PIX: "&amp;TEXT(M71,"00000000000000")))))</f>
        <v/>
      </c>
      <c r="AE71" s="86">
        <f>IF(A71="PF",LEN(B71),"")</f>
        <v/>
      </c>
      <c r="AF71" s="12">
        <f>IF(AE71="","",IF(AE71=8,"000."&amp;LEFT(B71,3)&amp;"."&amp;MID(B71,4,3)&amp;"-"&amp;RIGHT(B71,2),IF(AE71=9,"00"&amp;LEFT(B71,1)&amp;"."&amp;MID(B71,2,3)&amp;"."&amp;MID(B71,5,3)&amp;"-"&amp;RIGHT(B71,2),IF(AE71=10,"0"&amp;LEFT(B71,2)&amp;"."&amp;MID(B71,3,3)&amp;"."&amp;MID(B71,6,3)&amp;"-"&amp;RIGHT(B71,2),LEFT(B71,3)&amp;"."&amp;MID(B71,4,3)&amp;"."&amp;MID(B71,7,3)&amp;"-"&amp;RIGHT(B71,2)))))</f>
        <v/>
      </c>
    </row>
    <row r="72">
      <c r="A72" s="98">
        <f>IF(B72="","",IF(LEN(B72)&lt;=11,"PF","PJ"))</f>
        <v/>
      </c>
      <c r="B72" s="98" t="n">
        <v>22354450000115</v>
      </c>
      <c r="C72" s="35" t="inlineStr">
        <is>
          <t>BARACHO PEDRAS INDUSTRIA E COMERCIO LTDA</t>
        </is>
      </c>
      <c r="D72" s="35" t="inlineStr">
        <is>
          <t xml:space="preserve">BARACHO PEDRAS </t>
        </is>
      </c>
      <c r="E72" s="37">
        <f>B72</f>
        <v/>
      </c>
      <c r="F72" s="43" t="n"/>
      <c r="M72" s="41">
        <f>IF(L72=0,"",IF(L72=Diversos!$I$2,IF(LEN(B72)&lt;=11,TEXT(B72,"00000000000"),TEXT(B72,"00000000000000")),IF(L72=Diversos!$I$3,G72,F72)))</f>
        <v/>
      </c>
      <c r="N72" s="12" t="inlineStr">
        <is>
          <t>MAT</t>
        </is>
      </c>
      <c r="Q72" s="12" t="inlineStr">
        <is>
          <t>RUA JACUTINGA</t>
        </is>
      </c>
      <c r="R72" s="12" t="n">
        <v>44</v>
      </c>
      <c r="T72" s="12" t="inlineStr">
        <is>
          <t>PADRE EUSTAQUIO</t>
        </is>
      </c>
      <c r="U72" s="42" t="n">
        <v>30730430</v>
      </c>
      <c r="V72" s="12" t="inlineStr">
        <is>
          <t>BELO HORIZONTE</t>
        </is>
      </c>
      <c r="W72" s="12" t="inlineStr">
        <is>
          <t>MG</t>
        </is>
      </c>
      <c r="AA72" s="12">
        <f>IF(AND(AB72&lt;&gt;"",AC72&lt;&gt;""),AC72,AB72&amp;AC72)</f>
        <v/>
      </c>
      <c r="AB72" s="12">
        <f>IF(H72=0,"",IF(I72=13,H72&amp;"  "&amp;TEXT(I72,"000")&amp;"  "&amp;TEXT(J72,"0000")&amp;"  "&amp;K72&amp;" - CPF: "&amp;E72,H72&amp;"  "&amp;TEXT(J72,"0000")&amp;"  "&amp;K72&amp;" - CPF: "&amp;AF72))</f>
        <v/>
      </c>
      <c r="AC72" s="12">
        <f>IF(L72=0,"",IF(AND(L72="CNPJ/CPF",A72="PF"),"PIX: "&amp;TEXT(M72,"00000000000"),IF(L72="TELEFONE","PIX: "&amp;M72,IF(L72="EMAIL","PIX: "&amp;M72,"PIX: "&amp;TEXT(M72,"00000000000000")))))</f>
        <v/>
      </c>
      <c r="AE72" s="86">
        <f>IF(A72="PF",LEN(B72),"")</f>
        <v/>
      </c>
      <c r="AF72" s="12">
        <f>IF(AE72="","",IF(AE72=8,"000."&amp;LEFT(B72,3)&amp;"."&amp;MID(B72,4,3)&amp;"-"&amp;RIGHT(B72,2),IF(AE72=9,"00"&amp;LEFT(B72,1)&amp;"."&amp;MID(B72,2,3)&amp;"."&amp;MID(B72,5,3)&amp;"-"&amp;RIGHT(B72,2),IF(AE72=10,"0"&amp;LEFT(B72,2)&amp;"."&amp;MID(B72,3,3)&amp;"."&amp;MID(B72,6,3)&amp;"-"&amp;RIGHT(B72,2),LEFT(B72,3)&amp;"."&amp;MID(B72,4,3)&amp;"."&amp;MID(B72,7,3)&amp;"-"&amp;RIGHT(B72,2)))))</f>
        <v/>
      </c>
    </row>
    <row r="73">
      <c r="A73" s="12">
        <f>IF(B73="","",IF(LEN(B73)&lt;=11,"PF","PJ"))</f>
        <v/>
      </c>
      <c r="B73" s="98" t="n">
        <v>28747429000166</v>
      </c>
      <c r="C73" s="35" t="inlineStr">
        <is>
          <t>BARRA PAPEIS INDUSTRIA E COMERCIO LTDA</t>
        </is>
      </c>
      <c r="D73" s="36">
        <f>UPPER(C73)</f>
        <v/>
      </c>
      <c r="E73" s="98">
        <f>B73</f>
        <v/>
      </c>
      <c r="M73" s="41">
        <f>IF(L73=0,"",IF(L73=Diversos!$I$2,IF(LEN(B73)&lt;=11,TEXT(B73,"00000000000"),TEXT(B73,"00000000000000")),IF(L73=Diversos!$I$3,G73,F73)))</f>
        <v/>
      </c>
      <c r="N73" s="12" t="inlineStr">
        <is>
          <t>MAT</t>
        </is>
      </c>
      <c r="AB73" s="12">
        <f>IF(H73=0,"",IF(I73=13,H73&amp;"  "&amp;TEXT(I73,"000")&amp;"  "&amp;TEXT(J73,"0000")&amp;"  "&amp;K73&amp;" - CPF: "&amp;E73,H73&amp;"  "&amp;TEXT(J73,"0000")&amp;"  "&amp;K73&amp;" - CPF: "&amp;AF73))</f>
        <v/>
      </c>
      <c r="AC73" s="12">
        <f>IF(L73=0,"",IF(AND(L73="CNPJ/CPF",A73="PF"),"PIX: "&amp;TEXT(M73,"00000000000"),IF(L73="TELEFONE","PIX: "&amp;M73,IF(L73="EMAIL","PIX: "&amp;M73,"PIX: "&amp;TEXT(M73,"00000000000000")))))</f>
        <v/>
      </c>
      <c r="AE73" s="86">
        <f>IF(A73="PF",LEN(B73),"")</f>
        <v/>
      </c>
      <c r="AF73" s="12">
        <f>IF(AE73="","",IF(AE73=8,"000."&amp;LEFT(B73,3)&amp;"."&amp;MID(B73,4,3)&amp;"-"&amp;RIGHT(B73,2),IF(AE73=9,"00"&amp;LEFT(B73,1)&amp;"."&amp;MID(B73,2,3)&amp;"."&amp;MID(B73,5,3)&amp;"-"&amp;RIGHT(B73,2),IF(AE73=10,"0"&amp;LEFT(B73,2)&amp;"."&amp;MID(B73,3,3)&amp;"."&amp;MID(B73,6,3)&amp;"-"&amp;RIGHT(B73,2),LEFT(B73,3)&amp;"."&amp;MID(B73,4,3)&amp;"."&amp;MID(B73,7,3)&amp;"-"&amp;RIGHT(B73,2)))))</f>
        <v/>
      </c>
    </row>
    <row r="74">
      <c r="A74" s="12">
        <f>IF(B74="","",IF(LEN(B74)&lt;=11,"PF","PJ"))</f>
        <v/>
      </c>
      <c r="B74" s="98" t="n">
        <v>31189101000186</v>
      </c>
      <c r="C74" s="35" t="inlineStr">
        <is>
          <t>BECKER PARTICIPACOES E EMPREENDIMENTOS LTDA</t>
        </is>
      </c>
      <c r="D74" s="35">
        <f>UPPER(C74)</f>
        <v/>
      </c>
      <c r="E74" s="98">
        <f>B74</f>
        <v/>
      </c>
      <c r="N74" s="12" t="inlineStr">
        <is>
          <t>SERV</t>
        </is>
      </c>
      <c r="AB74" s="12">
        <f>IF(H74=0,"",IF(I74=13,H74&amp;"  "&amp;TEXT(I74,"000")&amp;"  "&amp;TEXT(J74,"0000")&amp;"  "&amp;K74&amp;" - CPF: "&amp;E74,H74&amp;"  "&amp;TEXT(J74,"0000")&amp;"  "&amp;K74&amp;" - CPF: "&amp;AF74))</f>
        <v/>
      </c>
      <c r="AC74" s="12">
        <f>IF(L74=0,"",IF(AND(L74="CNPJ/CPF",A74="PF"),"PIX: "&amp;TEXT(M74,"00000000000"),IF(L74="TELEFONE","PIX: "&amp;M74,IF(L74="EMAIL","PIX: "&amp;M74,"PIX: "&amp;TEXT(M74,"00000000000000")))))</f>
        <v/>
      </c>
      <c r="AE74" s="86">
        <f>IF(A74="PF",LEN(B74),"")</f>
        <v/>
      </c>
      <c r="AF74" s="12">
        <f>IF(AE74="","",IF(AE74=8,"000."&amp;LEFT(B74,3)&amp;"."&amp;MID(B74,4,3)&amp;"-"&amp;RIGHT(B74,2),IF(AE74=9,"00"&amp;LEFT(B74,1)&amp;"."&amp;MID(B74,2,3)&amp;"."&amp;MID(B74,5,3)&amp;"-"&amp;RIGHT(B74,2),IF(AE74=10,"0"&amp;LEFT(B74,2)&amp;"."&amp;MID(B74,3,3)&amp;"."&amp;MID(B74,6,3)&amp;"-"&amp;RIGHT(B74,2),LEFT(B74,3)&amp;"."&amp;MID(B74,4,3)&amp;"."&amp;MID(B74,7,3)&amp;"-"&amp;RIGHT(B74,2)))))</f>
        <v/>
      </c>
    </row>
    <row r="75">
      <c r="A75" s="98">
        <f>IF(B75="","",IF(LEN(B75)&lt;=11,"PF","PJ"))</f>
        <v/>
      </c>
      <c r="B75" s="98" t="n">
        <v>17311465000832</v>
      </c>
      <c r="C75" s="35" t="inlineStr">
        <is>
          <t>ACABAMENTOS BEL LAR LTDA</t>
        </is>
      </c>
      <c r="D75" s="35" t="inlineStr">
        <is>
          <t>BEL LAR</t>
        </is>
      </c>
      <c r="E75" s="37">
        <f>B75</f>
        <v/>
      </c>
      <c r="F75" s="43" t="n"/>
      <c r="M75" s="41">
        <f>IF(L75=0,"",IF(L75=Diversos!$I$2,IF(LEN(B75)&lt;=11,TEXT(B75,"00000000000"),TEXT(B75,"00000000000000")),IF(L75=Diversos!$I$3,G75,F75)))</f>
        <v/>
      </c>
      <c r="N75" s="12" t="inlineStr">
        <is>
          <t>MAT</t>
        </is>
      </c>
      <c r="AA75" s="12">
        <f>IF(AND(AB75&lt;&gt;"",AC75&lt;&gt;""),AC75,AB75&amp;AC75)</f>
        <v/>
      </c>
      <c r="AB75" s="12">
        <f>IF(H75=0,"",IF(I75=13,H75&amp;"  "&amp;TEXT(I75,"000")&amp;"  "&amp;TEXT(J75,"0000")&amp;"  "&amp;K75&amp;" - CPF: "&amp;E75,H75&amp;"  "&amp;TEXT(J75,"0000")&amp;"  "&amp;K75&amp;" - CPF: "&amp;AF75))</f>
        <v/>
      </c>
      <c r="AC75" s="12">
        <f>IF(L75=0,"",IF(AND(L75="CNPJ/CPF",A75="PF"),"PIX: "&amp;TEXT(M75,"00000000000"),IF(L75="TELEFONE","PIX: "&amp;M75,IF(L75="EMAIL","PIX: "&amp;M75,"PIX: "&amp;TEXT(M75,"00000000000000")))))</f>
        <v/>
      </c>
      <c r="AE75" s="86">
        <f>IF(A75="PF",LEN(B75),"")</f>
        <v/>
      </c>
      <c r="AF75" s="12">
        <f>IF(AE75="","",IF(AE75=8,"000."&amp;LEFT(B75,3)&amp;"."&amp;MID(B75,4,3)&amp;"-"&amp;RIGHT(B75,2),IF(AE75=9,"00"&amp;LEFT(B75,1)&amp;"."&amp;MID(B75,2,3)&amp;"."&amp;MID(B75,5,3)&amp;"-"&amp;RIGHT(B75,2),IF(AE75=10,"0"&amp;LEFT(B75,2)&amp;"."&amp;MID(B75,3,3)&amp;"."&amp;MID(B75,6,3)&amp;"-"&amp;RIGHT(B75,2),LEFT(B75,3)&amp;"."&amp;MID(B75,4,3)&amp;"."&amp;MID(B75,7,3)&amp;"-"&amp;RIGHT(B75,2)))))</f>
        <v/>
      </c>
    </row>
    <row r="76">
      <c r="A76" s="98">
        <f>IF(B76="","",IF(LEN(B76)&lt;=11,"PF","PJ"))</f>
        <v/>
      </c>
      <c r="B76" s="98" t="n">
        <v>20450277001448</v>
      </c>
      <c r="C76" s="35" t="inlineStr">
        <is>
          <t>BEL LAR</t>
        </is>
      </c>
      <c r="D76" s="35">
        <f>UPPER(C76)</f>
        <v/>
      </c>
      <c r="E76" s="98">
        <f>B76</f>
        <v/>
      </c>
      <c r="M76" s="41">
        <f>IF(L76=0,"",IF(L76=Diversos!$I$2,IF(LEN(B76)&lt;=11,TEXT(B76,"00000000000"),TEXT(B76,"00000000000000")),IF(L76=Diversos!$I$3,G76,F76)))</f>
        <v/>
      </c>
      <c r="N76" s="12" t="inlineStr">
        <is>
          <t>MAT</t>
        </is>
      </c>
      <c r="AA76" s="59">
        <f>IF(AND(AB76&lt;&gt;"",AC76&lt;&gt;""),AC76,AB76&amp;AC76)</f>
        <v/>
      </c>
      <c r="AB76" s="12">
        <f>IF(H76=0,"",IF(I76=13,H76&amp;"  "&amp;TEXT(I76,"000")&amp;"  "&amp;TEXT(J76,"0000")&amp;"  "&amp;K76&amp;" - CPF: "&amp;E76,H76&amp;"  "&amp;TEXT(J76,"0000")&amp;"  "&amp;K76&amp;" - CPF: "&amp;AF76))</f>
        <v/>
      </c>
      <c r="AC76" s="12">
        <f>IF(L76=0,"",IF(AND(L76="CNPJ/CPF",A76="PF"),"PIX: "&amp;TEXT(M76,"00000000000"),IF(L76="TELEFONE","PIX: "&amp;M76,IF(L76="EMAIL","PIX: "&amp;M76,"PIX: "&amp;TEXT(M76,"00000000000000")))))</f>
        <v/>
      </c>
      <c r="AE76" s="86">
        <f>IF(A76="PF",LEN(B76),"")</f>
        <v/>
      </c>
      <c r="AF76" s="12">
        <f>IF(AE76="","",IF(AE76=8,"000."&amp;LEFT(B76,3)&amp;"."&amp;MID(B76,4,3)&amp;"-"&amp;RIGHT(B76,2),IF(AE76=9,"00"&amp;LEFT(B76,1)&amp;"."&amp;MID(B76,2,3)&amp;"."&amp;MID(B76,5,3)&amp;"-"&amp;RIGHT(B76,2),IF(AE76=10,"0"&amp;LEFT(B76,2)&amp;"."&amp;MID(B76,3,3)&amp;"."&amp;MID(B76,6,3)&amp;"-"&amp;RIGHT(B76,2),LEFT(B76,3)&amp;"."&amp;MID(B76,4,3)&amp;"."&amp;MID(B76,7,3)&amp;"-"&amp;RIGHT(B76,2)))))</f>
        <v/>
      </c>
    </row>
    <row r="77">
      <c r="A77" s="12">
        <f>IF(B77="","",IF(LEN(B77)&lt;=11,"PF","PJ"))</f>
        <v/>
      </c>
      <c r="B77" s="98" t="n">
        <v>61074506000130</v>
      </c>
      <c r="C77" s="35" t="inlineStr">
        <is>
          <t>BELGO BEKAERT ARAMES LTDA</t>
        </is>
      </c>
      <c r="D77" s="35">
        <f>UPPER(C77)</f>
        <v/>
      </c>
      <c r="E77" s="98">
        <f>B77</f>
        <v/>
      </c>
      <c r="M77" s="41">
        <f>IF(L77=0,"",IF(L77=Diversos!$I$2,IF(LEN(B77)&lt;=11,TEXT(B77,"00000000000"),TEXT(B77,"00000000000000")),IF(L77=Diversos!$I$3,G77,F77)))</f>
        <v/>
      </c>
      <c r="N77" s="12" t="inlineStr">
        <is>
          <t>MAT</t>
        </is>
      </c>
      <c r="Q77" s="12" t="inlineStr">
        <is>
          <t>Avenida General David Sarnoff</t>
        </is>
      </c>
      <c r="R77" s="12" t="n">
        <v>909</v>
      </c>
      <c r="S77" s="12" t="inlineStr">
        <is>
          <t>PORTARIA A</t>
        </is>
      </c>
      <c r="T77" s="12" t="inlineStr">
        <is>
          <t>CIDADE INDUSTRIAL</t>
        </is>
      </c>
      <c r="U77" s="42" t="n">
        <v>32210110</v>
      </c>
      <c r="V77" s="12" t="inlineStr">
        <is>
          <t>CONTAGEM</t>
        </is>
      </c>
      <c r="W77" s="12" t="inlineStr">
        <is>
          <t>MG</t>
        </is>
      </c>
      <c r="AA77" s="12">
        <f>IF(AND(AB77&lt;&gt;"",AC77&lt;&gt;""),AC77,AB77&amp;AC77)</f>
        <v/>
      </c>
      <c r="AB77" s="12">
        <f>IF(H77=0,"",IF(I77=13,H77&amp;"  "&amp;TEXT(I77,"000")&amp;"  "&amp;TEXT(J77,"0000")&amp;"  "&amp;K77&amp;" - CPF: "&amp;E77,H77&amp;"  "&amp;TEXT(J77,"0000")&amp;"  "&amp;K77&amp;" - CPF: "&amp;AF77))</f>
        <v/>
      </c>
      <c r="AC77" s="12">
        <f>IF(L77=0,"",IF(AND(L77="CNPJ/CPF",A77="PF"),"PIX: "&amp;TEXT(M77,"00000000000"),IF(L77="TELEFONE","PIX: "&amp;M77,IF(L77="EMAIL","PIX: "&amp;M77,"PIX: "&amp;TEXT(M77,"00000000000000")))))</f>
        <v/>
      </c>
      <c r="AE77" s="86">
        <f>IF(A77="PF",LEN(B77),"")</f>
        <v/>
      </c>
      <c r="AF77" s="12">
        <f>IF(AE77="","",IF(AE77=8,"000."&amp;LEFT(B77,3)&amp;"."&amp;MID(B77,4,3)&amp;"-"&amp;RIGHT(B77,2),IF(AE77=9,"00"&amp;LEFT(B77,1)&amp;"."&amp;MID(B77,2,3)&amp;"."&amp;MID(B77,5,3)&amp;"-"&amp;RIGHT(B77,2),IF(AE77=10,"0"&amp;LEFT(B77,2)&amp;"."&amp;MID(B77,3,3)&amp;"."&amp;MID(B77,6,3)&amp;"-"&amp;RIGHT(B77,2),LEFT(B77,3)&amp;"."&amp;MID(B77,4,3)&amp;"."&amp;MID(B77,7,3)&amp;"-"&amp;RIGHT(B77,2)))))</f>
        <v/>
      </c>
    </row>
    <row r="78">
      <c r="A78" s="12">
        <f>IF(B78="","",IF(LEN(B78)&lt;=11,"PF","PJ"))</f>
        <v/>
      </c>
      <c r="B78" s="98" t="n">
        <v>23064231000750</v>
      </c>
      <c r="C78" s="35" t="inlineStr">
        <is>
          <t>BEMIL BENEFICIAMENTO DE MINERIOS LTDA</t>
        </is>
      </c>
      <c r="D78" s="36">
        <f>UPPER(C78)</f>
        <v/>
      </c>
      <c r="E78" s="98">
        <f>B78</f>
        <v/>
      </c>
      <c r="M78" s="41">
        <f>IF(L78=0,"",IF(L78=Diversos!$I$2,IF(LEN(B78)&lt;=11,TEXT(B78,"00000000000"),TEXT(B78,"00000000000000")),IF(L78=Diversos!$I$3,G78,F78)))</f>
        <v/>
      </c>
      <c r="N78" s="12" t="inlineStr">
        <is>
          <t>MAT</t>
        </is>
      </c>
      <c r="P78" s="12" t="inlineStr">
        <is>
          <t>FORNECEDOR</t>
        </is>
      </c>
      <c r="Q78" s="12" t="inlineStr">
        <is>
          <t>Rodovia Br 040</t>
        </is>
      </c>
      <c r="S78" s="12" t="inlineStr">
        <is>
          <t>Km 543/544 Fundos</t>
        </is>
      </c>
      <c r="T78" s="12" t="inlineStr">
        <is>
          <t>Sao Sebastiao Aguas Claras</t>
        </is>
      </c>
      <c r="U78" s="42" t="n">
        <v>34000001</v>
      </c>
      <c r="V78" s="12" t="inlineStr">
        <is>
          <t>NOVA LIMA</t>
        </is>
      </c>
      <c r="W78" s="12" t="inlineStr">
        <is>
          <t>MG</t>
        </is>
      </c>
      <c r="AA78" s="12">
        <f>IF(AND(AB78&lt;&gt;"",AC78&lt;&gt;""),AC78,AB78&amp;AC78)</f>
        <v/>
      </c>
      <c r="AB78" s="12">
        <f>IF(H78=0,"",IF(I78=13,H78&amp;"  "&amp;TEXT(I78,"000")&amp;"  "&amp;TEXT(J78,"0000")&amp;"  "&amp;K78&amp;" - CPF: "&amp;E78,H78&amp;"  "&amp;TEXT(J78,"0000")&amp;"  "&amp;K78&amp;" - CPF: "&amp;AF78))</f>
        <v/>
      </c>
      <c r="AC78" s="12">
        <f>IF(L78=0,"",IF(AND(L78="CNPJ/CPF",A78="PF"),"PIX: "&amp;TEXT(M78,"00000000000"),IF(L78="TELEFONE","PIX: "&amp;M78,IF(L78="EMAIL","PIX: "&amp;M78,"PIX: "&amp;TEXT(M78,"00000000000000")))))</f>
        <v/>
      </c>
      <c r="AE78" s="86">
        <f>IF(A78="PF",LEN(B78),"")</f>
        <v/>
      </c>
      <c r="AF78" s="12">
        <f>IF(AE78="","",IF(AE78=8,"000."&amp;LEFT(B78,3)&amp;"."&amp;MID(B78,4,3)&amp;"-"&amp;RIGHT(B78,2),IF(AE78=9,"00"&amp;LEFT(B78,1)&amp;"."&amp;MID(B78,2,3)&amp;"."&amp;MID(B78,5,3)&amp;"-"&amp;RIGHT(B78,2),IF(AE78=10,"0"&amp;LEFT(B78,2)&amp;"."&amp;MID(B78,3,3)&amp;"."&amp;MID(B78,6,3)&amp;"-"&amp;RIGHT(B78,2),LEFT(B78,3)&amp;"."&amp;MID(B78,4,3)&amp;"."&amp;MID(B78,7,3)&amp;"-"&amp;RIGHT(B78,2)))))</f>
        <v/>
      </c>
    </row>
    <row r="79">
      <c r="A79" s="98">
        <f>IF(B79="","",IF(LEN(B79)&lt;=11,"PF","PJ"))</f>
        <v/>
      </c>
      <c r="B79" s="98" t="n">
        <v>9454477000111</v>
      </c>
      <c r="C79" s="35" t="inlineStr">
        <is>
          <t>BETEL ARQUITETAS LTDA</t>
        </is>
      </c>
      <c r="D79" s="36">
        <f>UPPER(C79)</f>
        <v/>
      </c>
      <c r="E79" s="37">
        <f>B79</f>
        <v/>
      </c>
      <c r="F79" s="43" t="n"/>
      <c r="M79" s="41">
        <f>IF(L79=0,"",IF(L79=Diversos!$I$2,IF(LEN(B79)&lt;=11,TEXT(B79,"00000000000"),TEXT(B79,"00000000000000")),IF(L79=Diversos!$I$3,G79,F79)))</f>
        <v/>
      </c>
      <c r="N79" s="12" t="inlineStr">
        <is>
          <t>SERV</t>
        </is>
      </c>
      <c r="Q79" s="12" t="inlineStr">
        <is>
          <t>RUA MIRANDA RIBEIRO</t>
        </is>
      </c>
      <c r="R79" s="12" t="n">
        <v>185</v>
      </c>
      <c r="S79" s="12" t="inlineStr">
        <is>
          <t>LETRA A</t>
        </is>
      </c>
      <c r="T79" s="12" t="inlineStr">
        <is>
          <t>VILA PARIS</t>
        </is>
      </c>
      <c r="U79" s="42" t="n">
        <v>30380660</v>
      </c>
      <c r="V79" s="12" t="inlineStr">
        <is>
          <t>BELO HORIZONTE</t>
        </is>
      </c>
      <c r="W79" s="12" t="inlineStr">
        <is>
          <t>MG</t>
        </is>
      </c>
      <c r="AA79" s="12">
        <f>IF(AND(AB79&lt;&gt;"",AC79&lt;&gt;""),AC79,AB79&amp;AC79)</f>
        <v/>
      </c>
      <c r="AB79" s="12">
        <f>IF(H79=0,"",IF(I79=13,H79&amp;"  "&amp;TEXT(I79,"000")&amp;"  "&amp;TEXT(J79,"0000")&amp;"  "&amp;K79&amp;" - CPF: "&amp;E79,H79&amp;"  "&amp;TEXT(J79,"0000")&amp;"  "&amp;K79&amp;" - CPF: "&amp;AF79))</f>
        <v/>
      </c>
      <c r="AC79" s="12">
        <f>IF(L79=0,"",IF(AND(L79="CNPJ/CPF",A79="PF"),"PIX: "&amp;TEXT(M79,"00000000000"),IF(L79="TELEFONE","PIX: "&amp;M79,IF(L79="EMAIL","PIX: "&amp;M79,"PIX: "&amp;TEXT(M79,"00000000000000")))))</f>
        <v/>
      </c>
      <c r="AE79" s="86">
        <f>IF(A79="PF",LEN(B79),"")</f>
        <v/>
      </c>
      <c r="AF79" s="12">
        <f>IF(AE79="","",IF(AE79=8,"000."&amp;LEFT(B79,3)&amp;"."&amp;MID(B79,4,3)&amp;"-"&amp;RIGHT(B79,2),IF(AE79=9,"00"&amp;LEFT(B79,1)&amp;"."&amp;MID(B79,2,3)&amp;"."&amp;MID(B79,5,3)&amp;"-"&amp;RIGHT(B79,2),IF(AE79=10,"0"&amp;LEFT(B79,2)&amp;"."&amp;MID(B79,3,3)&amp;"."&amp;MID(B79,6,3)&amp;"-"&amp;RIGHT(B79,2),LEFT(B79,3)&amp;"."&amp;MID(B79,4,3)&amp;"."&amp;MID(B79,7,3)&amp;"-"&amp;RIGHT(B79,2)))))</f>
        <v/>
      </c>
    </row>
    <row r="80">
      <c r="A80" s="98">
        <f>IF(B80="","",IF(LEN(B80)&lt;=11,"PF","PJ"))</f>
        <v/>
      </c>
      <c r="B80" s="98" t="n">
        <v>13938283000169</v>
      </c>
      <c r="C80" s="35" t="inlineStr">
        <is>
          <t>BETON MIX</t>
        </is>
      </c>
      <c r="D80" s="35">
        <f>UPPER(C80)</f>
        <v/>
      </c>
      <c r="E80" s="98">
        <f>B80</f>
        <v/>
      </c>
      <c r="M80" s="41">
        <f>IF(L80=0,"",IF(L80=Diversos!$I$2,IF(LEN(B80)&lt;=11,TEXT(B80,"00000000000"),TEXT(B80,"00000000000000")),IF(L80=Diversos!$I$3,G80,F80)))</f>
        <v/>
      </c>
      <c r="N80" s="12" t="inlineStr">
        <is>
          <t>MAT</t>
        </is>
      </c>
      <c r="AA80" s="59">
        <f>IF(AND(AB80&lt;&gt;"",AC80&lt;&gt;""),AC80,AB80&amp;AC80)</f>
        <v/>
      </c>
      <c r="AB80" s="12">
        <f>IF(H80=0,"",IF(I80=13,H80&amp;"  "&amp;TEXT(I80,"000")&amp;"  "&amp;TEXT(J80,"0000")&amp;"  "&amp;K80&amp;" - CPF: "&amp;E80,H80&amp;"  "&amp;TEXT(J80,"0000")&amp;"  "&amp;K80&amp;" - CPF: "&amp;AF80))</f>
        <v/>
      </c>
      <c r="AC80" s="12">
        <f>IF(L80=0,"",IF(AND(L80="CNPJ/CPF",A80="PF"),"PIX: "&amp;TEXT(M80,"00000000000"),IF(L80="TELEFONE","PIX: "&amp;M80,IF(L80="EMAIL","PIX: "&amp;M80,"PIX: "&amp;TEXT(M80,"00000000000000")))))</f>
        <v/>
      </c>
      <c r="AE80" s="86">
        <f>IF(A80="PF",LEN(B80),"")</f>
        <v/>
      </c>
      <c r="AF80" s="12">
        <f>IF(AE80="","",IF(AE80=8,"000."&amp;LEFT(B80,3)&amp;"."&amp;MID(B80,4,3)&amp;"-"&amp;RIGHT(B80,2),IF(AE80=9,"00"&amp;LEFT(B80,1)&amp;"."&amp;MID(B80,2,3)&amp;"."&amp;MID(B80,5,3)&amp;"-"&amp;RIGHT(B80,2),IF(AE80=10,"0"&amp;LEFT(B80,2)&amp;"."&amp;MID(B80,3,3)&amp;"."&amp;MID(B80,6,3)&amp;"-"&amp;RIGHT(B80,2),LEFT(B80,3)&amp;"."&amp;MID(B80,4,3)&amp;"."&amp;MID(B80,7,3)&amp;"-"&amp;RIGHT(B80,2)))))</f>
        <v/>
      </c>
    </row>
    <row r="81">
      <c r="A81" s="98">
        <f>IF(B81="","",IF(LEN(B81)&lt;=11,"PF","PJ"))</f>
        <v/>
      </c>
      <c r="B81" s="98" t="n">
        <v>16935869000168</v>
      </c>
      <c r="C81" s="35" t="inlineStr">
        <is>
          <t>BH MATERIAIS DE CONSTRUCAO</t>
        </is>
      </c>
      <c r="D81" s="36" t="inlineStr">
        <is>
          <t>BH MATERIAIS DE CONSTRUCAO</t>
        </is>
      </c>
      <c r="E81" s="37">
        <f>B81</f>
        <v/>
      </c>
      <c r="M81" s="41">
        <f>IF(L81=0,"",IF(L81=Diversos!$I$2,IF(LEN(B81)&lt;=11,TEXT(B81,"00000000000"),TEXT(B81,"00000000000000")),IF(L81=Diversos!$I$3,G81,F81)))</f>
        <v/>
      </c>
      <c r="N81" s="12" t="inlineStr">
        <is>
          <t>MAT</t>
        </is>
      </c>
      <c r="P81" s="12" t="inlineStr">
        <is>
          <t>FORNECEDOR</t>
        </is>
      </c>
      <c r="Q81" s="12" t="inlineStr">
        <is>
          <t>RUA MINISTRO OROZIMBO NONATO</t>
        </is>
      </c>
      <c r="R81" s="12" t="n">
        <v>215</v>
      </c>
      <c r="S81" s="12" t="inlineStr">
        <is>
          <t>LOJA 41</t>
        </is>
      </c>
      <c r="T81" s="12" t="inlineStr">
        <is>
          <t>VILA DA SERRA</t>
        </is>
      </c>
      <c r="U81" s="42" t="n">
        <v>34006053</v>
      </c>
      <c r="V81" s="12" t="inlineStr">
        <is>
          <t>NOVA LIMA</t>
        </is>
      </c>
      <c r="W81" s="12" t="inlineStr">
        <is>
          <t>MG</t>
        </is>
      </c>
      <c r="AA81" s="12">
        <f>IF(AND(AB81&lt;&gt;"",AC81&lt;&gt;""),AC81,AB81&amp;AC81)</f>
        <v/>
      </c>
      <c r="AB81" s="12">
        <f>IF(H81=0,"",IF(I81=13,H81&amp;"  "&amp;TEXT(I81,"000")&amp;"  "&amp;TEXT(J81,"0000")&amp;"  "&amp;K81&amp;" - CPF: "&amp;E81,H81&amp;"  "&amp;TEXT(J81,"0000")&amp;"  "&amp;K81&amp;" - CPF: "&amp;AF81))</f>
        <v/>
      </c>
      <c r="AC81" s="12">
        <f>IF(L81=0,"",IF(AND(L81="CNPJ/CPF",A81="PF"),"PIX: "&amp;TEXT(M81,"00000000000"),IF(L81="TELEFONE","PIX: "&amp;M81,IF(L81="EMAIL","PIX: "&amp;M81,"PIX: "&amp;TEXT(M81,"00000000000000")))))</f>
        <v/>
      </c>
      <c r="AE81" s="86">
        <f>IF(A81="PF",LEN(B81),"")</f>
        <v/>
      </c>
      <c r="AF81" s="12">
        <f>IF(AE81="","",IF(AE81=8,"000."&amp;LEFT(B81,3)&amp;"."&amp;MID(B81,4,3)&amp;"-"&amp;RIGHT(B81,2),IF(AE81=9,"00"&amp;LEFT(B81,1)&amp;"."&amp;MID(B81,2,3)&amp;"."&amp;MID(B81,5,3)&amp;"-"&amp;RIGHT(B81,2),IF(AE81=10,"0"&amp;LEFT(B81,2)&amp;"."&amp;MID(B81,3,3)&amp;"."&amp;MID(B81,6,3)&amp;"-"&amp;RIGHT(B81,2),LEFT(B81,3)&amp;"."&amp;MID(B81,4,3)&amp;"."&amp;MID(B81,7,3)&amp;"-"&amp;RIGHT(B81,2)))))</f>
        <v/>
      </c>
    </row>
    <row r="82">
      <c r="A82" s="98">
        <f>IF(B82="","",IF(LEN(B82)&lt;=11,"PF","PJ"))</f>
        <v/>
      </c>
      <c r="B82" s="98" t="n">
        <v>41549058000176</v>
      </c>
      <c r="C82" s="35" t="inlineStr">
        <is>
          <t>BH PROTENSÃO LTDA</t>
        </is>
      </c>
      <c r="D82" s="36">
        <f>UPPER(C82)</f>
        <v/>
      </c>
      <c r="E82" s="37">
        <f>B82</f>
        <v/>
      </c>
      <c r="H82" s="12" t="inlineStr">
        <is>
          <t>INTER</t>
        </is>
      </c>
      <c r="J82" s="40" t="n">
        <v>1</v>
      </c>
      <c r="K82" s="12" t="n">
        <v>135608856</v>
      </c>
      <c r="M82" s="41">
        <f>IF(L82=0,"",IF(L82=Diversos!$I$2,IF(LEN(B82)&lt;=11,TEXT(B82,"00000000000"),TEXT(B82,"00000000000000")),IF(L82=Diversos!$I$3,G82,F82)))</f>
        <v/>
      </c>
      <c r="N82" s="12" t="inlineStr">
        <is>
          <t>MAT</t>
        </is>
      </c>
      <c r="P82" s="12" t="inlineStr">
        <is>
          <t>FORNECEDOR</t>
        </is>
      </c>
      <c r="Q82" s="12" t="inlineStr">
        <is>
          <t>RUA HELCIO CORREA</t>
        </is>
      </c>
      <c r="R82" s="12" t="n">
        <v>99</v>
      </c>
      <c r="S82" s="12" t="inlineStr">
        <is>
          <t>LETRA B</t>
        </is>
      </c>
      <c r="T82" s="12" t="inlineStr">
        <is>
          <t>HAVAI</t>
        </is>
      </c>
      <c r="U82" s="42" t="n">
        <v>30555150</v>
      </c>
      <c r="V82" s="12" t="inlineStr">
        <is>
          <t>BELO HORIZONTE</t>
        </is>
      </c>
      <c r="W82" s="12" t="inlineStr">
        <is>
          <t>MG</t>
        </is>
      </c>
      <c r="AA82" s="12">
        <f>IF(AND(AB82&lt;&gt;"",AC82&lt;&gt;""),AC82,AB82&amp;AC82)</f>
        <v/>
      </c>
      <c r="AB82" s="12">
        <f>IF(H82=0,"",IF(I82=13,H82&amp;"  "&amp;TEXT(I82,"000")&amp;"  "&amp;TEXT(J82,"0000")&amp;"  "&amp;K82&amp;" - CPF: "&amp;E82,H82&amp;"  "&amp;TEXT(J82,"0000")&amp;"  "&amp;K82&amp;" - CPF: "&amp;AF82))</f>
        <v/>
      </c>
      <c r="AC82" s="12">
        <f>IF(L82=0,"",IF(AND(L82="CNPJ/CPF",A82="PF"),"PIX: "&amp;TEXT(M82,"00000000000"),IF(L82="TELEFONE","PIX: "&amp;M82,IF(L82="EMAIL","PIX: "&amp;M82,"PIX: "&amp;TEXT(M82,"00000000000000")))))</f>
        <v/>
      </c>
      <c r="AE82" s="86">
        <f>IF(A82="PF",LEN(B82),"")</f>
        <v/>
      </c>
      <c r="AF82" s="12">
        <f>IF(AE82="","",IF(AE82=8,"000."&amp;LEFT(B82,3)&amp;"."&amp;MID(B82,4,3)&amp;"-"&amp;RIGHT(B82,2),IF(AE82=9,"00"&amp;LEFT(B82,1)&amp;"."&amp;MID(B82,2,3)&amp;"."&amp;MID(B82,5,3)&amp;"-"&amp;RIGHT(B82,2),IF(AE82=10,"0"&amp;LEFT(B82,2)&amp;"."&amp;MID(B82,3,3)&amp;"."&amp;MID(B82,6,3)&amp;"-"&amp;RIGHT(B82,2),LEFT(B82,3)&amp;"."&amp;MID(B82,4,3)&amp;"."&amp;MID(B82,7,3)&amp;"-"&amp;RIGHT(B82,2)))))</f>
        <v/>
      </c>
    </row>
    <row r="83">
      <c r="A83" s="98">
        <f>IF(B83="","",IF(LEN(B83)&lt;=11,"PF","PJ"))</f>
        <v/>
      </c>
      <c r="B83" s="98" t="n">
        <v>31233507000119</v>
      </c>
      <c r="C83" s="35" t="inlineStr">
        <is>
          <t>BH STONES MARMORES E GRANITOS LTDA</t>
        </is>
      </c>
      <c r="D83" s="35">
        <f>UPPER(C83)</f>
        <v/>
      </c>
      <c r="E83" s="98">
        <f>B83</f>
        <v/>
      </c>
      <c r="M83" s="41">
        <f>IF(L83=0,"",IF(L83=Diversos!$I$2,IF(LEN(B83)&lt;=11,TEXT(B83,"00000000000"),TEXT(B83,"00000000000000")),IF(L83=Diversos!$I$3,G83,F83)))</f>
        <v/>
      </c>
      <c r="N83" s="12" t="inlineStr">
        <is>
          <t>MAT</t>
        </is>
      </c>
      <c r="AA83" s="59">
        <f>IF(AND(AB83&lt;&gt;"",AC83&lt;&gt;""),AC83,AB83&amp;AC83)</f>
        <v/>
      </c>
      <c r="AB83" s="12">
        <f>IF(H83=0,"",IF(I83=13,H83&amp;"  "&amp;TEXT(I83,"000")&amp;"  "&amp;TEXT(J83,"0000")&amp;"  "&amp;K83&amp;" - CPF: "&amp;E83,H83&amp;"  "&amp;TEXT(J83,"0000")&amp;"  "&amp;K83&amp;" - CPF: "&amp;AF83))</f>
        <v/>
      </c>
      <c r="AC83" s="12">
        <f>IF(L83=0,"",IF(AND(L83="CNPJ/CPF",A83="PF"),"PIX: "&amp;TEXT(M83,"00000000000"),IF(L83="TELEFONE","PIX: "&amp;M83,IF(L83="EMAIL","PIX: "&amp;M83,"PIX: "&amp;TEXT(M83,"00000000000000")))))</f>
        <v/>
      </c>
      <c r="AE83" s="86">
        <f>IF(A83="PF",LEN(B83),"")</f>
        <v/>
      </c>
      <c r="AF83" s="12">
        <f>IF(AE83="","",IF(AE83=8,"000."&amp;LEFT(B83,3)&amp;"."&amp;MID(B83,4,3)&amp;"-"&amp;RIGHT(B83,2),IF(AE83=9,"00"&amp;LEFT(B83,1)&amp;"."&amp;MID(B83,2,3)&amp;"."&amp;MID(B83,5,3)&amp;"-"&amp;RIGHT(B83,2),IF(AE83=10,"0"&amp;LEFT(B83,2)&amp;"."&amp;MID(B83,3,3)&amp;"."&amp;MID(B83,6,3)&amp;"-"&amp;RIGHT(B83,2),LEFT(B83,3)&amp;"."&amp;MID(B83,4,3)&amp;"."&amp;MID(B83,7,3)&amp;"-"&amp;RIGHT(B83,2)))))</f>
        <v/>
      </c>
    </row>
    <row r="84">
      <c r="A84" s="98">
        <f>IF(B84="","",IF(LEN(B84)&lt;=11,"PF","PJ"))</f>
        <v/>
      </c>
      <c r="B84" s="73" t="n">
        <v>2623626000180</v>
      </c>
      <c r="C84" s="75" t="inlineStr">
        <is>
          <t>BLOCO SIGMA LTDA</t>
        </is>
      </c>
      <c r="D84" s="35">
        <f>UPPER(C84)</f>
        <v/>
      </c>
      <c r="E84" s="98">
        <f>B84</f>
        <v/>
      </c>
      <c r="M84" s="41">
        <f>IF(L84=0,"",IF(L84=Diversos!$I$2,IF(LEN(B84)&lt;=11,TEXT(B84,"00000000000"),TEXT(B84,"00000000000000")),IF(L84=Diversos!$I$3,G84,F84)))</f>
        <v/>
      </c>
      <c r="N84" s="12" t="inlineStr">
        <is>
          <t>MAT</t>
        </is>
      </c>
      <c r="AA84" s="59">
        <f>IF(AND(AB84&lt;&gt;"",AC84&lt;&gt;""),AC84,AB84&amp;AC84)</f>
        <v/>
      </c>
      <c r="AB84" s="12">
        <f>IF(H84=0,"",IF(I84=13,H84&amp;"  "&amp;TEXT(I84,"000")&amp;"  "&amp;TEXT(J84,"0000")&amp;"  "&amp;K84&amp;" - CPF: "&amp;E84,H84&amp;"  "&amp;TEXT(J84,"0000")&amp;"  "&amp;K84&amp;" - CPF: "&amp;AF84))</f>
        <v/>
      </c>
      <c r="AC84" s="12">
        <f>IF(L84=0,"",IF(AND(L84="CNPJ/CPF",A84="PF"),"PIX: "&amp;TEXT(M84,"00000000000"),IF(L84="TELEFONE","PIX: "&amp;M84,IF(L84="EMAIL","PIX: "&amp;M84,"PIX: "&amp;TEXT(M84,"00000000000000")))))</f>
        <v/>
      </c>
      <c r="AE84" s="86">
        <f>IF(A84="PF",LEN(B84),"")</f>
        <v/>
      </c>
      <c r="AF84" s="12">
        <f>IF(AE84="","",IF(AE84=8,"000."&amp;LEFT(B84,3)&amp;"."&amp;MID(B84,4,3)&amp;"-"&amp;RIGHT(B84,2),IF(AE84=9,"00"&amp;LEFT(B84,1)&amp;"."&amp;MID(B84,2,3)&amp;"."&amp;MID(B84,5,3)&amp;"-"&amp;RIGHT(B84,2),IF(AE84=10,"0"&amp;LEFT(B84,2)&amp;"."&amp;MID(B84,3,3)&amp;"."&amp;MID(B84,6,3)&amp;"-"&amp;RIGHT(B84,2),LEFT(B84,3)&amp;"."&amp;MID(B84,4,3)&amp;"."&amp;MID(B84,7,3)&amp;"-"&amp;RIGHT(B84,2)))))</f>
        <v/>
      </c>
    </row>
    <row r="85">
      <c r="A85" s="98">
        <f>IF(B85="","",IF(LEN(B85)&lt;=11,"PF","PJ"))</f>
        <v/>
      </c>
      <c r="B85" s="98" t="n">
        <v>860887000198</v>
      </c>
      <c r="C85" s="35" t="inlineStr">
        <is>
          <t>BLOJAF LTDA</t>
        </is>
      </c>
      <c r="D85" s="35" t="inlineStr">
        <is>
          <t>BLOJAF</t>
        </is>
      </c>
      <c r="E85" s="37">
        <f>B85</f>
        <v/>
      </c>
      <c r="F85" s="43" t="n"/>
      <c r="M85" s="41">
        <f>IF(L85=0,"",IF(L85=Diversos!$I$2,IF(LEN(B85)&lt;=11,TEXT(B85,"00000000000"),TEXT(B85,"00000000000000")),IF(L85=Diversos!$I$3,G85,F85)))</f>
        <v/>
      </c>
      <c r="N85" s="12" t="inlineStr">
        <is>
          <t>MAT</t>
        </is>
      </c>
      <c r="Q85" s="12" t="inlineStr">
        <is>
          <t>RODOVIA BR040</t>
        </is>
      </c>
      <c r="S85" s="12" t="inlineStr">
        <is>
          <t>GALPAO: 04; KM: 523</t>
        </is>
      </c>
      <c r="T85" s="12" t="inlineStr">
        <is>
          <t>VILA PARIS</t>
        </is>
      </c>
      <c r="U85" s="42" t="n">
        <v>32150340</v>
      </c>
      <c r="V85" s="12" t="inlineStr">
        <is>
          <t>CONTAGEM</t>
        </is>
      </c>
      <c r="W85" s="12" t="inlineStr">
        <is>
          <t>MG</t>
        </is>
      </c>
      <c r="AA85" s="12">
        <f>IF(AND(AB85&lt;&gt;"",AC85&lt;&gt;""),AC85,AB85&amp;AC85)</f>
        <v/>
      </c>
      <c r="AB85" s="12">
        <f>IF(H85=0,"",IF(I85=13,H85&amp;"  "&amp;TEXT(I85,"000")&amp;"  "&amp;TEXT(J85,"0000")&amp;"  "&amp;K85&amp;" - CPF: "&amp;E85,H85&amp;"  "&amp;TEXT(J85,"0000")&amp;"  "&amp;K85&amp;" - CPF: "&amp;AF85))</f>
        <v/>
      </c>
      <c r="AC85" s="12">
        <f>IF(L85=0,"",IF(AND(L85="CNPJ/CPF",A85="PF"),"PIX: "&amp;TEXT(M85,"00000000000"),IF(L85="TELEFONE","PIX: "&amp;M85,IF(L85="EMAIL","PIX: "&amp;M85,"PIX: "&amp;TEXT(M85,"00000000000000")))))</f>
        <v/>
      </c>
      <c r="AE85" s="86">
        <f>IF(A85="PF",LEN(B85),"")</f>
        <v/>
      </c>
      <c r="AF85" s="12">
        <f>IF(AE85="","",IF(AE85=8,"000."&amp;LEFT(B85,3)&amp;"."&amp;MID(B85,4,3)&amp;"-"&amp;RIGHT(B85,2),IF(AE85=9,"00"&amp;LEFT(B85,1)&amp;"."&amp;MID(B85,2,3)&amp;"."&amp;MID(B85,5,3)&amp;"-"&amp;RIGHT(B85,2),IF(AE85=10,"0"&amp;LEFT(B85,2)&amp;"."&amp;MID(B85,3,3)&amp;"."&amp;MID(B85,6,3)&amp;"-"&amp;RIGHT(B85,2),LEFT(B85,3)&amp;"."&amp;MID(B85,4,3)&amp;"."&amp;MID(B85,7,3)&amp;"-"&amp;RIGHT(B85,2)))))</f>
        <v/>
      </c>
    </row>
    <row r="86">
      <c r="A86" s="98">
        <f>IF(B86="","",IF(LEN(B86)&lt;=11,"PF","PJ"))</f>
        <v/>
      </c>
      <c r="B86" s="98" t="n">
        <v>41827409000163</v>
      </c>
      <c r="C86" s="35" t="inlineStr">
        <is>
          <t>BOMBEAMENTOS W&amp;E LTDA</t>
        </is>
      </c>
      <c r="D86" s="35">
        <f>UPPER(C86)</f>
        <v/>
      </c>
      <c r="E86" s="37">
        <f>B86</f>
        <v/>
      </c>
      <c r="M86" s="41">
        <f>IF(L86=0,"",IF(L86=Diversos!$I$2,IF(LEN(B86)&lt;=11,TEXT(B86,"00000000000"),TEXT(B86,"00000000000000")),IF(L86=Diversos!$I$3,G86,F86)))</f>
        <v/>
      </c>
      <c r="N86" s="12" t="inlineStr">
        <is>
          <t>SERV</t>
        </is>
      </c>
      <c r="AA86" s="12">
        <f>IF(AND(AB86&lt;&gt;"",AC86&lt;&gt;""),AC86,AB86&amp;AC86)</f>
        <v/>
      </c>
      <c r="AB86" s="12">
        <f>IF(H86=0,"",IF(I86=13,H86&amp;"  "&amp;TEXT(I86,"000")&amp;"  "&amp;TEXT(J86,"0000")&amp;"  "&amp;K86&amp;" - CPF: "&amp;E86,H86&amp;"  "&amp;TEXT(J86,"0000")&amp;"  "&amp;K86&amp;" - CPF: "&amp;AF86))</f>
        <v/>
      </c>
      <c r="AC86" s="12">
        <f>IF(L86=0,"",IF(AND(L86="CNPJ/CPF",A86="PF"),"PIX: "&amp;TEXT(M86,"00000000000"),IF(L86="TELEFONE","PIX: "&amp;M86,IF(L86="EMAIL","PIX: "&amp;M86,"PIX: "&amp;TEXT(M86,"00000000000000")))))</f>
        <v/>
      </c>
      <c r="AE86" s="86">
        <f>IF(A86="PF",LEN(B86),"")</f>
        <v/>
      </c>
      <c r="AF86" s="12">
        <f>IF(AE86="","",IF(AE86=8,"000."&amp;LEFT(B86,3)&amp;"."&amp;MID(B86,4,3)&amp;"-"&amp;RIGHT(B86,2),IF(AE86=9,"00"&amp;LEFT(B86,1)&amp;"."&amp;MID(B86,2,3)&amp;"."&amp;MID(B86,5,3)&amp;"-"&amp;RIGHT(B86,2),IF(AE86=10,"0"&amp;LEFT(B86,2)&amp;"."&amp;MID(B86,3,3)&amp;"."&amp;MID(B86,6,3)&amp;"-"&amp;RIGHT(B86,2),LEFT(B86,3)&amp;"."&amp;MID(B86,4,3)&amp;"."&amp;MID(B86,7,3)&amp;"-"&amp;RIGHT(B86,2)))))</f>
        <v/>
      </c>
    </row>
    <row r="87">
      <c r="A87" s="98">
        <f>IF(B87="","",IF(LEN(B87)&lt;=11,"PF","PJ"))</f>
        <v/>
      </c>
      <c r="B87" s="98" t="n">
        <v>21109346000100</v>
      </c>
      <c r="C87" s="35" t="inlineStr">
        <is>
          <t>BRALUX SOLUCOES ELETRICAS LTDA</t>
        </is>
      </c>
      <c r="D87" s="35" t="inlineStr">
        <is>
          <t>BRALUX SOLUCOES ELETRICAS</t>
        </is>
      </c>
      <c r="E87" s="37">
        <f>B87</f>
        <v/>
      </c>
      <c r="F87" s="43" t="n"/>
      <c r="M87" s="41">
        <f>IF(L87=0,"",IF(L87=Diversos!$I$2,IF(LEN(B87)&lt;=11,TEXT(B87,"00000000000"),TEXT(B87,"00000000000000")),IF(L87=Diversos!$I$3,G87,F87)))</f>
        <v/>
      </c>
      <c r="N87" s="12" t="inlineStr">
        <is>
          <t>MAT</t>
        </is>
      </c>
      <c r="Q87" s="12" t="inlineStr">
        <is>
          <t>Rua Sao Salvador</t>
        </is>
      </c>
      <c r="R87" s="12" t="n">
        <v>76</v>
      </c>
      <c r="T87" s="12" t="inlineStr">
        <is>
          <t>LAGOINHA</t>
        </is>
      </c>
      <c r="U87" s="42" t="n">
        <v>31210230</v>
      </c>
      <c r="V87" s="12" t="inlineStr">
        <is>
          <t>BELO HORIZONTE</t>
        </is>
      </c>
      <c r="W87" s="12" t="inlineStr">
        <is>
          <t>MG</t>
        </is>
      </c>
      <c r="AA87" s="12">
        <f>IF(AND(AB87&lt;&gt;"",AC87&lt;&gt;""),AC87,AB87&amp;AC87)</f>
        <v/>
      </c>
      <c r="AB87" s="12">
        <f>IF(H87=0,"",IF(I87=13,H87&amp;"  "&amp;TEXT(I87,"000")&amp;"  "&amp;TEXT(J87,"0000")&amp;"  "&amp;K87&amp;" - CPF: "&amp;E87,H87&amp;"  "&amp;TEXT(J87,"0000")&amp;"  "&amp;K87&amp;" - CPF: "&amp;AF87))</f>
        <v/>
      </c>
      <c r="AC87" s="12">
        <f>IF(L87=0,"",IF(AND(L87="CNPJ/CPF",A87="PF"),"PIX: "&amp;TEXT(M87,"00000000000"),IF(L87="TELEFONE","PIX: "&amp;M87,IF(L87="EMAIL","PIX: "&amp;M87,"PIX: "&amp;TEXT(M87,"00000000000000")))))</f>
        <v/>
      </c>
      <c r="AE87" s="86">
        <f>IF(A87="PF",LEN(B87),"")</f>
        <v/>
      </c>
      <c r="AF87" s="12">
        <f>IF(AE87="","",IF(AE87=8,"000."&amp;LEFT(B87,3)&amp;"."&amp;MID(B87,4,3)&amp;"-"&amp;RIGHT(B87,2),IF(AE87=9,"00"&amp;LEFT(B87,1)&amp;"."&amp;MID(B87,2,3)&amp;"."&amp;MID(B87,5,3)&amp;"-"&amp;RIGHT(B87,2),IF(AE87=10,"0"&amp;LEFT(B87,2)&amp;"."&amp;MID(B87,3,3)&amp;"."&amp;MID(B87,6,3)&amp;"-"&amp;RIGHT(B87,2),LEFT(B87,3)&amp;"."&amp;MID(B87,4,3)&amp;"."&amp;MID(B87,7,3)&amp;"-"&amp;RIGHT(B87,2)))))</f>
        <v/>
      </c>
    </row>
    <row r="88">
      <c r="A88" s="12">
        <f>IF(B88="","",IF(LEN(B88)&lt;=11,"PF","PJ"))</f>
        <v/>
      </c>
      <c r="B88" s="98" t="n">
        <v>1627337636</v>
      </c>
      <c r="C88" s="35" t="inlineStr">
        <is>
          <t>BRENO DAVID DOS SANTOS</t>
        </is>
      </c>
      <c r="D88" s="35">
        <f>UPPER(C88)</f>
        <v/>
      </c>
      <c r="E88" s="98">
        <f>B88</f>
        <v/>
      </c>
      <c r="L88" s="12" t="inlineStr">
        <is>
          <t>CNPJ/CPF</t>
        </is>
      </c>
      <c r="M88" s="41">
        <f>IF(L88=0,"",IF(L88=Diversos!$I$2,IF(LEN(B88)&lt;=11,TEXT(B88,"00000000000"),TEXT(B88,"00000000000000")),IF(L88=Diversos!$I$3,G88,F88)))</f>
        <v/>
      </c>
      <c r="N88" s="12" t="inlineStr">
        <is>
          <t>MO</t>
        </is>
      </c>
      <c r="P88" s="12" t="inlineStr">
        <is>
          <t>COLABORADOR</t>
        </is>
      </c>
      <c r="AA88" s="12">
        <f>IF(AND(AB88&lt;&gt;"",AC88&lt;&gt;""),AC88,AB88&amp;AC88)</f>
        <v/>
      </c>
      <c r="AB88" s="12">
        <f>IF(H88=0,"",IF(I88=13,H88&amp;"  "&amp;TEXT(I88,"000")&amp;"  "&amp;TEXT(J88,"0000")&amp;"  "&amp;K88&amp;" - CPF: "&amp;E88,H88&amp;"  "&amp;TEXT(J88,"0000")&amp;"  "&amp;K88&amp;" - CPF: "&amp;AF88))</f>
        <v/>
      </c>
      <c r="AC88" s="12">
        <f>IF(L88=0,"",IF(AND(L88="CNPJ/CPF",A88="PF"),"PIX: "&amp;TEXT(M88,"00000000000"),IF(L88="TELEFONE","PIX: "&amp;M88,IF(L88="EMAIL","PIX: "&amp;M88,"PIX: "&amp;TEXT(M88,"00000000000000")))))</f>
        <v/>
      </c>
      <c r="AE88" s="86">
        <f>IF(A88="PF",LEN(B88),"")</f>
        <v/>
      </c>
      <c r="AF88" s="12">
        <f>IF(AE88="","",IF(AE88=8,"000."&amp;LEFT(B88,3)&amp;"."&amp;MID(B88,4,3)&amp;"-"&amp;RIGHT(B88,2),IF(AE88=9,"00"&amp;LEFT(B88,1)&amp;"."&amp;MID(B88,2,3)&amp;"."&amp;MID(B88,5,3)&amp;"-"&amp;RIGHT(B88,2),IF(AE88=10,"0"&amp;LEFT(B88,2)&amp;"."&amp;MID(B88,3,3)&amp;"."&amp;MID(B88,6,3)&amp;"-"&amp;RIGHT(B88,2),LEFT(B88,3)&amp;"."&amp;MID(B88,4,3)&amp;"."&amp;MID(B88,7,3)&amp;"-"&amp;RIGHT(B88,2)))))</f>
        <v/>
      </c>
    </row>
    <row r="89">
      <c r="A89" s="98">
        <f>IF(B89="","",IF(LEN(B89)&lt;=11,"PF","PJ"))</f>
        <v/>
      </c>
      <c r="B89" s="98" t="n">
        <v>11776778650</v>
      </c>
      <c r="C89" s="35" t="inlineStr">
        <is>
          <t xml:space="preserve">BRENO DE SELES FERREIRA </t>
        </is>
      </c>
      <c r="D89" s="36">
        <f>UPPER(C89)</f>
        <v/>
      </c>
      <c r="E89" s="37">
        <f>B89</f>
        <v/>
      </c>
      <c r="H89" s="12" t="inlineStr">
        <is>
          <t>CEF</t>
        </is>
      </c>
      <c r="I89" s="39" t="n">
        <v>13</v>
      </c>
      <c r="J89" s="40" t="n">
        <v>3797</v>
      </c>
      <c r="K89" s="12" t="n">
        <v>7875</v>
      </c>
      <c r="M89" s="41">
        <f>IF(L89=0,"",IF(L89=Diversos!$I$2,IF(LEN(B89)&lt;=11,TEXT(B89,"00000000000"),TEXT(B89,"00000000000000")),IF(L89=Diversos!$I$3,G89,F89)))</f>
        <v/>
      </c>
      <c r="N89" s="12" t="inlineStr">
        <is>
          <t>MO</t>
        </is>
      </c>
      <c r="P89" s="12" t="inlineStr">
        <is>
          <t>COLABORADOR</t>
        </is>
      </c>
      <c r="AA89" s="12">
        <f>IF(AND(AB89&lt;&gt;"",AC89&lt;&gt;""),AC89,AB89&amp;AC89)</f>
        <v/>
      </c>
      <c r="AB89" s="12">
        <f>IF(H89=0,"",IF(I89=13,H89&amp;"  "&amp;TEXT(I89,"000")&amp;"  "&amp;TEXT(J89,"0000")&amp;"  "&amp;K89&amp;" - CPF: "&amp;E89,H89&amp;"  "&amp;TEXT(J89,"0000")&amp;"  "&amp;K89&amp;" - CPF: "&amp;AF89))</f>
        <v/>
      </c>
      <c r="AC89" s="12">
        <f>IF(L89=0,"",IF(AND(L89="CNPJ/CPF",A89="PF"),"PIX: "&amp;TEXT(M89,"00000000000"),IF(L89="TELEFONE","PIX: "&amp;M89,IF(L89="EMAIL","PIX: "&amp;M89,"PIX: "&amp;TEXT(M89,"00000000000000")))))</f>
        <v/>
      </c>
      <c r="AE89" s="86">
        <f>IF(A89="PF",LEN(B89),"")</f>
        <v/>
      </c>
      <c r="AF89" s="12">
        <f>IF(AE89="","",IF(AE89=8,"000."&amp;LEFT(B89,3)&amp;"."&amp;MID(B89,4,3)&amp;"-"&amp;RIGHT(B89,2),IF(AE89=9,"00"&amp;LEFT(B89,1)&amp;"."&amp;MID(B89,2,3)&amp;"."&amp;MID(B89,5,3)&amp;"-"&amp;RIGHT(B89,2),IF(AE89=10,"0"&amp;LEFT(B89,2)&amp;"."&amp;MID(B89,3,3)&amp;"."&amp;MID(B89,6,3)&amp;"-"&amp;RIGHT(B89,2),LEFT(B89,3)&amp;"."&amp;MID(B89,4,3)&amp;"."&amp;MID(B89,7,3)&amp;"-"&amp;RIGHT(B89,2)))))</f>
        <v/>
      </c>
    </row>
    <row r="90">
      <c r="A90" s="98">
        <f>IF(B90="","",IF(LEN(B90)&lt;=11,"PF","PJ"))</f>
        <v/>
      </c>
      <c r="B90" s="98" t="n">
        <v>4629579000107</v>
      </c>
      <c r="C90" s="35" t="inlineStr">
        <is>
          <t>BROTHERS SOLAR</t>
        </is>
      </c>
      <c r="D90" s="35">
        <f>UPPER(C90)</f>
        <v/>
      </c>
      <c r="E90" s="98">
        <f>B90</f>
        <v/>
      </c>
      <c r="M90" s="41">
        <f>IF(L90=0,"",IF(L90=Diversos!$I$2,IF(LEN(B90)&lt;=11,TEXT(B90,"00000000000"),TEXT(B90,"00000000000000")),IF(L90=Diversos!$I$3,G90,F90)))</f>
        <v/>
      </c>
      <c r="N90" s="12" t="inlineStr">
        <is>
          <t>SERV</t>
        </is>
      </c>
      <c r="AA90" s="59">
        <f>IF(AND(AB90&lt;&gt;"",AC90&lt;&gt;""),AC90,AB90&amp;AC90)</f>
        <v/>
      </c>
      <c r="AB90" s="12">
        <f>IF(H90=0,"",IF(I90=13,H90&amp;"  "&amp;TEXT(I90,"000")&amp;"  "&amp;TEXT(J90,"0000")&amp;"  "&amp;K90&amp;" - CPF: "&amp;E90,H90&amp;"  "&amp;TEXT(J90,"0000")&amp;"  "&amp;K90&amp;" - CPF: "&amp;AF90))</f>
        <v/>
      </c>
      <c r="AC90" s="12">
        <f>IF(L90=0,"",IF(AND(L90="CNPJ/CPF",A90="PF"),"PIX: "&amp;TEXT(M90,"00000000000"),IF(L90="TELEFONE","PIX: "&amp;M90,IF(L90="EMAIL","PIX: "&amp;M90,"PIX: "&amp;TEXT(M90,"00000000000000")))))</f>
        <v/>
      </c>
      <c r="AE90" s="86">
        <f>IF(A90="PF",LEN(B90),"")</f>
        <v/>
      </c>
      <c r="AF90" s="12">
        <f>IF(AE90="","",IF(AE90=8,"000."&amp;LEFT(B90,3)&amp;"."&amp;MID(B90,4,3)&amp;"-"&amp;RIGHT(B90,2),IF(AE90=9,"00"&amp;LEFT(B90,1)&amp;"."&amp;MID(B90,2,3)&amp;"."&amp;MID(B90,5,3)&amp;"-"&amp;RIGHT(B90,2),IF(AE90=10,"0"&amp;LEFT(B90,2)&amp;"."&amp;MID(B90,3,3)&amp;"."&amp;MID(B90,6,3)&amp;"-"&amp;RIGHT(B90,2),LEFT(B90,3)&amp;"."&amp;MID(B90,4,3)&amp;"."&amp;MID(B90,7,3)&amp;"-"&amp;RIGHT(B90,2)))))</f>
        <v/>
      </c>
    </row>
    <row r="91">
      <c r="A91" s="98">
        <f>IF(B91="","",IF(LEN(B91)&lt;=11,"PF","PJ"))</f>
        <v/>
      </c>
      <c r="B91" s="98" t="n">
        <v>6197842610</v>
      </c>
      <c r="C91" s="35" t="inlineStr">
        <is>
          <t>BRUNA GRACIELLE RIBAS</t>
        </is>
      </c>
      <c r="D91" s="35">
        <f>UPPER(C91)</f>
        <v/>
      </c>
      <c r="E91" s="98">
        <f>B91</f>
        <v/>
      </c>
      <c r="M91" s="41">
        <f>IF(L91=0,"",IF(L91=Diversos!$I$2,IF(LEN(B91)&lt;=11,TEXT(B91,"00000000000"),TEXT(B91,"00000000000000")),IF(L91=Diversos!$I$3,G91,F91)))</f>
        <v/>
      </c>
      <c r="N91" s="12" t="inlineStr">
        <is>
          <t>MAT</t>
        </is>
      </c>
      <c r="AA91" s="59">
        <f>IF(AND(AB91&lt;&gt;"",AC91&lt;&gt;""),AC91,AB91&amp;AC91)</f>
        <v/>
      </c>
      <c r="AB91" s="12">
        <f>IF(H91=0,"",IF(I91=13,H91&amp;"  "&amp;TEXT(I91,"000")&amp;"  "&amp;TEXT(J91,"0000")&amp;"  "&amp;K91&amp;" - CPF: "&amp;E91,H91&amp;"  "&amp;TEXT(J91,"0000")&amp;"  "&amp;K91&amp;" - CPF: "&amp;AF91))</f>
        <v/>
      </c>
      <c r="AC91" s="12">
        <f>IF(L91=0,"",IF(AND(L91="CNPJ/CPF",A91="PF"),"PIX: "&amp;TEXT(M91,"00000000000"),IF(L91="TELEFONE","PIX: "&amp;M91,IF(L91="EMAIL","PIX: "&amp;M91,"PIX: "&amp;TEXT(M91,"00000000000000")))))</f>
        <v/>
      </c>
      <c r="AE91" s="86">
        <f>IF(A91="PF",LEN(B91),"")</f>
        <v/>
      </c>
      <c r="AF91" s="12">
        <f>IF(AE91="","",IF(AE91=8,"000."&amp;LEFT(B91,3)&amp;"."&amp;MID(B91,4,3)&amp;"-"&amp;RIGHT(B91,2),IF(AE91=9,"00"&amp;LEFT(B91,1)&amp;"."&amp;MID(B91,2,3)&amp;"."&amp;MID(B91,5,3)&amp;"-"&amp;RIGHT(B91,2),IF(AE91=10,"0"&amp;LEFT(B91,2)&amp;"."&amp;MID(B91,3,3)&amp;"."&amp;MID(B91,6,3)&amp;"-"&amp;RIGHT(B91,2),LEFT(B91,3)&amp;"."&amp;MID(B91,4,3)&amp;"."&amp;MID(B91,7,3)&amp;"-"&amp;RIGHT(B91,2)))))</f>
        <v/>
      </c>
    </row>
    <row r="92">
      <c r="A92" s="12">
        <f>IF(B92="","",IF(LEN(B92)&lt;=11,"PF","PJ"))</f>
        <v/>
      </c>
      <c r="B92" s="98" t="n">
        <v>1229055630</v>
      </c>
      <c r="C92" s="35" t="inlineStr">
        <is>
          <t>BRUNA VILAÇA DUARTE</t>
        </is>
      </c>
      <c r="D92" s="35">
        <f>UPPER(C92)</f>
        <v/>
      </c>
      <c r="E92" s="98">
        <f>B92</f>
        <v/>
      </c>
      <c r="L92" s="12" t="inlineStr">
        <is>
          <t>CNPJ/CPF</t>
        </is>
      </c>
      <c r="M92" s="41">
        <f>IF(L92=0,"",IF(L92=Diversos!$I$2,IF(LEN(B92)&lt;=11,TEXT(B92,"00000000000"),TEXT(B92,"00000000000000")),IF(L92=Diversos!$I$3,G92,F92)))</f>
        <v/>
      </c>
      <c r="N92" s="12" t="inlineStr">
        <is>
          <t>DIV</t>
        </is>
      </c>
      <c r="AA92" s="12">
        <f>IF(AND(AB92&lt;&gt;"",AC92&lt;&gt;""),AC92,AB92&amp;AC92)</f>
        <v/>
      </c>
      <c r="AB92" s="12">
        <f>IF(H92=0,"",IF(I92=13,H92&amp;"  "&amp;TEXT(I92,"000")&amp;"  "&amp;TEXT(J92,"0000")&amp;"  "&amp;K92&amp;" - CPF: "&amp;E92,H92&amp;"  "&amp;TEXT(J92,"0000")&amp;"  "&amp;K92&amp;" - CPF: "&amp;AF92))</f>
        <v/>
      </c>
      <c r="AC92" s="12">
        <f>IF(L92=0,"",IF(AND(L92="CNPJ/CPF",A92="PF"),"PIX: "&amp;TEXT(M92,"00000000000"),IF(L92="TELEFONE","PIX: "&amp;M92,IF(L92="EMAIL","PIX: "&amp;M92,"PIX: "&amp;TEXT(M92,"00000000000000")))))</f>
        <v/>
      </c>
      <c r="AE92" s="86">
        <f>IF(A92="PF",LEN(B92),"")</f>
        <v/>
      </c>
      <c r="AF92" s="12">
        <f>IF(AE92="","",IF(AE92=8,"000."&amp;LEFT(B92,3)&amp;"."&amp;MID(B92,4,3)&amp;"-"&amp;RIGHT(B92,2),IF(AE92=9,"00"&amp;LEFT(B92,1)&amp;"."&amp;MID(B92,2,3)&amp;"."&amp;MID(B92,5,3)&amp;"-"&amp;RIGHT(B92,2),IF(AE92=10,"0"&amp;LEFT(B92,2)&amp;"."&amp;MID(B92,3,3)&amp;"."&amp;MID(B92,6,3)&amp;"-"&amp;RIGHT(B92,2),LEFT(B92,3)&amp;"."&amp;MID(B92,4,3)&amp;"."&amp;MID(B92,7,3)&amp;"-"&amp;RIGHT(B92,2)))))</f>
        <v/>
      </c>
    </row>
    <row r="93">
      <c r="A93" s="98">
        <f>IF(B93="","",IF(LEN(B93)&lt;=11,"PF","PJ"))</f>
        <v/>
      </c>
      <c r="B93" s="52" t="n">
        <v>60060060000</v>
      </c>
      <c r="C93" s="35" t="inlineStr">
        <is>
          <t>BRUNO ALEXANDRE DOS ANJOS</t>
        </is>
      </c>
      <c r="D93" s="35">
        <f>UPPER(C93)</f>
        <v/>
      </c>
      <c r="E93" s="37">
        <f>B93</f>
        <v/>
      </c>
      <c r="F93" s="43" t="n"/>
      <c r="M93" s="41">
        <f>IF(L93=0,"",IF(L93=Diversos!$I$2,IF(LEN(B93)&lt;=11,TEXT(B93,"00000000000"),TEXT(B93,"00000000000000")),IF(L93=Diversos!$I$3,G93,F93)))</f>
        <v/>
      </c>
      <c r="N93" s="12" t="inlineStr">
        <is>
          <t>DIV</t>
        </is>
      </c>
      <c r="AA93" s="12">
        <f>IF(AND(AB93&lt;&gt;"",AC93&lt;&gt;""),AC93,AB93&amp;AC93)</f>
        <v/>
      </c>
      <c r="AB93" s="12">
        <f>IF(H93=0,"",IF(I93=13,H93&amp;"  "&amp;TEXT(I93,"000")&amp;"  "&amp;TEXT(J93,"0000")&amp;"  "&amp;K93&amp;" - CPF: "&amp;E93,H93&amp;"  "&amp;TEXT(J93,"0000")&amp;"  "&amp;K93&amp;" - CPF: "&amp;AF93))</f>
        <v/>
      </c>
      <c r="AC93" s="12">
        <f>IF(L93=0,"",IF(AND(L93="CNPJ/CPF",A93="PF"),"PIX: "&amp;TEXT(M93,"00000000000"),IF(L93="TELEFONE","PIX: "&amp;M93,IF(L93="EMAIL","PIX: "&amp;M93,"PIX: "&amp;TEXT(M93,"00000000000000")))))</f>
        <v/>
      </c>
      <c r="AE93" s="86">
        <f>IF(A93="PF",LEN(B93),"")</f>
        <v/>
      </c>
      <c r="AF93" s="12">
        <f>IF(AE93="","",IF(AE93=8,"000."&amp;LEFT(B93,3)&amp;"."&amp;MID(B93,4,3)&amp;"-"&amp;RIGHT(B93,2),IF(AE93=9,"00"&amp;LEFT(B93,1)&amp;"."&amp;MID(B93,2,3)&amp;"."&amp;MID(B93,5,3)&amp;"-"&amp;RIGHT(B93,2),IF(AE93=10,"0"&amp;LEFT(B93,2)&amp;"."&amp;MID(B93,3,3)&amp;"."&amp;MID(B93,6,3)&amp;"-"&amp;RIGHT(B93,2),LEFT(B93,3)&amp;"."&amp;MID(B93,4,3)&amp;"."&amp;MID(B93,7,3)&amp;"-"&amp;RIGHT(B93,2)))))</f>
        <v/>
      </c>
    </row>
    <row r="94">
      <c r="A94" s="12">
        <f>IF(B94="","",IF(LEN(B94)&lt;=11,"PF","PJ"))</f>
        <v/>
      </c>
      <c r="B94" s="98" t="n">
        <v>13735687636</v>
      </c>
      <c r="C94" s="35" t="inlineStr">
        <is>
          <t>BRUNO CARVALHO SILVA</t>
        </is>
      </c>
      <c r="D94" s="35">
        <f>UPPER(C94)</f>
        <v/>
      </c>
      <c r="E94" s="98">
        <f>B94</f>
        <v/>
      </c>
      <c r="F94" s="38" t="n">
        <v>31988379438</v>
      </c>
      <c r="L94" s="12" t="inlineStr">
        <is>
          <t>TELEFONE</t>
        </is>
      </c>
      <c r="M94" s="41">
        <f>IF(L94=0,"",IF(L94=Diversos!$I$2,IF(LEN(B94)&lt;=11,TEXT(B94,"00000000000"),TEXT(B94,"00000000000000")),IF(L94=Diversos!$I$3,G94,F94)))</f>
        <v/>
      </c>
      <c r="N94" s="12" t="inlineStr">
        <is>
          <t>MO</t>
        </is>
      </c>
      <c r="P94" s="44" t="inlineStr">
        <is>
          <t>COLABORADOR</t>
        </is>
      </c>
      <c r="AA94" s="12">
        <f>IF(AND(AB94&lt;&gt;"",AC94&lt;&gt;""),AC94,AB94&amp;AC94)</f>
        <v/>
      </c>
      <c r="AB94" s="12">
        <f>IF(H94=0,"",IF(I94=13,H94&amp;"  "&amp;TEXT(I94,"000")&amp;"  "&amp;TEXT(J94,"0000")&amp;"  "&amp;K94&amp;" - CPF: "&amp;E94,H94&amp;"  "&amp;TEXT(J94,"0000")&amp;"  "&amp;K94&amp;" - CPF: "&amp;AF94))</f>
        <v/>
      </c>
      <c r="AC94" s="12">
        <f>IF(L94=0,"",IF(AND(L94="CNPJ/CPF",A94="PF"),"PIX: "&amp;TEXT(M94,"00000000000"),IF(L94="TELEFONE","PIX: "&amp;M94,IF(L94="EMAIL","PIX: "&amp;M94,"PIX: "&amp;TEXT(M94,"00000000000000")))))</f>
        <v/>
      </c>
      <c r="AE94" s="86">
        <f>IF(A94="PF",LEN(B94),"")</f>
        <v/>
      </c>
      <c r="AF94" s="12">
        <f>IF(AE94="","",IF(AE94=8,"000."&amp;LEFT(B94,3)&amp;"."&amp;MID(B94,4,3)&amp;"-"&amp;RIGHT(B94,2),IF(AE94=9,"00"&amp;LEFT(B94,1)&amp;"."&amp;MID(B94,2,3)&amp;"."&amp;MID(B94,5,3)&amp;"-"&amp;RIGHT(B94,2),IF(AE94=10,"0"&amp;LEFT(B94,2)&amp;"."&amp;MID(B94,3,3)&amp;"."&amp;MID(B94,6,3)&amp;"-"&amp;RIGHT(B94,2),LEFT(B94,3)&amp;"."&amp;MID(B94,4,3)&amp;"."&amp;MID(B94,7,3)&amp;"-"&amp;RIGHT(B94,2)))))</f>
        <v/>
      </c>
    </row>
    <row r="95">
      <c r="A95" s="98">
        <f>IF(B95="","",IF(LEN(B95)&lt;=11,"PF","PJ"))</f>
        <v/>
      </c>
      <c r="B95" s="52" t="n">
        <v>11011011000</v>
      </c>
      <c r="C95" s="35" t="inlineStr">
        <is>
          <t>BRUNO GEOVANI RIBEIRO</t>
        </is>
      </c>
      <c r="D95" s="35">
        <f>UPPER(C95)</f>
        <v/>
      </c>
      <c r="E95" s="37">
        <f>B95</f>
        <v/>
      </c>
      <c r="F95" s="43" t="n"/>
      <c r="M95" s="41">
        <f>IF(L95=0,"",IF(L95=Diversos!$I$2,IF(LEN(B95)&lt;=11,TEXT(B95,"00000000000"),TEXT(B95,"00000000000000")),IF(L95=Diversos!$I$3,G95,F95)))</f>
        <v/>
      </c>
      <c r="N95" s="12" t="inlineStr">
        <is>
          <t>DIV</t>
        </is>
      </c>
      <c r="AA95" s="12">
        <f>IF(AND(AB95&lt;&gt;"",AC95&lt;&gt;""),AC95,AB95&amp;AC95)</f>
        <v/>
      </c>
      <c r="AB95" s="12">
        <f>IF(H95=0,"",IF(I95=13,H95&amp;"  "&amp;TEXT(I95,"000")&amp;"  "&amp;TEXT(J95,"0000")&amp;"  "&amp;K95&amp;" - CPF: "&amp;E95,H95&amp;"  "&amp;TEXT(J95,"0000")&amp;"  "&amp;K95&amp;" - CPF: "&amp;AF95))</f>
        <v/>
      </c>
      <c r="AC95" s="12">
        <f>IF(L95=0,"",IF(AND(L95="CNPJ/CPF",A95="PF"),"PIX: "&amp;TEXT(M95,"00000000000"),IF(L95="TELEFONE","PIX: "&amp;M95,IF(L95="EMAIL","PIX: "&amp;M95,"PIX: "&amp;TEXT(M95,"00000000000000")))))</f>
        <v/>
      </c>
      <c r="AE95" s="86">
        <f>IF(A95="PF",LEN(B95),"")</f>
        <v/>
      </c>
      <c r="AF95" s="12">
        <f>IF(AE95="","",IF(AE95=8,"000."&amp;LEFT(B95,3)&amp;"."&amp;MID(B95,4,3)&amp;"-"&amp;RIGHT(B95,2),IF(AE95=9,"00"&amp;LEFT(B95,1)&amp;"."&amp;MID(B95,2,3)&amp;"."&amp;MID(B95,5,3)&amp;"-"&amp;RIGHT(B95,2),IF(AE95=10,"0"&amp;LEFT(B95,2)&amp;"."&amp;MID(B95,3,3)&amp;"."&amp;MID(B95,6,3)&amp;"-"&amp;RIGHT(B95,2),LEFT(B95,3)&amp;"."&amp;MID(B95,4,3)&amp;"."&amp;MID(B95,7,3)&amp;"-"&amp;RIGHT(B95,2)))))</f>
        <v/>
      </c>
    </row>
    <row r="96">
      <c r="A96" s="98">
        <f>IF(B96="","",IF(LEN(B96)&lt;=11,"PF","PJ"))</f>
        <v/>
      </c>
      <c r="B96" s="98" t="n">
        <v>7573876670</v>
      </c>
      <c r="C96" s="35" t="inlineStr">
        <is>
          <t>BRUNO JUNIO DA SILVA</t>
        </is>
      </c>
      <c r="D96" s="35">
        <f>UPPER(C96)</f>
        <v/>
      </c>
      <c r="E96" s="98">
        <f>B96</f>
        <v/>
      </c>
      <c r="L96" s="12" t="inlineStr">
        <is>
          <t>CNPJ/CPF</t>
        </is>
      </c>
      <c r="M96" s="41">
        <f>IF(L96=0,"",IF(L96=Diversos!$I$2,IF(LEN(B96)&lt;=11,TEXT(B96,"00000000000"),TEXT(B96,"00000000000000")),IF(L96=Diversos!$I$3,G96,F96)))</f>
        <v/>
      </c>
      <c r="N96" s="12" t="inlineStr">
        <is>
          <t>MO</t>
        </is>
      </c>
      <c r="AA96" s="59">
        <f>IF(AND(AB96&lt;&gt;"",AC96&lt;&gt;""),AC96,AB96&amp;AC96)</f>
        <v/>
      </c>
      <c r="AB96" s="12">
        <f>IF(H96=0,"",IF(I96=13,H96&amp;"  "&amp;TEXT(I96,"000")&amp;"  "&amp;TEXT(J96,"0000")&amp;"  "&amp;K96&amp;" - CPF: "&amp;E96,H96&amp;"  "&amp;TEXT(J96,"0000")&amp;"  "&amp;K96&amp;" - CPF: "&amp;AF96))</f>
        <v/>
      </c>
      <c r="AC96" s="12">
        <f>IF(L96=0,"",IF(AND(L96="CNPJ/CPF",A96="PF"),"PIX: "&amp;TEXT(M96,"00000000000"),IF(L96="TELEFONE","PIX: "&amp;M96,IF(L96="EMAIL","PIX: "&amp;M96,"PIX: "&amp;TEXT(M96,"00000000000000")))))</f>
        <v/>
      </c>
      <c r="AE96" s="86">
        <f>IF(A96="PF",LEN(B96),"")</f>
        <v/>
      </c>
      <c r="AF96" s="12">
        <f>IF(AE96="","",IF(AE96=8,"000."&amp;LEFT(B96,3)&amp;"."&amp;MID(B96,4,3)&amp;"-"&amp;RIGHT(B96,2),IF(AE96=9,"00"&amp;LEFT(B96,1)&amp;"."&amp;MID(B96,2,3)&amp;"."&amp;MID(B96,5,3)&amp;"-"&amp;RIGHT(B96,2),IF(AE96=10,"0"&amp;LEFT(B96,2)&amp;"."&amp;MID(B96,3,3)&amp;"."&amp;MID(B96,6,3)&amp;"-"&amp;RIGHT(B96,2),LEFT(B96,3)&amp;"."&amp;MID(B96,4,3)&amp;"."&amp;MID(B96,7,3)&amp;"-"&amp;RIGHT(B96,2)))))</f>
        <v/>
      </c>
    </row>
    <row r="97">
      <c r="A97" s="98">
        <f>IF(B97="","",IF(LEN(B97)&lt;=11,"PF","PJ"))</f>
        <v/>
      </c>
      <c r="B97" s="52" t="n">
        <v>31999187222</v>
      </c>
      <c r="C97" s="35" t="inlineStr">
        <is>
          <t>BRUNO RODRIGUES DOS SANTOS</t>
        </is>
      </c>
      <c r="D97" s="36">
        <f>UPPER(C97)</f>
        <v/>
      </c>
      <c r="E97" s="37">
        <f>B97</f>
        <v/>
      </c>
      <c r="F97" s="38" t="n">
        <v>31999187222</v>
      </c>
      <c r="L97" s="12" t="inlineStr">
        <is>
          <t>TELEFONE</t>
        </is>
      </c>
      <c r="M97" s="41">
        <f>IF(L97=0,"",IF(L97=Diversos!$I$2,IF(LEN(B97)&lt;=11,TEXT(B97,"00000000000"),TEXT(B97,"00000000000000")),IF(L97=Diversos!$I$3,G97,F97)))</f>
        <v/>
      </c>
      <c r="N97" s="12" t="inlineStr">
        <is>
          <t>MO</t>
        </is>
      </c>
      <c r="P97" s="12" t="inlineStr">
        <is>
          <t>COLABORADOR</t>
        </is>
      </c>
      <c r="AA97" s="12">
        <f>IF(AND(AB97&lt;&gt;"",AC97&lt;&gt;""),AC97,AB97&amp;AC97)</f>
        <v/>
      </c>
      <c r="AB97" s="12">
        <f>IF(H97=0,"",IF(I97=13,H97&amp;"  "&amp;TEXT(I97,"000")&amp;"  "&amp;TEXT(J97,"0000")&amp;"  "&amp;K97&amp;" - CPF: "&amp;E97,H97&amp;"  "&amp;TEXT(J97,"0000")&amp;"  "&amp;K97&amp;" - CPF: "&amp;AF97))</f>
        <v/>
      </c>
      <c r="AC97" s="12">
        <f>IF(L97=0,"",IF(AND(L97="CNPJ/CPF",A97="PF"),"PIX: "&amp;TEXT(M97,"00000000000"),IF(L97="TELEFONE","PIX: "&amp;M97,IF(L97="EMAIL","PIX: "&amp;M97,"PIX: "&amp;TEXT(M97,"00000000000000")))))</f>
        <v/>
      </c>
      <c r="AE97" s="86">
        <f>IF(A97="PF",LEN(B97),"")</f>
        <v/>
      </c>
      <c r="AF97" s="12">
        <f>IF(AE97="","",IF(AE97=8,"000."&amp;LEFT(B97,3)&amp;"."&amp;MID(B97,4,3)&amp;"-"&amp;RIGHT(B97,2),IF(AE97=9,"00"&amp;LEFT(B97,1)&amp;"."&amp;MID(B97,2,3)&amp;"."&amp;MID(B97,5,3)&amp;"-"&amp;RIGHT(B97,2),IF(AE97=10,"0"&amp;LEFT(B97,2)&amp;"."&amp;MID(B97,3,3)&amp;"."&amp;MID(B97,6,3)&amp;"-"&amp;RIGHT(B97,2),LEFT(B97,3)&amp;"."&amp;MID(B97,4,3)&amp;"."&amp;MID(B97,7,3)&amp;"-"&amp;RIGHT(B97,2)))))</f>
        <v/>
      </c>
    </row>
    <row r="98">
      <c r="A98" s="12">
        <f>IF(B98="","",IF(LEN(B98)&lt;=11,"PF","PJ"))</f>
        <v/>
      </c>
      <c r="B98" s="98" t="n">
        <v>86876406000158</v>
      </c>
      <c r="C98" s="35" t="inlineStr">
        <is>
          <t>C A ENGENHARIA DE PROJETOS LTDA</t>
        </is>
      </c>
      <c r="D98" s="35">
        <f>UPPER(C98)</f>
        <v/>
      </c>
      <c r="E98" s="98">
        <f>B98</f>
        <v/>
      </c>
      <c r="M98" s="41">
        <f>IF(L98=0,"",IF(L98=Diversos!$I$2,IF(LEN(B98)&lt;=11,TEXT(B98,"00000000000"),TEXT(B98,"00000000000000")),IF(L98=Diversos!$I$3,G98,F98)))</f>
        <v/>
      </c>
      <c r="N98" s="12" t="inlineStr">
        <is>
          <t>SERV</t>
        </is>
      </c>
      <c r="AA98" s="12">
        <f>IF(AND(AB98&lt;&gt;"",AC98&lt;&gt;""),AC98,AB98&amp;AC98)</f>
        <v/>
      </c>
      <c r="AB98" s="12">
        <f>IF(H98=0,"",IF(I98=13,H98&amp;"  "&amp;TEXT(I98,"000")&amp;"  "&amp;TEXT(J98,"0000")&amp;"  "&amp;K98&amp;" - CPF: "&amp;E98,H98&amp;"  "&amp;TEXT(J98,"0000")&amp;"  "&amp;K98&amp;" - CPF: "&amp;AF98))</f>
        <v/>
      </c>
      <c r="AC98" s="12">
        <f>IF(L98=0,"",IF(AND(L98="CNPJ/CPF",A98="PF"),"PIX: "&amp;TEXT(M98,"00000000000"),IF(L98="TELEFONE","PIX: "&amp;M98,IF(L98="EMAIL","PIX: "&amp;M98,"PIX: "&amp;TEXT(M98,"00000000000000")))))</f>
        <v/>
      </c>
      <c r="AE98" s="86">
        <f>IF(A98="PF",LEN(B98),"")</f>
        <v/>
      </c>
      <c r="AF98" s="12">
        <f>IF(AE98="","",IF(AE98=8,"000."&amp;LEFT(B98,3)&amp;"."&amp;MID(B98,4,3)&amp;"-"&amp;RIGHT(B98,2),IF(AE98=9,"00"&amp;LEFT(B98,1)&amp;"."&amp;MID(B98,2,3)&amp;"."&amp;MID(B98,5,3)&amp;"-"&amp;RIGHT(B98,2),IF(AE98=10,"0"&amp;LEFT(B98,2)&amp;"."&amp;MID(B98,3,3)&amp;"."&amp;MID(B98,6,3)&amp;"-"&amp;RIGHT(B98,2),LEFT(B98,3)&amp;"."&amp;MID(B98,4,3)&amp;"."&amp;MID(B98,7,3)&amp;"-"&amp;RIGHT(B98,2)))))</f>
        <v/>
      </c>
    </row>
    <row r="99">
      <c r="A99" s="98">
        <f>IF(B99="","",IF(LEN(B99)&lt;=11,"PF","PJ"))</f>
        <v/>
      </c>
      <c r="B99" s="98" t="n">
        <v>4068126674</v>
      </c>
      <c r="C99" s="35" t="inlineStr">
        <is>
          <t>C.A.R INST. HIDRAULICAS E GÁS  CARLINHOS</t>
        </is>
      </c>
      <c r="D99" s="35">
        <f>UPPER(C99)</f>
        <v/>
      </c>
      <c r="E99" s="37">
        <f>B99</f>
        <v/>
      </c>
      <c r="L99" s="12" t="inlineStr">
        <is>
          <t>CNPJ/CPF</t>
        </is>
      </c>
      <c r="M99" s="41">
        <f>IF(L99=0,"",IF(L99=Diversos!$I$2,IF(LEN(B99)&lt;=11,TEXT(B99,"00000000000"),TEXT(B99,"00000000000000")),IF(L99=Diversos!$I$3,G99,F99)))</f>
        <v/>
      </c>
      <c r="N99" s="12" t="inlineStr">
        <is>
          <t>SERV</t>
        </is>
      </c>
      <c r="AA99" s="12">
        <f>IF(AND(AB99&lt;&gt;"",AC99&lt;&gt;""),AC99,AB99&amp;AC99)</f>
        <v/>
      </c>
      <c r="AB99" s="12">
        <f>IF(H99=0,"",IF(I99=13,H99&amp;"  "&amp;TEXT(I99,"000")&amp;"  "&amp;TEXT(J99,"0000")&amp;"  "&amp;K99&amp;" - CPF: "&amp;E99,H99&amp;"  "&amp;TEXT(J99,"0000")&amp;"  "&amp;K99&amp;" - CPF: "&amp;AF99))</f>
        <v/>
      </c>
      <c r="AC99" s="12">
        <f>IF(L99=0,"",IF(AND(L99="CNPJ/CPF",A99="PF"),"PIX: "&amp;TEXT(M99,"00000000000"),IF(L99="TELEFONE","PIX: "&amp;M99,IF(L99="EMAIL","PIX: "&amp;M99,"PIX: "&amp;TEXT(M99,"00000000000000")))))</f>
        <v/>
      </c>
      <c r="AE99" s="86">
        <f>IF(A99="PF",LEN(B99),"")</f>
        <v/>
      </c>
      <c r="AF99" s="12">
        <f>IF(AE99="","",IF(AE99=8,"000."&amp;LEFT(B99,3)&amp;"."&amp;MID(B99,4,3)&amp;"-"&amp;RIGHT(B99,2),IF(AE99=9,"00"&amp;LEFT(B99,1)&amp;"."&amp;MID(B99,2,3)&amp;"."&amp;MID(B99,5,3)&amp;"-"&amp;RIGHT(B99,2),IF(AE99=10,"0"&amp;LEFT(B99,2)&amp;"."&amp;MID(B99,3,3)&amp;"."&amp;MID(B99,6,3)&amp;"-"&amp;RIGHT(B99,2),LEFT(B99,3)&amp;"."&amp;MID(B99,4,3)&amp;"."&amp;MID(B99,7,3)&amp;"-"&amp;RIGHT(B99,2)))))</f>
        <v/>
      </c>
    </row>
    <row r="100">
      <c r="A100" s="98">
        <f>IF(B100="","",IF(LEN(B100)&lt;=11,"PF","PJ"))</f>
        <v/>
      </c>
      <c r="B100" s="98" t="n">
        <v>44611590000164</v>
      </c>
      <c r="C100" s="35" t="inlineStr">
        <is>
          <t>C3 TECNOLOGIA</t>
        </is>
      </c>
      <c r="D100" s="35">
        <f>UPPER(C100)</f>
        <v/>
      </c>
      <c r="E100" s="98">
        <f>B100</f>
        <v/>
      </c>
      <c r="M100" s="41">
        <f>IF(L100=0,"",IF(L100=Diversos!$I$2,IF(LEN(B100)&lt;=11,TEXT(B100,"00000000000"),TEXT(B100,"00000000000000")),IF(L100=Diversos!$I$3,G100,F100)))</f>
        <v/>
      </c>
      <c r="N100" s="12" t="inlineStr">
        <is>
          <t>MAT</t>
        </is>
      </c>
      <c r="AA100" s="59">
        <f>IF(AND(AB100&lt;&gt;"",AC100&lt;&gt;""),AC100,AB100&amp;AC100)</f>
        <v/>
      </c>
      <c r="AB100" s="12">
        <f>IF(H100=0,"",IF(I100=13,H100&amp;"  "&amp;TEXT(I100,"000")&amp;"  "&amp;TEXT(J100,"0000")&amp;"  "&amp;K100&amp;" - CPF: "&amp;E100,H100&amp;"  "&amp;TEXT(J100,"0000")&amp;"  "&amp;K100&amp;" - CPF: "&amp;AF100))</f>
        <v/>
      </c>
      <c r="AC100" s="12">
        <f>IF(L100=0,"",IF(AND(L100="CNPJ/CPF",A100="PF"),"PIX: "&amp;TEXT(M100,"00000000000"),IF(L100="TELEFONE","PIX: "&amp;M100,IF(L100="EMAIL","PIX: "&amp;M100,"PIX: "&amp;TEXT(M100,"00000000000000")))))</f>
        <v/>
      </c>
      <c r="AE100" s="86">
        <f>IF(A100="PF",LEN(B100),"")</f>
        <v/>
      </c>
      <c r="AF100" s="12">
        <f>IF(AE100="","",IF(AE100=8,"000."&amp;LEFT(B100,3)&amp;"."&amp;MID(B100,4,3)&amp;"-"&amp;RIGHT(B100,2),IF(AE100=9,"00"&amp;LEFT(B100,1)&amp;"."&amp;MID(B100,2,3)&amp;"."&amp;MID(B100,5,3)&amp;"-"&amp;RIGHT(B100,2),IF(AE100=10,"0"&amp;LEFT(B100,2)&amp;"."&amp;MID(B100,3,3)&amp;"."&amp;MID(B100,6,3)&amp;"-"&amp;RIGHT(B100,2),LEFT(B100,3)&amp;"."&amp;MID(B100,4,3)&amp;"."&amp;MID(B100,7,3)&amp;"-"&amp;RIGHT(B100,2)))))</f>
        <v/>
      </c>
    </row>
    <row r="101">
      <c r="A101" s="98">
        <f>IF(B101="","",IF(LEN(B101)&lt;=11,"PF","PJ"))</f>
        <v/>
      </c>
      <c r="B101" s="74" t="n">
        <v>792103000131</v>
      </c>
      <c r="C101" s="75" t="inlineStr">
        <is>
          <t>CABANA COMERCIO DE ALUMINIO LTDA</t>
        </is>
      </c>
      <c r="D101" s="35">
        <f>UPPER(C101)</f>
        <v/>
      </c>
      <c r="E101" s="98">
        <f>B101</f>
        <v/>
      </c>
      <c r="M101" s="41">
        <f>IF(L101=0,"",IF(L101=Diversos!$I$2,IF(LEN(B101)&lt;=11,TEXT(B101,"00000000000"),TEXT(B101,"00000000000000")),IF(L101=Diversos!$I$3,G101,F101)))</f>
        <v/>
      </c>
      <c r="N101" s="12" t="inlineStr">
        <is>
          <t>MAT</t>
        </is>
      </c>
      <c r="AA101" s="59">
        <f>IF(AND(AB101&lt;&gt;"",AC101&lt;&gt;""),AC101,AB101&amp;AC101)</f>
        <v/>
      </c>
      <c r="AB101" s="12">
        <f>IF(H101=0,"",IF(I101=13,H101&amp;"  "&amp;TEXT(I101,"000")&amp;"  "&amp;TEXT(J101,"0000")&amp;"  "&amp;K101&amp;" - CPF: "&amp;E101,H101&amp;"  "&amp;TEXT(J101,"0000")&amp;"  "&amp;K101&amp;" - CPF: "&amp;AF101))</f>
        <v/>
      </c>
      <c r="AC101" s="12">
        <f>IF(L101=0,"",IF(AND(L101="CNPJ/CPF",A101="PF"),"PIX: "&amp;TEXT(M101,"00000000000"),IF(L101="TELEFONE","PIX: "&amp;M101,IF(L101="EMAIL","PIX: "&amp;M101,"PIX: "&amp;TEXT(M101,"00000000000000")))))</f>
        <v/>
      </c>
      <c r="AE101" s="86">
        <f>IF(A101="PF",LEN(B101),"")</f>
        <v/>
      </c>
      <c r="AF101" s="12">
        <f>IF(AE101="","",IF(AE101=8,"000."&amp;LEFT(B101,3)&amp;"."&amp;MID(B101,4,3)&amp;"-"&amp;RIGHT(B101,2),IF(AE101=9,"00"&amp;LEFT(B101,1)&amp;"."&amp;MID(B101,2,3)&amp;"."&amp;MID(B101,5,3)&amp;"-"&amp;RIGHT(B101,2),IF(AE101=10,"0"&amp;LEFT(B101,2)&amp;"."&amp;MID(B101,3,3)&amp;"."&amp;MID(B101,6,3)&amp;"-"&amp;RIGHT(B101,2),LEFT(B101,3)&amp;"."&amp;MID(B101,4,3)&amp;"."&amp;MID(B101,7,3)&amp;"-"&amp;RIGHT(B101,2)))))</f>
        <v/>
      </c>
    </row>
    <row r="102">
      <c r="A102" s="98">
        <f>IF(B102="","",IF(LEN(B102)&lt;=11,"PF","PJ"))</f>
        <v/>
      </c>
      <c r="B102" s="98" t="n">
        <v>41598885000150</v>
      </c>
      <c r="C102" s="35" t="inlineStr">
        <is>
          <t>CACAMBAS BOA VISTA LTDA</t>
        </is>
      </c>
      <c r="D102" s="36">
        <f>UPPER(C102)</f>
        <v/>
      </c>
      <c r="E102" s="37">
        <f>B102</f>
        <v/>
      </c>
      <c r="M102" s="41">
        <f>IF(L102=0,"",IF(L102=Diversos!$I$2,IF(LEN(B102)&lt;=11,TEXT(B102,"00000000000"),TEXT(B102,"00000000000000")),IF(L102=Diversos!$I$3,G102,F102)))</f>
        <v/>
      </c>
      <c r="N102" s="12" t="inlineStr">
        <is>
          <t>LOC</t>
        </is>
      </c>
      <c r="Q102" s="12" t="inlineStr">
        <is>
          <t>Rua Campina Verde</t>
        </is>
      </c>
      <c r="R102" s="12" t="n">
        <v>700</v>
      </c>
      <c r="S102" s="12" t="inlineStr">
        <is>
          <t>LOTE 23</t>
        </is>
      </c>
      <c r="T102" s="12" t="inlineStr">
        <is>
          <t>Chacara Bom Retiro</t>
        </is>
      </c>
      <c r="U102" s="42" t="n">
        <v>34002002</v>
      </c>
      <c r="V102" s="12" t="inlineStr">
        <is>
          <t>NOVA LIMA</t>
        </is>
      </c>
      <c r="W102" s="12" t="inlineStr">
        <is>
          <t>MG</t>
        </is>
      </c>
      <c r="AA102" s="12">
        <f>IF(AND(AB102&lt;&gt;"",AC102&lt;&gt;""),AC102,AB102&amp;AC102)</f>
        <v/>
      </c>
      <c r="AB102" s="12">
        <f>IF(H102=0,"",IF(I102=13,H102&amp;"  "&amp;TEXT(I102,"000")&amp;"  "&amp;TEXT(J102,"0000")&amp;"  "&amp;K102&amp;" - CPF: "&amp;E102,H102&amp;"  "&amp;TEXT(J102,"0000")&amp;"  "&amp;K102&amp;" - CPF: "&amp;AF102))</f>
        <v/>
      </c>
      <c r="AC102" s="12">
        <f>IF(L102=0,"",IF(AND(L102="CNPJ/CPF",A102="PF"),"PIX: "&amp;TEXT(M102,"00000000000"),IF(L102="TELEFONE","PIX: "&amp;M102,IF(L102="EMAIL","PIX: "&amp;M102,"PIX: "&amp;TEXT(M102,"00000000000000")))))</f>
        <v/>
      </c>
      <c r="AE102" s="86">
        <f>IF(A102="PF",LEN(B102),"")</f>
        <v/>
      </c>
      <c r="AF102" s="12">
        <f>IF(AE102="","",IF(AE102=8,"000."&amp;LEFT(B102,3)&amp;"."&amp;MID(B102,4,3)&amp;"-"&amp;RIGHT(B102,2),IF(AE102=9,"00"&amp;LEFT(B102,1)&amp;"."&amp;MID(B102,2,3)&amp;"."&amp;MID(B102,5,3)&amp;"-"&amp;RIGHT(B102,2),IF(AE102=10,"0"&amp;LEFT(B102,2)&amp;"."&amp;MID(B102,3,3)&amp;"."&amp;MID(B102,6,3)&amp;"-"&amp;RIGHT(B102,2),LEFT(B102,3)&amp;"."&amp;MID(B102,4,3)&amp;"."&amp;MID(B102,7,3)&amp;"-"&amp;RIGHT(B102,2)))))</f>
        <v/>
      </c>
    </row>
    <row r="103">
      <c r="A103" s="98">
        <f>IF(B103="","",IF(LEN(B103)&lt;=11,"PF","PJ"))</f>
        <v/>
      </c>
      <c r="B103" s="80" t="n">
        <v>45487983000170</v>
      </c>
      <c r="C103" s="35" t="inlineStr">
        <is>
          <t xml:space="preserve">CALCULAR PROJETOS </t>
        </is>
      </c>
      <c r="D103" s="35">
        <f>UPPER(C103)</f>
        <v/>
      </c>
      <c r="E103" s="98">
        <f>B103</f>
        <v/>
      </c>
      <c r="M103" s="41">
        <f>IF(L103=0,"",IF(L103=Diversos!$I$2,IF(LEN(B103)&lt;=11,TEXT(B103,"00000000000"),TEXT(B103,"00000000000000")),IF(L103=Diversos!$I$3,G103,F103)))</f>
        <v/>
      </c>
      <c r="N103" s="12" t="inlineStr">
        <is>
          <t>SERV</t>
        </is>
      </c>
      <c r="AA103" s="59">
        <f>IF(AND(AB103&lt;&gt;"",AC103&lt;&gt;""),AC103,AB103&amp;AC103)</f>
        <v/>
      </c>
      <c r="AB103" s="12">
        <f>IF(H103=0,"",IF(I103=13,H103&amp;"  "&amp;TEXT(I103,"000")&amp;"  "&amp;TEXT(J103,"0000")&amp;"  "&amp;K103&amp;" - CPF: "&amp;E103,H103&amp;"  "&amp;TEXT(J103,"0000")&amp;"  "&amp;K103&amp;" - CPF: "&amp;AF103))</f>
        <v/>
      </c>
      <c r="AC103" s="12">
        <f>IF(L103=0,"",IF(AND(L103="CNPJ/CPF",A103="PF"),"PIX: "&amp;TEXT(M103,"00000000000"),IF(L103="TELEFONE","PIX: "&amp;M103,IF(L103="EMAIL","PIX: "&amp;M103,"PIX: "&amp;TEXT(M103,"00000000000000")))))</f>
        <v/>
      </c>
      <c r="AE103" s="86">
        <f>IF(A103="PF",LEN(B103),"")</f>
        <v/>
      </c>
      <c r="AF103" s="12">
        <f>IF(AE103="","",IF(AE103=8,"000."&amp;LEFT(B103,3)&amp;"."&amp;MID(B103,4,3)&amp;"-"&amp;RIGHT(B103,2),IF(AE103=9,"00"&amp;LEFT(B103,1)&amp;"."&amp;MID(B103,2,3)&amp;"."&amp;MID(B103,5,3)&amp;"-"&amp;RIGHT(B103,2),IF(AE103=10,"0"&amp;LEFT(B103,2)&amp;"."&amp;MID(B103,3,3)&amp;"."&amp;MID(B103,6,3)&amp;"-"&amp;RIGHT(B103,2),LEFT(B103,3)&amp;"."&amp;MID(B103,4,3)&amp;"."&amp;MID(B103,7,3)&amp;"-"&amp;RIGHT(B103,2)))))</f>
        <v/>
      </c>
    </row>
    <row r="104">
      <c r="A104" s="12">
        <f>IF(B104="","",IF(LEN(B104)&lt;=11,"PF","PJ"))</f>
        <v/>
      </c>
      <c r="B104" s="98" t="n">
        <v>4509385000178</v>
      </c>
      <c r="C104" s="35" t="inlineStr">
        <is>
          <t>CANADA CACAMBAS LTDA</t>
        </is>
      </c>
      <c r="D104" s="36">
        <f>UPPER(C104)</f>
        <v/>
      </c>
      <c r="E104" s="98">
        <f>B104</f>
        <v/>
      </c>
      <c r="M104" s="41">
        <f>IF(L104=0,"",IF(L104=Diversos!$I$2,IF(LEN(B104)&lt;=11,TEXT(B104,"00000000000"),TEXT(B104,"00000000000000")),IF(L104=Diversos!$I$3,G104,F104)))</f>
        <v/>
      </c>
      <c r="N104" s="12" t="inlineStr">
        <is>
          <t>LOC</t>
        </is>
      </c>
      <c r="AB104" s="12">
        <f>IF(H104=0,"",IF(I104=13,H104&amp;"  "&amp;TEXT(I104,"000")&amp;"  "&amp;TEXT(J104,"0000")&amp;"  "&amp;K104&amp;" - CPF: "&amp;E104,H104&amp;"  "&amp;TEXT(J104,"0000")&amp;"  "&amp;K104&amp;" - CPF: "&amp;AF104))</f>
        <v/>
      </c>
      <c r="AC104" s="12">
        <f>IF(L104=0,"",IF(AND(L104="CNPJ/CPF",A104="PF"),"PIX: "&amp;TEXT(M104,"00000000000"),IF(L104="TELEFONE","PIX: "&amp;M104,IF(L104="EMAIL","PIX: "&amp;M104,"PIX: "&amp;TEXT(M104,"00000000000000")))))</f>
        <v/>
      </c>
      <c r="AE104" s="86">
        <f>IF(A104="PF",LEN(B104),"")</f>
        <v/>
      </c>
      <c r="AF104" s="12">
        <f>IF(AE104="","",IF(AE104=8,"000."&amp;LEFT(B104,3)&amp;"."&amp;MID(B104,4,3)&amp;"-"&amp;RIGHT(B104,2),IF(AE104=9,"00"&amp;LEFT(B104,1)&amp;"."&amp;MID(B104,2,3)&amp;"."&amp;MID(B104,5,3)&amp;"-"&amp;RIGHT(B104,2),IF(AE104=10,"0"&amp;LEFT(B104,2)&amp;"."&amp;MID(B104,3,3)&amp;"."&amp;MID(B104,6,3)&amp;"-"&amp;RIGHT(B104,2),LEFT(B104,3)&amp;"."&amp;MID(B104,4,3)&amp;"."&amp;MID(B104,7,3)&amp;"-"&amp;RIGHT(B104,2)))))</f>
        <v/>
      </c>
    </row>
    <row r="105">
      <c r="A105" s="98">
        <f>IF(B105="","",IF(LEN(B105)&lt;=11,"PF","PJ"))</f>
        <v/>
      </c>
      <c r="B105" s="98" t="n">
        <v>14449027000170</v>
      </c>
      <c r="C105" s="35" t="inlineStr">
        <is>
          <t>CANADA GESSO COMERCIO E ATACADO LTDA</t>
        </is>
      </c>
      <c r="D105" s="35" t="inlineStr">
        <is>
          <t>CANADA GESSO</t>
        </is>
      </c>
      <c r="E105" s="98">
        <f>B105</f>
        <v/>
      </c>
      <c r="M105" s="41">
        <f>IF(L105=0,"",IF(L105=Diversos!$I$2,IF(LEN(B105)&lt;=11,TEXT(B105,"00000000000"),TEXT(B105,"00000000000000")),IF(L105=Diversos!$I$3,G105,F105)))</f>
        <v/>
      </c>
      <c r="N105" s="12" t="inlineStr">
        <is>
          <t>SERV</t>
        </is>
      </c>
      <c r="AA105" s="59">
        <f>IF(AND(AB105&lt;&gt;"",AC105&lt;&gt;""),AC105,AB105&amp;AC105)</f>
        <v/>
      </c>
      <c r="AB105" s="12">
        <f>IF(H105=0,"",IF(I105=13,H105&amp;"  "&amp;TEXT(I105,"000")&amp;"  "&amp;TEXT(J105,"0000")&amp;"  "&amp;K105&amp;" - CPF: "&amp;E105,H105&amp;"  "&amp;TEXT(J105,"0000")&amp;"  "&amp;K105&amp;" - CPF: "&amp;AF105))</f>
        <v/>
      </c>
      <c r="AC105" s="12">
        <f>IF(L105=0,"",IF(AND(L105="CNPJ/CPF",A105="PF"),"PIX: "&amp;TEXT(M105,"00000000000"),IF(L105="TELEFONE","PIX: "&amp;M105,IF(L105="EMAIL","PIX: "&amp;M105,"PIX: "&amp;TEXT(M105,"00000000000000")))))</f>
        <v/>
      </c>
      <c r="AE105" s="86">
        <f>IF(A105="PF",LEN(B105),"")</f>
        <v/>
      </c>
      <c r="AF105" s="12">
        <f>IF(AE105="","",IF(AE105=8,"000."&amp;LEFT(B105,3)&amp;"."&amp;MID(B105,4,3)&amp;"-"&amp;RIGHT(B105,2),IF(AE105=9,"00"&amp;LEFT(B105,1)&amp;"."&amp;MID(B105,2,3)&amp;"."&amp;MID(B105,5,3)&amp;"-"&amp;RIGHT(B105,2),IF(AE105=10,"0"&amp;LEFT(B105,2)&amp;"."&amp;MID(B105,3,3)&amp;"."&amp;MID(B105,6,3)&amp;"-"&amp;RIGHT(B105,2),LEFT(B105,3)&amp;"."&amp;MID(B105,4,3)&amp;"."&amp;MID(B105,7,3)&amp;"-"&amp;RIGHT(B105,2)))))</f>
        <v/>
      </c>
    </row>
    <row r="106">
      <c r="A106" s="98">
        <f>IF(B106="","",IF(LEN(B106)&lt;=11,"PF","PJ"))</f>
        <v/>
      </c>
      <c r="B106" s="52" t="n">
        <v>85441600</v>
      </c>
      <c r="C106" s="35" t="inlineStr">
        <is>
          <t>CARLA PIRES DE SOUZA E SILVA</t>
        </is>
      </c>
      <c r="D106" s="35">
        <f>UPPER(C106)</f>
        <v/>
      </c>
      <c r="E106" s="37">
        <f>B106</f>
        <v/>
      </c>
      <c r="M106" s="41">
        <f>IF(L106=0,"",IF(L106=Diversos!$I$2,IF(LEN(B106)&lt;=11,TEXT(B106,"00000000000"),TEXT(B106,"00000000000000")),IF(L106=Diversos!$I$3,G106,F106)))</f>
        <v/>
      </c>
      <c r="N106" s="12" t="inlineStr">
        <is>
          <t>DIV</t>
        </is>
      </c>
      <c r="AA106" s="12">
        <f>IF(AND(AB106&lt;&gt;"",AC106&lt;&gt;""),AC106,AB106&amp;AC106)</f>
        <v/>
      </c>
      <c r="AB106" s="12">
        <f>IF(H106=0,"",IF(I106=13,H106&amp;"  "&amp;TEXT(I106,"000")&amp;"  "&amp;TEXT(J106,"0000")&amp;"  "&amp;K106&amp;" - CPF: "&amp;E106,H106&amp;"  "&amp;TEXT(J106,"0000")&amp;"  "&amp;K106&amp;" - CPF: "&amp;AF106))</f>
        <v/>
      </c>
      <c r="AC106" s="12">
        <f>IF(L106=0,"",IF(AND(L106="CNPJ/CPF",A106="PF"),"PIX: "&amp;TEXT(M106,"00000000000"),IF(L106="TELEFONE","PIX: "&amp;M106,IF(L106="EMAIL","PIX: "&amp;M106,"PIX: "&amp;TEXT(M106,"00000000000000")))))</f>
        <v/>
      </c>
      <c r="AE106" s="86">
        <f>IF(A106="PF",LEN(B106),"")</f>
        <v/>
      </c>
      <c r="AF106" s="12">
        <f>IF(AE106="","",IF(AE106=8,"000."&amp;LEFT(B106,3)&amp;"."&amp;MID(B106,4,3)&amp;"-"&amp;RIGHT(B106,2),IF(AE106=9,"00"&amp;LEFT(B106,1)&amp;"."&amp;MID(B106,2,3)&amp;"."&amp;MID(B106,5,3)&amp;"-"&amp;RIGHT(B106,2),IF(AE106=10,"0"&amp;LEFT(B106,2)&amp;"."&amp;MID(B106,3,3)&amp;"."&amp;MID(B106,6,3)&amp;"-"&amp;RIGHT(B106,2),LEFT(B106,3)&amp;"."&amp;MID(B106,4,3)&amp;"."&amp;MID(B106,7,3)&amp;"-"&amp;RIGHT(B106,2)))))</f>
        <v/>
      </c>
    </row>
    <row r="107">
      <c r="A107" s="12">
        <f>IF(B107="","",IF(LEN(B107)&lt;=11,"PF","PJ"))</f>
        <v/>
      </c>
      <c r="B107" s="98" t="n">
        <v>4562912618</v>
      </c>
      <c r="C107" s="35" t="inlineStr">
        <is>
          <t>CARLOS ALEXANDRE FERNANDES DA SILVA</t>
        </is>
      </c>
      <c r="D107" s="35">
        <f>UPPER(C107)</f>
        <v/>
      </c>
      <c r="E107" s="98">
        <f>B107</f>
        <v/>
      </c>
      <c r="H107" s="12" t="inlineStr">
        <is>
          <t>INTER</t>
        </is>
      </c>
      <c r="J107" s="40" t="n">
        <v>1</v>
      </c>
      <c r="K107" s="12" t="n">
        <v>42201780</v>
      </c>
      <c r="M107" s="41">
        <f>IF(L107=0,"",IF(L107=Diversos!$I$2,IF(LEN(B107)&lt;=11,TEXT(B107,"00000000000"),TEXT(B107,"00000000000000")),IF(L107=Diversos!$I$3,G107,F107)))</f>
        <v/>
      </c>
      <c r="N107" s="12" t="inlineStr">
        <is>
          <t>MO</t>
        </is>
      </c>
      <c r="P107" s="12" t="inlineStr">
        <is>
          <t>COLABORADOR</t>
        </is>
      </c>
      <c r="AA107" s="12">
        <f>IF(AND(AB107&lt;&gt;"",AC107&lt;&gt;""),AC107,AB107&amp;AC107)</f>
        <v/>
      </c>
      <c r="AB107" s="12">
        <f>IF(H107=0,"",IF(I107=13,H107&amp;"  "&amp;TEXT(I107,"000")&amp;"  "&amp;TEXT(J107,"0000")&amp;"  "&amp;K107&amp;" - CPF: "&amp;E107,H107&amp;"  "&amp;TEXT(J107,"0000")&amp;"  "&amp;K107&amp;" - CPF: "&amp;AF107))</f>
        <v/>
      </c>
      <c r="AC107" s="12">
        <f>IF(L107=0,"",IF(AND(L107="CNPJ/CPF",A107="PF"),"PIX: "&amp;TEXT(M107,"00000000000"),IF(L107="TELEFONE","PIX: "&amp;M107,IF(L107="EMAIL","PIX: "&amp;M107,"PIX: "&amp;TEXT(M107,"00000000000000")))))</f>
        <v/>
      </c>
      <c r="AE107" s="86">
        <f>IF(A107="PF",LEN(B107),"")</f>
        <v/>
      </c>
      <c r="AF107" s="12">
        <f>IF(AE107="","",IF(AE107=8,"000."&amp;LEFT(B107,3)&amp;"."&amp;MID(B107,4,3)&amp;"-"&amp;RIGHT(B107,2),IF(AE107=9,"00"&amp;LEFT(B107,1)&amp;"."&amp;MID(B107,2,3)&amp;"."&amp;MID(B107,5,3)&amp;"-"&amp;RIGHT(B107,2),IF(AE107=10,"0"&amp;LEFT(B107,2)&amp;"."&amp;MID(B107,3,3)&amp;"."&amp;MID(B107,6,3)&amp;"-"&amp;RIGHT(B107,2),LEFT(B107,3)&amp;"."&amp;MID(B107,4,3)&amp;"."&amp;MID(B107,7,3)&amp;"-"&amp;RIGHT(B107,2)))))</f>
        <v/>
      </c>
    </row>
    <row r="108">
      <c r="A108" s="12">
        <f>IF(B108="","",IF(LEN(B108)&lt;=11,"PF","PJ"))</f>
        <v/>
      </c>
      <c r="B108" s="52" t="n">
        <v>13013013000</v>
      </c>
      <c r="C108" s="35" t="inlineStr">
        <is>
          <t>CARLOS ANDRÉ JUNIOR</t>
        </is>
      </c>
      <c r="D108" s="36">
        <f>UPPER(C108)</f>
        <v/>
      </c>
      <c r="E108" s="98">
        <f>B108</f>
        <v/>
      </c>
      <c r="F108" s="38" t="n">
        <v>31997038066</v>
      </c>
      <c r="L108" s="12" t="inlineStr">
        <is>
          <t>TELEFONE</t>
        </is>
      </c>
      <c r="M108" s="41">
        <f>IF(L108=0,"",IF(L108=Diversos!$I$2,IF(LEN(B108)&lt;=11,TEXT(B108,"00000000000"),TEXT(B108,"00000000000000")),IF(L108=Diversos!$I$3,G108,F108)))</f>
        <v/>
      </c>
      <c r="N108" s="12" t="inlineStr">
        <is>
          <t>MO</t>
        </is>
      </c>
      <c r="P108" s="44" t="inlineStr">
        <is>
          <t>COLABORADOR</t>
        </is>
      </c>
      <c r="AA108" s="12">
        <f>IF(AND(AB108&lt;&gt;"",AC108&lt;&gt;""),AC108,AB108&amp;AC108)</f>
        <v/>
      </c>
      <c r="AB108" s="12">
        <f>IF(H108=0,"",IF(I108=13,H108&amp;"  "&amp;TEXT(I108,"000")&amp;"  "&amp;TEXT(J108,"0000")&amp;"  "&amp;K108&amp;" - CPF: "&amp;E108,H108&amp;"  "&amp;TEXT(J108,"0000")&amp;"  "&amp;K108&amp;" - CPF: "&amp;AF108))</f>
        <v/>
      </c>
      <c r="AC108" s="12">
        <f>IF(L108=0,"",IF(AND(L108="CNPJ/CPF",A108="PF"),"PIX: "&amp;TEXT(M108,"00000000000"),IF(L108="TELEFONE","PIX: "&amp;M108,IF(L108="EMAIL","PIX: "&amp;M108,"PIX: "&amp;TEXT(M108,"00000000000000")))))</f>
        <v/>
      </c>
      <c r="AE108" s="86">
        <f>IF(A108="PF",LEN(B108),"")</f>
        <v/>
      </c>
      <c r="AF108" s="12">
        <f>IF(AE108="","",IF(AE108=8,"000."&amp;LEFT(B108,3)&amp;"."&amp;MID(B108,4,3)&amp;"-"&amp;RIGHT(B108,2),IF(AE108=9,"00"&amp;LEFT(B108,1)&amp;"."&amp;MID(B108,2,3)&amp;"."&amp;MID(B108,5,3)&amp;"-"&amp;RIGHT(B108,2),IF(AE108=10,"0"&amp;LEFT(B108,2)&amp;"."&amp;MID(B108,3,3)&amp;"."&amp;MID(B108,6,3)&amp;"-"&amp;RIGHT(B108,2),LEFT(B108,3)&amp;"."&amp;MID(B108,4,3)&amp;"."&amp;MID(B108,7,3)&amp;"-"&amp;RIGHT(B108,2)))))</f>
        <v/>
      </c>
    </row>
    <row r="109">
      <c r="A109" s="12">
        <f>IF(B109="","",IF(LEN(B109)&lt;=11,"PF","PJ"))</f>
        <v/>
      </c>
      <c r="B109" s="98" t="n">
        <v>4705119665</v>
      </c>
      <c r="C109" s="35" t="inlineStr">
        <is>
          <t>CARLOS AUGUSTO DOS SANTOS</t>
        </is>
      </c>
      <c r="D109" s="35">
        <f>UPPER(C109)</f>
        <v/>
      </c>
      <c r="E109" s="98">
        <f>B109</f>
        <v/>
      </c>
      <c r="N109" s="12" t="inlineStr">
        <is>
          <t>MO</t>
        </is>
      </c>
      <c r="P109" s="12" t="inlineStr">
        <is>
          <t>COLABORADOR</t>
        </is>
      </c>
      <c r="AB109" s="12">
        <f>IF(H109=0,"",IF(I109=13,H109&amp;"  "&amp;TEXT(I109,"000")&amp;"  "&amp;TEXT(J109,"0000")&amp;"  "&amp;K109&amp;" - CPF: "&amp;E109,H109&amp;"  "&amp;TEXT(J109,"0000")&amp;"  "&amp;K109&amp;" - CPF: "&amp;AF109))</f>
        <v/>
      </c>
      <c r="AC109" s="12">
        <f>IF(L109=0,"",IF(AND(L109="CNPJ/CPF",A109="PF"),"PIX: "&amp;TEXT(M109,"00000000000"),IF(L109="TELEFONE","PIX: "&amp;M109,IF(L109="EMAIL","PIX: "&amp;M109,"PIX: "&amp;TEXT(M109,"00000000000000")))))</f>
        <v/>
      </c>
      <c r="AE109" s="86">
        <f>IF(A109="PF",LEN(B109),"")</f>
        <v/>
      </c>
      <c r="AF109" s="12">
        <f>IF(AE109="","",IF(AE109=8,"000."&amp;LEFT(B109,3)&amp;"."&amp;MID(B109,4,3)&amp;"-"&amp;RIGHT(B109,2),IF(AE109=9,"00"&amp;LEFT(B109,1)&amp;"."&amp;MID(B109,2,3)&amp;"."&amp;MID(B109,5,3)&amp;"-"&amp;RIGHT(B109,2),IF(AE109=10,"0"&amp;LEFT(B109,2)&amp;"."&amp;MID(B109,3,3)&amp;"."&amp;MID(B109,6,3)&amp;"-"&amp;RIGHT(B109,2),LEFT(B109,3)&amp;"."&amp;MID(B109,4,3)&amp;"."&amp;MID(B109,7,3)&amp;"-"&amp;RIGHT(B109,2)))))</f>
        <v/>
      </c>
    </row>
    <row r="110">
      <c r="A110" s="98">
        <f>IF(B110="","",IF(LEN(B110)&lt;=11,"PF","PJ"))</f>
        <v/>
      </c>
      <c r="B110" s="98" t="n">
        <v>6300031659</v>
      </c>
      <c r="C110" s="35" t="inlineStr">
        <is>
          <t>CARLOS FONSECA RIBEIRO</t>
        </is>
      </c>
      <c r="D110" s="36">
        <f>UPPER(C110)</f>
        <v/>
      </c>
      <c r="E110" s="37">
        <f>B110</f>
        <v/>
      </c>
      <c r="H110" s="12" t="inlineStr">
        <is>
          <t>ITAÚ</t>
        </is>
      </c>
      <c r="J110" s="40" t="n">
        <v>84</v>
      </c>
      <c r="K110" s="12" t="n">
        <v>246032</v>
      </c>
      <c r="M110" s="41">
        <f>IF(L110=0,"",IF(L110=Diversos!$I$2,IF(LEN(B110)&lt;=11,TEXT(B110,"00000000000"),TEXT(B110,"00000000000000")),IF(L110=Diversos!$I$3,G110,F110)))</f>
        <v/>
      </c>
      <c r="N110" s="12" t="inlineStr">
        <is>
          <t>MO</t>
        </is>
      </c>
      <c r="P110" s="44" t="inlineStr">
        <is>
          <t>COLABORADOR</t>
        </is>
      </c>
      <c r="AA110" s="12">
        <f>IF(AND(AB110&lt;&gt;"",AC110&lt;&gt;""),AC110,AB110&amp;AC110)</f>
        <v/>
      </c>
      <c r="AB110" s="12">
        <f>IF(H110=0,"",IF(I110=13,H110&amp;"  "&amp;TEXT(I110,"000")&amp;"  "&amp;TEXT(J110,"0000")&amp;"  "&amp;K110&amp;" - CPF: "&amp;E110,H110&amp;"  "&amp;TEXT(J110,"0000")&amp;"  "&amp;K110&amp;" - CPF: "&amp;AF110))</f>
        <v/>
      </c>
      <c r="AC110" s="12">
        <f>IF(L110=0,"",IF(AND(L110="CNPJ/CPF",A110="PF"),"PIX: "&amp;TEXT(M110,"00000000000"),IF(L110="TELEFONE","PIX: "&amp;M110,IF(L110="EMAIL","PIX: "&amp;M110,"PIX: "&amp;TEXT(M110,"00000000000000")))))</f>
        <v/>
      </c>
      <c r="AE110" s="86">
        <f>IF(A110="PF",LEN(B110),"")</f>
        <v/>
      </c>
      <c r="AF110" s="12">
        <f>IF(AE110="","",IF(AE110=8,"000."&amp;LEFT(B110,3)&amp;"."&amp;MID(B110,4,3)&amp;"-"&amp;RIGHT(B110,2),IF(AE110=9,"00"&amp;LEFT(B110,1)&amp;"."&amp;MID(B110,2,3)&amp;"."&amp;MID(B110,5,3)&amp;"-"&amp;RIGHT(B110,2),IF(AE110=10,"0"&amp;LEFT(B110,2)&amp;"."&amp;MID(B110,3,3)&amp;"."&amp;MID(B110,6,3)&amp;"-"&amp;RIGHT(B110,2),LEFT(B110,3)&amp;"."&amp;MID(B110,4,3)&amp;"."&amp;MID(B110,7,3)&amp;"-"&amp;RIGHT(B110,2)))))</f>
        <v/>
      </c>
    </row>
    <row r="111">
      <c r="A111" s="98">
        <f>IF(B111="","",IF(LEN(B111)&lt;=11,"PF","PJ"))</f>
        <v/>
      </c>
      <c r="B111" s="52" t="n">
        <v>31971961277</v>
      </c>
      <c r="C111" s="35" t="inlineStr">
        <is>
          <t>CARLOS JUNIOR LOPES DIAS</t>
        </is>
      </c>
      <c r="D111" s="36">
        <f>UPPER(C111)</f>
        <v/>
      </c>
      <c r="E111" s="37">
        <f>B111</f>
        <v/>
      </c>
      <c r="F111" s="38" t="n">
        <v>31971961277</v>
      </c>
      <c r="L111" s="12" t="inlineStr">
        <is>
          <t>TELEFONE</t>
        </is>
      </c>
      <c r="M111" s="41">
        <f>IF(L111=0,"",IF(L111=Diversos!$I$2,IF(LEN(B111)&lt;=11,TEXT(B111,"00000000000"),TEXT(B111,"00000000000000")),IF(L111=Diversos!$I$3,G111,F111)))</f>
        <v/>
      </c>
      <c r="N111" s="12" t="inlineStr">
        <is>
          <t>MO</t>
        </is>
      </c>
      <c r="P111" s="12" t="inlineStr">
        <is>
          <t>COLABORADOR</t>
        </is>
      </c>
      <c r="AA111" s="12">
        <f>IF(AND(AB111&lt;&gt;"",AC111&lt;&gt;""),AC111,AB111&amp;AC111)</f>
        <v/>
      </c>
      <c r="AB111" s="12">
        <f>IF(H111=0,"",IF(I111=13,H111&amp;"  "&amp;TEXT(I111,"000")&amp;"  "&amp;TEXT(J111,"0000")&amp;"  "&amp;K111&amp;" - CPF: "&amp;E111,H111&amp;"  "&amp;TEXT(J111,"0000")&amp;"  "&amp;K111&amp;" - CPF: "&amp;AF111))</f>
        <v/>
      </c>
      <c r="AC111" s="12">
        <f>IF(L111=0,"",IF(AND(L111="CNPJ/CPF",A111="PF"),"PIX: "&amp;TEXT(M111,"00000000000"),IF(L111="TELEFONE","PIX: "&amp;M111,IF(L111="EMAIL","PIX: "&amp;M111,"PIX: "&amp;TEXT(M111,"00000000000000")))))</f>
        <v/>
      </c>
      <c r="AE111" s="86">
        <f>IF(A111="PF",LEN(B111),"")</f>
        <v/>
      </c>
      <c r="AF111" s="12">
        <f>IF(AE111="","",IF(AE111=8,"000."&amp;LEFT(B111,3)&amp;"."&amp;MID(B111,4,3)&amp;"-"&amp;RIGHT(B111,2),IF(AE111=9,"00"&amp;LEFT(B111,1)&amp;"."&amp;MID(B111,2,3)&amp;"."&amp;MID(B111,5,3)&amp;"-"&amp;RIGHT(B111,2),IF(AE111=10,"0"&amp;LEFT(B111,2)&amp;"."&amp;MID(B111,3,3)&amp;"."&amp;MID(B111,6,3)&amp;"-"&amp;RIGHT(B111,2),LEFT(B111,3)&amp;"."&amp;MID(B111,4,3)&amp;"."&amp;MID(B111,7,3)&amp;"-"&amp;RIGHT(B111,2)))))</f>
        <v/>
      </c>
    </row>
    <row r="112">
      <c r="A112" s="98">
        <f>IF(B112="","",IF(LEN(B112)&lt;=11,"PF","PJ"))</f>
        <v/>
      </c>
      <c r="B112" s="52" t="n">
        <v>78196600</v>
      </c>
      <c r="C112" s="35" t="inlineStr">
        <is>
          <t>CARLOS ROBERTO DA SILVA</t>
        </is>
      </c>
      <c r="D112" s="35">
        <f>UPPER(C112)</f>
        <v/>
      </c>
      <c r="E112" s="98">
        <f>B112</f>
        <v/>
      </c>
      <c r="M112" s="41">
        <f>IF(L112=0,"",IF(L112=Diversos!$I$2,IF(LEN(B112)&lt;=11,TEXT(B112,"00000000000"),TEXT(B112,"00000000000000")),IF(L112=Diversos!$I$3,G112,F112)))</f>
        <v/>
      </c>
      <c r="N112" s="12" t="inlineStr">
        <is>
          <t>SERV</t>
        </is>
      </c>
      <c r="AA112" s="59">
        <f>IF(AND(AB112&lt;&gt;"",AC112&lt;&gt;""),AC112,AB112&amp;AC112)</f>
        <v/>
      </c>
      <c r="AB112" s="12">
        <f>IF(H112=0,"",IF(I112=13,H112&amp;"  "&amp;TEXT(I112,"000")&amp;"  "&amp;TEXT(J112,"0000")&amp;"  "&amp;K112&amp;" - CPF: "&amp;E112,H112&amp;"  "&amp;TEXT(J112,"0000")&amp;"  "&amp;K112&amp;" - CPF: "&amp;AF112))</f>
        <v/>
      </c>
      <c r="AC112" s="12">
        <f>IF(L112=0,"",IF(AND(L112="CNPJ/CPF",A112="PF"),"PIX: "&amp;TEXT(M112,"00000000000"),IF(L112="TELEFONE","PIX: "&amp;M112,IF(L112="EMAIL","PIX: "&amp;M112,"PIX: "&amp;TEXT(M112,"00000000000000")))))</f>
        <v/>
      </c>
      <c r="AE112" s="86">
        <f>IF(A112="PF",LEN(B112),"")</f>
        <v/>
      </c>
      <c r="AF112" s="12">
        <f>IF(AE112="","",IF(AE112=8,"000."&amp;LEFT(B112,3)&amp;"."&amp;MID(B112,4,3)&amp;"-"&amp;RIGHT(B112,2),IF(AE112=9,"00"&amp;LEFT(B112,1)&amp;"."&amp;MID(B112,2,3)&amp;"."&amp;MID(B112,5,3)&amp;"-"&amp;RIGHT(B112,2),IF(AE112=10,"0"&amp;LEFT(B112,2)&amp;"."&amp;MID(B112,3,3)&amp;"."&amp;MID(B112,6,3)&amp;"-"&amp;RIGHT(B112,2),LEFT(B112,3)&amp;"."&amp;MID(B112,4,3)&amp;"."&amp;MID(B112,7,3)&amp;"-"&amp;RIGHT(B112,2)))))</f>
        <v/>
      </c>
    </row>
    <row r="113">
      <c r="A113" s="98">
        <f>IF(B113="","",IF(LEN(B113)&lt;=11,"PF","PJ"))</f>
        <v/>
      </c>
      <c r="B113" s="98" t="n">
        <v>41518575000188</v>
      </c>
      <c r="C113" s="35" t="inlineStr">
        <is>
          <t>CARMO SION MATERIAIS DE CONSTRUÇÃO LTDA</t>
        </is>
      </c>
      <c r="D113" s="35">
        <f>UPPER(C113)</f>
        <v/>
      </c>
      <c r="E113" s="98">
        <f>B113</f>
        <v/>
      </c>
      <c r="M113" s="41">
        <f>IF(L113=0,"",IF(L113=Diversos!$I$2,IF(LEN(B113)&lt;=11,TEXT(B113,"00000000000"),TEXT(B113,"00000000000000")),IF(L113=Diversos!$I$3,G113,F113)))</f>
        <v/>
      </c>
      <c r="N113" s="12" t="inlineStr">
        <is>
          <t>MAT</t>
        </is>
      </c>
      <c r="Q113" s="12" t="inlineStr">
        <is>
          <t>RUA EMANUEL</t>
        </is>
      </c>
      <c r="R113" s="12" t="n">
        <v>4</v>
      </c>
      <c r="T113" s="12" t="inlineStr">
        <is>
          <t>PILAR</t>
        </is>
      </c>
      <c r="U113" s="42" t="n">
        <v>30390240</v>
      </c>
      <c r="V113" s="12" t="inlineStr">
        <is>
          <t>BELO HORIZONTE</t>
        </is>
      </c>
      <c r="W113" s="12" t="inlineStr">
        <is>
          <t>MG</t>
        </is>
      </c>
      <c r="AA113" s="59">
        <f>IF(AND(AB113&lt;&gt;"",AC113&lt;&gt;""),AC113,AB113&amp;AC113)</f>
        <v/>
      </c>
      <c r="AB113" s="12">
        <f>IF(H113=0,"",IF(I113=13,H113&amp;"  "&amp;TEXT(I113,"000")&amp;"  "&amp;TEXT(J113,"0000")&amp;"  "&amp;K113&amp;" - CPF: "&amp;E113,H113&amp;"  "&amp;TEXT(J113,"0000")&amp;"  "&amp;K113&amp;" - CPF: "&amp;AF113))</f>
        <v/>
      </c>
      <c r="AC113" s="12">
        <f>IF(L113=0,"",IF(AND(L113="CNPJ/CPF",A113="PF"),"PIX: "&amp;TEXT(M113,"00000000000"),IF(L113="TELEFONE","PIX: "&amp;M113,IF(L113="EMAIL","PIX: "&amp;M113,"PIX: "&amp;TEXT(M113,"00000000000000")))))</f>
        <v/>
      </c>
      <c r="AE113" s="86">
        <f>IF(A113="PF",LEN(B113),"")</f>
        <v/>
      </c>
      <c r="AF113" s="12">
        <f>IF(AE113="","",IF(AE113=8,"000."&amp;LEFT(B113,3)&amp;"."&amp;MID(B113,4,3)&amp;"-"&amp;RIGHT(B113,2),IF(AE113=9,"00"&amp;LEFT(B113,1)&amp;"."&amp;MID(B113,2,3)&amp;"."&amp;MID(B113,5,3)&amp;"-"&amp;RIGHT(B113,2),IF(AE113=10,"0"&amp;LEFT(B113,2)&amp;"."&amp;MID(B113,3,3)&amp;"."&amp;MID(B113,6,3)&amp;"-"&amp;RIGHT(B113,2),LEFT(B113,3)&amp;"."&amp;MID(B113,4,3)&amp;"."&amp;MID(B113,7,3)&amp;"-"&amp;RIGHT(B113,2)))))</f>
        <v/>
      </c>
    </row>
    <row r="114">
      <c r="A114" s="98" t="inlineStr">
        <is>
          <t>PJ</t>
        </is>
      </c>
      <c r="B114" s="37" t="n">
        <v>18850040000198</v>
      </c>
      <c r="C114" s="36" t="inlineStr">
        <is>
          <t>CASA DAS LONAS LTDA</t>
        </is>
      </c>
      <c r="D114" s="36">
        <f>UPPER(C114)</f>
        <v/>
      </c>
      <c r="E114" s="37">
        <f>B114</f>
        <v/>
      </c>
      <c r="F114" s="43" t="n"/>
      <c r="G114" s="44" t="n"/>
      <c r="H114" s="44" t="n"/>
      <c r="I114" s="45" t="n"/>
      <c r="J114" s="46" t="n"/>
      <c r="K114" s="44" t="n"/>
      <c r="L114" s="44" t="n"/>
      <c r="M114" s="41">
        <f>IF(L114=0,"",IF(L114=Diversos!$I$2,IF(LEN(B114)&lt;=11,TEXT(B114,"00000000000"),TEXT(B114,"00000000000000")),IF(L114=Diversos!$I$3,G114,F114)))</f>
        <v/>
      </c>
      <c r="N114" s="44" t="inlineStr">
        <is>
          <t>DIV</t>
        </is>
      </c>
      <c r="O114" s="44" t="n"/>
      <c r="P114" s="44" t="inlineStr">
        <is>
          <t>FORNECEDOR</t>
        </is>
      </c>
      <c r="Q114" s="44" t="inlineStr">
        <is>
          <t>RUA VIAMÃO</t>
        </is>
      </c>
      <c r="R114" s="44" t="n">
        <v>262</v>
      </c>
      <c r="S114" s="44" t="n"/>
      <c r="T114" s="44" t="inlineStr">
        <is>
          <t>PRADO</t>
        </is>
      </c>
      <c r="U114" s="47" t="n">
        <v>30411253</v>
      </c>
      <c r="V114" s="44" t="inlineStr">
        <is>
          <t>BELO HORIZONTE</t>
        </is>
      </c>
      <c r="W114" s="44" t="inlineStr">
        <is>
          <t>MG</t>
        </is>
      </c>
      <c r="X114" s="44" t="n"/>
      <c r="Y114" s="44" t="n"/>
      <c r="Z114" s="44" t="n"/>
      <c r="AA114" s="12">
        <f>IF(AND(AB114&lt;&gt;"",AC114&lt;&gt;""),AC114,AB114&amp;AC114)</f>
        <v/>
      </c>
      <c r="AB114" s="12">
        <f>IF(H114=0,"",IF(I114=13,H114&amp;"  "&amp;TEXT(I114,"000")&amp;"  "&amp;TEXT(J114,"0000")&amp;"  "&amp;K114&amp;" - CPF: "&amp;E114,H114&amp;"  "&amp;TEXT(J114,"0000")&amp;"  "&amp;K114&amp;" - CPF: "&amp;AF114))</f>
        <v/>
      </c>
      <c r="AC114" s="12">
        <f>IF(L114=0,"",IF(AND(L114="CNPJ/CPF",A114="PF"),"PIX: "&amp;TEXT(M114,"00000000000"),IF(L114="TELEFONE","PIX: "&amp;M114,IF(L114="EMAIL","PIX: "&amp;M114,"PIX: "&amp;TEXT(M114,"00000000000000")))))</f>
        <v/>
      </c>
      <c r="AE114" s="86">
        <f>IF(A114="PF",LEN(B114),"")</f>
        <v/>
      </c>
      <c r="AF114" s="12">
        <f>IF(AE114="","",IF(AE114=8,"000."&amp;LEFT(B114,3)&amp;"."&amp;MID(B114,4,3)&amp;"-"&amp;RIGHT(B114,2),IF(AE114=9,"00"&amp;LEFT(B114,1)&amp;"."&amp;MID(B114,2,3)&amp;"."&amp;MID(B114,5,3)&amp;"-"&amp;RIGHT(B114,2),IF(AE114=10,"0"&amp;LEFT(B114,2)&amp;"."&amp;MID(B114,3,3)&amp;"."&amp;MID(B114,6,3)&amp;"-"&amp;RIGHT(B114,2),LEFT(B114,3)&amp;"."&amp;MID(B114,4,3)&amp;"."&amp;MID(B114,7,3)&amp;"-"&amp;RIGHT(B114,2)))))</f>
        <v/>
      </c>
    </row>
    <row r="115">
      <c r="A115" s="98">
        <f>IF(B115="","",IF(LEN(B115)&lt;=11,"PF","PJ"))</f>
        <v/>
      </c>
      <c r="B115" s="98" t="n">
        <v>18850040000279</v>
      </c>
      <c r="C115" s="35" t="inlineStr">
        <is>
          <t>CASA DAS LONAS LTDA</t>
        </is>
      </c>
      <c r="D115" s="35">
        <f>UPPER(C115)</f>
        <v/>
      </c>
      <c r="E115" s="98">
        <f>B115</f>
        <v/>
      </c>
      <c r="M115" s="41">
        <f>IF(L115=0,"",IF(L115=Diversos!$I$2,IF(LEN(B115)&lt;=11,TEXT(B115,"00000000000"),TEXT(B115,"00000000000000")),IF(L115=Diversos!$I$3,G115,F115)))</f>
        <v/>
      </c>
      <c r="N115" s="12" t="inlineStr">
        <is>
          <t>MAT</t>
        </is>
      </c>
      <c r="AA115" s="59">
        <f>IF(AND(AB115&lt;&gt;"",AC115&lt;&gt;""),AC115,AB115&amp;AC115)</f>
        <v/>
      </c>
      <c r="AB115" s="12">
        <f>IF(H115=0,"",IF(I115=13,H115&amp;"  "&amp;TEXT(I115,"000")&amp;"  "&amp;TEXT(J115,"0000")&amp;"  "&amp;K115&amp;" - CPF: "&amp;E115,H115&amp;"  "&amp;TEXT(J115,"0000")&amp;"  "&amp;K115&amp;" - CPF: "&amp;AF115))</f>
        <v/>
      </c>
      <c r="AC115" s="12">
        <f>IF(L115=0,"",IF(AND(L115="CNPJ/CPF",A115="PF"),"PIX: "&amp;TEXT(M115,"00000000000"),IF(L115="TELEFONE","PIX: "&amp;M115,IF(L115="EMAIL","PIX: "&amp;M115,"PIX: "&amp;TEXT(M115,"00000000000000")))))</f>
        <v/>
      </c>
      <c r="AE115" s="86">
        <f>IF(A115="PF",LEN(B115),"")</f>
        <v/>
      </c>
      <c r="AF115" s="12">
        <f>IF(AE115="","",IF(AE115=8,"000."&amp;LEFT(B115,3)&amp;"."&amp;MID(B115,4,3)&amp;"-"&amp;RIGHT(B115,2),IF(AE115=9,"00"&amp;LEFT(B115,1)&amp;"."&amp;MID(B115,2,3)&amp;"."&amp;MID(B115,5,3)&amp;"-"&amp;RIGHT(B115,2),IF(AE115=10,"0"&amp;LEFT(B115,2)&amp;"."&amp;MID(B115,3,3)&amp;"."&amp;MID(B115,6,3)&amp;"-"&amp;RIGHT(B115,2),LEFT(B115,3)&amp;"."&amp;MID(B115,4,3)&amp;"."&amp;MID(B115,7,3)&amp;"-"&amp;RIGHT(B115,2)))))</f>
        <v/>
      </c>
    </row>
    <row r="116">
      <c r="A116" s="98" t="inlineStr">
        <is>
          <t>PJ</t>
        </is>
      </c>
      <c r="B116" s="98" t="n">
        <v>17250275000186</v>
      </c>
      <c r="C116" s="35" t="inlineStr">
        <is>
          <t>CASA FERREIRA GONCALVES LTDA</t>
        </is>
      </c>
      <c r="D116" s="36" t="inlineStr">
        <is>
          <t xml:space="preserve">CASA FERREIRA GONÇALVES </t>
        </is>
      </c>
      <c r="E116" s="37">
        <f>B116</f>
        <v/>
      </c>
      <c r="M116" s="41">
        <f>IF(L116=0,"",IF(L116=Diversos!$I$2,IF(LEN(B116)&lt;=11,TEXT(B116,"00000000000"),TEXT(B116,"00000000000000")),IF(L116=Diversos!$I$3,G116,F116)))</f>
        <v/>
      </c>
      <c r="N116" s="12" t="inlineStr">
        <is>
          <t>MAT</t>
        </is>
      </c>
      <c r="Q116" s="12" t="inlineStr">
        <is>
          <t>RUA JORNALISTA ZOLTAN GLUEK</t>
        </is>
      </c>
      <c r="R116" s="12" t="n">
        <v>93</v>
      </c>
      <c r="T116" s="12" t="inlineStr">
        <is>
          <t>CIDADE INDUSTRIAL</t>
        </is>
      </c>
      <c r="U116" s="42" t="n">
        <v>32210090</v>
      </c>
      <c r="V116" s="44" t="inlineStr">
        <is>
          <t>CONTAGEM</t>
        </is>
      </c>
      <c r="W116" s="44" t="inlineStr">
        <is>
          <t>MG</t>
        </is>
      </c>
      <c r="AA116" s="12">
        <f>IF(AND(AB116&lt;&gt;"",AC116&lt;&gt;""),AC116,AB116&amp;AC116)</f>
        <v/>
      </c>
      <c r="AB116" s="12">
        <f>IF(H116=0,"",IF(I116=13,H116&amp;"  "&amp;TEXT(I116,"000")&amp;"  "&amp;TEXT(J116,"0000")&amp;"  "&amp;K116&amp;" - CPF: "&amp;E116,H116&amp;"  "&amp;TEXT(J116,"0000")&amp;"  "&amp;K116&amp;" - CPF: "&amp;AF116))</f>
        <v/>
      </c>
      <c r="AC116" s="12">
        <f>IF(L116=0,"",IF(AND(L116="CNPJ/CPF",A116="PF"),"PIX: "&amp;TEXT(M116,"00000000000"),IF(L116="TELEFONE","PIX: "&amp;M116,IF(L116="EMAIL","PIX: "&amp;M116,"PIX: "&amp;TEXT(M116,"00000000000000")))))</f>
        <v/>
      </c>
      <c r="AE116" s="86">
        <f>IF(A116="PF",LEN(B116),"")</f>
        <v/>
      </c>
      <c r="AF116" s="12">
        <f>IF(AE116="","",IF(AE116=8,"000."&amp;LEFT(B116,3)&amp;"."&amp;MID(B116,4,3)&amp;"-"&amp;RIGHT(B116,2),IF(AE116=9,"00"&amp;LEFT(B116,1)&amp;"."&amp;MID(B116,2,3)&amp;"."&amp;MID(B116,5,3)&amp;"-"&amp;RIGHT(B116,2),IF(AE116=10,"0"&amp;LEFT(B116,2)&amp;"."&amp;MID(B116,3,3)&amp;"."&amp;MID(B116,6,3)&amp;"-"&amp;RIGHT(B116,2),LEFT(B116,3)&amp;"."&amp;MID(B116,4,3)&amp;"."&amp;MID(B116,7,3)&amp;"-"&amp;RIGHT(B116,2)))))</f>
        <v/>
      </c>
    </row>
    <row r="117">
      <c r="A117" s="98" t="inlineStr">
        <is>
          <t>PJ</t>
        </is>
      </c>
      <c r="B117" s="98" t="n">
        <v>17250275000348</v>
      </c>
      <c r="C117" s="35" t="inlineStr">
        <is>
          <t>CASA FERREIRA GONCALVES LTDA</t>
        </is>
      </c>
      <c r="D117" s="36" t="inlineStr">
        <is>
          <t xml:space="preserve">CASA FERREIRA GONÇALVES </t>
        </is>
      </c>
      <c r="E117" s="37">
        <f>B117</f>
        <v/>
      </c>
      <c r="M117" s="41">
        <f>IF(L117=0,"",IF(L117=Diversos!$I$2,IF(LEN(B117)&lt;=11,TEXT(B117,"00000000000"),TEXT(B117,"00000000000000")),IF(L117=Diversos!$I$3,G117,F117)))</f>
        <v/>
      </c>
      <c r="N117" s="12" t="inlineStr">
        <is>
          <t>MAT</t>
        </is>
      </c>
      <c r="Q117" s="12" t="inlineStr">
        <is>
          <t>RUA JORNALISTA ZOLTAN GLUEK</t>
        </is>
      </c>
      <c r="R117" s="12" t="n">
        <v>93</v>
      </c>
      <c r="T117" s="12" t="inlineStr">
        <is>
          <t>CIDADE INDUSTRIAL</t>
        </is>
      </c>
      <c r="U117" s="42" t="n">
        <v>32210090</v>
      </c>
      <c r="V117" s="44" t="inlineStr">
        <is>
          <t>CONTAGEM</t>
        </is>
      </c>
      <c r="W117" s="44" t="inlineStr">
        <is>
          <t>MG</t>
        </is>
      </c>
      <c r="AA117" s="12">
        <f>IF(AND(AB117&lt;&gt;"",AC117&lt;&gt;""),AC117,AB117&amp;AC117)</f>
        <v/>
      </c>
      <c r="AB117" s="12">
        <f>IF(H117=0,"",IF(I117=13,H117&amp;"  "&amp;TEXT(I117,"000")&amp;"  "&amp;TEXT(J117,"0000")&amp;"  "&amp;K117&amp;" - CPF: "&amp;E117,H117&amp;"  "&amp;TEXT(J117,"0000")&amp;"  "&amp;K117&amp;" - CPF: "&amp;AF117))</f>
        <v/>
      </c>
      <c r="AC117" s="12">
        <f>IF(L117=0,"",IF(AND(L117="CNPJ/CPF",A117="PF"),"PIX: "&amp;TEXT(M117,"00000000000"),IF(L117="TELEFONE","PIX: "&amp;M117,IF(L117="EMAIL","PIX: "&amp;M117,"PIX: "&amp;TEXT(M117,"00000000000000")))))</f>
        <v/>
      </c>
      <c r="AE117" s="86">
        <f>IF(A117="PF",LEN(B117),"")</f>
        <v/>
      </c>
      <c r="AF117" s="12">
        <f>IF(AE117="","",IF(AE117=8,"000."&amp;LEFT(B117,3)&amp;"."&amp;MID(B117,4,3)&amp;"-"&amp;RIGHT(B117,2),IF(AE117=9,"00"&amp;LEFT(B117,1)&amp;"."&amp;MID(B117,2,3)&amp;"."&amp;MID(B117,5,3)&amp;"-"&amp;RIGHT(B117,2),IF(AE117=10,"0"&amp;LEFT(B117,2)&amp;"."&amp;MID(B117,3,3)&amp;"."&amp;MID(B117,6,3)&amp;"-"&amp;RIGHT(B117,2),LEFT(B117,3)&amp;"."&amp;MID(B117,4,3)&amp;"."&amp;MID(B117,7,3)&amp;"-"&amp;RIGHT(B117,2)))))</f>
        <v/>
      </c>
    </row>
    <row r="118">
      <c r="A118" s="98">
        <f>IF(B118="","",IF(LEN(B118)&lt;=11,"PF","PJ"))</f>
        <v/>
      </c>
      <c r="B118" s="98" t="n">
        <v>47418122000166</v>
      </c>
      <c r="C118" s="35" t="inlineStr">
        <is>
          <t>CASANOVA TINTAS E MATERIAIS DE CONSTRUCAO</t>
        </is>
      </c>
      <c r="D118" s="36">
        <f>UPPER(C118)</f>
        <v/>
      </c>
      <c r="E118" s="37">
        <f>B118</f>
        <v/>
      </c>
      <c r="M118" s="41">
        <f>IF(L118=0,"",IF(L118=Diversos!$I$2,IF(LEN(B118)&lt;=11,TEXT(B118,"00000000000"),TEXT(B118,"00000000000000")),IF(L118=Diversos!$I$3,G118,F118)))</f>
        <v/>
      </c>
      <c r="N118" s="12" t="inlineStr">
        <is>
          <t>MAT</t>
        </is>
      </c>
      <c r="P118" s="12" t="inlineStr">
        <is>
          <t>FORNECEDOR</t>
        </is>
      </c>
      <c r="Q118" s="12" t="inlineStr">
        <is>
          <t>AVENIDA DO CONTORNO</t>
        </is>
      </c>
      <c r="R118" s="12" t="n">
        <v>8570</v>
      </c>
      <c r="T118" s="12" t="inlineStr">
        <is>
          <t>SANTO AGOSTINHO</t>
        </is>
      </c>
      <c r="U118" s="42" t="n">
        <v>30110062</v>
      </c>
      <c r="V118" s="12" t="inlineStr">
        <is>
          <t>BELO HORIZONTE</t>
        </is>
      </c>
      <c r="W118" s="12" t="inlineStr">
        <is>
          <t>MG</t>
        </is>
      </c>
      <c r="AA118" s="12">
        <f>IF(AND(AB118&lt;&gt;"",AC118&lt;&gt;""),AC118,AB118&amp;AC118)</f>
        <v/>
      </c>
      <c r="AB118" s="12">
        <f>IF(H118=0,"",IF(I118=13,H118&amp;"  "&amp;TEXT(I118,"000")&amp;"  "&amp;TEXT(J118,"0000")&amp;"  "&amp;K118&amp;" - CPF: "&amp;E118,H118&amp;"  "&amp;TEXT(J118,"0000")&amp;"  "&amp;K118&amp;" - CPF: "&amp;AF118))</f>
        <v/>
      </c>
      <c r="AC118" s="12">
        <f>IF(L118=0,"",IF(AND(L118="CNPJ/CPF",A118="PF"),"PIX: "&amp;TEXT(M118,"00000000000"),IF(L118="TELEFONE","PIX: "&amp;M118,IF(L118="EMAIL","PIX: "&amp;M118,"PIX: "&amp;TEXT(M118,"00000000000000")))))</f>
        <v/>
      </c>
      <c r="AE118" s="86">
        <f>IF(A118="PF",LEN(B118),"")</f>
        <v/>
      </c>
      <c r="AF118" s="12">
        <f>IF(AE118="","",IF(AE118=8,"000."&amp;LEFT(B118,3)&amp;"."&amp;MID(B118,4,3)&amp;"-"&amp;RIGHT(B118,2),IF(AE118=9,"00"&amp;LEFT(B118,1)&amp;"."&amp;MID(B118,2,3)&amp;"."&amp;MID(B118,5,3)&amp;"-"&amp;RIGHT(B118,2),IF(AE118=10,"0"&amp;LEFT(B118,2)&amp;"."&amp;MID(B118,3,3)&amp;"."&amp;MID(B118,6,3)&amp;"-"&amp;RIGHT(B118,2),LEFT(B118,3)&amp;"."&amp;MID(B118,4,3)&amp;"."&amp;MID(B118,7,3)&amp;"-"&amp;RIGHT(B118,2)))))</f>
        <v/>
      </c>
    </row>
    <row r="119">
      <c r="A119" s="98">
        <f>IF(B119="","",IF(LEN(B119)&lt;=11,"PF","PJ"))</f>
        <v/>
      </c>
      <c r="B119" s="98" t="n">
        <v>66287731000178</v>
      </c>
      <c r="C119" s="35" t="inlineStr">
        <is>
          <t>CCR MINAS METAIS</t>
        </is>
      </c>
      <c r="D119" s="35">
        <f>UPPER(C119)</f>
        <v/>
      </c>
      <c r="E119" s="98">
        <f>B119</f>
        <v/>
      </c>
      <c r="M119" s="41">
        <f>IF(L119=0,"",IF(L119=Diversos!$I$2,IF(LEN(B119)&lt;=11,TEXT(B119,"00000000000"),TEXT(B119,"00000000000000")),IF(L119=Diversos!$I$3,G119,F119)))</f>
        <v/>
      </c>
      <c r="N119" s="12" t="inlineStr">
        <is>
          <t>MAT</t>
        </is>
      </c>
      <c r="AA119" s="59">
        <f>IF(AND(AB119&lt;&gt;"",AC119&lt;&gt;""),AC119,AB119&amp;AC119)</f>
        <v/>
      </c>
      <c r="AB119" s="12">
        <f>IF(H119=0,"",IF(I119=13,H119&amp;"  "&amp;TEXT(I119,"000")&amp;"  "&amp;TEXT(J119,"0000")&amp;"  "&amp;K119&amp;" - CPF: "&amp;E119,H119&amp;"  "&amp;TEXT(J119,"0000")&amp;"  "&amp;K119&amp;" - CPF: "&amp;AF119))</f>
        <v/>
      </c>
      <c r="AC119" s="12">
        <f>IF(L119=0,"",IF(AND(L119="CNPJ/CPF",A119="PF"),"PIX: "&amp;TEXT(M119,"00000000000"),IF(L119="TELEFONE","PIX: "&amp;M119,IF(L119="EMAIL","PIX: "&amp;M119,"PIX: "&amp;TEXT(M119,"00000000000000")))))</f>
        <v/>
      </c>
      <c r="AE119" s="86">
        <f>IF(A119="PF",LEN(B119),"")</f>
        <v/>
      </c>
      <c r="AF119" s="12">
        <f>IF(AE119="","",IF(AE119=8,"000."&amp;LEFT(B119,3)&amp;"."&amp;MID(B119,4,3)&amp;"-"&amp;RIGHT(B119,2),IF(AE119=9,"00"&amp;LEFT(B119,1)&amp;"."&amp;MID(B119,2,3)&amp;"."&amp;MID(B119,5,3)&amp;"-"&amp;RIGHT(B119,2),IF(AE119=10,"0"&amp;LEFT(B119,2)&amp;"."&amp;MID(B119,3,3)&amp;"."&amp;MID(B119,6,3)&amp;"-"&amp;RIGHT(B119,2),LEFT(B119,3)&amp;"."&amp;MID(B119,4,3)&amp;"."&amp;MID(B119,7,3)&amp;"-"&amp;RIGHT(B119,2)))))</f>
        <v/>
      </c>
    </row>
    <row r="120">
      <c r="A120" s="12">
        <f>IF(B120="","",IF(LEN(B120)&lt;=11,"PF","PJ"))</f>
        <v/>
      </c>
      <c r="B120" s="98" t="n">
        <v>9907674699</v>
      </c>
      <c r="C120" s="35" t="inlineStr">
        <is>
          <t xml:space="preserve">CELIO SANTANA LOPES </t>
        </is>
      </c>
      <c r="D120" s="35">
        <f>UPPER(C120)</f>
        <v/>
      </c>
      <c r="E120" s="98">
        <f>B120</f>
        <v/>
      </c>
      <c r="L120" s="12" t="inlineStr">
        <is>
          <t>CNPJ/CPF</t>
        </is>
      </c>
      <c r="M120" s="41">
        <f>IF(L120=0,"",IF(L120=Diversos!$I$2,IF(LEN(B120)&lt;=11,TEXT(B120,"00000000000"),TEXT(B120,"00000000000000")),IF(L120=Diversos!$I$3,G120,F120)))</f>
        <v/>
      </c>
      <c r="N120" s="12" t="inlineStr">
        <is>
          <t>DIV</t>
        </is>
      </c>
      <c r="AA120" s="12">
        <f>IF(AND(AB120&lt;&gt;"",AC120&lt;&gt;""),AC120,AB120&amp;AC120)</f>
        <v/>
      </c>
      <c r="AB120" s="12">
        <f>IF(H120=0,"",IF(I120=13,H120&amp;"  "&amp;TEXT(I120,"000")&amp;"  "&amp;TEXT(J120,"0000")&amp;"  "&amp;K120&amp;" - CPF: "&amp;E120,H120&amp;"  "&amp;TEXT(J120,"0000")&amp;"  "&amp;K120&amp;" - CPF: "&amp;AF120))</f>
        <v/>
      </c>
      <c r="AC120" s="12">
        <f>IF(L120=0,"",IF(AND(L120="CNPJ/CPF",A120="PF"),"PIX: "&amp;TEXT(M120,"00000000000"),IF(L120="TELEFONE","PIX: "&amp;M120,IF(L120="EMAIL","PIX: "&amp;M120,"PIX: "&amp;TEXT(M120,"00000000000000")))))</f>
        <v/>
      </c>
      <c r="AE120" s="86">
        <f>IF(A120="PF",LEN(B120),"")</f>
        <v/>
      </c>
      <c r="AF120" s="12">
        <f>IF(AE120="","",IF(AE120=8,"000."&amp;LEFT(B120,3)&amp;"."&amp;MID(B120,4,3)&amp;"-"&amp;RIGHT(B120,2),IF(AE120=9,"00"&amp;LEFT(B120,1)&amp;"."&amp;MID(B120,2,3)&amp;"."&amp;MID(B120,5,3)&amp;"-"&amp;RIGHT(B120,2),IF(AE120=10,"0"&amp;LEFT(B120,2)&amp;"."&amp;MID(B120,3,3)&amp;"."&amp;MID(B120,6,3)&amp;"-"&amp;RIGHT(B120,2),LEFT(B120,3)&amp;"."&amp;MID(B120,4,3)&amp;"."&amp;MID(B120,7,3)&amp;"-"&amp;RIGHT(B120,2)))))</f>
        <v/>
      </c>
    </row>
    <row r="121">
      <c r="A121" s="98">
        <f>IF(B121="","",IF(LEN(B121)&lt;=11,"PF","PJ"))</f>
        <v/>
      </c>
      <c r="B121" s="98" t="n">
        <v>23452261000148</v>
      </c>
      <c r="C121" s="35" t="inlineStr">
        <is>
          <t>CERAMICA BRAUNAS LTDA</t>
        </is>
      </c>
      <c r="D121" s="36">
        <f>UPPER(C121)</f>
        <v/>
      </c>
      <c r="E121" s="37">
        <f>B121</f>
        <v/>
      </c>
      <c r="M121" s="41">
        <f>IF(L121=0,"",IF(L121=Diversos!$I$2,IF(LEN(B121)&lt;=11,TEXT(B121,"00000000000"),TEXT(B121,"00000000000000")),IF(L121=Diversos!$I$3,G121,F121)))</f>
        <v/>
      </c>
      <c r="N121" s="12" t="inlineStr">
        <is>
          <t>MAT</t>
        </is>
      </c>
      <c r="Q121" s="12" t="inlineStr">
        <is>
          <t>RUA TURMALINA</t>
        </is>
      </c>
      <c r="R121" s="12" t="n">
        <v>184</v>
      </c>
      <c r="T121" s="12" t="inlineStr">
        <is>
          <t>TROPICAL</t>
        </is>
      </c>
      <c r="U121" s="42" t="n">
        <v>33902500</v>
      </c>
      <c r="V121" s="12" t="inlineStr">
        <is>
          <t>RIBEIRAO DAS NEVES</t>
        </is>
      </c>
      <c r="W121" s="12" t="inlineStr">
        <is>
          <t>MG</t>
        </is>
      </c>
      <c r="AA121" s="12">
        <f>IF(AND(AB121&lt;&gt;"",AC121&lt;&gt;""),AC121,AB121&amp;AC121)</f>
        <v/>
      </c>
      <c r="AB121" s="12">
        <f>IF(H121=0,"",IF(I121=13,H121&amp;"  "&amp;TEXT(I121,"000")&amp;"  "&amp;TEXT(J121,"0000")&amp;"  "&amp;K121&amp;" - CPF: "&amp;E121,H121&amp;"  "&amp;TEXT(J121,"0000")&amp;"  "&amp;K121&amp;" - CPF: "&amp;AF121))</f>
        <v/>
      </c>
      <c r="AC121" s="12">
        <f>IF(L121=0,"",IF(AND(L121="CNPJ/CPF",A121="PF"),"PIX: "&amp;TEXT(M121,"00000000000"),IF(L121="TELEFONE","PIX: "&amp;M121,IF(L121="EMAIL","PIX: "&amp;M121,"PIX: "&amp;TEXT(M121,"00000000000000")))))</f>
        <v/>
      </c>
      <c r="AE121" s="86">
        <f>IF(A121="PF",LEN(B121),"")</f>
        <v/>
      </c>
      <c r="AF121" s="12">
        <f>IF(AE121="","",IF(AE121=8,"000."&amp;LEFT(B121,3)&amp;"."&amp;MID(B121,4,3)&amp;"-"&amp;RIGHT(B121,2),IF(AE121=9,"00"&amp;LEFT(B121,1)&amp;"."&amp;MID(B121,2,3)&amp;"."&amp;MID(B121,5,3)&amp;"-"&amp;RIGHT(B121,2),IF(AE121=10,"0"&amp;LEFT(B121,2)&amp;"."&amp;MID(B121,3,3)&amp;"."&amp;MID(B121,6,3)&amp;"-"&amp;RIGHT(B121,2),LEFT(B121,3)&amp;"."&amp;MID(B121,4,3)&amp;"."&amp;MID(B121,7,3)&amp;"-"&amp;RIGHT(B121,2)))))</f>
        <v/>
      </c>
    </row>
    <row r="122">
      <c r="A122" s="98">
        <f>IF(B122="","",IF(LEN(B122)&lt;=11,"PF","PJ"))</f>
        <v/>
      </c>
      <c r="B122" s="98" t="n">
        <v>32218944000135</v>
      </c>
      <c r="C122" s="35" t="inlineStr">
        <is>
          <t>CERAMICA PARAENSE LTDA</t>
        </is>
      </c>
      <c r="D122" s="36">
        <f>UPPER(C122)</f>
        <v/>
      </c>
      <c r="E122" s="37">
        <f>B122</f>
        <v/>
      </c>
      <c r="M122" s="41">
        <f>IF(L122=0,"",IF(L122=Diversos!$I$2,IF(LEN(B122)&lt;=11,TEXT(B122,"00000000000"),TEXT(B122,"00000000000000")),IF(L122=Diversos!$I$3,G122,F122)))</f>
        <v/>
      </c>
      <c r="N122" s="12" t="inlineStr">
        <is>
          <t>MAT</t>
        </is>
      </c>
      <c r="P122" s="12" t="inlineStr">
        <is>
          <t>FORNECEDOR</t>
        </is>
      </c>
      <c r="Q122" s="12" t="inlineStr">
        <is>
          <t>ROD BR 262</t>
        </is>
      </c>
      <c r="R122" s="12" t="inlineStr">
        <is>
          <t>KM 426</t>
        </is>
      </c>
      <c r="T122" s="12" t="inlineStr">
        <is>
          <t>ZONA RURAL</t>
        </is>
      </c>
      <c r="U122" s="42" t="n">
        <v>35695000</v>
      </c>
      <c r="V122" s="12" t="inlineStr">
        <is>
          <t>IGARATNGA</t>
        </is>
      </c>
      <c r="W122" s="12" t="inlineStr">
        <is>
          <t>MG</t>
        </is>
      </c>
      <c r="AA122" s="12">
        <f>IF(AND(AB122&lt;&gt;"",AC122&lt;&gt;""),AC122,AB122&amp;AC122)</f>
        <v/>
      </c>
      <c r="AB122" s="12">
        <f>IF(H122=0,"",IF(I122=13,H122&amp;"  "&amp;TEXT(I122,"000")&amp;"  "&amp;TEXT(J122,"0000")&amp;"  "&amp;K122&amp;" - CPF: "&amp;E122,H122&amp;"  "&amp;TEXT(J122,"0000")&amp;"  "&amp;K122&amp;" - CPF: "&amp;AF122))</f>
        <v/>
      </c>
      <c r="AC122" s="12">
        <f>IF(L122=0,"",IF(AND(L122="CNPJ/CPF",A122="PF"),"PIX: "&amp;TEXT(M122,"00000000000"),IF(L122="TELEFONE","PIX: "&amp;M122,IF(L122="EMAIL","PIX: "&amp;M122,"PIX: "&amp;TEXT(M122,"00000000000000")))))</f>
        <v/>
      </c>
      <c r="AE122" s="86">
        <f>IF(A122="PF",LEN(B122),"")</f>
        <v/>
      </c>
      <c r="AF122" s="12">
        <f>IF(AE122="","",IF(AE122=8,"000."&amp;LEFT(B122,3)&amp;"."&amp;MID(B122,4,3)&amp;"-"&amp;RIGHT(B122,2),IF(AE122=9,"00"&amp;LEFT(B122,1)&amp;"."&amp;MID(B122,2,3)&amp;"."&amp;MID(B122,5,3)&amp;"-"&amp;RIGHT(B122,2),IF(AE122=10,"0"&amp;LEFT(B122,2)&amp;"."&amp;MID(B122,3,3)&amp;"."&amp;MID(B122,6,3)&amp;"-"&amp;RIGHT(B122,2),LEFT(B122,3)&amp;"."&amp;MID(B122,4,3)&amp;"."&amp;MID(B122,7,3)&amp;"-"&amp;RIGHT(B122,2)))))</f>
        <v/>
      </c>
    </row>
    <row r="123">
      <c r="A123" s="98">
        <f>IF(B123="","",IF(LEN(B123)&lt;=11,"PF","PJ"))</f>
        <v/>
      </c>
      <c r="B123" s="98" t="n">
        <v>31988603642</v>
      </c>
      <c r="C123" s="35" t="inlineStr">
        <is>
          <t>CHARLES FABIANO BENTO</t>
        </is>
      </c>
      <c r="D123" s="35">
        <f>UPPER(C123)</f>
        <v/>
      </c>
      <c r="E123" s="98">
        <f>B123</f>
        <v/>
      </c>
      <c r="M123" s="41">
        <f>IF(L123=0,"",IF(L123=Diversos!$I$2,IF(LEN(B123)&lt;=11,TEXT(B123,"00000000000"),TEXT(B123,"00000000000000")),IF(L123=Diversos!$I$3,G123,F123)))</f>
        <v/>
      </c>
      <c r="N123" s="12" t="inlineStr">
        <is>
          <t>MAT</t>
        </is>
      </c>
      <c r="AA123" s="59">
        <f>IF(AND(AB123&lt;&gt;"",AC123&lt;&gt;""),AC123,AB123&amp;AC123)</f>
        <v/>
      </c>
      <c r="AB123" s="12">
        <f>IF(H123=0,"",IF(I123=13,H123&amp;"  "&amp;TEXT(I123,"000")&amp;"  "&amp;TEXT(J123,"0000")&amp;"  "&amp;K123&amp;" - CPF: "&amp;E123,H123&amp;"  "&amp;TEXT(J123,"0000")&amp;"  "&amp;K123&amp;" - CPF: "&amp;AF123))</f>
        <v/>
      </c>
      <c r="AC123" s="12">
        <f>IF(L123=0,"",IF(AND(L123="CNPJ/CPF",A123="PF"),"PIX: "&amp;TEXT(M123,"00000000000"),IF(L123="TELEFONE","PIX: "&amp;M123,IF(L123="EMAIL","PIX: "&amp;M123,"PIX: "&amp;TEXT(M123,"00000000000000")))))</f>
        <v/>
      </c>
      <c r="AE123" s="86">
        <f>IF(A123="PF",LEN(B123),"")</f>
        <v/>
      </c>
      <c r="AF123" s="12">
        <f>IF(AE123="","",IF(AE123=8,"000."&amp;LEFT(B123,3)&amp;"."&amp;MID(B123,4,3)&amp;"-"&amp;RIGHT(B123,2),IF(AE123=9,"00"&amp;LEFT(B123,1)&amp;"."&amp;MID(B123,2,3)&amp;"."&amp;MID(B123,5,3)&amp;"-"&amp;RIGHT(B123,2),IF(AE123=10,"0"&amp;LEFT(B123,2)&amp;"."&amp;MID(B123,3,3)&amp;"."&amp;MID(B123,6,3)&amp;"-"&amp;RIGHT(B123,2),LEFT(B123,3)&amp;"."&amp;MID(B123,4,3)&amp;"."&amp;MID(B123,7,3)&amp;"-"&amp;RIGHT(B123,2)))))</f>
        <v/>
      </c>
    </row>
    <row r="124">
      <c r="A124" s="98">
        <f>IF(B124="","",IF(LEN(B124)&lt;=11,"PF","PJ"))</f>
        <v/>
      </c>
      <c r="B124" s="52" t="n">
        <v>31982221495</v>
      </c>
      <c r="C124" s="35" t="inlineStr">
        <is>
          <t>CHARLES JUNIO RODRIGUES</t>
        </is>
      </c>
      <c r="D124" s="35">
        <f>UPPER(C124)</f>
        <v/>
      </c>
      <c r="E124" s="98">
        <f>B124</f>
        <v/>
      </c>
      <c r="F124" s="76" t="n">
        <v>31982221495</v>
      </c>
      <c r="L124" s="12" t="inlineStr">
        <is>
          <t>TELEFONE</t>
        </is>
      </c>
      <c r="M124" s="41">
        <f>IF(L124=0,"",IF(L124=Diversos!$I$2,IF(LEN(B124)&lt;=11,TEXT(B124,"00000000000"),TEXT(B124,"00000000000000")),IF(L124=Diversos!$I$3,G124,F124)))</f>
        <v/>
      </c>
      <c r="N124" s="12" t="inlineStr">
        <is>
          <t>MO</t>
        </is>
      </c>
      <c r="P124" s="12" t="inlineStr">
        <is>
          <t>COLABORADOR</t>
        </is>
      </c>
      <c r="AA124" s="59">
        <f>IF(AND(AB124&lt;&gt;"",AC124&lt;&gt;""),AC124,AB124&amp;AC124)</f>
        <v/>
      </c>
      <c r="AB124" s="12">
        <f>IF(H124=0,"",IF(I124=13,H124&amp;"  "&amp;TEXT(I124,"000")&amp;"  "&amp;TEXT(J124,"0000")&amp;"  "&amp;K124&amp;" - CPF: "&amp;E124,H124&amp;"  "&amp;TEXT(J124,"0000")&amp;"  "&amp;K124&amp;" - CPF: "&amp;AF124))</f>
        <v/>
      </c>
      <c r="AC124" s="12">
        <f>IF(L124=0,"",IF(AND(L124="CNPJ/CPF",A124="PF"),"PIX: "&amp;TEXT(M124,"00000000000"),IF(L124="TELEFONE","PIX: "&amp;M124,IF(L124="EMAIL","PIX: "&amp;M124,"PIX: "&amp;TEXT(M124,"00000000000000")))))</f>
        <v/>
      </c>
      <c r="AE124" s="86">
        <f>IF(A124="PF",LEN(B124),"")</f>
        <v/>
      </c>
      <c r="AF124" s="12">
        <f>IF(AE124="","",IF(AE124=8,"000."&amp;LEFT(B124,3)&amp;"."&amp;MID(B124,4,3)&amp;"-"&amp;RIGHT(B124,2),IF(AE124=9,"00"&amp;LEFT(B124,1)&amp;"."&amp;MID(B124,2,3)&amp;"."&amp;MID(B124,5,3)&amp;"-"&amp;RIGHT(B124,2),IF(AE124=10,"0"&amp;LEFT(B124,2)&amp;"."&amp;MID(B124,3,3)&amp;"."&amp;MID(B124,6,3)&amp;"-"&amp;RIGHT(B124,2),LEFT(B124,3)&amp;"."&amp;MID(B124,4,3)&amp;"."&amp;MID(B124,7,3)&amp;"-"&amp;RIGHT(B124,2)))))</f>
        <v/>
      </c>
    </row>
    <row r="125">
      <c r="A125" s="98">
        <f>IF(B125="","",IF(LEN(B125)&lt;=11,"PF","PJ"))</f>
        <v/>
      </c>
      <c r="B125" s="98" t="n">
        <v>6022292000140</v>
      </c>
      <c r="C125" s="35" t="inlineStr">
        <is>
          <t>CENTROESTE DISTRIBUIDORA DE CIMENTO LTDA</t>
        </is>
      </c>
      <c r="D125" s="35" t="inlineStr">
        <is>
          <t>CIMENTAO</t>
        </is>
      </c>
      <c r="E125" s="37">
        <f>B125</f>
        <v/>
      </c>
      <c r="F125" s="43" t="n"/>
      <c r="M125" s="41">
        <f>IF(L125=0,"",IF(L125=Diversos!$I$2,IF(LEN(B125)&lt;=11,TEXT(B125,"00000000000"),TEXT(B125,"00000000000000")),IF(L125=Diversos!$I$3,G125,F125)))</f>
        <v/>
      </c>
      <c r="N125" s="12" t="inlineStr">
        <is>
          <t>MAT</t>
        </is>
      </c>
      <c r="Q125" s="12" t="inlineStr">
        <is>
          <t>Rodovia BR040</t>
        </is>
      </c>
      <c r="T125" s="12" t="inlineStr">
        <is>
          <t>Kennedy</t>
        </is>
      </c>
      <c r="V125" s="12" t="inlineStr">
        <is>
          <t>CONTAGEM</t>
        </is>
      </c>
      <c r="W125" s="12" t="inlineStr">
        <is>
          <t>MG</t>
        </is>
      </c>
      <c r="AA125" s="12">
        <f>IF(AND(AB125&lt;&gt;"",AC125&lt;&gt;""),AC125,AB125&amp;AC125)</f>
        <v/>
      </c>
      <c r="AB125" s="12">
        <f>IF(H125=0,"",IF(I125=13,H125&amp;"  "&amp;TEXT(I125,"000")&amp;"  "&amp;TEXT(J125,"0000")&amp;"  "&amp;K125&amp;" - CPF: "&amp;E125,H125&amp;"  "&amp;TEXT(J125,"0000")&amp;"  "&amp;K125&amp;" - CPF: "&amp;AF125))</f>
        <v/>
      </c>
      <c r="AC125" s="12">
        <f>IF(L125=0,"",IF(AND(L125="CNPJ/CPF",A125="PF"),"PIX: "&amp;TEXT(M125,"00000000000"),IF(L125="TELEFONE","PIX: "&amp;M125,IF(L125="EMAIL","PIX: "&amp;M125,"PIX: "&amp;TEXT(M125,"00000000000000")))))</f>
        <v/>
      </c>
      <c r="AE125" s="86">
        <f>IF(A125="PF",LEN(B125),"")</f>
        <v/>
      </c>
      <c r="AF125" s="12">
        <f>IF(AE125="","",IF(AE125=8,"000."&amp;LEFT(B125,3)&amp;"."&amp;MID(B125,4,3)&amp;"-"&amp;RIGHT(B125,2),IF(AE125=9,"00"&amp;LEFT(B125,1)&amp;"."&amp;MID(B125,2,3)&amp;"."&amp;MID(B125,5,3)&amp;"-"&amp;RIGHT(B125,2),IF(AE125=10,"0"&amp;LEFT(B125,2)&amp;"."&amp;MID(B125,3,3)&amp;"."&amp;MID(B125,6,3)&amp;"-"&amp;RIGHT(B125,2),LEFT(B125,3)&amp;"."&amp;MID(B125,4,3)&amp;"."&amp;MID(B125,7,3)&amp;"-"&amp;RIGHT(B125,2)))))</f>
        <v/>
      </c>
    </row>
    <row r="126">
      <c r="A126" s="12">
        <f>IF(B126="","",IF(LEN(B126)&lt;=11,"PF","PJ"))</f>
        <v/>
      </c>
      <c r="B126" s="98" t="n">
        <v>46569397819</v>
      </c>
      <c r="C126" s="35" t="inlineStr">
        <is>
          <t>CLAUDIMIR ALVES DINIZ</t>
        </is>
      </c>
      <c r="D126" s="35" t="inlineStr">
        <is>
          <t>CLAUDIMIR ALVES DINIZ</t>
        </is>
      </c>
      <c r="E126" s="98">
        <f>B126</f>
        <v/>
      </c>
      <c r="M126" s="41">
        <f>IF(L126=0,"",IF(L126=Diversos!$I$2,IF(LEN(B126)&lt;=11,TEXT(B126,"00000000000"),TEXT(B126,"00000000000000")),IF(L126=Diversos!$I$3,G126,F126)))</f>
        <v/>
      </c>
      <c r="N126" s="12" t="inlineStr">
        <is>
          <t>SERV</t>
        </is>
      </c>
      <c r="AA126" s="12">
        <f>IF(AND(AB126&lt;&gt;"",AC126&lt;&gt;""),AC126,AB126&amp;AC126)</f>
        <v/>
      </c>
      <c r="AB126" s="12">
        <f>IF(H126=0,"",IF(I126=13,H126&amp;"  "&amp;TEXT(I126,"000")&amp;"  "&amp;TEXT(J126,"0000")&amp;"  "&amp;K126&amp;" - CPF: "&amp;E126,H126&amp;"  "&amp;TEXT(J126,"0000")&amp;"  "&amp;K126&amp;" - CPF: "&amp;AF126))</f>
        <v/>
      </c>
      <c r="AC126" s="12">
        <f>IF(L126=0,"",IF(AND(L126="CNPJ/CPF",A126="PF"),"PIX: "&amp;TEXT(M126,"00000000000"),IF(L126="TELEFONE","PIX: "&amp;M126,IF(L126="EMAIL","PIX: "&amp;M126,"PIX: "&amp;TEXT(M126,"00000000000000")))))</f>
        <v/>
      </c>
      <c r="AE126" s="86">
        <f>IF(A126="PF",LEN(B126),"")</f>
        <v/>
      </c>
      <c r="AF126" s="12">
        <f>IF(AE126="","",IF(AE126=8,"000."&amp;LEFT(B126,3)&amp;"."&amp;MID(B126,4,3)&amp;"-"&amp;RIGHT(B126,2),IF(AE126=9,"00"&amp;LEFT(B126,1)&amp;"."&amp;MID(B126,2,3)&amp;"."&amp;MID(B126,5,3)&amp;"-"&amp;RIGHT(B126,2),IF(AE126=10,"0"&amp;LEFT(B126,2)&amp;"."&amp;MID(B126,3,3)&amp;"."&amp;MID(B126,6,3)&amp;"-"&amp;RIGHT(B126,2),LEFT(B126,3)&amp;"."&amp;MID(B126,4,3)&amp;"."&amp;MID(B126,7,3)&amp;"-"&amp;RIGHT(B126,2)))))</f>
        <v/>
      </c>
    </row>
    <row r="127">
      <c r="A127" s="98">
        <f>IF(B127="","",IF(LEN(B127)&lt;=11,"PF","PJ"))</f>
        <v/>
      </c>
      <c r="B127" s="98" t="n">
        <v>46598748723</v>
      </c>
      <c r="C127" s="35" t="inlineStr">
        <is>
          <t>CLAYTON PABLO DE OLIVEIRA</t>
        </is>
      </c>
      <c r="D127" s="35">
        <f>UPPER(C127)</f>
        <v/>
      </c>
      <c r="E127" s="98">
        <f>B127</f>
        <v/>
      </c>
      <c r="M127" s="41">
        <f>IF(L127=0,"",IF(L127=Diversos!$I$2,IF(LEN(B127)&lt;=11,TEXT(B127,"00000000000"),TEXT(B127,"00000000000000")),IF(L127=Diversos!$I$3,G127,F127)))</f>
        <v/>
      </c>
      <c r="N127" s="12" t="inlineStr">
        <is>
          <t>MAT</t>
        </is>
      </c>
      <c r="AA127" s="59">
        <f>IF(AND(AB127&lt;&gt;"",AC127&lt;&gt;""),AC127,AB127&amp;AC127)</f>
        <v/>
      </c>
      <c r="AB127" s="12">
        <f>IF(H127=0,"",IF(I127=13,H127&amp;"  "&amp;TEXT(I127,"000")&amp;"  "&amp;TEXT(J127,"0000")&amp;"  "&amp;K127&amp;" - CPF: "&amp;E127,H127&amp;"  "&amp;TEXT(J127,"0000")&amp;"  "&amp;K127&amp;" - CPF: "&amp;AF127))</f>
        <v/>
      </c>
      <c r="AC127" s="12">
        <f>IF(L127=0,"",IF(AND(L127="CNPJ/CPF",A127="PF"),"PIX: "&amp;TEXT(M127,"00000000000"),IF(L127="TELEFONE","PIX: "&amp;M127,IF(L127="EMAIL","PIX: "&amp;M127,"PIX: "&amp;TEXT(M127,"00000000000000")))))</f>
        <v/>
      </c>
      <c r="AE127" s="86">
        <f>IF(A127="PF",LEN(B127),"")</f>
        <v/>
      </c>
      <c r="AF127" s="12">
        <f>IF(AE127="","",IF(AE127=8,"000."&amp;LEFT(B127,3)&amp;"."&amp;MID(B127,4,3)&amp;"-"&amp;RIGHT(B127,2),IF(AE127=9,"00"&amp;LEFT(B127,1)&amp;"."&amp;MID(B127,2,3)&amp;"."&amp;MID(B127,5,3)&amp;"-"&amp;RIGHT(B127,2),IF(AE127=10,"0"&amp;LEFT(B127,2)&amp;"."&amp;MID(B127,3,3)&amp;"."&amp;MID(B127,6,3)&amp;"-"&amp;RIGHT(B127,2),LEFT(B127,3)&amp;"."&amp;MID(B127,4,3)&amp;"."&amp;MID(B127,7,3)&amp;"-"&amp;RIGHT(B127,2)))))</f>
        <v/>
      </c>
    </row>
    <row r="128" ht="15.75" customHeight="1">
      <c r="A128" s="98">
        <f>IF(B128="","",IF(LEN(B128)&lt;=11,"PF","PJ"))</f>
        <v/>
      </c>
      <c r="B128" s="53" t="n">
        <v>4007600</v>
      </c>
      <c r="C128" s="35" t="inlineStr">
        <is>
          <t>CLEBER FRADE DA CRUZ</t>
        </is>
      </c>
      <c r="D128" s="36">
        <f>UPPER(C128)</f>
        <v/>
      </c>
      <c r="E128" s="37">
        <f>B128</f>
        <v/>
      </c>
      <c r="M128" s="41">
        <f>IF(L128=0,"",IF(L128=Diversos!$I$2,IF(LEN(B128)&lt;=11,TEXT(B128,"00000000000"),TEXT(B128,"00000000000000")),IF(L128=Diversos!$I$3,G128,F128)))</f>
        <v/>
      </c>
      <c r="N128" s="12" t="inlineStr">
        <is>
          <t>DIV</t>
        </is>
      </c>
      <c r="AA128" s="12">
        <f>IF(AND(AB128&lt;&gt;"",AC128&lt;&gt;""),AC128,AB128&amp;AC128)</f>
        <v/>
      </c>
      <c r="AB128" s="12">
        <f>IF(H128=0,"",IF(I128=13,H128&amp;"  "&amp;TEXT(I128,"000")&amp;"  "&amp;TEXT(J128,"0000")&amp;"  "&amp;K128&amp;" - CPF: "&amp;E128,H128&amp;"  "&amp;TEXT(J128,"0000")&amp;"  "&amp;K128&amp;" - CPF: "&amp;AF128))</f>
        <v/>
      </c>
      <c r="AC128" s="12">
        <f>IF(L128=0,"",IF(AND(L128="CNPJ/CPF",A128="PF"),"PIX: "&amp;TEXT(M128,"00000000000"),IF(L128="TELEFONE","PIX: "&amp;M128,IF(L128="EMAIL","PIX: "&amp;M128,"PIX: "&amp;TEXT(M128,"00000000000000")))))</f>
        <v/>
      </c>
      <c r="AE128" s="86">
        <f>IF(A128="PF",LEN(B128),"")</f>
        <v/>
      </c>
      <c r="AF128" s="12">
        <f>IF(AE128="","",IF(AE128=8,"000."&amp;LEFT(B128,3)&amp;"."&amp;MID(B128,4,3)&amp;"-"&amp;RIGHT(B128,2),IF(AE128=9,"00"&amp;LEFT(B128,1)&amp;"."&amp;MID(B128,2,3)&amp;"."&amp;MID(B128,5,3)&amp;"-"&amp;RIGHT(B128,2),IF(AE128=10,"0"&amp;LEFT(B128,2)&amp;"."&amp;MID(B128,3,3)&amp;"."&amp;MID(B128,6,3)&amp;"-"&amp;RIGHT(B128,2),LEFT(B128,3)&amp;"."&amp;MID(B128,4,3)&amp;"."&amp;MID(B128,7,3)&amp;"-"&amp;RIGHT(B128,2)))))</f>
        <v/>
      </c>
    </row>
    <row r="129">
      <c r="A129" s="98">
        <f>IF(B129="","",IF(LEN(B129)&lt;=11,"PF","PJ"))</f>
        <v/>
      </c>
      <c r="B129" s="98" t="n">
        <v>7050466646</v>
      </c>
      <c r="C129" s="35" t="inlineStr">
        <is>
          <t>CLEBER SEVERIANO</t>
        </is>
      </c>
      <c r="D129" s="35">
        <f>UPPER(C129)</f>
        <v/>
      </c>
      <c r="E129" s="37">
        <f>B129</f>
        <v/>
      </c>
      <c r="F129" s="43" t="n"/>
      <c r="L129" s="12" t="inlineStr">
        <is>
          <t>CNPJ/CPF</t>
        </is>
      </c>
      <c r="M129" s="41">
        <f>IF(L129=0,"",IF(L129=Diversos!$I$2,IF(LEN(B129)&lt;=11,TEXT(B129,"00000000000"),TEXT(B129,"00000000000000")),IF(L129=Diversos!$I$3,G129,F129)))</f>
        <v/>
      </c>
      <c r="N129" s="12" t="inlineStr">
        <is>
          <t>MO</t>
        </is>
      </c>
      <c r="P129" s="44" t="inlineStr">
        <is>
          <t>COLABORADOR</t>
        </is>
      </c>
      <c r="AA129" s="12">
        <f>IF(AND(AB129&lt;&gt;"",AC129&lt;&gt;""),AC129,AB129&amp;AC129)</f>
        <v/>
      </c>
      <c r="AB129" s="12">
        <f>IF(H129=0,"",IF(I129=13,H129&amp;"  "&amp;TEXT(I129,"000")&amp;"  "&amp;TEXT(J129,"0000")&amp;"  "&amp;K129&amp;" - CPF: "&amp;E129,H129&amp;"  "&amp;TEXT(J129,"0000")&amp;"  "&amp;K129&amp;" - CPF: "&amp;AF129))</f>
        <v/>
      </c>
      <c r="AC129" s="12">
        <f>IF(L129=0,"",IF(AND(L129="CNPJ/CPF",A129="PF"),"PIX: "&amp;TEXT(M129,"00000000000"),IF(L129="TELEFONE","PIX: "&amp;M129,IF(L129="EMAIL","PIX: "&amp;M129,"PIX: "&amp;TEXT(M129,"00000000000000")))))</f>
        <v/>
      </c>
      <c r="AE129" s="86">
        <f>IF(A129="PF",LEN(B129),"")</f>
        <v/>
      </c>
      <c r="AF129" s="12">
        <f>IF(AE129="","",IF(AE129=8,"000."&amp;LEFT(B129,3)&amp;"."&amp;MID(B129,4,3)&amp;"-"&amp;RIGHT(B129,2),IF(AE129=9,"00"&amp;LEFT(B129,1)&amp;"."&amp;MID(B129,2,3)&amp;"."&amp;MID(B129,5,3)&amp;"-"&amp;RIGHT(B129,2),IF(AE129=10,"0"&amp;LEFT(B129,2)&amp;"."&amp;MID(B129,3,3)&amp;"."&amp;MID(B129,6,3)&amp;"-"&amp;RIGHT(B129,2),LEFT(B129,3)&amp;"."&amp;MID(B129,4,3)&amp;"."&amp;MID(B129,7,3)&amp;"-"&amp;RIGHT(B129,2)))))</f>
        <v/>
      </c>
    </row>
    <row r="130">
      <c r="A130" s="12">
        <f>IF(B130="","",IF(LEN(B130)&lt;=11,"PF","PJ"))</f>
        <v/>
      </c>
      <c r="B130" s="98" t="n">
        <v>7421200401</v>
      </c>
      <c r="C130" s="35" t="inlineStr">
        <is>
          <t>CLÉCIO JUNIOR DA SILVA</t>
        </is>
      </c>
      <c r="D130" s="36">
        <f>UPPER(C130)</f>
        <v/>
      </c>
      <c r="E130" s="98">
        <f>B130</f>
        <v/>
      </c>
      <c r="G130" s="12" t="inlineStr">
        <is>
          <t>cleciojuniordasilvajunior@gmail.com</t>
        </is>
      </c>
      <c r="L130" s="12" t="inlineStr">
        <is>
          <t>EMAIL</t>
        </is>
      </c>
      <c r="M130" s="41">
        <f>IF(L130=0,"",IF(L130=Diversos!$I$2,IF(LEN(B130)&lt;=11,TEXT(B130,"00000000000"),TEXT(B130,"00000000000000")),IF(L130=Diversos!$I$3,G130,F130)))</f>
        <v/>
      </c>
      <c r="N130" s="12" t="inlineStr">
        <is>
          <t>MO</t>
        </is>
      </c>
      <c r="P130" s="12" t="inlineStr">
        <is>
          <t>COLABORADOR</t>
        </is>
      </c>
      <c r="AA130" s="12">
        <f>IF(AND(AB130&lt;&gt;"",AC130&lt;&gt;""),AC130,AB130&amp;AC130)</f>
        <v/>
      </c>
      <c r="AB130" s="12">
        <f>IF(H130=0,"",IF(I130=13,H130&amp;"  "&amp;TEXT(I130,"000")&amp;"  "&amp;TEXT(J130,"0000")&amp;"  "&amp;K130&amp;" - CPF: "&amp;E130,H130&amp;"  "&amp;TEXT(J130,"0000")&amp;"  "&amp;K130&amp;" - CPF: "&amp;AF130))</f>
        <v/>
      </c>
      <c r="AC130" s="12">
        <f>IF(L130=0,"",IF(AND(L130="CNPJ/CPF",A130="PF"),"PIX: "&amp;TEXT(M130,"00000000000"),IF(L130="TELEFONE","PIX: "&amp;M130,IF(L130="EMAIL","PIX: "&amp;M130,"PIX: "&amp;TEXT(M130,"00000000000000")))))</f>
        <v/>
      </c>
      <c r="AE130" s="86">
        <f>IF(A130="PF",LEN(B130),"")</f>
        <v/>
      </c>
      <c r="AF130" s="12">
        <f>IF(AE130="","",IF(AE130=8,"000."&amp;LEFT(B130,3)&amp;"."&amp;MID(B130,4,3)&amp;"-"&amp;RIGHT(B130,2),IF(AE130=9,"00"&amp;LEFT(B130,1)&amp;"."&amp;MID(B130,2,3)&amp;"."&amp;MID(B130,5,3)&amp;"-"&amp;RIGHT(B130,2),IF(AE130=10,"0"&amp;LEFT(B130,2)&amp;"."&amp;MID(B130,3,3)&amp;"."&amp;MID(B130,6,3)&amp;"-"&amp;RIGHT(B130,2),LEFT(B130,3)&amp;"."&amp;MID(B130,4,3)&amp;"."&amp;MID(B130,7,3)&amp;"-"&amp;RIGHT(B130,2)))))</f>
        <v/>
      </c>
    </row>
    <row r="131">
      <c r="A131" s="98">
        <f>IF(B131="","",IF(LEN(B131)&lt;=11,"PF","PJ"))</f>
        <v/>
      </c>
      <c r="B131" s="98" t="n">
        <v>13556759000954</v>
      </c>
      <c r="C131" s="35" t="inlineStr">
        <is>
          <t>CNR MATERIAIS DE CONSTRUÇÃO</t>
        </is>
      </c>
      <c r="D131" s="35">
        <f>UPPER(C131)</f>
        <v/>
      </c>
      <c r="E131" s="98">
        <f>B131</f>
        <v/>
      </c>
      <c r="M131" s="41">
        <f>IF(L131=0,"",IF(L131=Diversos!$I$2,IF(LEN(B131)&lt;=11,TEXT(B131,"00000000000"),TEXT(B131,"00000000000000")),IF(L131=Diversos!$I$3,G131,F131)))</f>
        <v/>
      </c>
      <c r="N131" s="12" t="inlineStr">
        <is>
          <t>MAT</t>
        </is>
      </c>
      <c r="AA131" s="59">
        <f>IF(AND(AB131&lt;&gt;"",AC131&lt;&gt;""),AC131,AB131&amp;AC131)</f>
        <v/>
      </c>
      <c r="AB131" s="12">
        <f>IF(H131=0,"",IF(I131=13,H131&amp;"  "&amp;TEXT(I131,"000")&amp;"  "&amp;TEXT(J131,"0000")&amp;"  "&amp;K131&amp;" - CPF: "&amp;E131,H131&amp;"  "&amp;TEXT(J131,"0000")&amp;"  "&amp;K131&amp;" - CPF: "&amp;AF131))</f>
        <v/>
      </c>
      <c r="AC131" s="12">
        <f>IF(L131=0,"",IF(AND(L131="CNPJ/CPF",A131="PF"),"PIX: "&amp;TEXT(M131,"00000000000"),IF(L131="TELEFONE","PIX: "&amp;M131,IF(L131="EMAIL","PIX: "&amp;M131,"PIX: "&amp;TEXT(M131,"00000000000000")))))</f>
        <v/>
      </c>
      <c r="AE131" s="86">
        <f>IF(A131="PF",LEN(B131),"")</f>
        <v/>
      </c>
      <c r="AF131" s="12">
        <f>IF(AE131="","",IF(AE131=8,"000."&amp;LEFT(B131,3)&amp;"."&amp;MID(B131,4,3)&amp;"-"&amp;RIGHT(B131,2),IF(AE131=9,"00"&amp;LEFT(B131,1)&amp;"."&amp;MID(B131,2,3)&amp;"."&amp;MID(B131,5,3)&amp;"-"&amp;RIGHT(B131,2),IF(AE131=10,"0"&amp;LEFT(B131,2)&amp;"."&amp;MID(B131,3,3)&amp;"."&amp;MID(B131,6,3)&amp;"-"&amp;RIGHT(B131,2),LEFT(B131,3)&amp;"."&amp;MID(B131,4,3)&amp;"."&amp;MID(B131,7,3)&amp;"-"&amp;RIGHT(B131,2)))))</f>
        <v/>
      </c>
    </row>
    <row r="132">
      <c r="A132" s="12">
        <f>IF(B132="","",IF(LEN(B132)&lt;=11,"PF","PJ"))</f>
        <v/>
      </c>
      <c r="B132" s="98" t="n">
        <v>17281973000149</v>
      </c>
      <c r="C132" s="35" t="inlineStr">
        <is>
          <t>COFERMETA AS</t>
        </is>
      </c>
      <c r="D132" s="35" t="inlineStr">
        <is>
          <t>COFERMETA</t>
        </is>
      </c>
      <c r="E132" s="98">
        <f>B132</f>
        <v/>
      </c>
      <c r="N132" s="12" t="inlineStr">
        <is>
          <t>MAT</t>
        </is>
      </c>
      <c r="Q132" s="12" t="inlineStr">
        <is>
          <t>Avenida Parana</t>
        </is>
      </c>
      <c r="R132" s="12" t="n">
        <v>145</v>
      </c>
      <c r="T132" s="12" t="inlineStr">
        <is>
          <t>CENTRO</t>
        </is>
      </c>
      <c r="U132" s="42" t="n">
        <v>30120020</v>
      </c>
      <c r="V132" s="12" t="inlineStr">
        <is>
          <t>BELO HORIZONTE</t>
        </is>
      </c>
      <c r="W132" s="12" t="inlineStr">
        <is>
          <t>MG</t>
        </is>
      </c>
      <c r="AA132" s="12">
        <f>IF(AND(AB132&lt;&gt;"",AC132&lt;&gt;""),AC132,AB132&amp;AC132)</f>
        <v/>
      </c>
      <c r="AB132" s="12">
        <f>IF(H132=0,"",IF(I132=13,H132&amp;"  "&amp;TEXT(I132,"000")&amp;"  "&amp;TEXT(J132,"0000")&amp;"  "&amp;K132&amp;" - CPF: "&amp;E132,H132&amp;"  "&amp;TEXT(J132,"0000")&amp;"  "&amp;K132&amp;" - CPF: "&amp;AF132))</f>
        <v/>
      </c>
      <c r="AC132" s="12">
        <f>IF(L132=0,"",IF(AND(L132="CNPJ/CPF",A132="PF"),"PIX: "&amp;TEXT(M132,"00000000000"),IF(L132="TELEFONE","PIX: "&amp;M132,IF(L132="EMAIL","PIX: "&amp;M132,"PIX: "&amp;TEXT(M132,"00000000000000")))))</f>
        <v/>
      </c>
      <c r="AE132" s="86">
        <f>IF(A132="PF",LEN(B132),"")</f>
        <v/>
      </c>
      <c r="AF132" s="12">
        <f>IF(AE132="","",IF(AE132=8,"000."&amp;LEFT(B132,3)&amp;"."&amp;MID(B132,4,3)&amp;"-"&amp;RIGHT(B132,2),IF(AE132=9,"00"&amp;LEFT(B132,1)&amp;"."&amp;MID(B132,2,3)&amp;"."&amp;MID(B132,5,3)&amp;"-"&amp;RIGHT(B132,2),IF(AE132=10,"0"&amp;LEFT(B132,2)&amp;"."&amp;MID(B132,3,3)&amp;"."&amp;MID(B132,6,3)&amp;"-"&amp;RIGHT(B132,2),LEFT(B132,3)&amp;"."&amp;MID(B132,4,3)&amp;"."&amp;MID(B132,7,3)&amp;"-"&amp;RIGHT(B132,2)))))</f>
        <v/>
      </c>
    </row>
    <row r="133">
      <c r="A133" s="98">
        <f>IF(B133="","",IF(LEN(B133)&lt;=11,"PF","PJ"))</f>
        <v/>
      </c>
      <c r="B133" s="98" t="n">
        <v>3605927000143</v>
      </c>
      <c r="C133" s="35" t="inlineStr">
        <is>
          <t>COFERMON</t>
        </is>
      </c>
      <c r="D133" s="35">
        <f>UPPER(C133)</f>
        <v/>
      </c>
      <c r="E133" s="98">
        <f>B133</f>
        <v/>
      </c>
      <c r="M133" s="41">
        <f>IF(L133=0,"",IF(L133=Diversos!$I$2,IF(LEN(B133)&lt;=11,TEXT(B133,"00000000000"),TEXT(B133,"00000000000000")),IF(L133=Diversos!$I$3,G133,F133)))</f>
        <v/>
      </c>
      <c r="N133" s="12" t="inlineStr">
        <is>
          <t>MAT</t>
        </is>
      </c>
      <c r="AA133" s="59">
        <f>IF(AND(AB133&lt;&gt;"",AC133&lt;&gt;""),AC133,AB133&amp;AC133)</f>
        <v/>
      </c>
      <c r="AB133" s="12">
        <f>IF(H133=0,"",IF(I133=13,H133&amp;"  "&amp;TEXT(I133,"000")&amp;"  "&amp;TEXT(J133,"0000")&amp;"  "&amp;K133&amp;" - CPF: "&amp;E133,H133&amp;"  "&amp;TEXT(J133,"0000")&amp;"  "&amp;K133&amp;" - CPF: "&amp;AF133))</f>
        <v/>
      </c>
      <c r="AC133" s="12">
        <f>IF(L133=0,"",IF(AND(L133="CNPJ/CPF",A133="PF"),"PIX: "&amp;TEXT(M133,"00000000000"),IF(L133="TELEFONE","PIX: "&amp;M133,IF(L133="EMAIL","PIX: "&amp;M133,"PIX: "&amp;TEXT(M133,"00000000000000")))))</f>
        <v/>
      </c>
      <c r="AE133" s="86">
        <f>IF(A133="PF",LEN(B133),"")</f>
        <v/>
      </c>
      <c r="AF133" s="12">
        <f>IF(AE133="","",IF(AE133=8,"000."&amp;LEFT(B133,3)&amp;"."&amp;MID(B133,4,3)&amp;"-"&amp;RIGHT(B133,2),IF(AE133=9,"00"&amp;LEFT(B133,1)&amp;"."&amp;MID(B133,2,3)&amp;"."&amp;MID(B133,5,3)&amp;"-"&amp;RIGHT(B133,2),IF(AE133=10,"0"&amp;LEFT(B133,2)&amp;"."&amp;MID(B133,3,3)&amp;"."&amp;MID(B133,6,3)&amp;"-"&amp;RIGHT(B133,2),LEFT(B133,3)&amp;"."&amp;MID(B133,4,3)&amp;"."&amp;MID(B133,7,3)&amp;"-"&amp;RIGHT(B133,2)))))</f>
        <v/>
      </c>
    </row>
    <row r="134" ht="15.75" customHeight="1">
      <c r="A134" s="12">
        <f>IF(B134="","",IF(LEN(B134)&lt;=11,"PF","PJ"))</f>
        <v/>
      </c>
      <c r="B134" s="98" t="n">
        <v>1587662000172</v>
      </c>
      <c r="C134" s="35" t="inlineStr">
        <is>
          <t>MAIS COM LONAS E PLASTICOS</t>
        </is>
      </c>
      <c r="D134" s="35" t="inlineStr">
        <is>
          <t>COMERCIAL ALTEROSA</t>
        </is>
      </c>
      <c r="E134" s="98">
        <f>B134</f>
        <v/>
      </c>
      <c r="M134" s="41">
        <f>IF(L134=0,"",IF(L134=Diversos!$I$2,IF(LEN(B134)&lt;=11,TEXT(B134,"00000000000"),TEXT(B134,"00000000000000")),IF(L134=Diversos!$I$3,G134,F134)))</f>
        <v/>
      </c>
      <c r="N134" s="12" t="inlineStr">
        <is>
          <t>MAT</t>
        </is>
      </c>
      <c r="Q134" s="12" t="inlineStr">
        <is>
          <t>AV. ANTONIO CARLOS</t>
        </is>
      </c>
      <c r="R134" s="12" t="n">
        <v>7710</v>
      </c>
      <c r="T134" s="12" t="inlineStr">
        <is>
          <t>PAMPULHA</t>
        </is>
      </c>
      <c r="U134" s="42" t="n">
        <v>31270010</v>
      </c>
      <c r="V134" s="12" t="inlineStr">
        <is>
          <t>BELO HORIZONTE</t>
        </is>
      </c>
      <c r="W134" s="12" t="inlineStr">
        <is>
          <t>MG</t>
        </is>
      </c>
      <c r="AA134" s="12">
        <f>IF(AND(AB134&lt;&gt;"",AC134&lt;&gt;""),AC134,AB134&amp;AC134)</f>
        <v/>
      </c>
      <c r="AB134" s="12">
        <f>IF(H134=0,"",IF(I134=13,H134&amp;"  "&amp;TEXT(I134,"000")&amp;"  "&amp;TEXT(J134,"0000")&amp;"  "&amp;K134&amp;" - CPF: "&amp;E134,H134&amp;"  "&amp;TEXT(J134,"0000")&amp;"  "&amp;K134&amp;" - CPF: "&amp;AF134))</f>
        <v/>
      </c>
      <c r="AC134" s="12">
        <f>IF(L134=0,"",IF(AND(L134="CNPJ/CPF",A134="PF"),"PIX: "&amp;TEXT(M134,"00000000000"),IF(L134="TELEFONE","PIX: "&amp;M134,IF(L134="EMAIL","PIX: "&amp;M134,"PIX: "&amp;TEXT(M134,"00000000000000")))))</f>
        <v/>
      </c>
      <c r="AE134" s="86">
        <f>IF(A134="PF",LEN(B134),"")</f>
        <v/>
      </c>
      <c r="AF134" s="12">
        <f>IF(AE134="","",IF(AE134=8,"000."&amp;LEFT(B134,3)&amp;"."&amp;MID(B134,4,3)&amp;"-"&amp;RIGHT(B134,2),IF(AE134=9,"00"&amp;LEFT(B134,1)&amp;"."&amp;MID(B134,2,3)&amp;"."&amp;MID(B134,5,3)&amp;"-"&amp;RIGHT(B134,2),IF(AE134=10,"0"&amp;LEFT(B134,2)&amp;"."&amp;MID(B134,3,3)&amp;"."&amp;MID(B134,6,3)&amp;"-"&amp;RIGHT(B134,2),LEFT(B134,3)&amp;"."&amp;MID(B134,4,3)&amp;"."&amp;MID(B134,7,3)&amp;"-"&amp;RIGHT(B134,2)))))</f>
        <v/>
      </c>
    </row>
    <row r="135">
      <c r="A135" s="98">
        <f>IF(B135="","",IF(LEN(B135)&lt;=11,"PF","PJ"))</f>
        <v/>
      </c>
      <c r="B135" s="98" t="n">
        <v>30104788000147</v>
      </c>
      <c r="C135" s="35" t="inlineStr">
        <is>
          <t>COMERCIAL CARMO SION LTDA</t>
        </is>
      </c>
      <c r="D135" s="35">
        <f>UPPER(C135)</f>
        <v/>
      </c>
      <c r="E135" s="37">
        <f>B135</f>
        <v/>
      </c>
      <c r="F135" s="43" t="n"/>
      <c r="M135" s="41">
        <f>IF(L135=0,"",IF(L135=Diversos!$I$2,IF(LEN(B135)&lt;=11,TEXT(B135,"00000000000"),TEXT(B135,"00000000000000")),IF(L135=Diversos!$I$3,G135,F135)))</f>
        <v/>
      </c>
      <c r="N135" s="12" t="inlineStr">
        <is>
          <t>MAT</t>
        </is>
      </c>
      <c r="Q135" s="12" t="inlineStr">
        <is>
          <t>Rua Pabber</t>
        </is>
      </c>
      <c r="R135" s="12" t="n">
        <v>136</v>
      </c>
      <c r="T135" s="12" t="inlineStr">
        <is>
          <t>Jardim Canada</t>
        </is>
      </c>
      <c r="U135" s="42" t="n">
        <v>34007776</v>
      </c>
      <c r="V135" s="12" t="inlineStr">
        <is>
          <t>NOVA LIMA</t>
        </is>
      </c>
      <c r="W135" s="12" t="inlineStr">
        <is>
          <t>MG</t>
        </is>
      </c>
      <c r="AA135" s="12">
        <f>IF(AND(AB135&lt;&gt;"",AC135&lt;&gt;""),AC135,AB135&amp;AC135)</f>
        <v/>
      </c>
      <c r="AB135" s="12">
        <f>IF(H135=0,"",IF(I135=13,H135&amp;"  "&amp;TEXT(I135,"000")&amp;"  "&amp;TEXT(J135,"0000")&amp;"  "&amp;K135&amp;" - CPF: "&amp;E135,H135&amp;"  "&amp;TEXT(J135,"0000")&amp;"  "&amp;K135&amp;" - CPF: "&amp;AF135))</f>
        <v/>
      </c>
      <c r="AC135" s="12">
        <f>IF(L135=0,"",IF(AND(L135="CNPJ/CPF",A135="PF"),"PIX: "&amp;TEXT(M135,"00000000000"),IF(L135="TELEFONE","PIX: "&amp;M135,IF(L135="EMAIL","PIX: "&amp;M135,"PIX: "&amp;TEXT(M135,"00000000000000")))))</f>
        <v/>
      </c>
      <c r="AE135" s="86">
        <f>IF(A135="PF",LEN(B135),"")</f>
        <v/>
      </c>
      <c r="AF135" s="12">
        <f>IF(AE135="","",IF(AE135=8,"000."&amp;LEFT(B135,3)&amp;"."&amp;MID(B135,4,3)&amp;"-"&amp;RIGHT(B135,2),IF(AE135=9,"00"&amp;LEFT(B135,1)&amp;"."&amp;MID(B135,2,3)&amp;"."&amp;MID(B135,5,3)&amp;"-"&amp;RIGHT(B135,2),IF(AE135=10,"0"&amp;LEFT(B135,2)&amp;"."&amp;MID(B135,3,3)&amp;"."&amp;MID(B135,6,3)&amp;"-"&amp;RIGHT(B135,2),LEFT(B135,3)&amp;"."&amp;MID(B135,4,3)&amp;"."&amp;MID(B135,7,3)&amp;"-"&amp;RIGHT(B135,2)))))</f>
        <v/>
      </c>
    </row>
    <row r="136">
      <c r="A136" s="98">
        <f>IF(B136="","",IF(LEN(B136)&lt;=11,"PF","PJ"))</f>
        <v/>
      </c>
      <c r="B136" s="98" t="n">
        <v>66446824000106</v>
      </c>
      <c r="C136" s="35" t="inlineStr">
        <is>
          <t>COMERCIAL DE VIDROS LTDA</t>
        </is>
      </c>
      <c r="D136" s="36">
        <f>UPPER(C136)</f>
        <v/>
      </c>
      <c r="E136" s="37">
        <f>B136</f>
        <v/>
      </c>
      <c r="F136" s="43" t="n"/>
      <c r="M136" s="41">
        <f>IF(L136=0,"",IF(L136=Diversos!$I$2,IF(LEN(B136)&lt;=11,TEXT(B136,"00000000000"),TEXT(B136,"00000000000000")),IF(L136=Diversos!$I$3,G136,F136)))</f>
        <v/>
      </c>
      <c r="N136" s="12" t="inlineStr">
        <is>
          <t>MAT</t>
        </is>
      </c>
      <c r="Q136" s="12" t="inlineStr">
        <is>
          <t>Avenida Abilio Machado</t>
        </is>
      </c>
      <c r="R136" s="12" t="n">
        <v>2197</v>
      </c>
      <c r="S136" s="12" t="inlineStr">
        <is>
          <t>B</t>
        </is>
      </c>
      <c r="T136" s="12" t="inlineStr">
        <is>
          <t>ALIPIO DE MELO</t>
        </is>
      </c>
      <c r="V136" s="12" t="inlineStr">
        <is>
          <t>BELO HORIZONTE</t>
        </is>
      </c>
      <c r="W136" s="12" t="inlineStr">
        <is>
          <t>MG</t>
        </is>
      </c>
      <c r="AA136" s="12">
        <f>IF(AND(AB136&lt;&gt;"",AC136&lt;&gt;""),AC136,AB136&amp;AC136)</f>
        <v/>
      </c>
      <c r="AB136" s="12">
        <f>IF(H136=0,"",IF(I136=13,H136&amp;"  "&amp;TEXT(I136,"000")&amp;"  "&amp;TEXT(J136,"0000")&amp;"  "&amp;K136&amp;" - CPF: "&amp;E136,H136&amp;"  "&amp;TEXT(J136,"0000")&amp;"  "&amp;K136&amp;" - CPF: "&amp;AF136))</f>
        <v/>
      </c>
      <c r="AC136" s="12">
        <f>IF(L136=0,"",IF(AND(L136="CNPJ/CPF",A136="PF"),"PIX: "&amp;TEXT(M136,"00000000000"),IF(L136="TELEFONE","PIX: "&amp;M136,IF(L136="EMAIL","PIX: "&amp;M136,"PIX: "&amp;TEXT(M136,"00000000000000")))))</f>
        <v/>
      </c>
      <c r="AE136" s="86">
        <f>IF(A136="PF",LEN(B136),"")</f>
        <v/>
      </c>
      <c r="AF136" s="12">
        <f>IF(AE136="","",IF(AE136=8,"000."&amp;LEFT(B136,3)&amp;"."&amp;MID(B136,4,3)&amp;"-"&amp;RIGHT(B136,2),IF(AE136=9,"00"&amp;LEFT(B136,1)&amp;"."&amp;MID(B136,2,3)&amp;"."&amp;MID(B136,5,3)&amp;"-"&amp;RIGHT(B136,2),IF(AE136=10,"0"&amp;LEFT(B136,2)&amp;"."&amp;MID(B136,3,3)&amp;"."&amp;MID(B136,6,3)&amp;"-"&amp;RIGHT(B136,2),LEFT(B136,3)&amp;"."&amp;MID(B136,4,3)&amp;"."&amp;MID(B136,7,3)&amp;"-"&amp;RIGHT(B136,2)))))</f>
        <v/>
      </c>
    </row>
    <row r="137">
      <c r="A137" s="98">
        <f>IF(B137="","",IF(LEN(B137)&lt;=11,"PF","PJ"))</f>
        <v/>
      </c>
      <c r="B137" s="98" t="n">
        <v>97397491000198</v>
      </c>
      <c r="C137" s="35" t="inlineStr">
        <is>
          <t>COMERCIAL ISO LTDA</t>
        </is>
      </c>
      <c r="D137" s="35">
        <f>UPPER(C137)</f>
        <v/>
      </c>
      <c r="E137" s="37">
        <f>B137</f>
        <v/>
      </c>
      <c r="F137" s="43" t="n"/>
      <c r="M137" s="41">
        <f>IF(L137=0,"",IF(L137=Diversos!$I$2,IF(LEN(B137)&lt;=11,TEXT(B137,"00000000000"),TEXT(B137,"00000000000000")),IF(L137=Diversos!$I$3,G137,F137)))</f>
        <v/>
      </c>
      <c r="N137" s="12" t="inlineStr">
        <is>
          <t>MAT</t>
        </is>
      </c>
      <c r="Q137" s="12" t="inlineStr">
        <is>
          <t>RUA ANTONIO DE ALBUQUERQUE,</t>
        </is>
      </c>
      <c r="R137" s="12" t="n">
        <v>247</v>
      </c>
      <c r="S137" s="12" t="inlineStr">
        <is>
          <t>LOJAS 204/205</t>
        </is>
      </c>
      <c r="T137" s="12" t="inlineStr">
        <is>
          <t>SAVASSI</t>
        </is>
      </c>
      <c r="U137" s="42" t="n">
        <v>30112010</v>
      </c>
      <c r="V137" s="12" t="inlineStr">
        <is>
          <t>BELO HORIZONTE</t>
        </is>
      </c>
      <c r="W137" s="12" t="inlineStr">
        <is>
          <t>MG</t>
        </is>
      </c>
      <c r="AA137" s="12">
        <f>IF(AND(AB137&lt;&gt;"",AC137&lt;&gt;""),AC137,AB137&amp;AC137)</f>
        <v/>
      </c>
      <c r="AB137" s="12">
        <f>IF(H137=0,"",IF(I137=13,H137&amp;"  "&amp;TEXT(I137,"000")&amp;"  "&amp;TEXT(J137,"0000")&amp;"  "&amp;K137&amp;" - CPF: "&amp;E137,H137&amp;"  "&amp;TEXT(J137,"0000")&amp;"  "&amp;K137&amp;" - CPF: "&amp;AF137))</f>
        <v/>
      </c>
      <c r="AC137" s="12">
        <f>IF(L137=0,"",IF(AND(L137="CNPJ/CPF",A137="PF"),"PIX: "&amp;TEXT(M137,"00000000000"),IF(L137="TELEFONE","PIX: "&amp;M137,IF(L137="EMAIL","PIX: "&amp;M137,"PIX: "&amp;TEXT(M137,"00000000000000")))))</f>
        <v/>
      </c>
      <c r="AE137" s="86">
        <f>IF(A137="PF",LEN(B137),"")</f>
        <v/>
      </c>
      <c r="AF137" s="12">
        <f>IF(AE137="","",IF(AE137=8,"000."&amp;LEFT(B137,3)&amp;"."&amp;MID(B137,4,3)&amp;"-"&amp;RIGHT(B137,2),IF(AE137=9,"00"&amp;LEFT(B137,1)&amp;"."&amp;MID(B137,2,3)&amp;"."&amp;MID(B137,5,3)&amp;"-"&amp;RIGHT(B137,2),IF(AE137=10,"0"&amp;LEFT(B137,2)&amp;"."&amp;MID(B137,3,3)&amp;"."&amp;MID(B137,6,3)&amp;"-"&amp;RIGHT(B137,2),LEFT(B137,3)&amp;"."&amp;MID(B137,4,3)&amp;"."&amp;MID(B137,7,3)&amp;"-"&amp;RIGHT(B137,2)))))</f>
        <v/>
      </c>
    </row>
    <row r="138" ht="15.75" customHeight="1">
      <c r="A138" s="98">
        <f>IF(B138="","",IF(LEN(B138)&lt;=11,"PF","PJ"))</f>
        <v/>
      </c>
      <c r="B138" s="98" t="n">
        <v>25196422000105</v>
      </c>
      <c r="C138" s="35" t="inlineStr">
        <is>
          <t>Comercial Vidros LTDA</t>
        </is>
      </c>
      <c r="D138" s="36">
        <f>UPPER(C138)</f>
        <v/>
      </c>
      <c r="E138" s="37">
        <f>B138</f>
        <v/>
      </c>
      <c r="M138" s="41">
        <f>IF(L138=0,"",IF(L138=Diversos!$I$2,IF(LEN(B138)&lt;=11,TEXT(B138,"00000000000"),TEXT(B138,"00000000000000")),IF(L138=Diversos!$I$3,G138,F138)))</f>
        <v/>
      </c>
      <c r="N138" s="12" t="inlineStr">
        <is>
          <t>MAT</t>
        </is>
      </c>
      <c r="P138" s="12" t="inlineStr">
        <is>
          <t>FORNECEDOR</t>
        </is>
      </c>
      <c r="Q138" s="12" t="inlineStr">
        <is>
          <t>Rua Palmital, 58</t>
        </is>
      </c>
      <c r="R138" s="12" t="n">
        <v>58</v>
      </c>
      <c r="S138" s="12" t="inlineStr">
        <is>
          <t>LETRA A</t>
        </is>
      </c>
      <c r="T138" s="12" t="inlineStr">
        <is>
          <t>COQUEIROS</t>
        </is>
      </c>
      <c r="U138" s="42" t="n">
        <v>30881180</v>
      </c>
      <c r="V138" s="12" t="inlineStr">
        <is>
          <t>BELO HORIZONTE</t>
        </is>
      </c>
      <c r="W138" s="12" t="inlineStr">
        <is>
          <t>MG</t>
        </is>
      </c>
      <c r="AA138" s="12">
        <f>IF(AND(AB138&lt;&gt;"",AC138&lt;&gt;""),AC138,AB138&amp;AC138)</f>
        <v/>
      </c>
      <c r="AB138" s="12">
        <f>IF(H138=0,"",IF(I138=13,H138&amp;"  "&amp;TEXT(I138,"000")&amp;"  "&amp;TEXT(J138,"0000")&amp;"  "&amp;K138&amp;" - CPF: "&amp;E138,H138&amp;"  "&amp;TEXT(J138,"0000")&amp;"  "&amp;K138&amp;" - CPF: "&amp;AF138))</f>
        <v/>
      </c>
      <c r="AC138" s="12">
        <f>IF(L138=0,"",IF(AND(L138="CNPJ/CPF",A138="PF"),"PIX: "&amp;TEXT(M138,"00000000000"),IF(L138="TELEFONE","PIX: "&amp;M138,IF(L138="EMAIL","PIX: "&amp;M138,"PIX: "&amp;TEXT(M138,"00000000000000")))))</f>
        <v/>
      </c>
      <c r="AE138" s="86">
        <f>IF(A138="PF",LEN(B138),"")</f>
        <v/>
      </c>
      <c r="AF138" s="12">
        <f>IF(AE138="","",IF(AE138=8,"000."&amp;LEFT(B138,3)&amp;"."&amp;MID(B138,4,3)&amp;"-"&amp;RIGHT(B138,2),IF(AE138=9,"00"&amp;LEFT(B138,1)&amp;"."&amp;MID(B138,2,3)&amp;"."&amp;MID(B138,5,3)&amp;"-"&amp;RIGHT(B138,2),IF(AE138=10,"0"&amp;LEFT(B138,2)&amp;"."&amp;MID(B138,3,3)&amp;"."&amp;MID(B138,6,3)&amp;"-"&amp;RIGHT(B138,2),LEFT(B138,3)&amp;"."&amp;MID(B138,4,3)&amp;"."&amp;MID(B138,7,3)&amp;"-"&amp;RIGHT(B138,2)))))</f>
        <v/>
      </c>
    </row>
    <row r="139">
      <c r="A139" s="98">
        <f>IF(B139="","",IF(LEN(B139)&lt;=11,"PF","PJ"))</f>
        <v/>
      </c>
      <c r="B139" s="98" t="n">
        <v>71493233000111</v>
      </c>
      <c r="C139" s="35" t="inlineStr">
        <is>
          <t>CONCREFER INDUSTRIA E COMERCIO LTDA</t>
        </is>
      </c>
      <c r="D139" s="35">
        <f>UPPER(C139)</f>
        <v/>
      </c>
      <c r="E139" s="98">
        <f>B139</f>
        <v/>
      </c>
      <c r="M139" s="41">
        <f>IF(L139=0,"",IF(L139=Diversos!$I$2,IF(LEN(B139)&lt;=11,TEXT(B139,"00000000000"),TEXT(B139,"00000000000000")),IF(L139=Diversos!$I$3,G139,F139)))</f>
        <v/>
      </c>
      <c r="N139" s="12" t="inlineStr">
        <is>
          <t>MAT</t>
        </is>
      </c>
      <c r="AA139" s="59">
        <f>IF(AND(AB139&lt;&gt;"",AC139&lt;&gt;""),AC139,AB139&amp;AC139)</f>
        <v/>
      </c>
      <c r="AB139" s="12">
        <f>IF(H139=0,"",IF(I139=13,H139&amp;"  "&amp;TEXT(I139,"000")&amp;"  "&amp;TEXT(J139,"0000")&amp;"  "&amp;K139&amp;" - CPF: "&amp;E139,H139&amp;"  "&amp;TEXT(J139,"0000")&amp;"  "&amp;K139&amp;" - CPF: "&amp;AF139))</f>
        <v/>
      </c>
      <c r="AC139" s="12">
        <f>IF(L139=0,"",IF(AND(L139="CNPJ/CPF",A139="PF"),"PIX: "&amp;TEXT(M139,"00000000000"),IF(L139="TELEFONE","PIX: "&amp;M139,IF(L139="EMAIL","PIX: "&amp;M139,"PIX: "&amp;TEXT(M139,"00000000000000")))))</f>
        <v/>
      </c>
      <c r="AE139" s="86">
        <f>IF(A139="PF",LEN(B139),"")</f>
        <v/>
      </c>
      <c r="AF139" s="12">
        <f>IF(AE139="","",IF(AE139=8,"000."&amp;LEFT(B139,3)&amp;"."&amp;MID(B139,4,3)&amp;"-"&amp;RIGHT(B139,2),IF(AE139=9,"00"&amp;LEFT(B139,1)&amp;"."&amp;MID(B139,2,3)&amp;"."&amp;MID(B139,5,3)&amp;"-"&amp;RIGHT(B139,2),IF(AE139=10,"0"&amp;LEFT(B139,2)&amp;"."&amp;MID(B139,3,3)&amp;"."&amp;MID(B139,6,3)&amp;"-"&amp;RIGHT(B139,2),LEFT(B139,3)&amp;"."&amp;MID(B139,4,3)&amp;"."&amp;MID(B139,7,3)&amp;"-"&amp;RIGHT(B139,2)))))</f>
        <v/>
      </c>
    </row>
    <row r="140" ht="15.75" customHeight="1">
      <c r="A140" s="12">
        <f>IF(B140="","",IF(LEN(B140)&lt;=11,"PF","PJ"))</f>
        <v/>
      </c>
      <c r="B140" s="98" t="n">
        <v>6262453000172</v>
      </c>
      <c r="C140" s="35" t="inlineStr">
        <is>
          <t>Concreserv Concreto S/A</t>
        </is>
      </c>
      <c r="D140" s="36">
        <f>UPPER(C140)</f>
        <v/>
      </c>
      <c r="E140" s="98">
        <f>B140</f>
        <v/>
      </c>
      <c r="M140" s="41">
        <f>IF(L140=0,"",IF(L140=Diversos!$I$2,IF(LEN(B140)&lt;=11,TEXT(B140,"00000000000"),TEXT(B140,"00000000000000")),IF(L140=Diversos!$I$3,G140,F140)))</f>
        <v/>
      </c>
      <c r="N140" s="12" t="inlineStr">
        <is>
          <t>MAT</t>
        </is>
      </c>
      <c r="AB140" s="12">
        <f>IF(H140=0,"",IF(I140=13,H140&amp;"  "&amp;TEXT(I140,"000")&amp;"  "&amp;TEXT(J140,"0000")&amp;"  "&amp;K140&amp;" - CPF: "&amp;E140,H140&amp;"  "&amp;TEXT(J140,"0000")&amp;"  "&amp;K140&amp;" - CPF: "&amp;AF140))</f>
        <v/>
      </c>
      <c r="AC140" s="12">
        <f>IF(L140=0,"",IF(AND(L140="CNPJ/CPF",A140="PF"),"PIX: "&amp;TEXT(M140,"00000000000"),IF(L140="TELEFONE","PIX: "&amp;M140,IF(L140="EMAIL","PIX: "&amp;M140,"PIX: "&amp;TEXT(M140,"00000000000000")))))</f>
        <v/>
      </c>
      <c r="AE140" s="86">
        <f>IF(A140="PF",LEN(B140),"")</f>
        <v/>
      </c>
      <c r="AF140" s="12">
        <f>IF(AE140="","",IF(AE140=8,"000."&amp;LEFT(B140,3)&amp;"."&amp;MID(B140,4,3)&amp;"-"&amp;RIGHT(B140,2),IF(AE140=9,"00"&amp;LEFT(B140,1)&amp;"."&amp;MID(B140,2,3)&amp;"."&amp;MID(B140,5,3)&amp;"-"&amp;RIGHT(B140,2),IF(AE140=10,"0"&amp;LEFT(B140,2)&amp;"."&amp;MID(B140,3,3)&amp;"."&amp;MID(B140,6,3)&amp;"-"&amp;RIGHT(B140,2),LEFT(B140,3)&amp;"."&amp;MID(B140,4,3)&amp;"."&amp;MID(B140,7,3)&amp;"-"&amp;RIGHT(B140,2)))))</f>
        <v/>
      </c>
    </row>
    <row r="141">
      <c r="A141" s="98">
        <f>IF(B141="","",IF(LEN(B141)&lt;=11,"PF","PJ"))</f>
        <v/>
      </c>
      <c r="B141" s="98" t="n">
        <v>13535379000186</v>
      </c>
      <c r="C141" s="35" t="inlineStr">
        <is>
          <t>CONCRETARTE ESPACADORES LTDA</t>
        </is>
      </c>
      <c r="D141" s="35" t="inlineStr">
        <is>
          <t>CONCRETARTE ESPAÇADORES</t>
        </is>
      </c>
      <c r="E141" s="37">
        <f>B141</f>
        <v/>
      </c>
      <c r="M141" s="41">
        <f>IF(L141=0,"",IF(L141=Diversos!$I$2,IF(LEN(B141)&lt;=11,TEXT(B141,"00000000000"),TEXT(B141,"00000000000000")),IF(L141=Diversos!$I$3,G141,F141)))</f>
        <v/>
      </c>
      <c r="N141" s="12" t="inlineStr">
        <is>
          <t>MAT</t>
        </is>
      </c>
      <c r="Q141" s="12" t="inlineStr">
        <is>
          <t>RUA JUDA</t>
        </is>
      </c>
      <c r="R141" s="12" t="n">
        <v>410</v>
      </c>
      <c r="S141" s="12" t="inlineStr">
        <is>
          <t>LOJA</t>
        </is>
      </c>
      <c r="T141" s="12" t="inlineStr">
        <is>
          <t>GLORIA</t>
        </is>
      </c>
      <c r="U141" s="42" t="n">
        <v>30880120</v>
      </c>
      <c r="V141" s="12" t="inlineStr">
        <is>
          <t>BELO HORIZONTE</t>
        </is>
      </c>
      <c r="W141" s="12" t="inlineStr">
        <is>
          <t>MG</t>
        </is>
      </c>
      <c r="AA141" s="12">
        <f>IF(AND(AB141&lt;&gt;"",AC141&lt;&gt;""),AC141,AB141&amp;AC141)</f>
        <v/>
      </c>
      <c r="AB141" s="12">
        <f>IF(H141=0,"",IF(I141=13,H141&amp;"  "&amp;TEXT(I141,"000")&amp;"  "&amp;TEXT(J141,"0000")&amp;"  "&amp;K141&amp;" - CPF: "&amp;E141,H141&amp;"  "&amp;TEXT(J141,"0000")&amp;"  "&amp;K141&amp;" - CPF: "&amp;AF141))</f>
        <v/>
      </c>
      <c r="AC141" s="12">
        <f>IF(L141=0,"",IF(AND(L141="CNPJ/CPF",A141="PF"),"PIX: "&amp;TEXT(M141,"00000000000"),IF(L141="TELEFONE","PIX: "&amp;M141,IF(L141="EMAIL","PIX: "&amp;M141,"PIX: "&amp;TEXT(M141,"00000000000000")))))</f>
        <v/>
      </c>
      <c r="AE141" s="86">
        <f>IF(A141="PF",LEN(B141),"")</f>
        <v/>
      </c>
      <c r="AF141" s="12">
        <f>IF(AE141="","",IF(AE141=8,"000."&amp;LEFT(B141,3)&amp;"."&amp;MID(B141,4,3)&amp;"-"&amp;RIGHT(B141,2),IF(AE141=9,"00"&amp;LEFT(B141,1)&amp;"."&amp;MID(B141,2,3)&amp;"."&amp;MID(B141,5,3)&amp;"-"&amp;RIGHT(B141,2),IF(AE141=10,"0"&amp;LEFT(B141,2)&amp;"."&amp;MID(B141,3,3)&amp;"."&amp;MID(B141,6,3)&amp;"-"&amp;RIGHT(B141,2),LEFT(B141,3)&amp;"."&amp;MID(B141,4,3)&amp;"."&amp;MID(B141,7,3)&amp;"-"&amp;RIGHT(B141,2)))))</f>
        <v/>
      </c>
    </row>
    <row r="142">
      <c r="A142" s="12">
        <f>IF(B142="","",IF(LEN(B142)&lt;=11,"PF","PJ"))</f>
        <v/>
      </c>
      <c r="B142" s="98" t="n">
        <v>9034447000156</v>
      </c>
      <c r="C142" s="35" t="inlineStr">
        <is>
          <t>CONCREVIGA  CONSTRUÇÕES PREFABRICADAS LTDA</t>
        </is>
      </c>
      <c r="D142" s="35" t="inlineStr">
        <is>
          <t>CONCREVIGA  LAJES PREMOLD</t>
        </is>
      </c>
      <c r="E142" s="98">
        <f>B142</f>
        <v/>
      </c>
      <c r="M142" s="41">
        <f>IF(L142=0,"",IF(L142=Diversos!$I$2,IF(LEN(B142)&lt;=11,TEXT(B142,"00000000000"),TEXT(B142,"00000000000000")),IF(L142=Diversos!$I$3,G142,F142)))</f>
        <v/>
      </c>
      <c r="N142" s="12" t="inlineStr">
        <is>
          <t>MAT</t>
        </is>
      </c>
      <c r="AA142" s="12">
        <f>IF(AND(AB142&lt;&gt;"",AC142&lt;&gt;""),AC142,AB142&amp;AC142)</f>
        <v/>
      </c>
      <c r="AB142" s="12">
        <f>IF(H142=0,"",IF(I142=13,H142&amp;"  "&amp;TEXT(I142,"000")&amp;"  "&amp;TEXT(J142,"0000")&amp;"  "&amp;K142&amp;" - CPF: "&amp;E142,H142&amp;"  "&amp;TEXT(J142,"0000")&amp;"  "&amp;K142&amp;" - CPF: "&amp;AF142))</f>
        <v/>
      </c>
      <c r="AC142" s="12">
        <f>IF(L142=0,"",IF(AND(L142="CNPJ/CPF",A142="PF"),"PIX: "&amp;TEXT(M142,"00000000000"),IF(L142="TELEFONE","PIX: "&amp;M142,IF(L142="EMAIL","PIX: "&amp;M142,"PIX: "&amp;TEXT(M142,"00000000000000")))))</f>
        <v/>
      </c>
      <c r="AE142" s="86">
        <f>IF(A142="PF",LEN(B142),"")</f>
        <v/>
      </c>
      <c r="AF142" s="12">
        <f>IF(AE142="","",IF(AE142=8,"000."&amp;LEFT(B142,3)&amp;"."&amp;MID(B142,4,3)&amp;"-"&amp;RIGHT(B142,2),IF(AE142=9,"00"&amp;LEFT(B142,1)&amp;"."&amp;MID(B142,2,3)&amp;"."&amp;MID(B142,5,3)&amp;"-"&amp;RIGHT(B142,2),IF(AE142=10,"0"&amp;LEFT(B142,2)&amp;"."&amp;MID(B142,3,3)&amp;"."&amp;MID(B142,6,3)&amp;"-"&amp;RIGHT(B142,2),LEFT(B142,3)&amp;"."&amp;MID(B142,4,3)&amp;"."&amp;MID(B142,7,3)&amp;"-"&amp;RIGHT(B142,2)))))</f>
        <v/>
      </c>
    </row>
    <row r="143">
      <c r="A143" s="98">
        <f>IF(B143="","",IF(LEN(B143)&lt;=11,"PF","PJ"))</f>
        <v/>
      </c>
      <c r="B143" s="98" t="n">
        <v>34713151000109</v>
      </c>
      <c r="C143" s="36" t="inlineStr">
        <is>
          <t>CONSULTARELABLOC LOCACAO E SERVICOS LTDA</t>
        </is>
      </c>
      <c r="D143" s="36" t="inlineStr">
        <is>
          <t>CONSULTARELABCON</t>
        </is>
      </c>
      <c r="E143" s="37">
        <f>B143</f>
        <v/>
      </c>
      <c r="M143" s="41">
        <f>IF(L143=0,"",IF(L143=Diversos!$I$2,IF(LEN(B143)&lt;=11,TEXT(B143,"00000000000"),TEXT(B143,"00000000000000")),IF(L143=Diversos!$I$3,G143,F143)))</f>
        <v/>
      </c>
      <c r="N143" s="12" t="inlineStr">
        <is>
          <t>LOC</t>
        </is>
      </c>
      <c r="Q143" s="12" t="inlineStr">
        <is>
          <t>RUA LOURENCO MARQUES</t>
        </is>
      </c>
      <c r="R143" s="12" t="n">
        <v>79</v>
      </c>
      <c r="T143" s="12" t="inlineStr">
        <is>
          <t>SALGADO FILHO</t>
        </is>
      </c>
      <c r="U143" s="42" t="n">
        <v>30550510</v>
      </c>
      <c r="V143" s="12" t="inlineStr">
        <is>
          <t>BELO HORIZONTE</t>
        </is>
      </c>
      <c r="W143" s="12" t="inlineStr">
        <is>
          <t>MG</t>
        </is>
      </c>
      <c r="AA143" s="12">
        <f>IF(AND(AB143&lt;&gt;"",AC143&lt;&gt;""),AC143,AB143&amp;AC143)</f>
        <v/>
      </c>
      <c r="AB143" s="12">
        <f>IF(H143=0,"",IF(I143=13,H143&amp;"  "&amp;TEXT(I143,"000")&amp;"  "&amp;TEXT(J143,"0000")&amp;"  "&amp;K143&amp;" - CPF: "&amp;E143,H143&amp;"  "&amp;TEXT(J143,"0000")&amp;"  "&amp;K143&amp;" - CPF: "&amp;AF143))</f>
        <v/>
      </c>
      <c r="AC143" s="12">
        <f>IF(L143=0,"",IF(AND(L143="CNPJ/CPF",A143="PF"),"PIX: "&amp;TEXT(M143,"00000000000"),IF(L143="TELEFONE","PIX: "&amp;M143,IF(L143="EMAIL","PIX: "&amp;M143,"PIX: "&amp;TEXT(M143,"00000000000000")))))</f>
        <v/>
      </c>
      <c r="AE143" s="86">
        <f>IF(A143="PF",LEN(B143),"")</f>
        <v/>
      </c>
      <c r="AF143" s="12">
        <f>IF(AE143="","",IF(AE143=8,"000."&amp;LEFT(B143,3)&amp;"."&amp;MID(B143,4,3)&amp;"-"&amp;RIGHT(B143,2),IF(AE143=9,"00"&amp;LEFT(B143,1)&amp;"."&amp;MID(B143,2,3)&amp;"."&amp;MID(B143,5,3)&amp;"-"&amp;RIGHT(B143,2),IF(AE143=10,"0"&amp;LEFT(B143,2)&amp;"."&amp;MID(B143,3,3)&amp;"."&amp;MID(B143,6,3)&amp;"-"&amp;RIGHT(B143,2),LEFT(B143,3)&amp;"."&amp;MID(B143,4,3)&amp;"."&amp;MID(B143,7,3)&amp;"-"&amp;RIGHT(B143,2)))))</f>
        <v/>
      </c>
    </row>
    <row r="144">
      <c r="A144" s="98">
        <f>IF(B144="","",IF(LEN(B144)&lt;=11,"PF","PJ"))</f>
        <v/>
      </c>
      <c r="B144" s="98" t="n">
        <v>11545382000155</v>
      </c>
      <c r="C144" s="35" t="inlineStr">
        <is>
          <t>COR &amp; ARTE R.D. SERVICOS LTDA</t>
        </is>
      </c>
      <c r="D144" s="35">
        <f>UPPER(C144)</f>
        <v/>
      </c>
      <c r="E144" s="98">
        <f>B144</f>
        <v/>
      </c>
      <c r="L144" s="12" t="inlineStr">
        <is>
          <t>CNPJ/CPF</t>
        </is>
      </c>
      <c r="M144" s="41">
        <f>IF(L144=0,"",IF(L144=Diversos!$I$2,IF(LEN(B144)&lt;=11,TEXT(B144,"00000000000"),TEXT(B144,"00000000000000")),IF(L144=Diversos!$I$3,G144,F144)))</f>
        <v/>
      </c>
      <c r="N144" s="12" t="inlineStr">
        <is>
          <t>SERV</t>
        </is>
      </c>
      <c r="O144" s="12" t="inlineStr">
        <is>
          <t>PINTURA</t>
        </is>
      </c>
      <c r="AA144" s="59">
        <f>IF(AND(AB144&lt;&gt;"",AC144&lt;&gt;""),AC144,AB144&amp;AC144)</f>
        <v/>
      </c>
      <c r="AB144" s="12">
        <f>IF(H144=0,"",IF(I144=13,H144&amp;"  "&amp;TEXT(I144,"000")&amp;"  "&amp;TEXT(J144,"0000")&amp;"  "&amp;K144&amp;" - CPF: "&amp;E144,H144&amp;"  "&amp;TEXT(J144,"0000")&amp;"  "&amp;K144&amp;" - CPF: "&amp;AF144))</f>
        <v/>
      </c>
      <c r="AC144" s="12">
        <f>IF(L144=0,"",IF(AND(L144="CNPJ/CPF",A144="PF"),"PIX: "&amp;TEXT(M144,"00000000000"),IF(L144="TELEFONE","PIX: "&amp;M144,IF(L144="EMAIL","PIX: "&amp;M144,"PIX: "&amp;TEXT(M144,"00000000000000")))))</f>
        <v/>
      </c>
      <c r="AE144" s="86">
        <f>IF(A144="PF",LEN(B144),"")</f>
        <v/>
      </c>
      <c r="AF144" s="12">
        <f>IF(AE144="","",IF(AE144=8,"000."&amp;LEFT(B144,3)&amp;"."&amp;MID(B144,4,3)&amp;"-"&amp;RIGHT(B144,2),IF(AE144=9,"00"&amp;LEFT(B144,1)&amp;"."&amp;MID(B144,2,3)&amp;"."&amp;MID(B144,5,3)&amp;"-"&amp;RIGHT(B144,2),IF(AE144=10,"0"&amp;LEFT(B144,2)&amp;"."&amp;MID(B144,3,3)&amp;"."&amp;MID(B144,6,3)&amp;"-"&amp;RIGHT(B144,2),LEFT(B144,3)&amp;"."&amp;MID(B144,4,3)&amp;"."&amp;MID(B144,7,3)&amp;"-"&amp;RIGHT(B144,2)))))</f>
        <v/>
      </c>
    </row>
    <row r="145">
      <c r="A145" s="12">
        <f>IF(B145="","",IF(LEN(B145)&lt;=11,"PF","PJ"))</f>
        <v/>
      </c>
      <c r="B145" s="98" t="n">
        <v>27293722000138</v>
      </c>
      <c r="C145" s="35" t="inlineStr">
        <is>
          <t>Cor e Arte Industria e Comercio LTDA</t>
        </is>
      </c>
      <c r="D145" s="35" t="inlineStr">
        <is>
          <t>COR E ARTE TEXTURAS E TINTAS</t>
        </is>
      </c>
      <c r="E145" s="98">
        <f>B145</f>
        <v/>
      </c>
      <c r="M145" s="41">
        <f>IF(L145=0,"",IF(L145=Diversos!$I$2,IF(LEN(B145)&lt;=11,TEXT(B145,"00000000000"),TEXT(B145,"00000000000000")),IF(L145=Diversos!$I$3,G145,F145)))</f>
        <v/>
      </c>
      <c r="N145" s="12" t="inlineStr">
        <is>
          <t>MAT</t>
        </is>
      </c>
      <c r="P145" s="12" t="inlineStr">
        <is>
          <t>FORNECEDOR</t>
        </is>
      </c>
      <c r="Q145" s="12" t="inlineStr">
        <is>
          <t>Rua Nho Alvaro</t>
        </is>
      </c>
      <c r="R145" s="12" t="n">
        <v>61</v>
      </c>
      <c r="T145" s="12" t="inlineStr">
        <is>
          <t>ADEODATO</t>
        </is>
      </c>
      <c r="U145" s="42" t="n">
        <v>33015300</v>
      </c>
      <c r="V145" s="12" t="inlineStr">
        <is>
          <t>SANTA LUZIA</t>
        </is>
      </c>
      <c r="W145" s="12" t="inlineStr">
        <is>
          <t>MG</t>
        </is>
      </c>
      <c r="AA145" s="12">
        <f>IF(AND(AB145&lt;&gt;"",AC145&lt;&gt;""),AC145,AB145&amp;AC145)</f>
        <v/>
      </c>
      <c r="AB145" s="12">
        <f>IF(H145=0,"",IF(I145=13,H145&amp;"  "&amp;TEXT(I145,"000")&amp;"  "&amp;TEXT(J145,"0000")&amp;"  "&amp;K145&amp;" - CPF: "&amp;E145,H145&amp;"  "&amp;TEXT(J145,"0000")&amp;"  "&amp;K145&amp;" - CPF: "&amp;AF145))</f>
        <v/>
      </c>
      <c r="AC145" s="12">
        <f>IF(L145=0,"",IF(AND(L145="CNPJ/CPF",A145="PF"),"PIX: "&amp;TEXT(M145,"00000000000"),IF(L145="TELEFONE","PIX: "&amp;M145,IF(L145="EMAIL","PIX: "&amp;M145,"PIX: "&amp;TEXT(M145,"00000000000000")))))</f>
        <v/>
      </c>
      <c r="AE145" s="86">
        <f>IF(A145="PF",LEN(B145),"")</f>
        <v/>
      </c>
      <c r="AF145" s="12">
        <f>IF(AE145="","",IF(AE145=8,"000."&amp;LEFT(B145,3)&amp;"."&amp;MID(B145,4,3)&amp;"-"&amp;RIGHT(B145,2),IF(AE145=9,"00"&amp;LEFT(B145,1)&amp;"."&amp;MID(B145,2,3)&amp;"."&amp;MID(B145,5,3)&amp;"-"&amp;RIGHT(B145,2),IF(AE145=10,"0"&amp;LEFT(B145,2)&amp;"."&amp;MID(B145,3,3)&amp;"."&amp;MID(B145,6,3)&amp;"-"&amp;RIGHT(B145,2),LEFT(B145,3)&amp;"."&amp;MID(B145,4,3)&amp;"."&amp;MID(B145,7,3)&amp;"-"&amp;RIGHT(B145,2)))))</f>
        <v/>
      </c>
    </row>
    <row r="146" ht="15.95" customHeight="1">
      <c r="A146" s="98">
        <f>IF(B146="","",IF(LEN(B146)&lt;=11,"PF","PJ"))</f>
        <v/>
      </c>
      <c r="B146" s="98" t="n">
        <v>46624805404</v>
      </c>
      <c r="C146" s="35" t="inlineStr">
        <is>
          <t>COSMO FERREIRA MARQUES</t>
        </is>
      </c>
      <c r="D146" s="35">
        <f>UPPER(C146)</f>
        <v/>
      </c>
      <c r="E146" s="98">
        <f>B146</f>
        <v/>
      </c>
      <c r="H146" s="12" t="inlineStr">
        <is>
          <t>CEF</t>
        </is>
      </c>
      <c r="J146" s="40" t="n">
        <v>1746</v>
      </c>
      <c r="K146" s="12" t="inlineStr">
        <is>
          <t>769894594-5</t>
        </is>
      </c>
      <c r="M146" s="41">
        <f>IF(L146=0,"",IF(L146=Diversos!$I$2,IF(LEN(B146)&lt;=11,TEXT(B146,"00000000000"),TEXT(B146,"00000000000000")),IF(L146=Diversos!$I$3,G146,F146)))</f>
        <v/>
      </c>
      <c r="N146" s="12" t="inlineStr">
        <is>
          <t>MO</t>
        </is>
      </c>
      <c r="AA146" s="59">
        <f>IF(AND(AB146&lt;&gt;"",AC146&lt;&gt;""),AC146,AB146&amp;AC146)</f>
        <v/>
      </c>
      <c r="AB146" s="12">
        <f>IF(H146=0,"",IF(I146=13,H146&amp;"  "&amp;TEXT(I146,"000")&amp;"  "&amp;TEXT(J146,"0000")&amp;"  "&amp;K146&amp;" - CPF: "&amp;E146,H146&amp;"  "&amp;TEXT(J146,"0000")&amp;"  "&amp;K146&amp;" - CPF: "&amp;AF146))</f>
        <v/>
      </c>
      <c r="AC146" s="12">
        <f>IF(L146=0,"",IF(AND(L146="CNPJ/CPF",A146="PF"),"PIX: "&amp;TEXT(M146,"00000000000"),IF(L146="TELEFONE","PIX: "&amp;M146,IF(L146="EMAIL","PIX: "&amp;M146,"PIX: "&amp;TEXT(M146,"00000000000000")))))</f>
        <v/>
      </c>
      <c r="AE146" s="86">
        <f>IF(A146="PF",LEN(B146),"")</f>
        <v/>
      </c>
      <c r="AF146" s="12">
        <f>IF(AE146="","",IF(AE146=8,"000."&amp;LEFT(B146,3)&amp;"."&amp;MID(B146,4,3)&amp;"-"&amp;RIGHT(B146,2),IF(AE146=9,"00"&amp;LEFT(B146,1)&amp;"."&amp;MID(B146,2,3)&amp;"."&amp;MID(B146,5,3)&amp;"-"&amp;RIGHT(B146,2),IF(AE146=10,"0"&amp;LEFT(B146,2)&amp;"."&amp;MID(B146,3,3)&amp;"."&amp;MID(B146,6,3)&amp;"-"&amp;RIGHT(B146,2),LEFT(B146,3)&amp;"."&amp;MID(B146,4,3)&amp;"."&amp;MID(B146,7,3)&amp;"-"&amp;RIGHT(B146,2)))))</f>
        <v/>
      </c>
    </row>
    <row r="147" ht="15.95" customHeight="1">
      <c r="A147" s="98">
        <f>IF(B147="","",IF(LEN(B147)&lt;=11,"PF","PJ"))</f>
        <v/>
      </c>
      <c r="B147" s="98" t="n">
        <v>17254509000163</v>
      </c>
      <c r="C147" s="35" t="inlineStr">
        <is>
          <t>CONSELHO REGIONAL DE ENGENHARIA E AGRONOMIA DE MINAS GERAIS</t>
        </is>
      </c>
      <c r="D147" s="36" t="inlineStr">
        <is>
          <t>CREA MG</t>
        </is>
      </c>
      <c r="E147" s="37">
        <f>B147</f>
        <v/>
      </c>
      <c r="M147" s="41">
        <f>IF(L147=0,"",IF(L147=Diversos!$I$2,IF(LEN(B147)&lt;=11,TEXT(B147,"00000000000"),TEXT(B147,"00000000000000")),IF(L147=Diversos!$I$3,G147,F147)))</f>
        <v/>
      </c>
      <c r="N147" s="12" t="inlineStr">
        <is>
          <t>DIV</t>
        </is>
      </c>
      <c r="Q147" s="12" t="inlineStr">
        <is>
          <t>AVENIDA ALVARES CABRAL</t>
        </is>
      </c>
      <c r="R147" s="12" t="n">
        <v>1600</v>
      </c>
      <c r="T147" s="12" t="inlineStr">
        <is>
          <t>SANTO AGOSTINHO</t>
        </is>
      </c>
      <c r="U147" s="42" t="n">
        <v>30170001</v>
      </c>
      <c r="V147" s="12" t="inlineStr">
        <is>
          <t>BELO HORIZONTE</t>
        </is>
      </c>
      <c r="W147" s="12" t="inlineStr">
        <is>
          <t>MG</t>
        </is>
      </c>
      <c r="AA147" s="12">
        <f>IF(AND(AB147&lt;&gt;"",AC147&lt;&gt;""),AC147,AB147&amp;AC147)</f>
        <v/>
      </c>
      <c r="AB147" s="12">
        <f>IF(H147=0,"",IF(I147=13,H147&amp;"  "&amp;TEXT(I147,"000")&amp;"  "&amp;TEXT(J147,"0000")&amp;"  "&amp;K147&amp;" - CPF: "&amp;E147,H147&amp;"  "&amp;TEXT(J147,"0000")&amp;"  "&amp;K147&amp;" - CPF: "&amp;AF147))</f>
        <v/>
      </c>
      <c r="AC147" s="12">
        <f>IF(L147=0,"",IF(AND(L147="CNPJ/CPF",A147="PF"),"PIX: "&amp;TEXT(M147,"00000000000"),IF(L147="TELEFONE","PIX: "&amp;M147,IF(L147="EMAIL","PIX: "&amp;M147,"PIX: "&amp;TEXT(M147,"00000000000000")))))</f>
        <v/>
      </c>
      <c r="AE147" s="86">
        <f>IF(A147="PF",LEN(B147),"")</f>
        <v/>
      </c>
      <c r="AF147" s="12">
        <f>IF(AE147="","",IF(AE147=8,"000."&amp;LEFT(B147,3)&amp;"."&amp;MID(B147,4,3)&amp;"-"&amp;RIGHT(B147,2),IF(AE147=9,"00"&amp;LEFT(B147,1)&amp;"."&amp;MID(B147,2,3)&amp;"."&amp;MID(B147,5,3)&amp;"-"&amp;RIGHT(B147,2),IF(AE147=10,"0"&amp;LEFT(B147,2)&amp;"."&amp;MID(B147,3,3)&amp;"."&amp;MID(B147,6,3)&amp;"-"&amp;RIGHT(B147,2),LEFT(B147,3)&amp;"."&amp;MID(B147,4,3)&amp;"."&amp;MID(B147,7,3)&amp;"-"&amp;RIGHT(B147,2)))))</f>
        <v/>
      </c>
    </row>
    <row r="148" ht="15.95" customHeight="1">
      <c r="A148" s="98" t="inlineStr">
        <is>
          <t>PF</t>
        </is>
      </c>
      <c r="B148" s="37" t="n">
        <v>125682603</v>
      </c>
      <c r="C148" s="36" t="inlineStr">
        <is>
          <t xml:space="preserve">CRISTINA FRANCISCA DE ASSIS CALONGE </t>
        </is>
      </c>
      <c r="D148" s="36" t="inlineStr">
        <is>
          <t>CRISTINA CALONGE</t>
        </is>
      </c>
      <c r="E148" s="37">
        <f>B148</f>
        <v/>
      </c>
      <c r="F148" s="43" t="n">
        <v>31995462125</v>
      </c>
      <c r="G148" s="44" t="n"/>
      <c r="H148" s="44" t="n"/>
      <c r="I148" s="45" t="n"/>
      <c r="J148" s="46" t="n"/>
      <c r="K148" s="44" t="n"/>
      <c r="L148" s="44" t="inlineStr">
        <is>
          <t>TELEFONE</t>
        </is>
      </c>
      <c r="M148" s="41">
        <f>IF(L148=0,"",IF(L148=Diversos!$I$2,IF(LEN(B148)&lt;=11,TEXT(B148,"00000000000"),TEXT(B148,"00000000000000")),IF(L148=Diversos!$I$3,G148,F148)))</f>
        <v/>
      </c>
      <c r="N148" s="44" t="inlineStr">
        <is>
          <t>MO</t>
        </is>
      </c>
      <c r="O148" s="44" t="n"/>
      <c r="P148" s="44" t="n"/>
      <c r="Q148" s="44" t="n"/>
      <c r="R148" s="44" t="n"/>
      <c r="S148" s="44" t="n"/>
      <c r="T148" s="44" t="n"/>
      <c r="U148" s="47" t="n"/>
      <c r="V148" s="44" t="n"/>
      <c r="W148" s="44" t="n"/>
      <c r="X148" s="44" t="n"/>
      <c r="Y148" s="44" t="n"/>
      <c r="Z148" s="44" t="n"/>
      <c r="AA148" s="12">
        <f>IF(AND(AB148&lt;&gt;"",AC148&lt;&gt;""),AC148,AB148&amp;AC148)</f>
        <v/>
      </c>
      <c r="AB148" s="12">
        <f>IF(H148=0,"",IF(I148=13,H148&amp;"  "&amp;TEXT(I148,"000")&amp;"  "&amp;TEXT(J148,"0000")&amp;"  "&amp;K148&amp;" - CPF: "&amp;E148,H148&amp;"  "&amp;TEXT(J148,"0000")&amp;"  "&amp;K148&amp;" - CPF: "&amp;AF148))</f>
        <v/>
      </c>
      <c r="AC148" s="12">
        <f>IF(L148=0,"",IF(AND(L148="CNPJ/CPF",A148="PF"),"PIX: "&amp;TEXT(M148,"00000000000"),IF(L148="TELEFONE","PIX: "&amp;M148,IF(L148="EMAIL","PIX: "&amp;M148,"PIX: "&amp;TEXT(M148,"00000000000000")))))</f>
        <v/>
      </c>
      <c r="AE148" s="86">
        <f>IF(A148="PF",LEN(B148),"")</f>
        <v/>
      </c>
      <c r="AF148" s="12">
        <f>IF(AE148="","",IF(AE148=8,"000."&amp;LEFT(B148,3)&amp;"."&amp;MID(B148,4,3)&amp;"-"&amp;RIGHT(B148,2),IF(AE148=9,"00"&amp;LEFT(B148,1)&amp;"."&amp;MID(B148,2,3)&amp;"."&amp;MID(B148,5,3)&amp;"-"&amp;RIGHT(B148,2),IF(AE148=10,"0"&amp;LEFT(B148,2)&amp;"."&amp;MID(B148,3,3)&amp;"."&amp;MID(B148,6,3)&amp;"-"&amp;RIGHT(B148,2),LEFT(B148,3)&amp;"."&amp;MID(B148,4,3)&amp;"."&amp;MID(B148,7,3)&amp;"-"&amp;RIGHT(B148,2)))))</f>
        <v/>
      </c>
    </row>
    <row r="149" ht="15.75" customHeight="1">
      <c r="A149" s="12">
        <f>IF(B149="","",IF(LEN(B149)&lt;=11,"PF","PJ"))</f>
        <v/>
      </c>
      <c r="B149" s="98" t="n">
        <v>1865779660</v>
      </c>
      <c r="C149" s="35" t="inlineStr">
        <is>
          <t>CRISTOFER BARBOSA ROSA</t>
        </is>
      </c>
      <c r="D149" s="35">
        <f>UPPER(C149)</f>
        <v/>
      </c>
      <c r="E149" s="98">
        <f>B149</f>
        <v/>
      </c>
      <c r="H149" s="12" t="inlineStr">
        <is>
          <t>INTER</t>
        </is>
      </c>
      <c r="J149" s="40" t="n">
        <v>1</v>
      </c>
      <c r="K149" s="12" t="n">
        <v>101244878</v>
      </c>
      <c r="M149" s="41">
        <f>IF(L149=0,"",IF(L149=Diversos!$I$2,IF(LEN(B149)&lt;=11,TEXT(B149,"00000000000"),TEXT(B149,"00000000000000")),IF(L149=Diversos!$I$3,G149,F149)))</f>
        <v/>
      </c>
      <c r="N149" s="12" t="inlineStr">
        <is>
          <t>MO</t>
        </is>
      </c>
      <c r="P149" s="12" t="inlineStr">
        <is>
          <t>COLABORADOR</t>
        </is>
      </c>
      <c r="AA149" s="12">
        <f>IF(AND(AB149&lt;&gt;"",AC149&lt;&gt;""),AC149,AB149&amp;AC149)</f>
        <v/>
      </c>
      <c r="AB149" s="12">
        <f>IF(H149=0,"",IF(I149=13,H149&amp;"  "&amp;TEXT(I149,"000")&amp;"  "&amp;TEXT(J149,"0000")&amp;"  "&amp;K149&amp;" - CPF: "&amp;E149,H149&amp;"  "&amp;TEXT(J149,"0000")&amp;"  "&amp;K149&amp;" - CPF: "&amp;AF149))</f>
        <v/>
      </c>
      <c r="AC149" s="12">
        <f>IF(L149=0,"",IF(AND(L149="CNPJ/CPF",A149="PF"),"PIX: "&amp;TEXT(M149,"00000000000"),IF(L149="TELEFONE","PIX: "&amp;M149,IF(L149="EMAIL","PIX: "&amp;M149,"PIX: "&amp;TEXT(M149,"00000000000000")))))</f>
        <v/>
      </c>
      <c r="AE149" s="86">
        <f>IF(A149="PF",LEN(B149),"")</f>
        <v/>
      </c>
      <c r="AF149" s="12">
        <f>IF(AE149="","",IF(AE149=8,"000."&amp;LEFT(B149,3)&amp;"."&amp;MID(B149,4,3)&amp;"-"&amp;RIGHT(B149,2),IF(AE149=9,"00"&amp;LEFT(B149,1)&amp;"."&amp;MID(B149,2,3)&amp;"."&amp;MID(B149,5,3)&amp;"-"&amp;RIGHT(B149,2),IF(AE149=10,"0"&amp;LEFT(B149,2)&amp;"."&amp;MID(B149,3,3)&amp;"."&amp;MID(B149,6,3)&amp;"-"&amp;RIGHT(B149,2),LEFT(B149,3)&amp;"."&amp;MID(B149,4,3)&amp;"."&amp;MID(B149,7,3)&amp;"-"&amp;RIGHT(B149,2)))))</f>
        <v/>
      </c>
    </row>
    <row r="150">
      <c r="A150" s="12">
        <f>IF(B150="","",IF(LEN(B150)&lt;=11,"PF","PJ"))</f>
        <v/>
      </c>
      <c r="B150" s="98" t="n">
        <v>12454587000198</v>
      </c>
      <c r="C150" s="35" t="inlineStr">
        <is>
          <t>CS MADEIRAS E MAT CONSTRUCAO</t>
        </is>
      </c>
      <c r="D150" s="35">
        <f>UPPER(C150)</f>
        <v/>
      </c>
      <c r="E150" s="98">
        <f>B150</f>
        <v/>
      </c>
      <c r="N150" s="12" t="inlineStr">
        <is>
          <t>MAT</t>
        </is>
      </c>
      <c r="AA150" s="12">
        <f>IF(AND(AB150&lt;&gt;"",AC150&lt;&gt;""),AC150,AB150&amp;AC150)</f>
        <v/>
      </c>
      <c r="AB150" s="12">
        <f>IF(H150=0,"",IF(I150=13,H150&amp;"  "&amp;TEXT(I150,"000")&amp;"  "&amp;TEXT(J150,"0000")&amp;"  "&amp;K150&amp;" - CPF: "&amp;E150,H150&amp;"  "&amp;TEXT(J150,"0000")&amp;"  "&amp;K150&amp;" - CPF: "&amp;AF150))</f>
        <v/>
      </c>
      <c r="AC150" s="12">
        <f>IF(L150=0,"",IF(AND(L150="CNPJ/CPF",A150="PF"),"PIX: "&amp;TEXT(M150,"00000000000"),IF(L150="TELEFONE","PIX: "&amp;M150,IF(L150="EMAIL","PIX: "&amp;M150,"PIX: "&amp;TEXT(M150,"00000000000000")))))</f>
        <v/>
      </c>
      <c r="AE150" s="86">
        <f>IF(A150="PF",LEN(B150),"")</f>
        <v/>
      </c>
      <c r="AF150" s="12">
        <f>IF(AE150="","",IF(AE150=8,"000."&amp;LEFT(B150,3)&amp;"."&amp;MID(B150,4,3)&amp;"-"&amp;RIGHT(B150,2),IF(AE150=9,"00"&amp;LEFT(B150,1)&amp;"."&amp;MID(B150,2,3)&amp;"."&amp;MID(B150,5,3)&amp;"-"&amp;RIGHT(B150,2),IF(AE150=10,"0"&amp;LEFT(B150,2)&amp;"."&amp;MID(B150,3,3)&amp;"."&amp;MID(B150,6,3)&amp;"-"&amp;RIGHT(B150,2),LEFT(B150,3)&amp;"."&amp;MID(B150,4,3)&amp;"."&amp;MID(B150,7,3)&amp;"-"&amp;RIGHT(B150,2)))))</f>
        <v/>
      </c>
    </row>
    <row r="151">
      <c r="A151" s="12">
        <f>IF(B151="","",IF(LEN(B151)&lt;=11,"PF","PJ"))</f>
        <v/>
      </c>
      <c r="B151" s="98" t="n">
        <v>41719758000161</v>
      </c>
      <c r="C151" s="35" t="inlineStr">
        <is>
          <t>DALLMINAS COMERCIAL LTDA</t>
        </is>
      </c>
      <c r="D151" s="36">
        <f>UPPER(C151)</f>
        <v/>
      </c>
      <c r="E151" s="37">
        <f>B151</f>
        <v/>
      </c>
      <c r="M151" s="41">
        <f>IF(L151=0,"",IF(L151=Diversos!$I$2,IF(LEN(B151)&lt;=11,TEXT(B151,"00000000000"),TEXT(B151,"00000000000000")),IF(L151=Diversos!$I$3,G151,F151)))</f>
        <v/>
      </c>
      <c r="N151" s="12" t="inlineStr">
        <is>
          <t>MAT</t>
        </is>
      </c>
      <c r="AB151" s="12">
        <f>IF(H151=0,"",IF(I151=13,H151&amp;"  "&amp;TEXT(I151,"000")&amp;"  "&amp;TEXT(J151,"0000")&amp;"  "&amp;K151&amp;" - CPF: "&amp;E151,H151&amp;"  "&amp;TEXT(J151,"0000")&amp;"  "&amp;K151&amp;" - CPF: "&amp;AF151))</f>
        <v/>
      </c>
      <c r="AC151" s="12">
        <f>IF(L151=0,"",IF(AND(L151="CNPJ/CPF",A151="PF"),"PIX: "&amp;TEXT(M151,"00000000000"),IF(L151="TELEFONE","PIX: "&amp;M151,IF(L151="EMAIL","PIX: "&amp;M151,"PIX: "&amp;TEXT(M151,"00000000000000")))))</f>
        <v/>
      </c>
      <c r="AE151" s="86">
        <f>IF(A151="PF",LEN(B151),"")</f>
        <v/>
      </c>
      <c r="AF151" s="12">
        <f>IF(AE151="","",IF(AE151=8,"000."&amp;LEFT(B151,3)&amp;"."&amp;MID(B151,4,3)&amp;"-"&amp;RIGHT(B151,2),IF(AE151=9,"00"&amp;LEFT(B151,1)&amp;"."&amp;MID(B151,2,3)&amp;"."&amp;MID(B151,5,3)&amp;"-"&amp;RIGHT(B151,2),IF(AE151=10,"0"&amp;LEFT(B151,2)&amp;"."&amp;MID(B151,3,3)&amp;"."&amp;MID(B151,6,3)&amp;"-"&amp;RIGHT(B151,2),LEFT(B151,3)&amp;"."&amp;MID(B151,4,3)&amp;"."&amp;MID(B151,7,3)&amp;"-"&amp;RIGHT(B151,2)))))</f>
        <v/>
      </c>
    </row>
    <row r="152">
      <c r="A152" s="98">
        <f>IF(B152="","",IF(LEN(B152)&lt;=11,"PF","PJ"))</f>
        <v/>
      </c>
      <c r="B152" s="52" t="n">
        <v>27678600</v>
      </c>
      <c r="C152" s="35" t="inlineStr">
        <is>
          <t>DANIEL FRANCISCO DOS SANTOS</t>
        </is>
      </c>
      <c r="D152" s="36">
        <f>UPPER(C152)</f>
        <v/>
      </c>
      <c r="E152" s="37">
        <f>B152</f>
        <v/>
      </c>
      <c r="F152" s="38" t="n">
        <v>31973564387</v>
      </c>
      <c r="L152" s="12" t="inlineStr">
        <is>
          <t>TELEFONE</t>
        </is>
      </c>
      <c r="M152" s="41">
        <f>IF(L152=0,"",IF(L152=Diversos!$I$2,IF(LEN(B152)&lt;=11,TEXT(B152,"00000000000"),TEXT(B152,"00000000000000")),IF(L152=Diversos!$I$3,G152,F152)))</f>
        <v/>
      </c>
      <c r="N152" s="12" t="inlineStr">
        <is>
          <t>MO</t>
        </is>
      </c>
      <c r="P152" s="12" t="inlineStr">
        <is>
          <t>COLABORADOR</t>
        </is>
      </c>
      <c r="AA152" s="12">
        <f>IF(AND(AB152&lt;&gt;"",AC152&lt;&gt;""),AC152,AB152&amp;AC152)</f>
        <v/>
      </c>
      <c r="AB152" s="12">
        <f>IF(H152=0,"",IF(I152=13,H152&amp;"  "&amp;TEXT(I152,"000")&amp;"  "&amp;TEXT(J152,"0000")&amp;"  "&amp;K152&amp;" - CPF: "&amp;E152,H152&amp;"  "&amp;TEXT(J152,"0000")&amp;"  "&amp;K152&amp;" - CPF: "&amp;AF152))</f>
        <v/>
      </c>
      <c r="AC152" s="12">
        <f>IF(L152=0,"",IF(AND(L152="CNPJ/CPF",A152="PF"),"PIX: "&amp;TEXT(M152,"00000000000"),IF(L152="TELEFONE","PIX: "&amp;M152,IF(L152="EMAIL","PIX: "&amp;M152,"PIX: "&amp;TEXT(M152,"00000000000000")))))</f>
        <v/>
      </c>
      <c r="AE152" s="86">
        <f>IF(A152="PF",LEN(B152),"")</f>
        <v/>
      </c>
      <c r="AF152" s="12">
        <f>IF(AE152="","",IF(AE152=8,"000."&amp;LEFT(B152,3)&amp;"."&amp;MID(B152,4,3)&amp;"-"&amp;RIGHT(B152,2),IF(AE152=9,"00"&amp;LEFT(B152,1)&amp;"."&amp;MID(B152,2,3)&amp;"."&amp;MID(B152,5,3)&amp;"-"&amp;RIGHT(B152,2),IF(AE152=10,"0"&amp;LEFT(B152,2)&amp;"."&amp;MID(B152,3,3)&amp;"."&amp;MID(B152,6,3)&amp;"-"&amp;RIGHT(B152,2),LEFT(B152,3)&amp;"."&amp;MID(B152,4,3)&amp;"."&amp;MID(B152,7,3)&amp;"-"&amp;RIGHT(B152,2)))))</f>
        <v/>
      </c>
    </row>
    <row r="153">
      <c r="A153" s="98">
        <f>IF(B153="","",IF(LEN(B153)&lt;=11,"PF","PJ"))</f>
        <v/>
      </c>
      <c r="B153" s="98" t="n">
        <v>5168164625</v>
      </c>
      <c r="C153" s="58" t="inlineStr">
        <is>
          <t>DANIEL MOURA RODRIGUES</t>
        </is>
      </c>
      <c r="D153" s="35">
        <f>UPPER(C153)</f>
        <v/>
      </c>
      <c r="E153" s="98">
        <f>B153</f>
        <v/>
      </c>
      <c r="M153" s="41">
        <f>IF(L153=0,"",IF(L153=Diversos!$I$2,IF(LEN(B153)&lt;=11,TEXT(B153,"00000000000"),TEXT(B153,"00000000000000")),IF(L153=Diversos!$I$3,G153,F153)))</f>
        <v/>
      </c>
      <c r="N153" s="83" t="inlineStr">
        <is>
          <t>MAT</t>
        </is>
      </c>
      <c r="AA153" s="59">
        <f>IF(AND(AB153&lt;&gt;"",AC153&lt;&gt;""),AC153,AB153&amp;AC153)</f>
        <v/>
      </c>
      <c r="AB153" s="12">
        <f>IF(H153=0,"",IF(I153=13,H153&amp;"  "&amp;TEXT(I153,"000")&amp;"  "&amp;TEXT(J153,"0000")&amp;"  "&amp;K153&amp;" - CPF: "&amp;E153,H153&amp;"  "&amp;TEXT(J153,"0000")&amp;"  "&amp;K153&amp;" - CPF: "&amp;AF153))</f>
        <v/>
      </c>
      <c r="AC153" s="12">
        <f>IF(L153=0,"",IF(AND(L153="CNPJ/CPF",A153="PF"),"PIX: "&amp;TEXT(M153,"00000000000"),IF(L153="TELEFONE","PIX: "&amp;M153,IF(L153="EMAIL","PIX: "&amp;M153,"PIX: "&amp;TEXT(M153,"00000000000000")))))</f>
        <v/>
      </c>
      <c r="AE153" s="86">
        <f>IF(A153="PF",LEN(B153),"")</f>
        <v/>
      </c>
      <c r="AF153" s="12">
        <f>IF(AE153="","",IF(AE153=8,"000."&amp;LEFT(B153,3)&amp;"."&amp;MID(B153,4,3)&amp;"-"&amp;RIGHT(B153,2),IF(AE153=9,"00"&amp;LEFT(B153,1)&amp;"."&amp;MID(B153,2,3)&amp;"."&amp;MID(B153,5,3)&amp;"-"&amp;RIGHT(B153,2),IF(AE153=10,"0"&amp;LEFT(B153,2)&amp;"."&amp;MID(B153,3,3)&amp;"."&amp;MID(B153,6,3)&amp;"-"&amp;RIGHT(B153,2),LEFT(B153,3)&amp;"."&amp;MID(B153,4,3)&amp;"."&amp;MID(B153,7,3)&amp;"-"&amp;RIGHT(B153,2)))))</f>
        <v/>
      </c>
    </row>
    <row r="154">
      <c r="A154" s="98">
        <f>IF(B154="","",IF(LEN(B154)&lt;=11,"PF","PJ"))</f>
        <v/>
      </c>
      <c r="B154" s="98" t="n">
        <v>3922187633</v>
      </c>
      <c r="C154" s="35" t="inlineStr">
        <is>
          <t>DANIEL SEVERIANO DA SILVA</t>
        </is>
      </c>
      <c r="D154" s="35">
        <f>UPPER(C154)</f>
        <v/>
      </c>
      <c r="E154" s="37">
        <f>B154</f>
        <v/>
      </c>
      <c r="F154" s="43" t="n"/>
      <c r="H154" s="12" t="inlineStr">
        <is>
          <t>BRADESCO</t>
        </is>
      </c>
      <c r="J154" s="40" t="n">
        <v>4928</v>
      </c>
      <c r="K154" s="12" t="n">
        <v>146137</v>
      </c>
      <c r="M154" s="41">
        <f>IF(L154=0,"",IF(L154=Diversos!$I$2,IF(LEN(B154)&lt;=11,TEXT(B154,"00000000000"),TEXT(B154,"00000000000000")),IF(L154=Diversos!$I$3,G154,F154)))</f>
        <v/>
      </c>
      <c r="N154" s="12" t="inlineStr">
        <is>
          <t>MO</t>
        </is>
      </c>
      <c r="P154" s="44" t="inlineStr">
        <is>
          <t>COLABORADOR</t>
        </is>
      </c>
      <c r="AA154" s="12">
        <f>IF(AND(AB154&lt;&gt;"",AC154&lt;&gt;""),AC154,AB154&amp;AC154)</f>
        <v/>
      </c>
      <c r="AB154" s="12">
        <f>IF(H154=0,"",IF(I154=13,H154&amp;"  "&amp;TEXT(I154,"000")&amp;"  "&amp;TEXT(J154,"0000")&amp;"  "&amp;K154&amp;" - CPF: "&amp;E154,H154&amp;"  "&amp;TEXT(J154,"0000")&amp;"  "&amp;K154&amp;" - CPF: "&amp;AF154))</f>
        <v/>
      </c>
      <c r="AC154" s="12">
        <f>IF(L154=0,"",IF(AND(L154="CNPJ/CPF",A154="PF"),"PIX: "&amp;TEXT(M154,"00000000000"),IF(L154="TELEFONE","PIX: "&amp;M154,IF(L154="EMAIL","PIX: "&amp;M154,"PIX: "&amp;TEXT(M154,"00000000000000")))))</f>
        <v/>
      </c>
      <c r="AE154" s="86">
        <f>IF(A154="PF",LEN(B154),"")</f>
        <v/>
      </c>
      <c r="AF154" s="12">
        <f>IF(AE154="","",IF(AE154=8,"000."&amp;LEFT(B154,3)&amp;"."&amp;MID(B154,4,3)&amp;"-"&amp;RIGHT(B154,2),IF(AE154=9,"00"&amp;LEFT(B154,1)&amp;"."&amp;MID(B154,2,3)&amp;"."&amp;MID(B154,5,3)&amp;"-"&amp;RIGHT(B154,2),IF(AE154=10,"0"&amp;LEFT(B154,2)&amp;"."&amp;MID(B154,3,3)&amp;"."&amp;MID(B154,6,3)&amp;"-"&amp;RIGHT(B154,2),LEFT(B154,3)&amp;"."&amp;MID(B154,4,3)&amp;"."&amp;MID(B154,7,3)&amp;"-"&amp;RIGHT(B154,2)))))</f>
        <v/>
      </c>
    </row>
    <row r="155">
      <c r="A155" s="98">
        <f>IF(B155="","",IF(LEN(B155)&lt;=11,"PF","PJ"))</f>
        <v/>
      </c>
      <c r="B155" s="98" t="n">
        <v>10483196606</v>
      </c>
      <c r="C155" s="35" t="inlineStr">
        <is>
          <t>DARLAN</t>
        </is>
      </c>
      <c r="D155" s="35">
        <f>UPPER(C155)</f>
        <v/>
      </c>
      <c r="E155" s="37">
        <f>B155</f>
        <v/>
      </c>
      <c r="F155" s="43" t="n"/>
      <c r="H155" s="12" t="inlineStr">
        <is>
          <t>CEF</t>
        </is>
      </c>
      <c r="I155" s="39" t="n">
        <v>13</v>
      </c>
      <c r="J155" s="40" t="n">
        <v>1639</v>
      </c>
      <c r="K155" s="12" t="n">
        <v>1447016</v>
      </c>
      <c r="M155" s="41">
        <f>IF(L155=0,"",IF(L155=Diversos!$I$2,IF(LEN(B155)&lt;=11,TEXT(B155,"00000000000"),TEXT(B155,"00000000000000")),IF(L155=Diversos!$I$3,G155,F155)))</f>
        <v/>
      </c>
      <c r="N155" s="12" t="inlineStr">
        <is>
          <t>MO</t>
        </is>
      </c>
      <c r="P155" s="44" t="inlineStr">
        <is>
          <t>COLABORADOR</t>
        </is>
      </c>
      <c r="AA155" s="12">
        <f>IF(AND(AB155&lt;&gt;"",AC155&lt;&gt;""),AC155,AB155&amp;AC155)</f>
        <v/>
      </c>
      <c r="AB155" s="12">
        <f>IF(H155=0,"",IF(I155=13,H155&amp;"  "&amp;TEXT(I155,"000")&amp;"  "&amp;TEXT(J155,"0000")&amp;"  "&amp;K155&amp;" - CPF: "&amp;E155,H155&amp;"  "&amp;TEXT(J155,"0000")&amp;"  "&amp;K155&amp;" - CPF: "&amp;AF155))</f>
        <v/>
      </c>
      <c r="AC155" s="12">
        <f>IF(L155=0,"",IF(AND(L155="CNPJ/CPF",A155="PF"),"PIX: "&amp;TEXT(M155,"00000000000"),IF(L155="TELEFONE","PIX: "&amp;M155,IF(L155="EMAIL","PIX: "&amp;M155,"PIX: "&amp;TEXT(M155,"00000000000000")))))</f>
        <v/>
      </c>
      <c r="AE155" s="86">
        <f>IF(A155="PF",LEN(B155),"")</f>
        <v/>
      </c>
      <c r="AF155" s="12">
        <f>IF(AE155="","",IF(AE155=8,"000."&amp;LEFT(B155,3)&amp;"."&amp;MID(B155,4,3)&amp;"-"&amp;RIGHT(B155,2),IF(AE155=9,"00"&amp;LEFT(B155,1)&amp;"."&amp;MID(B155,2,3)&amp;"."&amp;MID(B155,5,3)&amp;"-"&amp;RIGHT(B155,2),IF(AE155=10,"0"&amp;LEFT(B155,2)&amp;"."&amp;MID(B155,3,3)&amp;"."&amp;MID(B155,6,3)&amp;"-"&amp;RIGHT(B155,2),LEFT(B155,3)&amp;"."&amp;MID(B155,4,3)&amp;"."&amp;MID(B155,7,3)&amp;"-"&amp;RIGHT(B155,2)))))</f>
        <v/>
      </c>
    </row>
    <row r="156">
      <c r="A156" s="12">
        <f>IF(B156="","",IF(LEN(B156)&lt;=11,"PF","PJ"))</f>
        <v/>
      </c>
      <c r="B156" s="98" t="n">
        <v>13315652600</v>
      </c>
      <c r="C156" s="35" t="inlineStr">
        <is>
          <t>DAVI NERES RODRIGUES</t>
        </is>
      </c>
      <c r="D156" s="35">
        <f>UPPER(C156)</f>
        <v/>
      </c>
      <c r="E156" s="98">
        <f>B156</f>
        <v/>
      </c>
      <c r="L156" s="12" t="inlineStr">
        <is>
          <t>CNPJ/CPF</t>
        </is>
      </c>
      <c r="M156" s="41">
        <f>IF(L156=0,"",IF(L156=Diversos!$I$2,IF(LEN(B156)&lt;=11,TEXT(B156,"00000000000"),TEXT(B156,"00000000000000")),IF(L156=Diversos!$I$3,G156,F156)))</f>
        <v/>
      </c>
      <c r="N156" s="12" t="inlineStr">
        <is>
          <t>MO</t>
        </is>
      </c>
      <c r="P156" s="12" t="inlineStr">
        <is>
          <t>COLABORADOR</t>
        </is>
      </c>
      <c r="AA156" s="59">
        <f>IF(AND(AB156&lt;&gt;"",AC156&lt;&gt;""),AC156,AB156&amp;AC156)</f>
        <v/>
      </c>
      <c r="AB156" s="12">
        <f>IF(H156=0,"",IF(I156=13,H156&amp;"  "&amp;TEXT(I156,"000")&amp;"  "&amp;TEXT(J156,"0000")&amp;"  "&amp;K156&amp;" - CPF: "&amp;E156,H156&amp;"  "&amp;TEXT(J156,"0000")&amp;"  "&amp;K156&amp;" - CPF: "&amp;AF156))</f>
        <v/>
      </c>
      <c r="AC156" s="12">
        <f>IF(L156=0,"",IF(AND(L156="CNPJ/CPF",A156="PF"),"PIX: "&amp;TEXT(M156,"00000000000"),IF(L156="TELEFONE","PIX: "&amp;M156,IF(L156="EMAIL","PIX: "&amp;M156,"PIX: "&amp;TEXT(M156,"00000000000000")))))</f>
        <v/>
      </c>
      <c r="AE156" s="86">
        <f>IF(A156="PF",LEN(B156),"")</f>
        <v/>
      </c>
      <c r="AF156" s="12">
        <f>IF(AE156="","",IF(AE156=8,"000."&amp;LEFT(B156,3)&amp;"."&amp;MID(B156,4,3)&amp;"-"&amp;RIGHT(B156,2),IF(AE156=9,"00"&amp;LEFT(B156,1)&amp;"."&amp;MID(B156,2,3)&amp;"."&amp;MID(B156,5,3)&amp;"-"&amp;RIGHT(B156,2),IF(AE156=10,"0"&amp;LEFT(B156,2)&amp;"."&amp;MID(B156,3,3)&amp;"."&amp;MID(B156,6,3)&amp;"-"&amp;RIGHT(B156,2),LEFT(B156,3)&amp;"."&amp;MID(B156,4,3)&amp;"."&amp;MID(B156,7,3)&amp;"-"&amp;RIGHT(B156,2)))))</f>
        <v/>
      </c>
    </row>
    <row r="157">
      <c r="A157" s="98">
        <f>IF(B157="","",IF(LEN(B157)&lt;=11,"PF","PJ"))</f>
        <v/>
      </c>
      <c r="B157" s="98" t="n">
        <v>13034919662</v>
      </c>
      <c r="C157" s="35" t="inlineStr">
        <is>
          <t>DAVID LOPES DOS SANTOS</t>
        </is>
      </c>
      <c r="D157" s="35">
        <f>UPPER(C157)</f>
        <v/>
      </c>
      <c r="E157" s="37">
        <f>B157</f>
        <v/>
      </c>
      <c r="L157" s="12" t="inlineStr">
        <is>
          <t>CNPJ/CPF</t>
        </is>
      </c>
      <c r="M157" s="41">
        <f>IF(L157=0,"",IF(L157=Diversos!$I$2,IF(LEN(B157)&lt;=11,TEXT(B157,"00000000000"),TEXT(B157,"00000000000000")),IF(L157=Diversos!$I$3,G157,F157)))</f>
        <v/>
      </c>
      <c r="N157" s="12" t="inlineStr">
        <is>
          <t>MO</t>
        </is>
      </c>
      <c r="P157" s="44" t="inlineStr">
        <is>
          <t>COLABORADOR</t>
        </is>
      </c>
      <c r="AA157" s="12">
        <f>IF(AND(AB157&lt;&gt;"",AC157&lt;&gt;""),AC157,AB157&amp;AC157)</f>
        <v/>
      </c>
      <c r="AB157" s="12">
        <f>IF(H157=0,"",IF(I157=13,H157&amp;"  "&amp;TEXT(I157,"000")&amp;"  "&amp;TEXT(J157,"0000")&amp;"  "&amp;K157&amp;" - CPF: "&amp;E157,H157&amp;"  "&amp;TEXT(J157,"0000")&amp;"  "&amp;K157&amp;" - CPF: "&amp;AF157))</f>
        <v/>
      </c>
      <c r="AC157" s="12">
        <f>IF(L157=0,"",IF(AND(L157="CNPJ/CPF",A157="PF"),"PIX: "&amp;TEXT(M157,"00000000000"),IF(L157="TELEFONE","PIX: "&amp;M157,IF(L157="EMAIL","PIX: "&amp;M157,"PIX: "&amp;TEXT(M157,"00000000000000")))))</f>
        <v/>
      </c>
      <c r="AE157" s="86">
        <f>IF(A157="PF",LEN(B157),"")</f>
        <v/>
      </c>
      <c r="AF157" s="12">
        <f>IF(AE157="","",IF(AE157=8,"000."&amp;LEFT(B157,3)&amp;"."&amp;MID(B157,4,3)&amp;"-"&amp;RIGHT(B157,2),IF(AE157=9,"00"&amp;LEFT(B157,1)&amp;"."&amp;MID(B157,2,3)&amp;"."&amp;MID(B157,5,3)&amp;"-"&amp;RIGHT(B157,2),IF(AE157=10,"0"&amp;LEFT(B157,2)&amp;"."&amp;MID(B157,3,3)&amp;"."&amp;MID(B157,6,3)&amp;"-"&amp;RIGHT(B157,2),LEFT(B157,3)&amp;"."&amp;MID(B157,4,3)&amp;"."&amp;MID(B157,7,3)&amp;"-"&amp;RIGHT(B157,2)))))</f>
        <v/>
      </c>
    </row>
    <row r="158">
      <c r="A158" s="98">
        <f>IF(B158="","",IF(LEN(B158)&lt;=11,"PF","PJ"))</f>
        <v/>
      </c>
      <c r="B158" s="98" t="n">
        <v>10347502679</v>
      </c>
      <c r="C158" s="35" t="inlineStr">
        <is>
          <t>DAVID ROMUALDO DE SOUZA</t>
        </is>
      </c>
      <c r="D158" s="35">
        <f>UPPER(C158)</f>
        <v/>
      </c>
      <c r="E158" s="98">
        <f>B158</f>
        <v/>
      </c>
      <c r="F158" s="38" t="n">
        <v>31988517261</v>
      </c>
      <c r="L158" s="12" t="inlineStr">
        <is>
          <t>TELEFONE</t>
        </is>
      </c>
      <c r="M158" s="41">
        <f>IF(L158=0,"",IF(L158=Diversos!$I$2,IF(LEN(B158)&lt;=11,TEXT(B158,"00000000000"),TEXT(B158,"00000000000000")),IF(L158=Diversos!$I$3,G158,F158)))</f>
        <v/>
      </c>
      <c r="N158" s="12" t="inlineStr">
        <is>
          <t>MO</t>
        </is>
      </c>
      <c r="AA158" s="59">
        <f>IF(AND(AB158&lt;&gt;"",AC158&lt;&gt;""),AC158,AB158&amp;AC158)</f>
        <v/>
      </c>
      <c r="AB158" s="12">
        <f>IF(H158=0,"",IF(I158=13,H158&amp;"  "&amp;TEXT(I158,"000")&amp;"  "&amp;TEXT(J158,"0000")&amp;"  "&amp;K158&amp;" - CPF: "&amp;E158,H158&amp;"  "&amp;TEXT(J158,"0000")&amp;"  "&amp;K158&amp;" - CPF: "&amp;AF158))</f>
        <v/>
      </c>
      <c r="AC158" s="12" t="n"/>
      <c r="AE158" s="86">
        <f>IF(A158="PF",LEN(B158),"")</f>
        <v/>
      </c>
      <c r="AF158" s="12">
        <f>IF(AE158="","",IF(AE158=8,"000."&amp;LEFT(B158,3)&amp;"."&amp;MID(B158,4,3)&amp;"-"&amp;RIGHT(B158,2),IF(AE158=9,"00"&amp;LEFT(B158,1)&amp;"."&amp;MID(B158,2,3)&amp;"."&amp;MID(B158,5,3)&amp;"-"&amp;RIGHT(B158,2),IF(AE158=10,"0"&amp;LEFT(B158,2)&amp;"."&amp;MID(B158,3,3)&amp;"."&amp;MID(B158,6,3)&amp;"-"&amp;RIGHT(B158,2),LEFT(B158,3)&amp;"."&amp;MID(B158,4,3)&amp;"."&amp;MID(B158,7,3)&amp;"-"&amp;RIGHT(B158,2)))))</f>
        <v/>
      </c>
    </row>
    <row r="159">
      <c r="A159" s="98" t="inlineStr">
        <is>
          <t>PJ</t>
        </is>
      </c>
      <c r="B159" s="37" t="n">
        <v>32392731000116</v>
      </c>
      <c r="C159" s="36" t="inlineStr">
        <is>
          <t xml:space="preserve">EMPÓRIO DA CONSTRUÇÃO 040 EIRELI </t>
        </is>
      </c>
      <c r="D159" s="36" t="inlineStr">
        <is>
          <t>DEPÓSITO 040</t>
        </is>
      </c>
      <c r="E159" s="37">
        <f>B159</f>
        <v/>
      </c>
      <c r="F159" s="43" t="n"/>
      <c r="G159" s="44" t="n"/>
      <c r="H159" s="44" t="n"/>
      <c r="I159" s="45" t="n"/>
      <c r="J159" s="46" t="n"/>
      <c r="K159" s="44" t="n"/>
      <c r="L159" s="44" t="n"/>
      <c r="M159" s="41">
        <f>IF(L159=0,"",IF(L159=Diversos!$I$2,IF(LEN(B159)&lt;=11,TEXT(B159,"00000000000"),TEXT(B159,"00000000000000")),IF(L159=Diversos!$I$3,G159,F159)))</f>
        <v/>
      </c>
      <c r="N159" s="44" t="inlineStr">
        <is>
          <t>MAT</t>
        </is>
      </c>
      <c r="O159" s="44" t="n"/>
      <c r="P159" s="44" t="inlineStr">
        <is>
          <t>FORNECEDOR</t>
        </is>
      </c>
      <c r="Q159" s="44" t="inlineStr">
        <is>
          <t>RODOVIA BR040</t>
        </is>
      </c>
      <c r="R159" s="44" t="n">
        <v>995</v>
      </c>
      <c r="S159" s="44" t="inlineStr">
        <is>
          <t>KM 57</t>
        </is>
      </c>
      <c r="T159" s="44" t="inlineStr">
        <is>
          <t>VALE DO SOL</t>
        </is>
      </c>
      <c r="U159" s="47" t="n">
        <v>34011160</v>
      </c>
      <c r="V159" s="44" t="inlineStr">
        <is>
          <t>NOVA LIMA</t>
        </is>
      </c>
      <c r="W159" s="44" t="inlineStr">
        <is>
          <t>MG</t>
        </is>
      </c>
      <c r="X159" s="44" t="n"/>
      <c r="Y159" s="44" t="n"/>
      <c r="Z159" s="44" t="n"/>
      <c r="AA159" s="12">
        <f>IF(AND(AB159&lt;&gt;"",AC159&lt;&gt;""),AC159,AB159&amp;AC159)</f>
        <v/>
      </c>
      <c r="AB159" s="12">
        <f>IF(H159=0,"",IF(I159=13,H159&amp;"  "&amp;TEXT(I159,"000")&amp;"  "&amp;TEXT(J159,"0000")&amp;"  "&amp;K159&amp;" - CPF: "&amp;E159,H159&amp;"  "&amp;TEXT(J159,"0000")&amp;"  "&amp;K159&amp;" - CPF: "&amp;AF159))</f>
        <v/>
      </c>
      <c r="AC159" s="12">
        <f>IF(L159=0,"",IF(AND(L159="CNPJ/CPF",A159="PF"),"PIX: "&amp;TEXT(M159,"00000000000"),IF(L159="TELEFONE","PIX: "&amp;M159,IF(L159="EMAIL","PIX: "&amp;M159,"PIX: "&amp;TEXT(M159,"00000000000000")))))</f>
        <v/>
      </c>
      <c r="AE159" s="86">
        <f>IF(A159="PF",LEN(B159),"")</f>
        <v/>
      </c>
      <c r="AF159" s="12">
        <f>IF(AE159="","",IF(AE159=8,"000."&amp;LEFT(B159,3)&amp;"."&amp;MID(B159,4,3)&amp;"-"&amp;RIGHT(B159,2),IF(AE159=9,"00"&amp;LEFT(B159,1)&amp;"."&amp;MID(B159,2,3)&amp;"."&amp;MID(B159,5,3)&amp;"-"&amp;RIGHT(B159,2),IF(AE159=10,"0"&amp;LEFT(B159,2)&amp;"."&amp;MID(B159,3,3)&amp;"."&amp;MID(B159,6,3)&amp;"-"&amp;RIGHT(B159,2),LEFT(B159,3)&amp;"."&amp;MID(B159,4,3)&amp;"."&amp;MID(B159,7,3)&amp;"-"&amp;RIGHT(B159,2)))))</f>
        <v/>
      </c>
    </row>
    <row r="160">
      <c r="A160" s="98">
        <f>IF(B160="","",IF(LEN(B160)&lt;=11,"PF","PJ"))</f>
        <v/>
      </c>
      <c r="B160" s="98" t="n">
        <v>3918003000105</v>
      </c>
      <c r="C160" s="35" t="inlineStr">
        <is>
          <t>DEPÓSITO BOA VISTA</t>
        </is>
      </c>
      <c r="D160" s="35">
        <f>UPPER(C160)</f>
        <v/>
      </c>
      <c r="E160" s="98">
        <f>B160</f>
        <v/>
      </c>
      <c r="M160" s="41">
        <f>IF(L160=0,"",IF(L160=Diversos!$I$2,IF(LEN(B160)&lt;=11,TEXT(B160,"00000000000"),TEXT(B160,"00000000000000")),IF(L160=Diversos!$I$3,G160,F160)))</f>
        <v/>
      </c>
      <c r="N160" s="12" t="inlineStr">
        <is>
          <t>MAT</t>
        </is>
      </c>
      <c r="AA160" s="59">
        <f>IF(AND(AB160&lt;&gt;"",AC160&lt;&gt;""),AC160,AB160&amp;AC160)</f>
        <v/>
      </c>
      <c r="AB160" s="12">
        <f>IF(H160=0,"",IF(I160=13,H160&amp;"  "&amp;TEXT(I160,"000")&amp;"  "&amp;TEXT(J160,"0000")&amp;"  "&amp;K160&amp;" - CPF: "&amp;E160,H160&amp;"  "&amp;TEXT(J160,"0000")&amp;"  "&amp;K160&amp;" - CPF: "&amp;AF160))</f>
        <v/>
      </c>
      <c r="AC160" s="12">
        <f>IF(L160=0,"",IF(AND(L160="CNPJ/CPF",A160="PF"),"PIX: "&amp;TEXT(M160,"00000000000"),IF(L160="TELEFONE","PIX: "&amp;M160,IF(L160="EMAIL","PIX: "&amp;M160,"PIX: "&amp;TEXT(M160,"00000000000000")))))</f>
        <v/>
      </c>
      <c r="AE160" s="86">
        <f>IF(A160="PF",LEN(B160),"")</f>
        <v/>
      </c>
      <c r="AF160" s="12">
        <f>IF(AE160="","",IF(AE160=8,"000."&amp;LEFT(B160,3)&amp;"."&amp;MID(B160,4,3)&amp;"-"&amp;RIGHT(B160,2),IF(AE160=9,"00"&amp;LEFT(B160,1)&amp;"."&amp;MID(B160,2,3)&amp;"."&amp;MID(B160,5,3)&amp;"-"&amp;RIGHT(B160,2),IF(AE160=10,"0"&amp;LEFT(B160,2)&amp;"."&amp;MID(B160,3,3)&amp;"."&amp;MID(B160,6,3)&amp;"-"&amp;RIGHT(B160,2),LEFT(B160,3)&amp;"."&amp;MID(B160,4,3)&amp;"."&amp;MID(B160,7,3)&amp;"-"&amp;RIGHT(B160,2)))))</f>
        <v/>
      </c>
    </row>
    <row r="161">
      <c r="A161" s="98">
        <f>IF(B161="","",IF(LEN(B161)&lt;=11,"PF","PJ"))</f>
        <v/>
      </c>
      <c r="B161" s="98" t="n">
        <v>43460841000194</v>
      </c>
      <c r="C161" s="35" t="inlineStr">
        <is>
          <t>DEPÓSITO THIAGO</t>
        </is>
      </c>
      <c r="D161" s="35">
        <f>UPPER(C161)</f>
        <v/>
      </c>
      <c r="E161" s="98">
        <f>B161</f>
        <v/>
      </c>
      <c r="M161" s="41">
        <f>IF(L161=0,"",IF(L161=Diversos!$I$2,IF(LEN(B161)&lt;=11,TEXT(B161,"00000000000"),TEXT(B161,"00000000000000")),IF(L161=Diversos!$I$3,G161,F161)))</f>
        <v/>
      </c>
      <c r="N161" s="12" t="inlineStr">
        <is>
          <t>MAT</t>
        </is>
      </c>
      <c r="AA161" s="59">
        <f>IF(AND(AB161&lt;&gt;"",AC161&lt;&gt;""),AC161,AB161&amp;AC161)</f>
        <v/>
      </c>
      <c r="AB161" s="12">
        <f>IF(H161=0,"",IF(I161=13,H161&amp;"  "&amp;TEXT(I161,"000")&amp;"  "&amp;TEXT(J161,"0000")&amp;"  "&amp;K161&amp;" - CPF: "&amp;E161,H161&amp;"  "&amp;TEXT(J161,"0000")&amp;"  "&amp;K161&amp;" - CPF: "&amp;AF161))</f>
        <v/>
      </c>
      <c r="AC161" s="12">
        <f>IF(L161=0,"",IF(AND(L161="CNPJ/CPF",A161="PF"),"PIX: "&amp;TEXT(M161,"00000000000"),IF(L161="TELEFONE","PIX: "&amp;M161,IF(L161="EMAIL","PIX: "&amp;M161,"PIX: "&amp;TEXT(M161,"00000000000000")))))</f>
        <v/>
      </c>
      <c r="AE161" s="86">
        <f>IF(A161="PF",LEN(B161),"")</f>
        <v/>
      </c>
      <c r="AF161" s="12">
        <f>IF(AE161="","",IF(AE161=8,"000."&amp;LEFT(B161,3)&amp;"."&amp;MID(B161,4,3)&amp;"-"&amp;RIGHT(B161,2),IF(AE161=9,"00"&amp;LEFT(B161,1)&amp;"."&amp;MID(B161,2,3)&amp;"."&amp;MID(B161,5,3)&amp;"-"&amp;RIGHT(B161,2),IF(AE161=10,"0"&amp;LEFT(B161,2)&amp;"."&amp;MID(B161,3,3)&amp;"."&amp;MID(B161,6,3)&amp;"-"&amp;RIGHT(B161,2),LEFT(B161,3)&amp;"."&amp;MID(B161,4,3)&amp;"."&amp;MID(B161,7,3)&amp;"-"&amp;RIGHT(B161,2)))))</f>
        <v/>
      </c>
    </row>
    <row r="162">
      <c r="A162" s="98">
        <f>IF(B162="","",IF(LEN(B162)&lt;=11,"PF","PJ"))</f>
        <v/>
      </c>
      <c r="B162" s="98" t="n">
        <v>3156227684</v>
      </c>
      <c r="C162" s="35" t="inlineStr">
        <is>
          <t>DERLANO CALDEIRA SANTOS</t>
        </is>
      </c>
      <c r="D162" s="36">
        <f>UPPER(C162)</f>
        <v/>
      </c>
      <c r="E162" s="37">
        <f>B162</f>
        <v/>
      </c>
      <c r="F162" s="38" t="n">
        <v>31993675460</v>
      </c>
      <c r="L162" s="12" t="inlineStr">
        <is>
          <t>TELEFONE</t>
        </is>
      </c>
      <c r="M162" s="41">
        <f>IF(L162=0,"",IF(L162=Diversos!$I$2,IF(LEN(B162)&lt;=11,TEXT(B162,"00000000000"),TEXT(B162,"00000000000000")),IF(L162=Diversos!$I$3,G162,F162)))</f>
        <v/>
      </c>
      <c r="N162" s="12" t="inlineStr">
        <is>
          <t>MO</t>
        </is>
      </c>
      <c r="P162" s="44" t="inlineStr">
        <is>
          <t>COLABORADOR</t>
        </is>
      </c>
      <c r="T162" s="42" t="n"/>
      <c r="AA162" s="12">
        <f>IF(AND(AB162&lt;&gt;"",AC162&lt;&gt;""),AC162,AB162&amp;AC162)</f>
        <v/>
      </c>
      <c r="AB162" s="12">
        <f>IF(H162=0,"",IF(I162=13,H162&amp;"  "&amp;TEXT(I162,"000")&amp;"  "&amp;TEXT(J162,"0000")&amp;"  "&amp;K162&amp;" - CPF: "&amp;E162,H162&amp;"  "&amp;TEXT(J162,"0000")&amp;"  "&amp;K162&amp;" - CPF: "&amp;AF162))</f>
        <v/>
      </c>
      <c r="AC162" s="12">
        <f>IF(L162=0,"",IF(AND(L162="CNPJ/CPF",A162="PF"),"PIX: "&amp;TEXT(M162,"00000000000"),IF(L162="TELEFONE","PIX: "&amp;M162,IF(L162="EMAIL","PIX: "&amp;M162,"PIX: "&amp;TEXT(M162,"00000000000000")))))</f>
        <v/>
      </c>
      <c r="AE162" s="86">
        <f>IF(A162="PF",LEN(B162),"")</f>
        <v/>
      </c>
      <c r="AF162" s="12">
        <f>IF(AE162="","",IF(AE162=8,"000."&amp;LEFT(B162,3)&amp;"."&amp;MID(B162,4,3)&amp;"-"&amp;RIGHT(B162,2),IF(AE162=9,"00"&amp;LEFT(B162,1)&amp;"."&amp;MID(B162,2,3)&amp;"."&amp;MID(B162,5,3)&amp;"-"&amp;RIGHT(B162,2),IF(AE162=10,"0"&amp;LEFT(B162,2)&amp;"."&amp;MID(B162,3,3)&amp;"."&amp;MID(B162,6,3)&amp;"-"&amp;RIGHT(B162,2),LEFT(B162,3)&amp;"."&amp;MID(B162,4,3)&amp;"."&amp;MID(B162,7,3)&amp;"-"&amp;RIGHT(B162,2)))))</f>
        <v/>
      </c>
    </row>
    <row r="163">
      <c r="A163" s="98">
        <f>IF(B163="","",IF(LEN(B163)&lt;=11,"PF","PJ"))</f>
        <v/>
      </c>
      <c r="B163" s="98" t="n">
        <v>32139682000104</v>
      </c>
      <c r="C163" s="58" t="inlineStr">
        <is>
          <t>DIEGO DISTRIBUIDORA DE GESSO</t>
        </is>
      </c>
      <c r="D163" s="35">
        <f>UPPER(C163)</f>
        <v/>
      </c>
      <c r="E163" s="98">
        <f>B163</f>
        <v/>
      </c>
      <c r="M163" s="41">
        <f>IF(L163=0,"",IF(L163=Diversos!$I$2,IF(LEN(B163)&lt;=11,TEXT(B163,"00000000000"),TEXT(B163,"00000000000000")),IF(L163=Diversos!$I$3,G163,F163)))</f>
        <v/>
      </c>
      <c r="N163" s="83" t="inlineStr">
        <is>
          <t>MAT</t>
        </is>
      </c>
      <c r="AA163" s="59">
        <f>IF(AND(AB163&lt;&gt;"",AC163&lt;&gt;""),AC163,AB163&amp;AC163)</f>
        <v/>
      </c>
      <c r="AB163" s="12">
        <f>IF(H163=0,"",IF(I163=13,H163&amp;"  "&amp;TEXT(I163,"000")&amp;"  "&amp;TEXT(J163,"0000")&amp;"  "&amp;K163&amp;" - CPF: "&amp;E163,H163&amp;"  "&amp;TEXT(J163,"0000")&amp;"  "&amp;K163&amp;" - CPF: "&amp;AF163))</f>
        <v/>
      </c>
      <c r="AC163" s="12">
        <f>IF(L163=0,"",IF(AND(L163="CNPJ/CPF",A163="PF"),"PIX: "&amp;TEXT(M163,"00000000000"),IF(L163="TELEFONE","PIX: "&amp;M163,IF(L163="EMAIL","PIX: "&amp;M163,"PIX: "&amp;TEXT(M163,"00000000000000")))))</f>
        <v/>
      </c>
      <c r="AE163" s="86">
        <f>IF(A163="PF",LEN(B163),"")</f>
        <v/>
      </c>
      <c r="AF163" s="12">
        <f>IF(AE163="","",IF(AE163=8,"000."&amp;LEFT(B163,3)&amp;"."&amp;MID(B163,4,3)&amp;"-"&amp;RIGHT(B163,2),IF(AE163=9,"00"&amp;LEFT(B163,1)&amp;"."&amp;MID(B163,2,3)&amp;"."&amp;MID(B163,5,3)&amp;"-"&amp;RIGHT(B163,2),IF(AE163=10,"0"&amp;LEFT(B163,2)&amp;"."&amp;MID(B163,3,3)&amp;"."&amp;MID(B163,6,3)&amp;"-"&amp;RIGHT(B163,2),LEFT(B163,3)&amp;"."&amp;MID(B163,4,3)&amp;"."&amp;MID(B163,7,3)&amp;"-"&amp;RIGHT(B163,2)))))</f>
        <v/>
      </c>
    </row>
    <row r="164">
      <c r="A164" s="12">
        <f>IF(B164="","",IF(LEN(B164)&lt;=11,"PF","PJ"))</f>
        <v/>
      </c>
      <c r="B164" s="98" t="n">
        <v>6667226610</v>
      </c>
      <c r="C164" s="35" t="inlineStr">
        <is>
          <t>DIEGO M SILVA DANIEL</t>
        </is>
      </c>
      <c r="D164" s="35">
        <f>UPPER(C164)</f>
        <v/>
      </c>
      <c r="E164" s="98">
        <f>B164</f>
        <v/>
      </c>
      <c r="L164" s="12" t="inlineStr">
        <is>
          <t>CNPJ/CPF</t>
        </is>
      </c>
      <c r="M164" s="41">
        <f>IF(L164=0,"",IF(L164=Diversos!$I$2,IF(LEN(B164)&lt;=11,TEXT(B164,"00000000000"),TEXT(B164,"00000000000000")),IF(L164=Diversos!$I$3,G164,F164)))</f>
        <v/>
      </c>
      <c r="N164" s="12" t="inlineStr">
        <is>
          <t>SERV</t>
        </is>
      </c>
      <c r="O164" s="12" t="inlineStr">
        <is>
          <t>IMPERMEABILIZAÇÃO</t>
        </is>
      </c>
      <c r="AA164" s="12">
        <f>IF(AND(AB164&lt;&gt;"",AC164&lt;&gt;""),AC164,AB164&amp;AC164)</f>
        <v/>
      </c>
      <c r="AB164" s="12">
        <f>IF(H164=0,"",IF(I164=13,H164&amp;"  "&amp;TEXT(I164,"000")&amp;"  "&amp;TEXT(J164,"0000")&amp;"  "&amp;K164&amp;" - CPF: "&amp;E164,H164&amp;"  "&amp;TEXT(J164,"0000")&amp;"  "&amp;K164&amp;" - CPF: "&amp;AF164))</f>
        <v/>
      </c>
      <c r="AC164" s="12">
        <f>IF(L164=0,"",IF(AND(L164="CNPJ/CPF",A164="PF"),"PIX: "&amp;TEXT(M164,"00000000000"),IF(L164="TELEFONE","PIX: "&amp;M164,IF(L164="EMAIL","PIX: "&amp;M164,"PIX: "&amp;TEXT(M164,"00000000000000")))))</f>
        <v/>
      </c>
      <c r="AE164" s="86">
        <f>IF(A164="PF",LEN(B164),"")</f>
        <v/>
      </c>
      <c r="AF164" s="12">
        <f>IF(AE164="","",IF(AE164=8,"000."&amp;LEFT(B164,3)&amp;"."&amp;MID(B164,4,3)&amp;"-"&amp;RIGHT(B164,2),IF(AE164=9,"00"&amp;LEFT(B164,1)&amp;"."&amp;MID(B164,2,3)&amp;"."&amp;MID(B164,5,3)&amp;"-"&amp;RIGHT(B164,2),IF(AE164=10,"0"&amp;LEFT(B164,2)&amp;"."&amp;MID(B164,3,3)&amp;"."&amp;MID(B164,6,3)&amp;"-"&amp;RIGHT(B164,2),LEFT(B164,3)&amp;"."&amp;MID(B164,4,3)&amp;"."&amp;MID(B164,7,3)&amp;"-"&amp;RIGHT(B164,2)))))</f>
        <v/>
      </c>
    </row>
    <row r="165">
      <c r="A165" s="12">
        <f>IF(B165="","",IF(LEN(B165)&lt;=11,"PF","PJ"))</f>
        <v/>
      </c>
      <c r="B165" s="98" t="n">
        <v>2055468626</v>
      </c>
      <c r="C165" s="35" t="inlineStr">
        <is>
          <t>DIOGO SOUZA MARQUES</t>
        </is>
      </c>
      <c r="D165" s="35" t="inlineStr">
        <is>
          <t>DIOGO SOUZA MARQUES</t>
        </is>
      </c>
      <c r="E165" s="98">
        <f>B165</f>
        <v/>
      </c>
      <c r="L165" s="12" t="inlineStr">
        <is>
          <t>CNPJ/CPF</t>
        </is>
      </c>
      <c r="M165" s="41">
        <f>IF(L165=0,"",IF(L165=Diversos!$I$2,IF(LEN(B165)&lt;=11,TEXT(B165,"00000000000"),TEXT(B165,"00000000000000")),IF(L165=Diversos!$I$3,G165,F165)))</f>
        <v/>
      </c>
      <c r="N165" s="12" t="inlineStr">
        <is>
          <t>MO</t>
        </is>
      </c>
      <c r="P165" s="12" t="inlineStr">
        <is>
          <t>COLABORADOR</t>
        </is>
      </c>
      <c r="AA165" s="12">
        <f>IF(AND(AB165&lt;&gt;"",AC165&lt;&gt;""),AC165,AB165&amp;AC165)</f>
        <v/>
      </c>
      <c r="AB165" s="12">
        <f>IF(H165=0,"",IF(I165=13,H165&amp;"  "&amp;TEXT(I165,"000")&amp;"  "&amp;TEXT(J165,"0000")&amp;"  "&amp;K165&amp;" - CPF: "&amp;E165,H165&amp;"  "&amp;TEXT(J165,"0000")&amp;"  "&amp;K165&amp;" - CPF: "&amp;AF165))</f>
        <v/>
      </c>
      <c r="AC165" s="12">
        <f>IF(L165=0,"",IF(AND(L165="CNPJ/CPF",A165="PF"),"PIX: "&amp;TEXT(M165,"00000000000"),IF(L165="TELEFONE","PIX: "&amp;M165,IF(L165="EMAIL","PIX: "&amp;M165,"PIX: "&amp;TEXT(M165,"00000000000000")))))</f>
        <v/>
      </c>
      <c r="AE165" s="86">
        <f>IF(A165="PF",LEN(B165),"")</f>
        <v/>
      </c>
      <c r="AF165" s="12">
        <f>IF(AE165="","",IF(AE165=8,"000."&amp;LEFT(B165,3)&amp;"."&amp;MID(B165,4,3)&amp;"-"&amp;RIGHT(B165,2),IF(AE165=9,"00"&amp;LEFT(B165,1)&amp;"."&amp;MID(B165,2,3)&amp;"."&amp;MID(B165,5,3)&amp;"-"&amp;RIGHT(B165,2),IF(AE165=10,"0"&amp;LEFT(B165,2)&amp;"."&amp;MID(B165,3,3)&amp;"."&amp;MID(B165,6,3)&amp;"-"&amp;RIGHT(B165,2),LEFT(B165,3)&amp;"."&amp;MID(B165,4,3)&amp;"."&amp;MID(B165,7,3)&amp;"-"&amp;RIGHT(B165,2)))))</f>
        <v/>
      </c>
    </row>
    <row r="166" ht="15.75" customHeight="1">
      <c r="A166" s="98">
        <f>IF(B166="","",IF(LEN(B166)&lt;=11,"PF","PJ"))</f>
        <v/>
      </c>
      <c r="B166" s="98" t="n">
        <v>94512361200</v>
      </c>
      <c r="C166" s="35" t="inlineStr">
        <is>
          <t>DIOSAGNES DE SOUZA ARAUJO</t>
        </is>
      </c>
      <c r="D166" s="35">
        <f>UPPER(C166)</f>
        <v/>
      </c>
      <c r="E166" s="98">
        <f>B166</f>
        <v/>
      </c>
      <c r="H166" s="12" t="inlineStr">
        <is>
          <t>CEF</t>
        </is>
      </c>
      <c r="J166" s="40" t="n">
        <v>81</v>
      </c>
      <c r="K166" s="12" t="n">
        <v>7441340480</v>
      </c>
      <c r="M166" s="41">
        <f>IF(L166=0,"",IF(L166=Diversos!$I$2,IF(LEN(B166)&lt;=11,TEXT(B166,"00000000000"),TEXT(B166,"00000000000000")),IF(L166=Diversos!$I$3,G166,F166)))</f>
        <v/>
      </c>
      <c r="N166" s="12" t="inlineStr">
        <is>
          <t>MO</t>
        </is>
      </c>
      <c r="P166" s="12" t="inlineStr">
        <is>
          <t>COLABORADOR</t>
        </is>
      </c>
      <c r="AA166" s="59">
        <f>IF(AND(AB166&lt;&gt;"",AC166&lt;&gt;""),AC166,AB166&amp;AC166)</f>
        <v/>
      </c>
      <c r="AB166" s="12">
        <f>IF(H166=0,"",IF(I166=13,H166&amp;"  "&amp;TEXT(I166,"000")&amp;"  "&amp;TEXT(J166,"0000")&amp;"  "&amp;K166&amp;" - CPF: "&amp;E166,H166&amp;"  "&amp;TEXT(J166,"0000")&amp;"  "&amp;K166&amp;" - CPF: "&amp;AF166))</f>
        <v/>
      </c>
      <c r="AC166" s="12">
        <f>IF(L166=0,"",IF(AND(L166="CNPJ/CPF",A166="PF"),"PIX: "&amp;TEXT(M166,"00000000000"),IF(L166="TELEFONE","PIX: "&amp;M166,IF(L166="EMAIL","PIX: "&amp;M166,"PIX: "&amp;TEXT(M166,"00000000000000")))))</f>
        <v/>
      </c>
      <c r="AE166" s="86">
        <f>IF(A166="PF",LEN(B166),"")</f>
        <v/>
      </c>
      <c r="AF166" s="12">
        <f>IF(AE166="","",IF(AE166=8,"000."&amp;LEFT(B166,3)&amp;"."&amp;MID(B166,4,3)&amp;"-"&amp;RIGHT(B166,2),IF(AE166=9,"00"&amp;LEFT(B166,1)&amp;"."&amp;MID(B166,2,3)&amp;"."&amp;MID(B166,5,3)&amp;"-"&amp;RIGHT(B166,2),IF(AE166=10,"0"&amp;LEFT(B166,2)&amp;"."&amp;MID(B166,3,3)&amp;"."&amp;MID(B166,6,3)&amp;"-"&amp;RIGHT(B166,2),LEFT(B166,3)&amp;"."&amp;MID(B166,4,3)&amp;"."&amp;MID(B166,7,3)&amp;"-"&amp;RIGHT(B166,2)))))</f>
        <v/>
      </c>
    </row>
    <row r="167" ht="15.75" customHeight="1">
      <c r="A167" s="98">
        <f>IF(B167="","",IF(LEN(B167)&lt;=11,"PF","PJ"))</f>
        <v/>
      </c>
      <c r="B167" s="98" t="n">
        <v>5512402000270</v>
      </c>
      <c r="C167" s="35" t="inlineStr">
        <is>
          <t>IMPERTRADE INDUSTRIA E COMERCIO EXPORTACAO E IMPORTACAO LTDA</t>
        </is>
      </c>
      <c r="D167" s="35" t="inlineStr">
        <is>
          <t>DIPROTEC</t>
        </is>
      </c>
      <c r="E167" s="37">
        <f>B167</f>
        <v/>
      </c>
      <c r="M167" s="41">
        <f>IF(L167=0,"",IF(L167=Diversos!$I$2,IF(LEN(B167)&lt;=11,TEXT(B167,"00000000000"),TEXT(B167,"00000000000000")),IF(L167=Diversos!$I$3,G167,F167)))</f>
        <v/>
      </c>
      <c r="N167" s="12" t="inlineStr">
        <is>
          <t>MAT</t>
        </is>
      </c>
      <c r="Q167" s="12" t="inlineStr">
        <is>
          <t>RUA DOM JOAQUIM SILVERIO</t>
        </is>
      </c>
      <c r="R167" s="12" t="n">
        <v>411</v>
      </c>
      <c r="S167" s="12" t="inlineStr">
        <is>
          <t>GALPÃO B</t>
        </is>
      </c>
      <c r="T167" s="12" t="inlineStr">
        <is>
          <t>CORACAO EUCARISTICO</t>
        </is>
      </c>
      <c r="U167" s="42" t="n">
        <v>30535620</v>
      </c>
      <c r="V167" s="12" t="inlineStr">
        <is>
          <t>BELO HORIZONTE</t>
        </is>
      </c>
      <c r="W167" s="12" t="inlineStr">
        <is>
          <t>MG</t>
        </is>
      </c>
      <c r="AA167" s="12">
        <f>IF(AND(AB167&lt;&gt;"",AC167&lt;&gt;""),AC167,AB167&amp;AC167)</f>
        <v/>
      </c>
      <c r="AB167" s="12">
        <f>IF(H167=0,"",IF(I167=13,H167&amp;"  "&amp;TEXT(I167,"000")&amp;"  "&amp;TEXT(J167,"0000")&amp;"  "&amp;K167&amp;" - CPF: "&amp;E167,H167&amp;"  "&amp;TEXT(J167,"0000")&amp;"  "&amp;K167&amp;" - CPF: "&amp;AF167))</f>
        <v/>
      </c>
      <c r="AC167" s="12">
        <f>IF(L167=0,"",IF(AND(L167="CNPJ/CPF",A167="PF"),"PIX: "&amp;TEXT(M167,"00000000000"),IF(L167="TELEFONE","PIX: "&amp;M167,IF(L167="EMAIL","PIX: "&amp;M167,"PIX: "&amp;TEXT(M167,"00000000000000")))))</f>
        <v/>
      </c>
      <c r="AE167" s="86">
        <f>IF(A167="PF",LEN(B167),"")</f>
        <v/>
      </c>
      <c r="AF167" s="12">
        <f>IF(AE167="","",IF(AE167=8,"000."&amp;LEFT(B167,3)&amp;"."&amp;MID(B167,4,3)&amp;"-"&amp;RIGHT(B167,2),IF(AE167=9,"00"&amp;LEFT(B167,1)&amp;"."&amp;MID(B167,2,3)&amp;"."&amp;MID(B167,5,3)&amp;"-"&amp;RIGHT(B167,2),IF(AE167=10,"0"&amp;LEFT(B167,2)&amp;"."&amp;MID(B167,3,3)&amp;"."&amp;MID(B167,6,3)&amp;"-"&amp;RIGHT(B167,2),LEFT(B167,3)&amp;"."&amp;MID(B167,4,3)&amp;"."&amp;MID(B167,7,3)&amp;"-"&amp;RIGHT(B167,2)))))</f>
        <v/>
      </c>
    </row>
    <row r="168" ht="15.75" customHeight="1">
      <c r="A168" s="98">
        <f>IF(B168="","",IF(LEN(B168)&lt;=11,"PF","PJ"))</f>
        <v/>
      </c>
      <c r="B168" s="98" t="n">
        <v>36085466000184</v>
      </c>
      <c r="C168" s="35" t="inlineStr">
        <is>
          <t>DISTRIBUIDORA DE MADEIRAS DO BRASIL LTDA</t>
        </is>
      </c>
      <c r="D168" s="35">
        <f>UPPER(C168)</f>
        <v/>
      </c>
      <c r="E168" s="98">
        <f>B168</f>
        <v/>
      </c>
      <c r="M168" s="41">
        <f>IF(L168=0,"",IF(L168=Diversos!$I$2,IF(LEN(B168)&lt;=11,TEXT(B168,"00000000000"),TEXT(B168,"00000000000000")),IF(L168=Diversos!$I$3,G168,F168)))</f>
        <v/>
      </c>
      <c r="N168" s="12" t="inlineStr">
        <is>
          <t>MAT</t>
        </is>
      </c>
      <c r="AA168" s="59">
        <f>IF(AND(AB168&lt;&gt;"",AC168&lt;&gt;""),AC168,AB168&amp;AC168)</f>
        <v/>
      </c>
      <c r="AB168" s="12">
        <f>IF(H168=0,"",IF(I168=13,H168&amp;"  "&amp;TEXT(I168,"000")&amp;"  "&amp;TEXT(J168,"0000")&amp;"  "&amp;K168&amp;" - CPF: "&amp;E168,H168&amp;"  "&amp;TEXT(J168,"0000")&amp;"  "&amp;K168&amp;" - CPF: "&amp;AF168))</f>
        <v/>
      </c>
      <c r="AC168" s="12">
        <f>IF(L168=0,"",IF(AND(L168="CNPJ/CPF",A168="PF"),"PIX: "&amp;TEXT(M168,"00000000000"),IF(L168="TELEFONE","PIX: "&amp;M168,IF(L168="EMAIL","PIX: "&amp;M168,"PIX: "&amp;TEXT(M168,"00000000000000")))))</f>
        <v/>
      </c>
      <c r="AE168" s="86">
        <f>IF(A168="PF",LEN(B168),"")</f>
        <v/>
      </c>
      <c r="AF168" s="12">
        <f>IF(AE168="","",IF(AE168=8,"000."&amp;LEFT(B168,3)&amp;"."&amp;MID(B168,4,3)&amp;"-"&amp;RIGHT(B168,2),IF(AE168=9,"00"&amp;LEFT(B168,1)&amp;"."&amp;MID(B168,2,3)&amp;"."&amp;MID(B168,5,3)&amp;"-"&amp;RIGHT(B168,2),IF(AE168=10,"0"&amp;LEFT(B168,2)&amp;"."&amp;MID(B168,3,3)&amp;"."&amp;MID(B168,6,3)&amp;"-"&amp;RIGHT(B168,2),LEFT(B168,3)&amp;"."&amp;MID(B168,4,3)&amp;"."&amp;MID(B168,7,3)&amp;"-"&amp;RIGHT(B168,2)))))</f>
        <v/>
      </c>
    </row>
    <row r="169" ht="15.75" customHeight="1">
      <c r="A169" s="12">
        <f>IF(B169="","",IF(LEN(B169)&lt;=11,"PF","PJ"))</f>
        <v/>
      </c>
      <c r="B169" s="98" t="n">
        <v>11427121000130</v>
      </c>
      <c r="C169" s="35" t="inlineStr">
        <is>
          <t>DISTRIBUIDORA SOUZA LTDA</t>
        </is>
      </c>
      <c r="D169" s="35">
        <f>UPPER(C169)</f>
        <v/>
      </c>
      <c r="E169" s="98">
        <f>B169</f>
        <v/>
      </c>
      <c r="M169" s="41">
        <f>IF(L169=0,"",IF(L169=Diversos!$I$2,IF(LEN(B169)&lt;=11,TEXT(B169,"00000000000"),TEXT(B169,"00000000000000")),IF(L169=Diversos!$I$3,G169,F169)))</f>
        <v/>
      </c>
      <c r="N169" s="12" t="inlineStr">
        <is>
          <t>MAT</t>
        </is>
      </c>
      <c r="Q169" s="12" t="inlineStr">
        <is>
          <t xml:space="preserve">Rodovia Br040 </t>
        </is>
      </c>
      <c r="R169" s="12" t="inlineStr">
        <is>
          <t>KM 688</t>
        </is>
      </c>
      <c r="T169" s="12" t="inlineStr">
        <is>
          <t>KENNEDY</t>
        </is>
      </c>
      <c r="U169" s="42" t="n">
        <v>32145000</v>
      </c>
      <c r="V169" s="12" t="inlineStr">
        <is>
          <t>CONTAGEM</t>
        </is>
      </c>
      <c r="W169" s="12" t="inlineStr">
        <is>
          <t>MG</t>
        </is>
      </c>
      <c r="AA169" s="12">
        <f>IF(AND(AB169&lt;&gt;"",AC169&lt;&gt;""),AC169,AB169&amp;AC169)</f>
        <v/>
      </c>
      <c r="AB169" s="12">
        <f>IF(H169=0,"",IF(I169=13,H169&amp;"  "&amp;TEXT(I169,"000")&amp;"  "&amp;TEXT(J169,"0000")&amp;"  "&amp;K169&amp;" - CPF: "&amp;E169,H169&amp;"  "&amp;TEXT(J169,"0000")&amp;"  "&amp;K169&amp;" - CPF: "&amp;AF169))</f>
        <v/>
      </c>
      <c r="AC169" s="12">
        <f>IF(L169=0,"",IF(AND(L169="CNPJ/CPF",A169="PF"),"PIX: "&amp;TEXT(M169,"00000000000"),IF(L169="TELEFONE","PIX: "&amp;M169,IF(L169="EMAIL","PIX: "&amp;M169,"PIX: "&amp;TEXT(M169,"00000000000000")))))</f>
        <v/>
      </c>
      <c r="AE169" s="86">
        <f>IF(A169="PF",LEN(B169),"")</f>
        <v/>
      </c>
      <c r="AF169" s="12">
        <f>IF(AE169="","",IF(AE169=8,"000."&amp;LEFT(B169,3)&amp;"."&amp;MID(B169,4,3)&amp;"-"&amp;RIGHT(B169,2),IF(AE169=9,"00"&amp;LEFT(B169,1)&amp;"."&amp;MID(B169,2,3)&amp;"."&amp;MID(B169,5,3)&amp;"-"&amp;RIGHT(B169,2),IF(AE169=10,"0"&amp;LEFT(B169,2)&amp;"."&amp;MID(B169,3,3)&amp;"."&amp;MID(B169,6,3)&amp;"-"&amp;RIGHT(B169,2),LEFT(B169,3)&amp;"."&amp;MID(B169,4,3)&amp;"."&amp;MID(B169,7,3)&amp;"-"&amp;RIGHT(B169,2)))))</f>
        <v/>
      </c>
    </row>
    <row r="170" ht="15.75" customHeight="1">
      <c r="A170" s="98">
        <f>IF(B170="","",IF(LEN(B170)&lt;=11,"PF","PJ"))</f>
        <v/>
      </c>
      <c r="B170" s="52" t="n">
        <v>16000000600</v>
      </c>
      <c r="C170" s="35" t="inlineStr">
        <is>
          <t>DIVERSOS PF</t>
        </is>
      </c>
      <c r="D170" s="36">
        <f>UPPER(C170)</f>
        <v/>
      </c>
      <c r="E170" s="37">
        <f>B170</f>
        <v/>
      </c>
      <c r="M170" s="41">
        <f>IF(L170=0,"",IF(L170=Diversos!$I$2,IF(LEN(B170)&lt;=11,TEXT(B170,"00000000000"),TEXT(B170,"00000000000000")),IF(L170=Diversos!$I$3,G170,F170)))</f>
        <v/>
      </c>
      <c r="N170" s="12" t="inlineStr">
        <is>
          <t>DIV</t>
        </is>
      </c>
      <c r="AA170" s="59">
        <f>IF(AND(AB170&lt;&gt;"",AC170&lt;&gt;""),AC170,AB170&amp;AC170)</f>
        <v/>
      </c>
      <c r="AB170" s="12">
        <f>IF(H170=0,"",IF(I170=13,H170&amp;"  "&amp;TEXT(I170,"000")&amp;"  "&amp;TEXT(J170,"0000")&amp;"  "&amp;K170&amp;" - CPF: "&amp;E170,H170&amp;"  "&amp;TEXT(J170,"0000")&amp;"  "&amp;K170&amp;" - CPF: "&amp;AF170))</f>
        <v/>
      </c>
      <c r="AC170" s="12">
        <f>IF(L170=0,"",IF(AND(L170="CNPJ/CPF",A170="PF"),"PIX: "&amp;TEXT(M170,"00000000000"),IF(L170="TELEFONE","PIX: "&amp;M170,IF(L170="EMAIL","PIX: "&amp;M170,"PIX: "&amp;TEXT(M170,"00000000000000")))))</f>
        <v/>
      </c>
      <c r="AE170" s="86">
        <f>IF(A170="PF",LEN(B170),"")</f>
        <v/>
      </c>
      <c r="AF170" s="12">
        <f>IF(AE170="","",IF(AE170=8,"000."&amp;LEFT(B170,3)&amp;"."&amp;MID(B170,4,3)&amp;"-"&amp;RIGHT(B170,2),IF(AE170=9,"00"&amp;LEFT(B170,1)&amp;"."&amp;MID(B170,2,3)&amp;"."&amp;MID(B170,5,3)&amp;"-"&amp;RIGHT(B170,2),IF(AE170=10,"0"&amp;LEFT(B170,2)&amp;"."&amp;MID(B170,3,3)&amp;"."&amp;MID(B170,6,3)&amp;"-"&amp;RIGHT(B170,2),LEFT(B170,3)&amp;"."&amp;MID(B170,4,3)&amp;"."&amp;MID(B170,7,3)&amp;"-"&amp;RIGHT(B170,2)))))</f>
        <v/>
      </c>
    </row>
    <row r="171" ht="15.75" customHeight="1">
      <c r="A171" s="98">
        <f>IF(B171="","",IF(LEN(B171)&lt;=11,"PF","PJ"))</f>
        <v/>
      </c>
      <c r="B171" s="98" t="n">
        <v>44751926000194</v>
      </c>
      <c r="C171" s="35" t="inlineStr">
        <is>
          <t>DL LOCAÇÕES E TRANSPORTES LTDA</t>
        </is>
      </c>
      <c r="D171" s="36">
        <f>UPPER(C171)</f>
        <v/>
      </c>
      <c r="E171" s="37">
        <f>B171</f>
        <v/>
      </c>
      <c r="M171" s="41">
        <f>IF(L171=0,"",IF(L171=Diversos!$I$2,IF(LEN(B171)&lt;=11,TEXT(B171,"00000000000"),TEXT(B171,"00000000000000")),IF(L171=Diversos!$I$3,G171,F171)))</f>
        <v/>
      </c>
      <c r="N171" s="12" t="inlineStr">
        <is>
          <t>DIV</t>
        </is>
      </c>
      <c r="O171" s="12" t="inlineStr">
        <is>
          <t>FRETE</t>
        </is>
      </c>
      <c r="P171" s="12" t="inlineStr">
        <is>
          <t>FORNECEDOR</t>
        </is>
      </c>
      <c r="Q171" s="12" t="inlineStr">
        <is>
          <t>RUA SÃO MARCOS</t>
        </is>
      </c>
      <c r="R171" s="12" t="n">
        <v>375</v>
      </c>
      <c r="T171" s="12" t="inlineStr">
        <is>
          <t>AGUA BRANCA</t>
        </is>
      </c>
      <c r="U171" s="42" t="n">
        <v>32371120</v>
      </c>
      <c r="V171" s="12" t="inlineStr">
        <is>
          <t>CONTAGEM</t>
        </is>
      </c>
      <c r="W171" s="12" t="inlineStr">
        <is>
          <t>MG</t>
        </is>
      </c>
      <c r="AA171" s="12">
        <f>IF(AND(AB171&lt;&gt;"",AC171&lt;&gt;""),AC171,AB171&amp;AC171)</f>
        <v/>
      </c>
      <c r="AB171" s="12">
        <f>IF(H171=0,"",IF(I171=13,H171&amp;"  "&amp;TEXT(I171,"000")&amp;"  "&amp;TEXT(J171,"0000")&amp;"  "&amp;K171&amp;" - CPF: "&amp;E171,H171&amp;"  "&amp;TEXT(J171,"0000")&amp;"  "&amp;K171&amp;" - CPF: "&amp;AF171))</f>
        <v/>
      </c>
      <c r="AC171" s="12">
        <f>IF(L171=0,"",IF(AND(L171="CNPJ/CPF",A171="PF"),"PIX: "&amp;TEXT(M171,"00000000000"),IF(L171="TELEFONE","PIX: "&amp;M171,IF(L171="EMAIL","PIX: "&amp;M171,"PIX: "&amp;TEXT(M171,"00000000000000")))))</f>
        <v/>
      </c>
      <c r="AE171" s="86">
        <f>IF(A171="PF",LEN(B171),"")</f>
        <v/>
      </c>
      <c r="AF171" s="12">
        <f>IF(AE171="","",IF(AE171=8,"000."&amp;LEFT(B171,3)&amp;"."&amp;MID(B171,4,3)&amp;"-"&amp;RIGHT(B171,2),IF(AE171=9,"00"&amp;LEFT(B171,1)&amp;"."&amp;MID(B171,2,3)&amp;"."&amp;MID(B171,5,3)&amp;"-"&amp;RIGHT(B171,2),IF(AE171=10,"0"&amp;LEFT(B171,2)&amp;"."&amp;MID(B171,3,3)&amp;"."&amp;MID(B171,6,3)&amp;"-"&amp;RIGHT(B171,2),LEFT(B171,3)&amp;"."&amp;MID(B171,4,3)&amp;"."&amp;MID(B171,7,3)&amp;"-"&amp;RIGHT(B171,2)))))</f>
        <v/>
      </c>
    </row>
    <row r="172">
      <c r="A172" s="98">
        <f>IF(B172="","",IF(LEN(B172)&lt;=11,"PF","PJ"))</f>
        <v/>
      </c>
      <c r="B172" s="98" t="n">
        <v>87942119653</v>
      </c>
      <c r="C172" s="35" t="inlineStr">
        <is>
          <t>DOMINGOS DA SILVA LIMA</t>
        </is>
      </c>
      <c r="D172" s="35">
        <f>UPPER(C172)</f>
        <v/>
      </c>
      <c r="E172" s="98">
        <f>B172</f>
        <v/>
      </c>
      <c r="H172" s="12" t="inlineStr">
        <is>
          <t>CEF</t>
        </is>
      </c>
      <c r="I172" s="39" t="n">
        <v>13</v>
      </c>
      <c r="J172" s="40" t="n">
        <v>892</v>
      </c>
      <c r="K172" s="12" t="inlineStr">
        <is>
          <t>00113057-1</t>
        </is>
      </c>
      <c r="M172" s="41">
        <f>IF(L172=0,"",IF(L172=Diversos!$I$2,IF(LEN(B172)&lt;=11,TEXT(B172,"00000000000"),TEXT(B172,"00000000000000")),IF(L172=Diversos!$I$3,G172,F172)))</f>
        <v/>
      </c>
      <c r="N172" s="12" t="inlineStr">
        <is>
          <t>MO</t>
        </is>
      </c>
      <c r="AA172" s="59">
        <f>IF(AND(AB172&lt;&gt;"",AC172&lt;&gt;""),AC172,AB172&amp;AC172)</f>
        <v/>
      </c>
      <c r="AB172" s="12">
        <f>IF(H172=0,"",IF(I172=13,H172&amp;"  "&amp;TEXT(I172,"000")&amp;"  "&amp;TEXT(J172,"0000")&amp;"  "&amp;K172&amp;" - CPF: "&amp;E172,H172&amp;"  "&amp;TEXT(J172,"0000")&amp;"  "&amp;K172&amp;" - CPF: "&amp;AF172))</f>
        <v/>
      </c>
      <c r="AC172" s="12">
        <f>IF(L172=0,"",IF(AND(L172="CNPJ/CPF",A172="PF"),"PIX: "&amp;TEXT(M172,"00000000000"),IF(L172="TELEFONE","PIX: "&amp;M172,IF(L172="EMAIL","PIX: "&amp;M172,"PIX: "&amp;TEXT(M172,"00000000000000")))))</f>
        <v/>
      </c>
      <c r="AE172" s="86">
        <f>IF(A172="PF",LEN(B172),"")</f>
        <v/>
      </c>
      <c r="AF172" s="12">
        <f>IF(AE172="","",IF(AE172=8,"000."&amp;LEFT(B172,3)&amp;"."&amp;MID(B172,4,3)&amp;"-"&amp;RIGHT(B172,2),IF(AE172=9,"00"&amp;LEFT(B172,1)&amp;"."&amp;MID(B172,2,3)&amp;"."&amp;MID(B172,5,3)&amp;"-"&amp;RIGHT(B172,2),IF(AE172=10,"0"&amp;LEFT(B172,2)&amp;"."&amp;MID(B172,3,3)&amp;"."&amp;MID(B172,6,3)&amp;"-"&amp;RIGHT(B172,2),LEFT(B172,3)&amp;"."&amp;MID(B172,4,3)&amp;"."&amp;MID(B172,7,3)&amp;"-"&amp;RIGHT(B172,2)))))</f>
        <v/>
      </c>
    </row>
    <row r="173">
      <c r="A173" s="98">
        <f>IF(B173="","",IF(LEN(B173)&lt;=11,"PF","PJ"))</f>
        <v/>
      </c>
      <c r="B173" s="98" t="n">
        <v>84655364220</v>
      </c>
      <c r="C173" s="35" t="inlineStr">
        <is>
          <t>DORGIVAL POTASIO</t>
        </is>
      </c>
      <c r="D173" s="36">
        <f>UPPER(C173)</f>
        <v/>
      </c>
      <c r="E173" s="37">
        <f>B173</f>
        <v/>
      </c>
      <c r="F173" s="43" t="n">
        <v>31992969989</v>
      </c>
      <c r="L173" s="12" t="inlineStr">
        <is>
          <t>TELEFONE</t>
        </is>
      </c>
      <c r="M173" s="41">
        <f>IF(L173=0,"",IF(L173=Diversos!$I$2,IF(LEN(B173)&lt;=11,TEXT(B173,"00000000000"),TEXT(B173,"00000000000000")),IF(L173=Diversos!$I$3,G173,F173)))</f>
        <v/>
      </c>
      <c r="N173" s="12" t="inlineStr">
        <is>
          <t>MO</t>
        </is>
      </c>
      <c r="P173" s="44" t="inlineStr">
        <is>
          <t>COLABORADOR</t>
        </is>
      </c>
      <c r="AA173" s="12">
        <f>IF(AND(AB173&lt;&gt;"",AC173&lt;&gt;""),AC173,AB173&amp;AC173)</f>
        <v/>
      </c>
      <c r="AB173" s="12">
        <f>IF(H173=0,"",IF(I173=13,H173&amp;"  "&amp;TEXT(I173,"000")&amp;"  "&amp;TEXT(J173,"0000")&amp;"  "&amp;K173&amp;" - CPF: "&amp;E173,H173&amp;"  "&amp;TEXT(J173,"0000")&amp;"  "&amp;K173&amp;" - CPF: "&amp;AF173))</f>
        <v/>
      </c>
      <c r="AC173" s="12">
        <f>IF(L173=0,"",IF(AND(L173="CNPJ/CPF",A173="PF"),"PIX: "&amp;TEXT(M173,"00000000000"),IF(L173="TELEFONE","PIX: "&amp;M173,IF(L173="EMAIL","PIX: "&amp;M173,"PIX: "&amp;TEXT(M173,"00000000000000")))))</f>
        <v/>
      </c>
      <c r="AE173" s="86">
        <f>IF(A173="PF",LEN(B173),"")</f>
        <v/>
      </c>
      <c r="AF173" s="12">
        <f>IF(AE173="","",IF(AE173=8,"000."&amp;LEFT(B173,3)&amp;"."&amp;MID(B173,4,3)&amp;"-"&amp;RIGHT(B173,2),IF(AE173=9,"00"&amp;LEFT(B173,1)&amp;"."&amp;MID(B173,2,3)&amp;"."&amp;MID(B173,5,3)&amp;"-"&amp;RIGHT(B173,2),IF(AE173=10,"0"&amp;LEFT(B173,2)&amp;"."&amp;MID(B173,3,3)&amp;"."&amp;MID(B173,6,3)&amp;"-"&amp;RIGHT(B173,2),LEFT(B173,3)&amp;"."&amp;MID(B173,4,3)&amp;"."&amp;MID(B173,7,3)&amp;"-"&amp;RIGHT(B173,2)))))</f>
        <v/>
      </c>
    </row>
    <row r="174">
      <c r="A174" s="98">
        <f>IF(B174="","",IF(LEN(B174)&lt;=11,"PF","PJ"))</f>
        <v/>
      </c>
      <c r="B174" s="98" t="n">
        <v>7450711630</v>
      </c>
      <c r="C174" s="35" t="inlineStr">
        <is>
          <t>DOUGLAS JOSÉ DA SILVA</t>
        </is>
      </c>
      <c r="D174" s="35">
        <f>UPPER(C174)</f>
        <v/>
      </c>
      <c r="E174" s="98">
        <f>B174</f>
        <v/>
      </c>
      <c r="H174" s="12" t="inlineStr">
        <is>
          <t>CEF</t>
        </is>
      </c>
      <c r="J174" s="40" t="n">
        <v>1059</v>
      </c>
      <c r="K174" s="12" t="n">
        <v>24275</v>
      </c>
      <c r="M174" s="41">
        <f>IF(L174=0,"",IF(L174=Diversos!$I$2,IF(LEN(B174)&lt;=11,TEXT(B174,"00000000000"),TEXT(B174,"00000000000000")),IF(L174=Diversos!$I$3,G174,F174)))</f>
        <v/>
      </c>
      <c r="N174" s="12" t="inlineStr">
        <is>
          <t>MO</t>
        </is>
      </c>
      <c r="AA174" s="59">
        <f>IF(AND(AB174&lt;&gt;"",AC174&lt;&gt;""),AC174,AB174&amp;AC174)</f>
        <v/>
      </c>
      <c r="AB174" s="12">
        <f>IF(H174=0,"",IF(I174=13,H174&amp;"  "&amp;TEXT(I174,"000")&amp;"  "&amp;TEXT(J174,"0000")&amp;"  "&amp;K174&amp;" - CPF: "&amp;E174,H174&amp;"  "&amp;TEXT(J174,"0000")&amp;"  "&amp;K174&amp;" - CPF: "&amp;AF174))</f>
        <v/>
      </c>
      <c r="AC174" s="12">
        <f>IF(L174=0,"",IF(AND(L174="CNPJ/CPF",A174="PF"),"PIX: "&amp;TEXT(M174,"00000000000"),IF(L174="TELEFONE","PIX: "&amp;M174,IF(L174="EMAIL","PIX: "&amp;M174,"PIX: "&amp;TEXT(M174,"00000000000000")))))</f>
        <v/>
      </c>
      <c r="AE174" s="86">
        <f>IF(A174="PF",LEN(B174),"")</f>
        <v/>
      </c>
      <c r="AF174" s="12">
        <f>IF(AE174="","",IF(AE174=8,"000."&amp;LEFT(B174,3)&amp;"."&amp;MID(B174,4,3)&amp;"-"&amp;RIGHT(B174,2),IF(AE174=9,"00"&amp;LEFT(B174,1)&amp;"."&amp;MID(B174,2,3)&amp;"."&amp;MID(B174,5,3)&amp;"-"&amp;RIGHT(B174,2),IF(AE174=10,"0"&amp;LEFT(B174,2)&amp;"."&amp;MID(B174,3,3)&amp;"."&amp;MID(B174,6,3)&amp;"-"&amp;RIGHT(B174,2),LEFT(B174,3)&amp;"."&amp;MID(B174,4,3)&amp;"."&amp;MID(B174,7,3)&amp;"-"&amp;RIGHT(B174,2)))))</f>
        <v/>
      </c>
    </row>
    <row r="175">
      <c r="A175" s="98">
        <f>IF(B175="","",IF(LEN(B175)&lt;=11,"PF","PJ"))</f>
        <v/>
      </c>
      <c r="B175" s="98" t="n">
        <v>7026622676</v>
      </c>
      <c r="C175" s="35" t="inlineStr">
        <is>
          <t>DOUGLAS JUNIO AZEVEDO LARA REZENDE</t>
        </is>
      </c>
      <c r="D175" s="35">
        <f>UPPER(C175)</f>
        <v/>
      </c>
      <c r="E175" s="37">
        <f>B175</f>
        <v/>
      </c>
      <c r="H175" s="12" t="inlineStr">
        <is>
          <t>NUBANK</t>
        </is>
      </c>
      <c r="J175" s="40" t="n">
        <v>1</v>
      </c>
      <c r="K175" s="12" t="n">
        <v>304649995</v>
      </c>
      <c r="M175" s="41">
        <f>IF(L175=0,"",IF(L175=Diversos!$I$2,IF(LEN(B175)&lt;=11,TEXT(B175,"00000000000"),TEXT(B175,"00000000000000")),IF(L175=Diversos!$I$3,G175,F175)))</f>
        <v/>
      </c>
      <c r="N175" s="12" t="inlineStr">
        <is>
          <t>MO</t>
        </is>
      </c>
      <c r="P175" s="44" t="inlineStr">
        <is>
          <t>COLABORADOR</t>
        </is>
      </c>
      <c r="AA175" s="12">
        <f>IF(AND(AB175&lt;&gt;"",AC175&lt;&gt;""),AC175,AB175&amp;AC175)</f>
        <v/>
      </c>
      <c r="AB175" s="12">
        <f>IF(H175=0,"",IF(I175=13,H175&amp;"  "&amp;TEXT(I175,"000")&amp;"  "&amp;TEXT(J175,"0000")&amp;"  "&amp;K175&amp;" - CPF: "&amp;E175,H175&amp;"  "&amp;TEXT(J175,"0000")&amp;"  "&amp;K175&amp;" - CPF: "&amp;AF175))</f>
        <v/>
      </c>
      <c r="AC175" s="12">
        <f>IF(L175=0,"",IF(AND(L175="CNPJ/CPF",A175="PF"),"PIX: "&amp;TEXT(M175,"00000000000"),IF(L175="TELEFONE","PIX: "&amp;M175,IF(L175="EMAIL","PIX: "&amp;M175,"PIX: "&amp;TEXT(M175,"00000000000000")))))</f>
        <v/>
      </c>
      <c r="AE175" s="86">
        <f>IF(A175="PF",LEN(B175),"")</f>
        <v/>
      </c>
      <c r="AF175" s="12">
        <f>IF(AE175="","",IF(AE175=8,"000."&amp;LEFT(B175,3)&amp;"."&amp;MID(B175,4,3)&amp;"-"&amp;RIGHT(B175,2),IF(AE175=9,"00"&amp;LEFT(B175,1)&amp;"."&amp;MID(B175,2,3)&amp;"."&amp;MID(B175,5,3)&amp;"-"&amp;RIGHT(B175,2),IF(AE175=10,"0"&amp;LEFT(B175,2)&amp;"."&amp;MID(B175,3,3)&amp;"."&amp;MID(B175,6,3)&amp;"-"&amp;RIGHT(B175,2),LEFT(B175,3)&amp;"."&amp;MID(B175,4,3)&amp;"."&amp;MID(B175,7,3)&amp;"-"&amp;RIGHT(B175,2)))))</f>
        <v/>
      </c>
    </row>
    <row r="176">
      <c r="A176" s="98" t="inlineStr">
        <is>
          <t>PF</t>
        </is>
      </c>
      <c r="B176" s="37" t="n">
        <v>1975199626</v>
      </c>
      <c r="C176" s="36" t="inlineStr">
        <is>
          <t>DOUGLAS MATHEUS  ESTEVES SILVEIRA</t>
        </is>
      </c>
      <c r="D176" s="36">
        <f>UPPER(C176)</f>
        <v/>
      </c>
      <c r="E176" s="37">
        <f>B176</f>
        <v/>
      </c>
      <c r="F176" s="43" t="n">
        <v>31991313989</v>
      </c>
      <c r="G176" s="44" t="n"/>
      <c r="H176" s="44" t="n"/>
      <c r="I176" s="45" t="n"/>
      <c r="J176" s="46" t="n"/>
      <c r="K176" s="44" t="n"/>
      <c r="L176" s="44" t="inlineStr">
        <is>
          <t>TELEFONE</t>
        </is>
      </c>
      <c r="M176" s="41">
        <f>IF(L176=0,"",IF(L176=Diversos!$I$2,IF(LEN(B176)&lt;=11,TEXT(B176,"00000000000"),TEXT(B176,"00000000000000")),IF(L176=Diversos!$I$3,G176,F176)))</f>
        <v/>
      </c>
      <c r="N176" s="44" t="inlineStr">
        <is>
          <t>MO</t>
        </is>
      </c>
      <c r="O176" s="44" t="n"/>
      <c r="P176" s="44" t="inlineStr">
        <is>
          <t>COLABORADOR</t>
        </is>
      </c>
      <c r="Q176" s="44" t="n"/>
      <c r="R176" s="44" t="n"/>
      <c r="S176" s="44" t="n"/>
      <c r="T176" s="44" t="n"/>
      <c r="U176" s="47" t="n"/>
      <c r="V176" s="44" t="n"/>
      <c r="W176" s="44" t="n"/>
      <c r="X176" s="44" t="n"/>
      <c r="Y176" s="44" t="n"/>
      <c r="Z176" s="44" t="n"/>
      <c r="AA176" s="12">
        <f>IF(AND(AB176&lt;&gt;"",AC176&lt;&gt;""),AC176,AB176&amp;AC176)</f>
        <v/>
      </c>
      <c r="AB176" s="12">
        <f>IF(H176=0,"",IF(I176=13,H176&amp;"  "&amp;TEXT(I176,"000")&amp;"  "&amp;TEXT(J176,"0000")&amp;"  "&amp;K176&amp;" - CPF: "&amp;E176,H176&amp;"  "&amp;TEXT(J176,"0000")&amp;"  "&amp;K176&amp;" - CPF: "&amp;AF176))</f>
        <v/>
      </c>
      <c r="AC176" s="12">
        <f>IF(L176=0,"",IF(AND(L176="CNPJ/CPF",A176="PF"),"PIX: "&amp;TEXT(M176,"00000000000"),IF(L176="TELEFONE","PIX: "&amp;M176,IF(L176="EMAIL","PIX: "&amp;M176,"PIX: "&amp;TEXT(M176,"00000000000000")))))</f>
        <v/>
      </c>
      <c r="AE176" s="86">
        <f>IF(A176="PF",LEN(B176),"")</f>
        <v/>
      </c>
      <c r="AF176" s="12">
        <f>IF(AE176="","",IF(AE176=8,"000."&amp;LEFT(B176,3)&amp;"."&amp;MID(B176,4,3)&amp;"-"&amp;RIGHT(B176,2),IF(AE176=9,"00"&amp;LEFT(B176,1)&amp;"."&amp;MID(B176,2,3)&amp;"."&amp;MID(B176,5,3)&amp;"-"&amp;RIGHT(B176,2),IF(AE176=10,"0"&amp;LEFT(B176,2)&amp;"."&amp;MID(B176,3,3)&amp;"."&amp;MID(B176,6,3)&amp;"-"&amp;RIGHT(B176,2),LEFT(B176,3)&amp;"."&amp;MID(B176,4,3)&amp;"."&amp;MID(B176,7,3)&amp;"-"&amp;RIGHT(B176,2)))))</f>
        <v/>
      </c>
    </row>
    <row r="177">
      <c r="A177" s="98">
        <f>IF(B177="","",IF(LEN(B177)&lt;=11,"PF","PJ"))</f>
        <v/>
      </c>
      <c r="B177" s="98" t="n">
        <v>1754239004611</v>
      </c>
      <c r="C177" s="35" t="inlineStr">
        <is>
          <t>DUFRIO</t>
        </is>
      </c>
      <c r="D177" s="35">
        <f>UPPER(C177)</f>
        <v/>
      </c>
      <c r="E177" s="98">
        <f>B177</f>
        <v/>
      </c>
      <c r="M177" s="41">
        <f>IF(L177=0,"",IF(L177=Diversos!$I$2,IF(LEN(B177)&lt;=11,TEXT(B177,"00000000000"),TEXT(B177,"00000000000000")),IF(L177=Diversos!$I$3,G177,F177)))</f>
        <v/>
      </c>
      <c r="N177" s="12" t="inlineStr">
        <is>
          <t>MAT</t>
        </is>
      </c>
      <c r="AA177" s="59">
        <f>IF(AND(AB177&lt;&gt;"",AC177&lt;&gt;""),AC177,AB177&amp;AC177)</f>
        <v/>
      </c>
      <c r="AB177" s="12">
        <f>IF(H177=0,"",IF(I177=13,H177&amp;"  "&amp;TEXT(I177,"000")&amp;"  "&amp;TEXT(J177,"0000")&amp;"  "&amp;K177&amp;" - CPF: "&amp;E177,H177&amp;"  "&amp;TEXT(J177,"0000")&amp;"  "&amp;K177&amp;" - CPF: "&amp;AF177))</f>
        <v/>
      </c>
      <c r="AC177" s="12">
        <f>IF(L177=0,"",IF(AND(L177="CNPJ/CPF",A177="PF"),"PIX: "&amp;TEXT(M177,"00000000000"),IF(L177="TELEFONE","PIX: "&amp;M177,IF(L177="EMAIL","PIX: "&amp;M177,"PIX: "&amp;TEXT(M177,"00000000000000")))))</f>
        <v/>
      </c>
      <c r="AE177" s="86">
        <f>IF(A177="PF",LEN(B177),"")</f>
        <v/>
      </c>
      <c r="AF177" s="12">
        <f>IF(AE177="","",IF(AE177=8,"000."&amp;LEFT(B177,3)&amp;"."&amp;MID(B177,4,3)&amp;"-"&amp;RIGHT(B177,2),IF(AE177=9,"00"&amp;LEFT(B177,1)&amp;"."&amp;MID(B177,2,3)&amp;"."&amp;MID(B177,5,3)&amp;"-"&amp;RIGHT(B177,2),IF(AE177=10,"0"&amp;LEFT(B177,2)&amp;"."&amp;MID(B177,3,3)&amp;"."&amp;MID(B177,6,3)&amp;"-"&amp;RIGHT(B177,2),LEFT(B177,3)&amp;"."&amp;MID(B177,4,3)&amp;"."&amp;MID(B177,7,3)&amp;"-"&amp;RIGHT(B177,2)))))</f>
        <v/>
      </c>
    </row>
    <row r="178">
      <c r="A178" s="98">
        <f>IF(B178="","",IF(LEN(B178)&lt;=11,"PF","PJ"))</f>
        <v/>
      </c>
      <c r="B178" s="98" t="n">
        <v>48487933000181</v>
      </c>
      <c r="C178" s="35" t="inlineStr">
        <is>
          <t>DUTO AR</t>
        </is>
      </c>
      <c r="D178" s="35">
        <f>UPPER(C178)</f>
        <v/>
      </c>
      <c r="E178" s="98">
        <f>B178</f>
        <v/>
      </c>
      <c r="M178" s="41">
        <f>IF(L178=0,"",IF(L178=Diversos!$I$2,IF(LEN(B178)&lt;=11,TEXT(B178,"00000000000"),TEXT(B178,"00000000000000")),IF(L178=Diversos!$I$3,G178,F178)))</f>
        <v/>
      </c>
      <c r="N178" s="12" t="inlineStr">
        <is>
          <t>MAT</t>
        </is>
      </c>
      <c r="AA178" s="59">
        <f>IF(AND(AB178&lt;&gt;"",AC178&lt;&gt;""),AC178,AB178&amp;AC178)</f>
        <v/>
      </c>
      <c r="AB178" s="12">
        <f>IF(H178=0,"",IF(I178=13,H178&amp;"  "&amp;TEXT(I178,"000")&amp;"  "&amp;TEXT(J178,"0000")&amp;"  "&amp;K178&amp;" - CPF: "&amp;E178,H178&amp;"  "&amp;TEXT(J178,"0000")&amp;"  "&amp;K178&amp;" - CPF: "&amp;AF178))</f>
        <v/>
      </c>
      <c r="AC178" s="12">
        <f>IF(L178=0,"",IF(AND(L178="CNPJ/CPF",A178="PF"),"PIX: "&amp;TEXT(M178,"00000000000"),IF(L178="TELEFONE","PIX: "&amp;M178,IF(L178="EMAIL","PIX: "&amp;M178,"PIX: "&amp;TEXT(M178,"00000000000000")))))</f>
        <v/>
      </c>
      <c r="AE178" s="86">
        <f>IF(A178="PF",LEN(B178),"")</f>
        <v/>
      </c>
      <c r="AF178" s="12">
        <f>IF(AE178="","",IF(AE178=8,"000."&amp;LEFT(B178,3)&amp;"."&amp;MID(B178,4,3)&amp;"-"&amp;RIGHT(B178,2),IF(AE178=9,"00"&amp;LEFT(B178,1)&amp;"."&amp;MID(B178,2,3)&amp;"."&amp;MID(B178,5,3)&amp;"-"&amp;RIGHT(B178,2),IF(AE178=10,"0"&amp;LEFT(B178,2)&amp;"."&amp;MID(B178,3,3)&amp;"."&amp;MID(B178,6,3)&amp;"-"&amp;RIGHT(B178,2),LEFT(B178,3)&amp;"."&amp;MID(B178,4,3)&amp;"."&amp;MID(B178,7,3)&amp;"-"&amp;RIGHT(B178,2)))))</f>
        <v/>
      </c>
    </row>
    <row r="179">
      <c r="A179" s="98">
        <f>IF(B179="","",IF(LEN(B179)&lt;=11,"PF","PJ"))</f>
        <v/>
      </c>
      <c r="B179" s="98" t="n">
        <v>34651228000163</v>
      </c>
      <c r="C179" s="35" t="inlineStr">
        <is>
          <t>DVG INDUSTRIA DE CONCRETO CELULAR LTDA</t>
        </is>
      </c>
      <c r="D179" s="36">
        <f>UPPER(C179)</f>
        <v/>
      </c>
      <c r="E179" s="37">
        <f>B179</f>
        <v/>
      </c>
      <c r="M179" s="41">
        <f>IF(L179=0,"",IF(L179=Diversos!$I$2,IF(LEN(B179)&lt;=11,TEXT(B179,"00000000000"),TEXT(B179,"00000000000000")),IF(L179=Diversos!$I$3,G179,F179)))</f>
        <v/>
      </c>
      <c r="N179" s="12" t="inlineStr">
        <is>
          <t>MAT</t>
        </is>
      </c>
      <c r="P179" s="12" t="inlineStr">
        <is>
          <t>FORNECEDOR</t>
        </is>
      </c>
      <c r="Q179" s="12" t="inlineStr">
        <is>
          <t>VIA GERALDO DIAS</t>
        </is>
      </c>
      <c r="R179" s="12" t="n">
        <v>2800</v>
      </c>
      <c r="T179" s="12" t="inlineStr">
        <is>
          <t>SERRA DO CURRAL</t>
        </is>
      </c>
      <c r="U179" s="42" t="n">
        <v>30628260</v>
      </c>
      <c r="V179" s="12" t="inlineStr">
        <is>
          <t>BELO HORIZONE</t>
        </is>
      </c>
      <c r="W179" s="12" t="inlineStr">
        <is>
          <t>MG</t>
        </is>
      </c>
      <c r="AA179" s="12">
        <f>IF(AND(AB179&lt;&gt;"",AC179&lt;&gt;""),AC179,AB179&amp;AC179)</f>
        <v/>
      </c>
      <c r="AB179" s="12">
        <f>IF(H179=0,"",IF(I179=13,H179&amp;"  "&amp;TEXT(I179,"000")&amp;"  "&amp;TEXT(J179,"0000")&amp;"  "&amp;K179&amp;" - CPF: "&amp;E179,H179&amp;"  "&amp;TEXT(J179,"0000")&amp;"  "&amp;K179&amp;" - CPF: "&amp;AF179))</f>
        <v/>
      </c>
      <c r="AC179" s="12">
        <f>IF(L179=0,"",IF(AND(L179="CNPJ/CPF",A179="PF"),"PIX: "&amp;TEXT(M179,"00000000000"),IF(L179="TELEFONE","PIX: "&amp;M179,IF(L179="EMAIL","PIX: "&amp;M179,"PIX: "&amp;TEXT(M179,"00000000000000")))))</f>
        <v/>
      </c>
      <c r="AE179" s="86">
        <f>IF(A179="PF",LEN(B179),"")</f>
        <v/>
      </c>
      <c r="AF179" s="12">
        <f>IF(AE179="","",IF(AE179=8,"000."&amp;LEFT(B179,3)&amp;"."&amp;MID(B179,4,3)&amp;"-"&amp;RIGHT(B179,2),IF(AE179=9,"00"&amp;LEFT(B179,1)&amp;"."&amp;MID(B179,2,3)&amp;"."&amp;MID(B179,5,3)&amp;"-"&amp;RIGHT(B179,2),IF(AE179=10,"0"&amp;LEFT(B179,2)&amp;"."&amp;MID(B179,3,3)&amp;"."&amp;MID(B179,6,3)&amp;"-"&amp;RIGHT(B179,2),LEFT(B179,3)&amp;"."&amp;MID(B179,4,3)&amp;"."&amp;MID(B179,7,3)&amp;"-"&amp;RIGHT(B179,2)))))</f>
        <v/>
      </c>
    </row>
    <row r="180">
      <c r="A180" s="98">
        <f>IF(B180="","",IF(LEN(B180)&lt;=11,"PF","PJ"))</f>
        <v/>
      </c>
      <c r="B180" s="98" t="n">
        <v>23452238000153</v>
      </c>
      <c r="C180" s="35" t="inlineStr">
        <is>
          <t>DVG INDUSTRIAL S.A.</t>
        </is>
      </c>
      <c r="D180" s="36" t="inlineStr">
        <is>
          <t>DVG PRECON</t>
        </is>
      </c>
      <c r="E180" s="37">
        <f>B180</f>
        <v/>
      </c>
      <c r="M180" s="41">
        <f>IF(L180=0,"",IF(L180=Diversos!$I$2,IF(LEN(B180)&lt;=11,TEXT(B180,"00000000000"),TEXT(B180,"00000000000000")),IF(L180=Diversos!$I$3,G180,F180)))</f>
        <v/>
      </c>
      <c r="N180" s="12" t="inlineStr">
        <is>
          <t>MAT</t>
        </is>
      </c>
      <c r="P180" s="12" t="inlineStr">
        <is>
          <t>FORNECEDOR</t>
        </is>
      </c>
      <c r="Q180" s="12" t="inlineStr">
        <is>
          <t>AVENIDA LINCOLN DIOGO VIANA</t>
        </is>
      </c>
      <c r="R180" s="12" t="n">
        <v>351</v>
      </c>
      <c r="T180" s="12" t="inlineStr">
        <is>
          <t>DOUTOR LUND</t>
        </is>
      </c>
      <c r="U180" s="42" t="n">
        <v>33250490</v>
      </c>
      <c r="V180" s="12" t="inlineStr">
        <is>
          <t>PEDRO LEOPOLDO</t>
        </is>
      </c>
      <c r="W180" s="12" t="inlineStr">
        <is>
          <t>MG</t>
        </is>
      </c>
      <c r="AA180" s="12">
        <f>IF(AND(AB180&lt;&gt;"",AC180&lt;&gt;""),AC180,AB180&amp;AC180)</f>
        <v/>
      </c>
      <c r="AB180" s="12">
        <f>IF(H180=0,"",IF(I180=13,H180&amp;"  "&amp;TEXT(I180,"000")&amp;"  "&amp;TEXT(J180,"0000")&amp;"  "&amp;K180&amp;" - CPF: "&amp;E180,H180&amp;"  "&amp;TEXT(J180,"0000")&amp;"  "&amp;K180&amp;" - CPF: "&amp;AF180))</f>
        <v/>
      </c>
      <c r="AC180" s="12">
        <f>IF(L180=0,"",IF(AND(L180="CNPJ/CPF",A180="PF"),"PIX: "&amp;TEXT(M180,"00000000000"),IF(L180="TELEFONE","PIX: "&amp;M180,IF(L180="EMAIL","PIX: "&amp;M180,"PIX: "&amp;TEXT(M180,"00000000000000")))))</f>
        <v/>
      </c>
      <c r="AE180" s="86">
        <f>IF(A180="PF",LEN(B180),"")</f>
        <v/>
      </c>
      <c r="AF180" s="12">
        <f>IF(AE180="","",IF(AE180=8,"000."&amp;LEFT(B180,3)&amp;"."&amp;MID(B180,4,3)&amp;"-"&amp;RIGHT(B180,2),IF(AE180=9,"00"&amp;LEFT(B180,1)&amp;"."&amp;MID(B180,2,3)&amp;"."&amp;MID(B180,5,3)&amp;"-"&amp;RIGHT(B180,2),IF(AE180=10,"0"&amp;LEFT(B180,2)&amp;"."&amp;MID(B180,3,3)&amp;"."&amp;MID(B180,6,3)&amp;"-"&amp;RIGHT(B180,2),LEFT(B180,3)&amp;"."&amp;MID(B180,4,3)&amp;"."&amp;MID(B180,7,3)&amp;"-"&amp;RIGHT(B180,2)))))</f>
        <v/>
      </c>
    </row>
    <row r="181">
      <c r="A181" s="12">
        <f>IF(B181="","",IF(LEN(B181)&lt;=11,"PF","PJ"))</f>
        <v/>
      </c>
      <c r="B181" s="98" t="n">
        <v>11757719000198</v>
      </c>
      <c r="C181" s="35" t="inlineStr">
        <is>
          <t>E P DE MORAES PREMOLDADOS</t>
        </is>
      </c>
      <c r="D181" s="35">
        <f>UPPER(C181)</f>
        <v/>
      </c>
      <c r="E181" s="98">
        <f>B181</f>
        <v/>
      </c>
      <c r="M181" s="41">
        <f>IF(L181=0,"",IF(L181=Diversos!$I$2,IF(LEN(B181)&lt;=11,TEXT(B181,"00000000000"),TEXT(B181,"00000000000000")),IF(L181=Diversos!$I$3,G181,F181)))</f>
        <v/>
      </c>
      <c r="N181" s="12" t="inlineStr">
        <is>
          <t>MAT</t>
        </is>
      </c>
      <c r="AA181" s="12">
        <f>IF(AND(AB181&lt;&gt;"",AC181&lt;&gt;""),AC181,AB181&amp;AC181)</f>
        <v/>
      </c>
      <c r="AB181" s="12">
        <f>IF(H181=0,"",IF(I181=13,H181&amp;"  "&amp;TEXT(I181,"000")&amp;"  "&amp;TEXT(J181,"0000")&amp;"  "&amp;K181&amp;" - CPF: "&amp;E181,H181&amp;"  "&amp;TEXT(J181,"0000")&amp;"  "&amp;K181&amp;" - CPF: "&amp;AF181))</f>
        <v/>
      </c>
      <c r="AC181" s="12">
        <f>IF(L181=0,"",IF(AND(L181="CNPJ/CPF",A181="PF"),"PIX: "&amp;TEXT(M181,"00000000000"),IF(L181="TELEFONE","PIX: "&amp;M181,IF(L181="EMAIL","PIX: "&amp;M181,"PIX: "&amp;TEXT(M181,"00000000000000")))))</f>
        <v/>
      </c>
      <c r="AE181" s="86">
        <f>IF(A181="PF",LEN(B181),"")</f>
        <v/>
      </c>
      <c r="AF181" s="12">
        <f>IF(AE181="","",IF(AE181=8,"000."&amp;LEFT(B181,3)&amp;"."&amp;MID(B181,4,3)&amp;"-"&amp;RIGHT(B181,2),IF(AE181=9,"00"&amp;LEFT(B181,1)&amp;"."&amp;MID(B181,2,3)&amp;"."&amp;MID(B181,5,3)&amp;"-"&amp;RIGHT(B181,2),IF(AE181=10,"0"&amp;LEFT(B181,2)&amp;"."&amp;MID(B181,3,3)&amp;"."&amp;MID(B181,6,3)&amp;"-"&amp;RIGHT(B181,2),LEFT(B181,3)&amp;"."&amp;MID(B181,4,3)&amp;"."&amp;MID(B181,7,3)&amp;"-"&amp;RIGHT(B181,2)))))</f>
        <v/>
      </c>
    </row>
    <row r="182">
      <c r="A182" s="98">
        <f>IF(B182="","",IF(LEN(B182)&lt;=11,"PF","PJ"))</f>
        <v/>
      </c>
      <c r="B182" s="98" t="n">
        <v>14353608000104</v>
      </c>
      <c r="C182" s="35" t="inlineStr">
        <is>
          <t>RB TRATAMENTO AMBIENTAL LTDA</t>
        </is>
      </c>
      <c r="D182" s="35" t="inlineStr">
        <is>
          <t>ECO SYSTEM</t>
        </is>
      </c>
      <c r="E182" s="98">
        <f>B182</f>
        <v/>
      </c>
      <c r="M182" s="41">
        <f>IF(L182=0,"",IF(L182=Diversos!$I$2,IF(LEN(B182)&lt;=11,TEXT(B182,"00000000000"),TEXT(B182,"00000000000000")),IF(L182=Diversos!$I$3,G182,F182)))</f>
        <v/>
      </c>
      <c r="N182" s="12" t="inlineStr">
        <is>
          <t>SERV</t>
        </is>
      </c>
      <c r="AA182" s="59">
        <f>IF(AND(AB182&lt;&gt;"",AC182&lt;&gt;""),AC182,AB182&amp;AC182)</f>
        <v/>
      </c>
      <c r="AB182" s="12">
        <f>IF(H182=0,"",IF(I182=13,H182&amp;"  "&amp;TEXT(I182,"000")&amp;"  "&amp;TEXT(J182,"0000")&amp;"  "&amp;K182&amp;" - CPF: "&amp;E182,H182&amp;"  "&amp;TEXT(J182,"0000")&amp;"  "&amp;K182&amp;" - CPF: "&amp;AF182))</f>
        <v/>
      </c>
      <c r="AC182" s="12">
        <f>IF(L182=0,"",IF(AND(L182="CNPJ/CPF",A182="PF"),"PIX: "&amp;TEXT(M182,"00000000000"),IF(L182="TELEFONE","PIX: "&amp;M182,IF(L182="EMAIL","PIX: "&amp;M182,"PIX: "&amp;TEXT(M182,"00000000000000")))))</f>
        <v/>
      </c>
      <c r="AE182" s="86">
        <f>IF(A182="PF",LEN(B182),"")</f>
        <v/>
      </c>
      <c r="AF182" s="12">
        <f>IF(AE182="","",IF(AE182=8,"000."&amp;LEFT(B182,3)&amp;"."&amp;MID(B182,4,3)&amp;"-"&amp;RIGHT(B182,2),IF(AE182=9,"00"&amp;LEFT(B182,1)&amp;"."&amp;MID(B182,2,3)&amp;"."&amp;MID(B182,5,3)&amp;"-"&amp;RIGHT(B182,2),IF(AE182=10,"0"&amp;LEFT(B182,2)&amp;"."&amp;MID(B182,3,3)&amp;"."&amp;MID(B182,6,3)&amp;"-"&amp;RIGHT(B182,2),LEFT(B182,3)&amp;"."&amp;MID(B182,4,3)&amp;"."&amp;MID(B182,7,3)&amp;"-"&amp;RIGHT(B182,2)))))</f>
        <v/>
      </c>
    </row>
    <row r="183">
      <c r="A183" s="98">
        <f>IF(B183="","",IF(LEN(B183)&lt;=11,"PF","PJ"))</f>
        <v/>
      </c>
      <c r="B183" s="98" t="n">
        <v>64487275000184</v>
      </c>
      <c r="C183" s="35" t="inlineStr">
        <is>
          <t>ECOLUME DISTRIBUIDORA DE ILUMINACAO LTDA</t>
        </is>
      </c>
      <c r="D183" s="36">
        <f>UPPER(C183)</f>
        <v/>
      </c>
      <c r="E183" s="37">
        <f>B183</f>
        <v/>
      </c>
      <c r="F183" s="43" t="n"/>
      <c r="M183" s="41">
        <f>IF(L183=0,"",IF(L183=Diversos!$I$2,IF(LEN(B183)&lt;=11,TEXT(B183,"00000000000"),TEXT(B183,"00000000000000")),IF(L183=Diversos!$I$3,G183,F183)))</f>
        <v/>
      </c>
      <c r="N183" s="12" t="inlineStr">
        <is>
          <t>MAT</t>
        </is>
      </c>
      <c r="Q183" s="12" t="inlineStr">
        <is>
          <t>Rua Hoffman</t>
        </is>
      </c>
      <c r="R183" s="12" t="n">
        <v>340</v>
      </c>
      <c r="T183" s="12" t="inlineStr">
        <is>
          <t>MIRAMAR</t>
        </is>
      </c>
      <c r="U183" s="42" t="n">
        <v>30644010</v>
      </c>
      <c r="V183" s="12" t="inlineStr">
        <is>
          <t>BELO HORIZONTE</t>
        </is>
      </c>
      <c r="W183" s="12" t="inlineStr">
        <is>
          <t>MG</t>
        </is>
      </c>
      <c r="AA183" s="12">
        <f>IF(AND(AB183&lt;&gt;"",AC183&lt;&gt;""),AC183,AB183&amp;AC183)</f>
        <v/>
      </c>
      <c r="AB183" s="12">
        <f>IF(H183=0,"",IF(I183=13,H183&amp;"  "&amp;TEXT(I183,"000")&amp;"  "&amp;TEXT(J183,"0000")&amp;"  "&amp;K183&amp;" - CPF: "&amp;E183,H183&amp;"  "&amp;TEXT(J183,"0000")&amp;"  "&amp;K183&amp;" - CPF: "&amp;AF183))</f>
        <v/>
      </c>
      <c r="AC183" s="12">
        <f>IF(L183=0,"",IF(AND(L183="CNPJ/CPF",A183="PF"),"PIX: "&amp;TEXT(M183,"00000000000"),IF(L183="TELEFONE","PIX: "&amp;M183,IF(L183="EMAIL","PIX: "&amp;M183,"PIX: "&amp;TEXT(M183,"00000000000000")))))</f>
        <v/>
      </c>
      <c r="AE183" s="86">
        <f>IF(A183="PF",LEN(B183),"")</f>
        <v/>
      </c>
      <c r="AF183" s="12">
        <f>IF(AE183="","",IF(AE183=8,"000."&amp;LEFT(B183,3)&amp;"."&amp;MID(B183,4,3)&amp;"-"&amp;RIGHT(B183,2),IF(AE183=9,"00"&amp;LEFT(B183,1)&amp;"."&amp;MID(B183,2,3)&amp;"."&amp;MID(B183,5,3)&amp;"-"&amp;RIGHT(B183,2),IF(AE183=10,"0"&amp;LEFT(B183,2)&amp;"."&amp;MID(B183,3,3)&amp;"."&amp;MID(B183,6,3)&amp;"-"&amp;RIGHT(B183,2),LEFT(B183,3)&amp;"."&amp;MID(B183,4,3)&amp;"."&amp;MID(B183,7,3)&amp;"-"&amp;RIGHT(B183,2)))))</f>
        <v/>
      </c>
    </row>
    <row r="184">
      <c r="A184" s="12">
        <f>IF(B184="","",IF(LEN(B184)&lt;=11,"PF","PJ"))</f>
        <v/>
      </c>
      <c r="B184" s="98" t="n">
        <v>50779947000110</v>
      </c>
      <c r="C184" s="35" t="inlineStr">
        <is>
          <t>EDELCIO JUNIOR GONÇALVES</t>
        </is>
      </c>
      <c r="D184" s="35">
        <f>UPPER(C184)</f>
        <v/>
      </c>
      <c r="E184" s="98">
        <f>B184</f>
        <v/>
      </c>
      <c r="M184" s="41">
        <f>IF(L184=0,"",IF(L184=Diversos!$I$2,IF(LEN(B184)&lt;=11,TEXT(B184,"00000000000"),TEXT(B184,"00000000000000")),IF(L184=Diversos!$I$3,G184,F184)))</f>
        <v/>
      </c>
      <c r="N184" s="12" t="inlineStr">
        <is>
          <t>DIV</t>
        </is>
      </c>
      <c r="AA184" s="12">
        <f>IF(AND(AB184&lt;&gt;"",AC184&lt;&gt;""),AC184,AB184&amp;AC184)</f>
        <v/>
      </c>
      <c r="AB184" s="12">
        <f>IF(H184=0,"",IF(I184=13,H184&amp;"  "&amp;TEXT(I184,"000")&amp;"  "&amp;TEXT(J184,"0000")&amp;"  "&amp;K184&amp;" - CPF: "&amp;E184,H184&amp;"  "&amp;TEXT(J184,"0000")&amp;"  "&amp;K184&amp;" - CPF: "&amp;AF184))</f>
        <v/>
      </c>
      <c r="AC184" s="12">
        <f>IF(L184=0,"",IF(AND(L184="CNPJ/CPF",A184="PF"),"PIX: "&amp;TEXT(M184,"00000000000"),IF(L184="TELEFONE","PIX: "&amp;M184,IF(L184="EMAIL","PIX: "&amp;M184,"PIX: "&amp;TEXT(M184,"00000000000000")))))</f>
        <v/>
      </c>
      <c r="AE184" s="86">
        <f>IF(A184="PF",LEN(B184),"")</f>
        <v/>
      </c>
      <c r="AF184" s="12">
        <f>IF(AE184="","",IF(AE184=8,"000."&amp;LEFT(B184,3)&amp;"."&amp;MID(B184,4,3)&amp;"-"&amp;RIGHT(B184,2),IF(AE184=9,"00"&amp;LEFT(B184,1)&amp;"."&amp;MID(B184,2,3)&amp;"."&amp;MID(B184,5,3)&amp;"-"&amp;RIGHT(B184,2),IF(AE184=10,"0"&amp;LEFT(B184,2)&amp;"."&amp;MID(B184,3,3)&amp;"."&amp;MID(B184,6,3)&amp;"-"&amp;RIGHT(B184,2),LEFT(B184,3)&amp;"."&amp;MID(B184,4,3)&amp;"."&amp;MID(B184,7,3)&amp;"-"&amp;RIGHT(B184,2)))))</f>
        <v/>
      </c>
    </row>
    <row r="185">
      <c r="A185" s="98">
        <f>IF(B185="","",IF(LEN(B185)&lt;=11,"PF","PJ"))</f>
        <v/>
      </c>
      <c r="B185" s="98" t="n">
        <v>7249031600</v>
      </c>
      <c r="C185" s="35" t="inlineStr">
        <is>
          <t>EDER PEREIRA DA SILVA</t>
        </is>
      </c>
      <c r="D185" s="35">
        <f>UPPER(C185)</f>
        <v/>
      </c>
      <c r="E185" s="98">
        <f>B185</f>
        <v/>
      </c>
      <c r="L185" s="12" t="inlineStr">
        <is>
          <t>CNPJ/CPF</t>
        </is>
      </c>
      <c r="M185" s="41">
        <f>IF(L185=0,"",IF(L185=Diversos!$I$2,IF(LEN(B185)&lt;=11,TEXT(B185,"00000000000"),TEXT(B185,"00000000000000")),IF(L185=Diversos!$I$3,G185,F185)))</f>
        <v/>
      </c>
      <c r="N185" s="12" t="inlineStr">
        <is>
          <t>MO</t>
        </is>
      </c>
      <c r="AA185" s="59">
        <f>IF(AND(AB185&lt;&gt;"",AC185&lt;&gt;""),AC185,AB185&amp;AC185)</f>
        <v/>
      </c>
      <c r="AB185" s="12">
        <f>IF(H185=0,"",IF(I185=13,H185&amp;"  "&amp;TEXT(I185,"000")&amp;"  "&amp;TEXT(J185,"0000")&amp;"  "&amp;K185&amp;" - CPF: "&amp;E185,H185&amp;"  "&amp;TEXT(J185,"0000")&amp;"  "&amp;K185&amp;" - CPF: "&amp;AF185))</f>
        <v/>
      </c>
      <c r="AC185" s="12">
        <f>IF(L185=0,"",IF(AND(L185="CNPJ/CPF",A185="PF"),"PIX: "&amp;TEXT(M185,"00000000000"),IF(L185="TELEFONE","PIX: "&amp;M185,IF(L185="EMAIL","PIX: "&amp;M185,"PIX: "&amp;TEXT(M185,"00000000000000")))))</f>
        <v/>
      </c>
      <c r="AE185" s="86">
        <f>IF(A185="PF",LEN(B185),"")</f>
        <v/>
      </c>
      <c r="AF185" s="12">
        <f>IF(AE185="","",IF(AE185=8,"000."&amp;LEFT(B185,3)&amp;"."&amp;MID(B185,4,3)&amp;"-"&amp;RIGHT(B185,2),IF(AE185=9,"00"&amp;LEFT(B185,1)&amp;"."&amp;MID(B185,2,3)&amp;"."&amp;MID(B185,5,3)&amp;"-"&amp;RIGHT(B185,2),IF(AE185=10,"0"&amp;LEFT(B185,2)&amp;"."&amp;MID(B185,3,3)&amp;"."&amp;MID(B185,6,3)&amp;"-"&amp;RIGHT(B185,2),LEFT(B185,3)&amp;"."&amp;MID(B185,4,3)&amp;"."&amp;MID(B185,7,3)&amp;"-"&amp;RIGHT(B185,2)))))</f>
        <v/>
      </c>
    </row>
    <row r="186">
      <c r="A186" s="12">
        <f>IF(B186="","",IF(LEN(B186)&lt;=11,"PF","PJ"))</f>
        <v/>
      </c>
      <c r="B186" s="52" t="n">
        <v>12412412400</v>
      </c>
      <c r="C186" s="35" t="inlineStr">
        <is>
          <t xml:space="preserve">EDGAR SILVA DE SOUZA </t>
        </is>
      </c>
      <c r="D186" s="35" t="inlineStr">
        <is>
          <t xml:space="preserve">EDGAR SILVA DE SOUZA </t>
        </is>
      </c>
      <c r="E186" s="98">
        <f>B186</f>
        <v/>
      </c>
      <c r="N186" s="12" t="inlineStr">
        <is>
          <t>DIV</t>
        </is>
      </c>
      <c r="AA186" s="12">
        <f>IF(AND(AB186&lt;&gt;"",AC186&lt;&gt;""),AC186,AB186&amp;AC186)</f>
        <v/>
      </c>
      <c r="AB186" s="12">
        <f>IF(H186=0,"",IF(I186=13,H186&amp;"  "&amp;TEXT(I186,"000")&amp;"  "&amp;TEXT(J186,"0000")&amp;"  "&amp;K186&amp;" - CPF: "&amp;E186,H186&amp;"  "&amp;TEXT(J186,"0000")&amp;"  "&amp;K186&amp;" - CPF: "&amp;AF186))</f>
        <v/>
      </c>
      <c r="AC186" s="12">
        <f>IF(L186=0,"",IF(AND(L186="CNPJ/CPF",A186="PF"),"PIX: "&amp;TEXT(M186,"00000000000"),IF(L186="TELEFONE","PIX: "&amp;M186,IF(L186="EMAIL","PIX: "&amp;M186,"PIX: "&amp;TEXT(M186,"00000000000000")))))</f>
        <v/>
      </c>
      <c r="AE186" s="86">
        <f>IF(A186="PF",LEN(B186),"")</f>
        <v/>
      </c>
      <c r="AF186" s="12">
        <f>IF(AE186="","",IF(AE186=8,"000."&amp;LEFT(B186,3)&amp;"."&amp;MID(B186,4,3)&amp;"-"&amp;RIGHT(B186,2),IF(AE186=9,"00"&amp;LEFT(B186,1)&amp;"."&amp;MID(B186,2,3)&amp;"."&amp;MID(B186,5,3)&amp;"-"&amp;RIGHT(B186,2),IF(AE186=10,"0"&amp;LEFT(B186,2)&amp;"."&amp;MID(B186,3,3)&amp;"."&amp;MID(B186,6,3)&amp;"-"&amp;RIGHT(B186,2),LEFT(B186,3)&amp;"."&amp;MID(B186,4,3)&amp;"."&amp;MID(B186,7,3)&amp;"-"&amp;RIGHT(B186,2)))))</f>
        <v/>
      </c>
    </row>
    <row r="187">
      <c r="A187" s="98">
        <f>IF(B187="","",IF(LEN(B187)&lt;=11,"PF","PJ"))</f>
        <v/>
      </c>
      <c r="B187" s="98" t="n">
        <v>14048434691</v>
      </c>
      <c r="C187" s="49" t="inlineStr">
        <is>
          <t>EDILSON ANTONIO AMORIM</t>
        </is>
      </c>
      <c r="D187" s="36">
        <f>UPPER(C187)</f>
        <v/>
      </c>
      <c r="E187" s="37">
        <f>B187</f>
        <v/>
      </c>
      <c r="F187" s="38" t="n">
        <v>31999566302</v>
      </c>
      <c r="L187" s="12" t="inlineStr">
        <is>
          <t>TELEFONE</t>
        </is>
      </c>
      <c r="M187" s="41">
        <f>IF(L187=0,"",IF(L187=Diversos!$I$2,IF(LEN(B187)&lt;=11,TEXT(B187,"00000000000"),TEXT(B187,"00000000000000")),IF(L187=Diversos!$I$3,G187,F187)))</f>
        <v/>
      </c>
      <c r="N187" s="12" t="inlineStr">
        <is>
          <t>DIV</t>
        </is>
      </c>
      <c r="Q187" s="50" t="n"/>
      <c r="R187" s="51" t="n"/>
      <c r="S187" s="50" t="n"/>
      <c r="V187" s="50" t="n"/>
      <c r="W187" s="50" t="n"/>
      <c r="AA187" s="12">
        <f>IF(AND(AB187&lt;&gt;"",AC187&lt;&gt;""),AC187,AB187&amp;AC187)</f>
        <v/>
      </c>
      <c r="AB187" s="12">
        <f>IF(H187=0,"",IF(I187=13,H187&amp;"  "&amp;TEXT(I187,"000")&amp;"  "&amp;TEXT(J187,"0000")&amp;"  "&amp;K187&amp;" - CPF: "&amp;E187,H187&amp;"  "&amp;TEXT(J187,"0000")&amp;"  "&amp;K187&amp;" - CPF: "&amp;AF187))</f>
        <v/>
      </c>
      <c r="AC187" s="12">
        <f>IF(L187=0,"",IF(AND(L187="CNPJ/CPF",A187="PF"),"PIX: "&amp;TEXT(M187,"00000000000"),IF(L187="TELEFONE","PIX: "&amp;M187,IF(L187="EMAIL","PIX: "&amp;M187,"PIX: "&amp;TEXT(M187,"00000000000000")))))</f>
        <v/>
      </c>
      <c r="AE187" s="86">
        <f>IF(A187="PF",LEN(B187),"")</f>
        <v/>
      </c>
      <c r="AF187" s="12">
        <f>IF(AE187="","",IF(AE187=8,"000."&amp;LEFT(B187,3)&amp;"."&amp;MID(B187,4,3)&amp;"-"&amp;RIGHT(B187,2),IF(AE187=9,"00"&amp;LEFT(B187,1)&amp;"."&amp;MID(B187,2,3)&amp;"."&amp;MID(B187,5,3)&amp;"-"&amp;RIGHT(B187,2),IF(AE187=10,"0"&amp;LEFT(B187,2)&amp;"."&amp;MID(B187,3,3)&amp;"."&amp;MID(B187,6,3)&amp;"-"&amp;RIGHT(B187,2),LEFT(B187,3)&amp;"."&amp;MID(B187,4,3)&amp;"."&amp;MID(B187,7,3)&amp;"-"&amp;RIGHT(B187,2)))))</f>
        <v/>
      </c>
    </row>
    <row r="188">
      <c r="A188" s="98">
        <f>IF(B188="","",IF(LEN(B188)&lt;=11,"PF","PJ"))</f>
        <v/>
      </c>
      <c r="B188" s="98" t="n">
        <v>9751215617</v>
      </c>
      <c r="C188" s="58" t="inlineStr">
        <is>
          <t>EDIMAR RODRIGUES DE CARVALHO</t>
        </is>
      </c>
      <c r="D188" s="35">
        <f>UPPER(C188)</f>
        <v/>
      </c>
      <c r="E188" s="98">
        <f>B188</f>
        <v/>
      </c>
      <c r="L188" s="12" t="inlineStr">
        <is>
          <t>CNPJ/CPF</t>
        </is>
      </c>
      <c r="M188" s="41">
        <f>IF(L188=0,"",IF(L188=Diversos!$I$2,IF(LEN(B188)&lt;=11,TEXT(B188,"00000000000"),TEXT(B188,"00000000000000")),IF(L188=Diversos!$I$3,G188,F188)))</f>
        <v/>
      </c>
      <c r="N188" s="12" t="inlineStr">
        <is>
          <t>SERV</t>
        </is>
      </c>
      <c r="AA188" s="59">
        <f>IF(AND(AB188&lt;&gt;"",AC188&lt;&gt;""),AC188,AB188&amp;AC188)</f>
        <v/>
      </c>
      <c r="AB188" s="12">
        <f>IF(H188=0,"",IF(I188=13,H188&amp;"  "&amp;TEXT(I188,"000")&amp;"  "&amp;TEXT(J188,"0000")&amp;"  "&amp;K188&amp;" - CPF: "&amp;E188,H188&amp;"  "&amp;TEXT(J188,"0000")&amp;"  "&amp;K188&amp;" - CPF: "&amp;AF188))</f>
        <v/>
      </c>
      <c r="AC188" s="12">
        <f>IF(L188=0,"",IF(AND(L188="CNPJ/CPF",A188="PF"),"PIX: "&amp;TEXT(M188,"00000000000"),IF(L188="TELEFONE","PIX: "&amp;M188,IF(L188="EMAIL","PIX: "&amp;M188,"PIX: "&amp;TEXT(M188,"00000000000000")))))</f>
        <v/>
      </c>
      <c r="AE188" s="86">
        <f>IF(A188="PF",LEN(B188),"")</f>
        <v/>
      </c>
      <c r="AF188" s="12">
        <f>IF(AE188="","",IF(AE188=8,"000."&amp;LEFT(B188,3)&amp;"."&amp;MID(B188,4,3)&amp;"-"&amp;RIGHT(B188,2),IF(AE188=9,"00"&amp;LEFT(B188,1)&amp;"."&amp;MID(B188,2,3)&amp;"."&amp;MID(B188,5,3)&amp;"-"&amp;RIGHT(B188,2),IF(AE188=10,"0"&amp;LEFT(B188,2)&amp;"."&amp;MID(B188,3,3)&amp;"."&amp;MID(B188,6,3)&amp;"-"&amp;RIGHT(B188,2),LEFT(B188,3)&amp;"."&amp;MID(B188,4,3)&amp;"."&amp;MID(B188,7,3)&amp;"-"&amp;RIGHT(B188,2)))))</f>
        <v/>
      </c>
    </row>
    <row r="189">
      <c r="A189" s="12">
        <f>IF(B189="","",IF(LEN(B189)&lt;=11,"PF","PJ"))</f>
        <v/>
      </c>
      <c r="B189" s="52" t="n">
        <v>48258600</v>
      </c>
      <c r="C189" s="35" t="inlineStr">
        <is>
          <t>EDIMAR SERGIO DE SOUZA</t>
        </is>
      </c>
      <c r="D189" s="35">
        <f>UPPER(C189)</f>
        <v/>
      </c>
      <c r="E189" s="98">
        <f>B189</f>
        <v/>
      </c>
      <c r="M189" s="41">
        <f>IF(L189=0,"",IF(L189=Diversos!$I$2,IF(LEN(B189)&lt;=11,TEXT(B189,"00000000000"),TEXT(B189,"00000000000000")),IF(L189=Diversos!$I$3,G189,F189)))</f>
        <v/>
      </c>
      <c r="N189" s="12" t="inlineStr">
        <is>
          <t>SERV</t>
        </is>
      </c>
      <c r="AA189" s="12">
        <f>IF(AND(AB189&lt;&gt;"",AC189&lt;&gt;""),AC189,AB189&amp;AC189)</f>
        <v/>
      </c>
      <c r="AB189" s="12">
        <f>IF(H189=0,"",IF(I189=13,H189&amp;"  "&amp;TEXT(I189,"000")&amp;"  "&amp;TEXT(J189,"0000")&amp;"  "&amp;K189&amp;" - CPF: "&amp;E189,H189&amp;"  "&amp;TEXT(J189,"0000")&amp;"  "&amp;K189&amp;" - CPF: "&amp;AF189))</f>
        <v/>
      </c>
      <c r="AC189" s="12">
        <f>IF(L189=0,"",IF(AND(L189="CNPJ/CPF",A189="PF"),"PIX: "&amp;TEXT(M189,"00000000000"),IF(L189="TELEFONE","PIX: "&amp;M189,IF(L189="EMAIL","PIX: "&amp;M189,"PIX: "&amp;TEXT(M189,"00000000000000")))))</f>
        <v/>
      </c>
      <c r="AE189" s="86">
        <f>IF(A189="PF",LEN(B189),"")</f>
        <v/>
      </c>
      <c r="AF189" s="12">
        <f>IF(AE189="","",IF(AE189=8,"000."&amp;LEFT(B189,3)&amp;"."&amp;MID(B189,4,3)&amp;"-"&amp;RIGHT(B189,2),IF(AE189=9,"00"&amp;LEFT(B189,1)&amp;"."&amp;MID(B189,2,3)&amp;"."&amp;MID(B189,5,3)&amp;"-"&amp;RIGHT(B189,2),IF(AE189=10,"0"&amp;LEFT(B189,2)&amp;"."&amp;MID(B189,3,3)&amp;"."&amp;MID(B189,6,3)&amp;"-"&amp;RIGHT(B189,2),LEFT(B189,3)&amp;"."&amp;MID(B189,4,3)&amp;"."&amp;MID(B189,7,3)&amp;"-"&amp;RIGHT(B189,2)))))</f>
        <v/>
      </c>
    </row>
    <row r="190">
      <c r="A190" s="98">
        <f>IF(B190="","",IF(LEN(B190)&lt;=11,"PF","PJ"))</f>
        <v/>
      </c>
      <c r="B190" s="98" t="n">
        <v>1260334635</v>
      </c>
      <c r="C190" s="35" t="inlineStr">
        <is>
          <t>EDISON HENRIQUES DOS SANTOS</t>
        </is>
      </c>
      <c r="D190" s="35">
        <f>UPPER(C190)</f>
        <v/>
      </c>
      <c r="E190" s="98">
        <f>B190</f>
        <v/>
      </c>
      <c r="L190" s="12" t="inlineStr">
        <is>
          <t>CNPJ/CPF</t>
        </is>
      </c>
      <c r="M190" s="41">
        <f>IF(L190=0,"",IF(L190=Diversos!$I$2,IF(LEN(B190)&lt;=11,TEXT(B190,"00000000000"),TEXT(B190,"00000000000000")),IF(L190=Diversos!$I$3,G190,F190)))</f>
        <v/>
      </c>
      <c r="N190" s="12" t="inlineStr">
        <is>
          <t>MO</t>
        </is>
      </c>
      <c r="AA190" s="59">
        <f>IF(AND(AB190&lt;&gt;"",AC190&lt;&gt;""),AC190,AB190&amp;AC190)</f>
        <v/>
      </c>
      <c r="AB190" s="12">
        <f>IF(H190=0,"",IF(I190=13,H190&amp;"  "&amp;TEXT(I190,"000")&amp;"  "&amp;TEXT(J190,"0000")&amp;"  "&amp;K190&amp;" - CPF: "&amp;E190,H190&amp;"  "&amp;TEXT(J190,"0000")&amp;"  "&amp;K190&amp;" - CPF: "&amp;AF190))</f>
        <v/>
      </c>
      <c r="AC190" s="12">
        <f>IF(L190=0,"",IF(AND(L190="CNPJ/CPF",A190="PF"),"PIX: "&amp;TEXT(M190,"00000000000"),IF(L190="TELEFONE","PIX: "&amp;M190,IF(L190="EMAIL","PIX: "&amp;M190,"PIX: "&amp;TEXT(M190,"00000000000000")))))</f>
        <v/>
      </c>
      <c r="AE190" s="86">
        <f>IF(A190="PF",LEN(B190),"")</f>
        <v/>
      </c>
      <c r="AF190" s="12">
        <f>IF(AE190="","",IF(AE190=8,"000."&amp;LEFT(B190,3)&amp;"."&amp;MID(B190,4,3)&amp;"-"&amp;RIGHT(B190,2),IF(AE190=9,"00"&amp;LEFT(B190,1)&amp;"."&amp;MID(B190,2,3)&amp;"."&amp;MID(B190,5,3)&amp;"-"&amp;RIGHT(B190,2),IF(AE190=10,"0"&amp;LEFT(B190,2)&amp;"."&amp;MID(B190,3,3)&amp;"."&amp;MID(B190,6,3)&amp;"-"&amp;RIGHT(B190,2),LEFT(B190,3)&amp;"."&amp;MID(B190,4,3)&amp;"."&amp;MID(B190,7,3)&amp;"-"&amp;RIGHT(B190,2)))))</f>
        <v/>
      </c>
    </row>
    <row r="191">
      <c r="A191" s="98">
        <f>IF(B191="","",IF(LEN(B191)&lt;=11,"PF","PJ"))</f>
        <v/>
      </c>
      <c r="B191" s="98" t="n">
        <v>72118465668</v>
      </c>
      <c r="C191" s="35" t="inlineStr">
        <is>
          <t>EDMAR RIBEIRO</t>
        </is>
      </c>
      <c r="D191" s="35">
        <f>UPPER(C191)</f>
        <v/>
      </c>
      <c r="E191" s="98">
        <f>B191</f>
        <v/>
      </c>
      <c r="H191" s="12" t="inlineStr">
        <is>
          <t>CEF</t>
        </is>
      </c>
      <c r="I191" s="39" t="n">
        <v>1</v>
      </c>
      <c r="J191" s="40" t="n">
        <v>4980</v>
      </c>
      <c r="K191" s="12" t="n">
        <v>273530</v>
      </c>
      <c r="M191" s="41">
        <f>IF(L191=0,"",IF(L191=Diversos!$I$2,IF(LEN(B191)&lt;=11,TEXT(B191,"00000000000"),TEXT(B191,"00000000000000")),IF(L191=Diversos!$I$3,G191,F191)))</f>
        <v/>
      </c>
      <c r="N191" s="12" t="inlineStr">
        <is>
          <t>MO</t>
        </is>
      </c>
      <c r="AA191" s="59">
        <f>IF(AND(AB191&lt;&gt;"",AC191&lt;&gt;""),AC191,AB191&amp;AC191)</f>
        <v/>
      </c>
      <c r="AB191" s="12">
        <f>IF(H191=0,"",IF(I191=13,H191&amp;"  "&amp;TEXT(I191,"000")&amp;"  "&amp;TEXT(J191,"0000")&amp;"  "&amp;K191&amp;" - CPF: "&amp;E191,H191&amp;"  "&amp;TEXT(J191,"0000")&amp;"  "&amp;K191&amp;" - CPF: "&amp;AF191))</f>
        <v/>
      </c>
      <c r="AC191" s="12">
        <f>IF(L191=0,"",IF(AND(L191="CNPJ/CPF",A191="PF"),"PIX: "&amp;TEXT(M191,"00000000000"),IF(L191="TELEFONE","PIX: "&amp;M191,IF(L191="EMAIL","PIX: "&amp;M191,"PIX: "&amp;TEXT(M191,"00000000000000")))))</f>
        <v/>
      </c>
      <c r="AE191" s="86">
        <f>IF(A191="PF",LEN(B191),"")</f>
        <v/>
      </c>
      <c r="AF191" s="12">
        <f>IF(AE191="","",IF(AE191=8,"000."&amp;LEFT(B191,3)&amp;"."&amp;MID(B191,4,3)&amp;"-"&amp;RIGHT(B191,2),IF(AE191=9,"00"&amp;LEFT(B191,1)&amp;"."&amp;MID(B191,2,3)&amp;"."&amp;MID(B191,5,3)&amp;"-"&amp;RIGHT(B191,2),IF(AE191=10,"0"&amp;LEFT(B191,2)&amp;"."&amp;MID(B191,3,3)&amp;"."&amp;MID(B191,6,3)&amp;"-"&amp;RIGHT(B191,2),LEFT(B191,3)&amp;"."&amp;MID(B191,4,3)&amp;"."&amp;MID(B191,7,3)&amp;"-"&amp;RIGHT(B191,2)))))</f>
        <v/>
      </c>
    </row>
    <row r="192">
      <c r="A192" s="98">
        <f>IF(B192="","",IF(LEN(B192)&lt;=11,"PF","PJ"))</f>
        <v/>
      </c>
      <c r="B192" s="98" t="n">
        <v>63268060625</v>
      </c>
      <c r="C192" s="35" t="inlineStr">
        <is>
          <t>EDNEY DA SILVA SANTOS</t>
        </is>
      </c>
      <c r="D192" s="36">
        <f>UPPER(C192)</f>
        <v/>
      </c>
      <c r="E192" s="37">
        <f>B192</f>
        <v/>
      </c>
      <c r="H192" s="12" t="inlineStr">
        <is>
          <t>CEF</t>
        </is>
      </c>
      <c r="I192" s="39" t="n">
        <v>13</v>
      </c>
      <c r="J192" s="40" t="n">
        <v>1068</v>
      </c>
      <c r="K192" s="12" t="n">
        <v>51735</v>
      </c>
      <c r="M192" s="41">
        <f>IF(L192=0,"",IF(L192=Diversos!$I$2,IF(LEN(B192)&lt;=11,TEXT(B192,"00000000000"),TEXT(B192,"00000000000000")),IF(L192=Diversos!$I$3,G192,F192)))</f>
        <v/>
      </c>
      <c r="N192" s="12" t="inlineStr">
        <is>
          <t>MO</t>
        </is>
      </c>
      <c r="P192" s="12" t="inlineStr">
        <is>
          <t>COLABORADOR</t>
        </is>
      </c>
      <c r="AA192" s="12">
        <f>IF(AND(AB192&lt;&gt;"",AC192&lt;&gt;""),AC192,AB192&amp;AC192)</f>
        <v/>
      </c>
      <c r="AB192" s="12">
        <f>IF(H192=0,"",IF(I192=13,H192&amp;"  "&amp;TEXT(I192,"000")&amp;"  "&amp;TEXT(J192,"0000")&amp;"  "&amp;K192&amp;" - CPF: "&amp;E192,H192&amp;"  "&amp;TEXT(J192,"0000")&amp;"  "&amp;K192&amp;" - CPF: "&amp;AF192))</f>
        <v/>
      </c>
      <c r="AC192" s="12">
        <f>IF(L192=0,"",IF(AND(L192="CNPJ/CPF",A192="PF"),"PIX: "&amp;TEXT(M192,"00000000000"),IF(L192="TELEFONE","PIX: "&amp;M192,IF(L192="EMAIL","PIX: "&amp;M192,"PIX: "&amp;TEXT(M192,"00000000000000")))))</f>
        <v/>
      </c>
      <c r="AE192" s="86">
        <f>IF(A192="PF",LEN(B192),"")</f>
        <v/>
      </c>
      <c r="AF192" s="12">
        <f>IF(AE192="","",IF(AE192=8,"000."&amp;LEFT(B192,3)&amp;"."&amp;MID(B192,4,3)&amp;"-"&amp;RIGHT(B192,2),IF(AE192=9,"00"&amp;LEFT(B192,1)&amp;"."&amp;MID(B192,2,3)&amp;"."&amp;MID(B192,5,3)&amp;"-"&amp;RIGHT(B192,2),IF(AE192=10,"0"&amp;LEFT(B192,2)&amp;"."&amp;MID(B192,3,3)&amp;"."&amp;MID(B192,6,3)&amp;"-"&amp;RIGHT(B192,2),LEFT(B192,3)&amp;"."&amp;MID(B192,4,3)&amp;"."&amp;MID(B192,7,3)&amp;"-"&amp;RIGHT(B192,2)))))</f>
        <v/>
      </c>
    </row>
    <row r="193">
      <c r="A193" s="98">
        <f>IF(B193="","",IF(LEN(B193)&lt;=11,"PF","PJ"))</f>
        <v/>
      </c>
      <c r="B193" s="98" t="n">
        <v>545041680</v>
      </c>
      <c r="C193" s="35" t="inlineStr">
        <is>
          <t>EDSON ANDRÉ DA SILVA</t>
        </is>
      </c>
      <c r="D193" s="35">
        <f>UPPER(C193)</f>
        <v/>
      </c>
      <c r="E193" s="98">
        <f>B193</f>
        <v/>
      </c>
      <c r="L193" s="12" t="inlineStr">
        <is>
          <t>CNPJ/CPF</t>
        </is>
      </c>
      <c r="M193" s="41">
        <f>IF(L193=0,"",IF(L193=Diversos!$I$2,IF(LEN(B193)&lt;=11,TEXT(B193,"00000000000"),TEXT(B193,"00000000000000")),IF(L193=Diversos!$I$3,G193,F193)))</f>
        <v/>
      </c>
      <c r="N193" s="12" t="inlineStr">
        <is>
          <t>SERV</t>
        </is>
      </c>
      <c r="O193" s="12" t="inlineStr">
        <is>
          <t>HIDRÁULICA</t>
        </is>
      </c>
      <c r="AA193" s="59">
        <f>IF(AND(AB193&lt;&gt;"",AC193&lt;&gt;""),AC193,AB193&amp;AC193)</f>
        <v/>
      </c>
      <c r="AB193" s="12">
        <f>IF(H193=0,"",IF(I193=13,H193&amp;"  "&amp;TEXT(I193,"000")&amp;"  "&amp;TEXT(J193,"0000")&amp;"  "&amp;K193&amp;" - CPF: "&amp;E193,H193&amp;"  "&amp;TEXT(J193,"0000")&amp;"  "&amp;K193&amp;" - CPF: "&amp;AF193))</f>
        <v/>
      </c>
      <c r="AC193" s="12">
        <f>IF(L193=0,"",IF(AND(L193="CNPJ/CPF",A193="PF"),"PIX: "&amp;TEXT(M193,"00000000000"),IF(L193="TELEFONE","PIX: "&amp;M193,IF(L193="EMAIL","PIX: "&amp;M193,"PIX: "&amp;TEXT(M193,"00000000000000")))))</f>
        <v/>
      </c>
      <c r="AE193" s="86">
        <f>IF(A193="PF",LEN(B193),"")</f>
        <v/>
      </c>
      <c r="AF193" s="12">
        <f>IF(AE193="","",IF(AE193=8,"000."&amp;LEFT(B193,3)&amp;"."&amp;MID(B193,4,3)&amp;"-"&amp;RIGHT(B193,2),IF(AE193=9,"00"&amp;LEFT(B193,1)&amp;"."&amp;MID(B193,2,3)&amp;"."&amp;MID(B193,5,3)&amp;"-"&amp;RIGHT(B193,2),IF(AE193=10,"0"&amp;LEFT(B193,2)&amp;"."&amp;MID(B193,3,3)&amp;"."&amp;MID(B193,6,3)&amp;"-"&amp;RIGHT(B193,2),LEFT(B193,3)&amp;"."&amp;MID(B193,4,3)&amp;"."&amp;MID(B193,7,3)&amp;"-"&amp;RIGHT(B193,2)))))</f>
        <v/>
      </c>
    </row>
    <row r="194">
      <c r="A194" s="98">
        <f>IF(B194="","",IF(LEN(B194)&lt;=11,"PF","PJ"))</f>
        <v/>
      </c>
      <c r="B194" s="52" t="n">
        <v>31993936955</v>
      </c>
      <c r="C194" s="35" t="inlineStr">
        <is>
          <t>EDSON FERREIRA DA SILVA</t>
        </is>
      </c>
      <c r="D194" s="35">
        <f>UPPER(C194)</f>
        <v/>
      </c>
      <c r="E194" s="98">
        <f>B194</f>
        <v/>
      </c>
      <c r="F194" s="38" t="n">
        <v>31993936955</v>
      </c>
      <c r="L194" s="12" t="inlineStr">
        <is>
          <t>TELEFONE</t>
        </is>
      </c>
      <c r="M194" s="41">
        <f>IF(L194=0,"",IF(L194=Diversos!$I$2,IF(LEN(B194)&lt;=11,TEXT(B194,"00000000000"),TEXT(B194,"00000000000000")),IF(L194=Diversos!$I$3,G194,F194)))</f>
        <v/>
      </c>
      <c r="N194" s="12" t="inlineStr">
        <is>
          <t>SERV</t>
        </is>
      </c>
      <c r="O194" s="12" t="inlineStr">
        <is>
          <t>ESCAVAÇÃO</t>
        </is>
      </c>
      <c r="AA194" s="59">
        <f>IF(AND(AB194&lt;&gt;"",AC194&lt;&gt;""),AC194,AB194&amp;AC194)</f>
        <v/>
      </c>
      <c r="AB194" s="12">
        <f>IF(H194=0,"",IF(I194=13,H194&amp;"  "&amp;TEXT(I194,"000")&amp;"  "&amp;TEXT(J194,"0000")&amp;"  "&amp;K194&amp;" - CPF: "&amp;E194,H194&amp;"  "&amp;TEXT(J194,"0000")&amp;"  "&amp;K194&amp;" - CPF: "&amp;AF194))</f>
        <v/>
      </c>
      <c r="AC194" s="12">
        <f>IF(L194=0,"",IF(AND(L194="CNPJ/CPF",A194="PF"),"PIX: "&amp;TEXT(M194,"00000000000"),IF(L194="TELEFONE","PIX: "&amp;M194,IF(L194="EMAIL","PIX: "&amp;M194,"PIX: "&amp;TEXT(M194,"00000000000000")))))</f>
        <v/>
      </c>
      <c r="AE194" s="86">
        <f>IF(A194="PF",LEN(B194),"")</f>
        <v/>
      </c>
      <c r="AF194" s="12">
        <f>IF(AE194="","",IF(AE194=8,"000."&amp;LEFT(B194,3)&amp;"."&amp;MID(B194,4,3)&amp;"-"&amp;RIGHT(B194,2),IF(AE194=9,"00"&amp;LEFT(B194,1)&amp;"."&amp;MID(B194,2,3)&amp;"."&amp;MID(B194,5,3)&amp;"-"&amp;RIGHT(B194,2),IF(AE194=10,"0"&amp;LEFT(B194,2)&amp;"."&amp;MID(B194,3,3)&amp;"."&amp;MID(B194,6,3)&amp;"-"&amp;RIGHT(B194,2),LEFT(B194,3)&amp;"."&amp;MID(B194,4,3)&amp;"."&amp;MID(B194,7,3)&amp;"-"&amp;RIGHT(B194,2)))))</f>
        <v/>
      </c>
    </row>
    <row r="195">
      <c r="A195" s="98">
        <f>IF(B195="","",IF(LEN(B195)&lt;=11,"PF","PJ"))</f>
        <v/>
      </c>
      <c r="B195" s="52" t="n">
        <v>19904600</v>
      </c>
      <c r="C195" s="35" t="inlineStr">
        <is>
          <t>EDSON FERREIRA DE SOUZA</t>
        </is>
      </c>
      <c r="D195" s="36">
        <f>UPPER(C195)</f>
        <v/>
      </c>
      <c r="E195" s="37">
        <f>B195</f>
        <v/>
      </c>
      <c r="M195" s="41">
        <f>IF(L195=0,"",IF(L195=Diversos!$I$2,IF(LEN(B195)&lt;=11,TEXT(B195,"00000000000"),TEXT(B195,"00000000000000")),IF(L195=Diversos!$I$3,G195,F195)))</f>
        <v/>
      </c>
      <c r="N195" s="12" t="inlineStr">
        <is>
          <t>MO</t>
        </is>
      </c>
      <c r="P195" s="12" t="inlineStr">
        <is>
          <t>COLABORADOR</t>
        </is>
      </c>
      <c r="AA195" s="12">
        <f>IF(AND(AB195&lt;&gt;"",AC195&lt;&gt;""),AC195,AB195&amp;AC195)</f>
        <v/>
      </c>
      <c r="AB195" s="12">
        <f>IF(H195=0,"",IF(I195=13,H195&amp;"  "&amp;TEXT(I195,"000")&amp;"  "&amp;TEXT(J195,"0000")&amp;"  "&amp;K195&amp;" - CPF: "&amp;E195,H195&amp;"  "&amp;TEXT(J195,"0000")&amp;"  "&amp;K195&amp;" - CPF: "&amp;AF195))</f>
        <v/>
      </c>
      <c r="AC195" s="12">
        <f>IF(L195=0,"",IF(AND(L195="CNPJ/CPF",A195="PF"),"PIX: "&amp;TEXT(M195,"00000000000"),IF(L195="TELEFONE","PIX: "&amp;M195,IF(L195="EMAIL","PIX: "&amp;M195,"PIX: "&amp;TEXT(M195,"00000000000000")))))</f>
        <v/>
      </c>
      <c r="AE195" s="86">
        <f>IF(A195="PF",LEN(B195),"")</f>
        <v/>
      </c>
      <c r="AF195" s="12">
        <f>IF(AE195="","",IF(AE195=8,"000."&amp;LEFT(B195,3)&amp;"."&amp;MID(B195,4,3)&amp;"-"&amp;RIGHT(B195,2),IF(AE195=9,"00"&amp;LEFT(B195,1)&amp;"."&amp;MID(B195,2,3)&amp;"."&amp;MID(B195,5,3)&amp;"-"&amp;RIGHT(B195,2),IF(AE195=10,"0"&amp;LEFT(B195,2)&amp;"."&amp;MID(B195,3,3)&amp;"."&amp;MID(B195,6,3)&amp;"-"&amp;RIGHT(B195,2),LEFT(B195,3)&amp;"."&amp;MID(B195,4,3)&amp;"."&amp;MID(B195,7,3)&amp;"-"&amp;RIGHT(B195,2)))))</f>
        <v/>
      </c>
    </row>
    <row r="196">
      <c r="A196" s="98">
        <f>IF(B196="","",IF(LEN(B196)&lt;=11,"PF","PJ"))</f>
        <v/>
      </c>
      <c r="B196" s="52" t="n">
        <v>11911911900</v>
      </c>
      <c r="C196" s="35" t="inlineStr">
        <is>
          <t>EDSON VALFREDO D F LEMES</t>
        </is>
      </c>
      <c r="D196" s="36">
        <f>UPPER(C196)</f>
        <v/>
      </c>
      <c r="E196" s="37">
        <f>B196</f>
        <v/>
      </c>
      <c r="F196" s="43" t="n"/>
      <c r="M196" s="41">
        <f>IF(L196=0,"",IF(L196=Diversos!$I$2,IF(LEN(B196)&lt;=11,TEXT(B196,"00000000000"),TEXT(B196,"00000000000000")),IF(L196=Diversos!$I$3,G196,F196)))</f>
        <v/>
      </c>
      <c r="N196" s="12" t="inlineStr">
        <is>
          <t>DIV</t>
        </is>
      </c>
      <c r="AA196" s="12">
        <f>IF(AND(AB196&lt;&gt;"",AC196&lt;&gt;""),AC196,AB196&amp;AC196)</f>
        <v/>
      </c>
      <c r="AB196" s="12">
        <f>IF(H196=0,"",IF(I196=13,H196&amp;"  "&amp;TEXT(I196,"000")&amp;"  "&amp;TEXT(J196,"0000")&amp;"  "&amp;K196&amp;" - CPF: "&amp;E196,H196&amp;"  "&amp;TEXT(J196,"0000")&amp;"  "&amp;K196&amp;" - CPF: "&amp;AF196))</f>
        <v/>
      </c>
      <c r="AC196" s="12">
        <f>IF(L196=0,"",IF(AND(L196="CNPJ/CPF",A196="PF"),"PIX: "&amp;TEXT(M196,"00000000000"),IF(L196="TELEFONE","PIX: "&amp;M196,IF(L196="EMAIL","PIX: "&amp;M196,"PIX: "&amp;TEXT(M196,"00000000000000")))))</f>
        <v/>
      </c>
      <c r="AE196" s="86">
        <f>IF(A196="PF",LEN(B196),"")</f>
        <v/>
      </c>
      <c r="AF196" s="12">
        <f>IF(AE196="","",IF(AE196=8,"000."&amp;LEFT(B196,3)&amp;"."&amp;MID(B196,4,3)&amp;"-"&amp;RIGHT(B196,2),IF(AE196=9,"00"&amp;LEFT(B196,1)&amp;"."&amp;MID(B196,2,3)&amp;"."&amp;MID(B196,5,3)&amp;"-"&amp;RIGHT(B196,2),IF(AE196=10,"0"&amp;LEFT(B196,2)&amp;"."&amp;MID(B196,3,3)&amp;"."&amp;MID(B196,6,3)&amp;"-"&amp;RIGHT(B196,2),LEFT(B196,3)&amp;"."&amp;MID(B196,4,3)&amp;"."&amp;MID(B196,7,3)&amp;"-"&amp;RIGHT(B196,2)))))</f>
        <v/>
      </c>
    </row>
    <row r="197">
      <c r="A197" s="98">
        <f>IF(B197="","",IF(LEN(B197)&lt;=11,"PF","PJ"))</f>
        <v/>
      </c>
      <c r="B197" s="98" t="n">
        <v>3916157698</v>
      </c>
      <c r="C197" s="35" t="inlineStr">
        <is>
          <t>EDUARDO GONÇALVES FELIX</t>
        </is>
      </c>
      <c r="D197" s="36">
        <f>UPPER(C197)</f>
        <v/>
      </c>
      <c r="E197" s="37">
        <f>B197</f>
        <v/>
      </c>
      <c r="H197" s="12" t="inlineStr">
        <is>
          <t>BBRASIL</t>
        </is>
      </c>
      <c r="J197" s="40" t="n">
        <v>3646</v>
      </c>
      <c r="K197" s="82" t="n">
        <v>912247</v>
      </c>
      <c r="M197" s="41">
        <f>IF(L197=0,"",IF(L197=Diversos!$I$2,IF(LEN(B197)&lt;=11,TEXT(B197,"00000000000"),TEXT(B197,"00000000000000")),IF(L197=Diversos!$I$3,G197,F197)))</f>
        <v/>
      </c>
      <c r="N197" s="12" t="inlineStr">
        <is>
          <t>MO</t>
        </is>
      </c>
      <c r="P197" s="12" t="inlineStr">
        <is>
          <t>COLABORADOR</t>
        </is>
      </c>
      <c r="AA197" s="12">
        <f>IF(AND(AB197&lt;&gt;"",AC197&lt;&gt;""),AC197,AB197&amp;AC197)</f>
        <v/>
      </c>
      <c r="AB197" s="12">
        <f>IF(H197=0,"",IF(I197=13,H197&amp;"  "&amp;TEXT(I197,"000")&amp;"  "&amp;TEXT(J197,"0000")&amp;"  "&amp;K197&amp;" - CPF: "&amp;E197,H197&amp;"  "&amp;TEXT(J197,"0000")&amp;"  "&amp;K197&amp;" - CPF: "&amp;AF197))</f>
        <v/>
      </c>
      <c r="AC197" s="12">
        <f>IF(L197=0,"",IF(AND(L197="CNPJ/CPF",A197="PF"),"PIX: "&amp;TEXT(M197,"00000000000"),IF(L197="TELEFONE","PIX: "&amp;M197,IF(L197="EMAIL","PIX: "&amp;M197,"PIX: "&amp;TEXT(M197,"00000000000000")))))</f>
        <v/>
      </c>
      <c r="AE197" s="86">
        <f>IF(A197="PF",LEN(B197),"")</f>
        <v/>
      </c>
      <c r="AF197" s="12">
        <f>IF(AE197="","",IF(AE197=8,"000."&amp;LEFT(B197,3)&amp;"."&amp;MID(B197,4,3)&amp;"-"&amp;RIGHT(B197,2),IF(AE197=9,"00"&amp;LEFT(B197,1)&amp;"."&amp;MID(B197,2,3)&amp;"."&amp;MID(B197,5,3)&amp;"-"&amp;RIGHT(B197,2),IF(AE197=10,"0"&amp;LEFT(B197,2)&amp;"."&amp;MID(B197,3,3)&amp;"."&amp;MID(B197,6,3)&amp;"-"&amp;RIGHT(B197,2),LEFT(B197,3)&amp;"."&amp;MID(B197,4,3)&amp;"."&amp;MID(B197,7,3)&amp;"-"&amp;RIGHT(B197,2)))))</f>
        <v/>
      </c>
    </row>
    <row r="198">
      <c r="A198" s="98" t="inlineStr">
        <is>
          <t>PF</t>
        </is>
      </c>
      <c r="B198" s="37" t="n">
        <v>11100844635</v>
      </c>
      <c r="C198" s="36" t="inlineStr">
        <is>
          <t xml:space="preserve">EDUARDO JOSÉ OLIVEIRA </t>
        </is>
      </c>
      <c r="D198" s="36">
        <f>UPPER(C198)</f>
        <v/>
      </c>
      <c r="E198" s="37">
        <f>B198</f>
        <v/>
      </c>
      <c r="F198" s="43" t="n"/>
      <c r="G198" s="44" t="n"/>
      <c r="H198" s="44" t="n"/>
      <c r="I198" s="45" t="n"/>
      <c r="J198" s="46" t="n"/>
      <c r="K198" s="44" t="n"/>
      <c r="L198" s="44" t="inlineStr">
        <is>
          <t>CNPJ/CPF</t>
        </is>
      </c>
      <c r="M198" s="41">
        <f>IF(L198=0,"",IF(L198=Diversos!$I$2,IF(LEN(B198)&lt;=11,TEXT(B198,"00000000000"),TEXT(B198,"00000000000000")),IF(L198=Diversos!$I$3,G198,F198)))</f>
        <v/>
      </c>
      <c r="N198" s="44" t="inlineStr">
        <is>
          <t>MO</t>
        </is>
      </c>
      <c r="O198" s="44" t="n"/>
      <c r="P198" s="44" t="inlineStr">
        <is>
          <t>COLABORADOR</t>
        </is>
      </c>
      <c r="Q198" s="44" t="n"/>
      <c r="R198" s="44" t="n"/>
      <c r="S198" s="44" t="n"/>
      <c r="T198" s="44" t="n"/>
      <c r="U198" s="47" t="n"/>
      <c r="V198" s="44" t="n"/>
      <c r="W198" s="44" t="n"/>
      <c r="X198" s="44" t="n"/>
      <c r="Y198" s="44" t="n"/>
      <c r="Z198" s="44" t="n"/>
      <c r="AA198" s="12">
        <f>IF(AND(AB198&lt;&gt;"",AC198&lt;&gt;""),AC198,AB198&amp;AC198)</f>
        <v/>
      </c>
      <c r="AB198" s="12">
        <f>IF(H198=0,"",IF(I198=13,H198&amp;"  "&amp;TEXT(I198,"000")&amp;"  "&amp;TEXT(J198,"0000")&amp;"  "&amp;K198&amp;" - CPF: "&amp;E198,H198&amp;"  "&amp;TEXT(J198,"0000")&amp;"  "&amp;K198&amp;" - CPF: "&amp;AF198))</f>
        <v/>
      </c>
      <c r="AC198" s="12">
        <f>IF(L198=0,"",IF(AND(L198="CNPJ/CPF",A198="PF"),"PIX: "&amp;TEXT(M198,"00000000000"),IF(L198="TELEFONE","PIX: "&amp;M198,IF(L198="EMAIL","PIX: "&amp;M198,"PIX: "&amp;TEXT(M198,"00000000000000")))))</f>
        <v/>
      </c>
      <c r="AE198" s="86">
        <f>IF(A198="PF",LEN(B198),"")</f>
        <v/>
      </c>
      <c r="AF198" s="12">
        <f>IF(AE198="","",IF(AE198=8,"000."&amp;LEFT(B198,3)&amp;"."&amp;MID(B198,4,3)&amp;"-"&amp;RIGHT(B198,2),IF(AE198=9,"00"&amp;LEFT(B198,1)&amp;"."&amp;MID(B198,2,3)&amp;"."&amp;MID(B198,5,3)&amp;"-"&amp;RIGHT(B198,2),IF(AE198=10,"0"&amp;LEFT(B198,2)&amp;"."&amp;MID(B198,3,3)&amp;"."&amp;MID(B198,6,3)&amp;"-"&amp;RIGHT(B198,2),LEFT(B198,3)&amp;"."&amp;MID(B198,4,3)&amp;"."&amp;MID(B198,7,3)&amp;"-"&amp;RIGHT(B198,2)))))</f>
        <v/>
      </c>
    </row>
    <row r="199">
      <c r="A199" s="98">
        <f>IF(B199="","",IF(LEN(B199)&lt;=11,"PF","PJ"))</f>
        <v/>
      </c>
      <c r="B199" s="98" t="n">
        <v>6182897635</v>
      </c>
      <c r="C199" s="35" t="inlineStr">
        <is>
          <t>EDUARDO PEREIRA</t>
        </is>
      </c>
      <c r="D199" s="36">
        <f>UPPER(C199)</f>
        <v/>
      </c>
      <c r="E199" s="37">
        <f>B199</f>
        <v/>
      </c>
      <c r="L199" s="12" t="inlineStr">
        <is>
          <t>CNPJ/CPF</t>
        </is>
      </c>
      <c r="M199" s="41">
        <f>IF(L199=0,"",IF(L199=Diversos!$I$2,IF(LEN(B199)&lt;=11,TEXT(B199,"00000000000"),TEXT(B199,"00000000000000")),IF(L199=Diversos!$I$3,G199,F199)))</f>
        <v/>
      </c>
      <c r="N199" s="12" t="inlineStr">
        <is>
          <t>MO</t>
        </is>
      </c>
      <c r="P199" s="12" t="inlineStr">
        <is>
          <t>COLABORADOR</t>
        </is>
      </c>
      <c r="AA199" s="12">
        <f>IF(AND(AB199&lt;&gt;"",AC199&lt;&gt;""),AC199,AB199&amp;AC199)</f>
        <v/>
      </c>
      <c r="AB199" s="12">
        <f>IF(H199=0,"",IF(I199=13,H199&amp;"  "&amp;TEXT(I199,"000")&amp;"  "&amp;TEXT(J199,"0000")&amp;"  "&amp;K199&amp;" - CPF: "&amp;E199,H199&amp;"  "&amp;TEXT(J199,"0000")&amp;"  "&amp;K199&amp;" - CPF: "&amp;AF199))</f>
        <v/>
      </c>
      <c r="AC199" s="12">
        <f>IF(L199=0,"",IF(AND(L199="CNPJ/CPF",A199="PF"),"PIX: "&amp;TEXT(M199,"00000000000"),IF(L199="TELEFONE","PIX: "&amp;M199,IF(L199="EMAIL","PIX: "&amp;M199,"PIX: "&amp;TEXT(M199,"00000000000000")))))</f>
        <v/>
      </c>
      <c r="AE199" s="86">
        <f>IF(A199="PF",LEN(B199),"")</f>
        <v/>
      </c>
      <c r="AF199" s="12">
        <f>IF(AE199="","",IF(AE199=8,"000."&amp;LEFT(B199,3)&amp;"."&amp;MID(B199,4,3)&amp;"-"&amp;RIGHT(B199,2),IF(AE199=9,"00"&amp;LEFT(B199,1)&amp;"."&amp;MID(B199,2,3)&amp;"."&amp;MID(B199,5,3)&amp;"-"&amp;RIGHT(B199,2),IF(AE199=10,"0"&amp;LEFT(B199,2)&amp;"."&amp;MID(B199,3,3)&amp;"."&amp;MID(B199,6,3)&amp;"-"&amp;RIGHT(B199,2),LEFT(B199,3)&amp;"."&amp;MID(B199,4,3)&amp;"."&amp;MID(B199,7,3)&amp;"-"&amp;RIGHT(B199,2)))))</f>
        <v/>
      </c>
    </row>
    <row r="200">
      <c r="A200" s="12">
        <f>IF(B200="","",IF(LEN(B200)&lt;=11,"PF","PJ"))</f>
        <v/>
      </c>
      <c r="B200" s="52" t="n">
        <v>11108022024</v>
      </c>
      <c r="C200" s="35" t="inlineStr">
        <is>
          <t>ELCIO SANTOS COSTA</t>
        </is>
      </c>
      <c r="D200" s="35">
        <f>UPPER(C200)</f>
        <v/>
      </c>
      <c r="E200" s="98">
        <f>B200</f>
        <v/>
      </c>
      <c r="M200" s="41">
        <f>IF(L200=0,"",IF(L200=Diversos!$I$2,IF(LEN(B200)&lt;=11,TEXT(B200,"00000000000"),TEXT(B200,"00000000000000")),IF(L200=Diversos!$I$3,G200,F200)))</f>
        <v/>
      </c>
      <c r="N200" s="12" t="inlineStr">
        <is>
          <t>MO</t>
        </is>
      </c>
      <c r="P200" s="12" t="inlineStr">
        <is>
          <t>COLABORADOR</t>
        </is>
      </c>
      <c r="AA200" s="12">
        <f>IF(AND(AB200&lt;&gt;"",AC200&lt;&gt;""),AC200,AB200&amp;AC200)</f>
        <v/>
      </c>
      <c r="AB200" s="12">
        <f>IF(H200=0,"",IF(I200=13,H200&amp;"  "&amp;TEXT(I200,"000")&amp;"  "&amp;TEXT(J200,"0000")&amp;"  "&amp;K200&amp;" - CPF: "&amp;E200,H200&amp;"  "&amp;TEXT(J200,"0000")&amp;"  "&amp;K200&amp;" - CPF: "&amp;AF200))</f>
        <v/>
      </c>
      <c r="AC200" s="12">
        <f>IF(L200=0,"",IF(AND(L200="CNPJ/CPF",A200="PF"),"PIX: "&amp;TEXT(M200,"00000000000"),IF(L200="TELEFONE","PIX: "&amp;M200,IF(L200="EMAIL","PIX: "&amp;M200,"PIX: "&amp;TEXT(M200,"00000000000000")))))</f>
        <v/>
      </c>
      <c r="AE200" s="86">
        <f>IF(A200="PF",LEN(B200),"")</f>
        <v/>
      </c>
      <c r="AF200" s="12">
        <f>IF(AE200="","",IF(AE200=8,"000."&amp;LEFT(B200,3)&amp;"."&amp;MID(B200,4,3)&amp;"-"&amp;RIGHT(B200,2),IF(AE200=9,"00"&amp;LEFT(B200,1)&amp;"."&amp;MID(B200,2,3)&amp;"."&amp;MID(B200,5,3)&amp;"-"&amp;RIGHT(B200,2),IF(AE200=10,"0"&amp;LEFT(B200,2)&amp;"."&amp;MID(B200,3,3)&amp;"."&amp;MID(B200,6,3)&amp;"-"&amp;RIGHT(B200,2),LEFT(B200,3)&amp;"."&amp;MID(B200,4,3)&amp;"."&amp;MID(B200,7,3)&amp;"-"&amp;RIGHT(B200,2)))))</f>
        <v/>
      </c>
    </row>
    <row r="201">
      <c r="A201" s="98">
        <f>IF(B201="","",IF(LEN(B201)&lt;=11,"PF","PJ"))</f>
        <v/>
      </c>
      <c r="B201" s="98" t="n">
        <v>85116106691</v>
      </c>
      <c r="C201" s="35" t="inlineStr">
        <is>
          <t>ELENALTO ANTONIO DE ASSIS</t>
        </is>
      </c>
      <c r="D201" s="35">
        <f>UPPER(C201)</f>
        <v/>
      </c>
      <c r="E201" s="98">
        <f>B201</f>
        <v/>
      </c>
      <c r="H201" s="12" t="inlineStr">
        <is>
          <t>CEF</t>
        </is>
      </c>
      <c r="I201" s="39" t="n">
        <v>13</v>
      </c>
      <c r="J201" s="40" t="n">
        <v>2426</v>
      </c>
      <c r="K201" s="12" t="n">
        <v>183613</v>
      </c>
      <c r="M201" s="41">
        <f>IF(L201=0,"",IF(L201=Diversos!$I$2,IF(LEN(B201)&lt;=11,TEXT(B201,"00000000000"),TEXT(B201,"00000000000000")),IF(L201=Diversos!$I$3,G201,F201)))</f>
        <v/>
      </c>
      <c r="N201" s="12" t="inlineStr">
        <is>
          <t>MO</t>
        </is>
      </c>
      <c r="AA201" s="59">
        <f>IF(AND(AB201&lt;&gt;"",AC201&lt;&gt;""),AC201,AB201&amp;AC201)</f>
        <v/>
      </c>
      <c r="AB201" s="12">
        <f>IF(H201=0,"",IF(I201=13,H201&amp;"  "&amp;TEXT(I201,"000")&amp;"  "&amp;TEXT(J201,"0000")&amp;"  "&amp;K201&amp;" - CPF: "&amp;E201,H201&amp;"  "&amp;TEXT(J201,"0000")&amp;"  "&amp;K201&amp;" - CPF: "&amp;AF201))</f>
        <v/>
      </c>
      <c r="AC201" s="12">
        <f>IF(L201=0,"",IF(AND(L201="CNPJ/CPF",A201="PF"),"PIX: "&amp;TEXT(M201,"00000000000"),IF(L201="TELEFONE","PIX: "&amp;M201,IF(L201="EMAIL","PIX: "&amp;M201,"PIX: "&amp;TEXT(M201,"00000000000000")))))</f>
        <v/>
      </c>
      <c r="AE201" s="86">
        <f>IF(A201="PF",LEN(B201),"")</f>
        <v/>
      </c>
      <c r="AF201" s="12">
        <f>IF(AE201="","",IF(AE201=8,"000."&amp;LEFT(B201,3)&amp;"."&amp;MID(B201,4,3)&amp;"-"&amp;RIGHT(B201,2),IF(AE201=9,"00"&amp;LEFT(B201,1)&amp;"."&amp;MID(B201,2,3)&amp;"."&amp;MID(B201,5,3)&amp;"-"&amp;RIGHT(B201,2),IF(AE201=10,"0"&amp;LEFT(B201,2)&amp;"."&amp;MID(B201,3,3)&amp;"."&amp;MID(B201,6,3)&amp;"-"&amp;RIGHT(B201,2),LEFT(B201,3)&amp;"."&amp;MID(B201,4,3)&amp;"."&amp;MID(B201,7,3)&amp;"-"&amp;RIGHT(B201,2)))))</f>
        <v/>
      </c>
    </row>
    <row r="202">
      <c r="A202" s="98">
        <f>IF(B202="","",IF(LEN(B202)&lt;=11,"PF","PJ"))</f>
        <v/>
      </c>
      <c r="B202" s="98" t="n">
        <v>5956548000190</v>
      </c>
      <c r="C202" s="35" t="inlineStr">
        <is>
          <t>ELETRORARO COMERCIO DE ELETRODOMESTICOS LTDA</t>
        </is>
      </c>
      <c r="D202" s="35" t="inlineStr">
        <is>
          <t>ELETRORARO</t>
        </is>
      </c>
      <c r="E202" s="37">
        <f>B202</f>
        <v/>
      </c>
      <c r="F202" s="43" t="n"/>
      <c r="M202" s="41">
        <f>IF(L202=0,"",IF(L202=Diversos!$I$2,IF(LEN(B202)&lt;=11,TEXT(B202,"00000000000"),TEXT(B202,"00000000000000")),IF(L202=Diversos!$I$3,G202,F202)))</f>
        <v/>
      </c>
      <c r="N202" s="12" t="inlineStr">
        <is>
          <t>MAT</t>
        </is>
      </c>
      <c r="Q202" s="12" t="inlineStr">
        <is>
          <t>RUA DOS MOICANOS</t>
        </is>
      </c>
      <c r="R202" s="12" t="n">
        <v>492</v>
      </c>
      <c r="S202" s="12" t="inlineStr">
        <is>
          <t>LETRA A</t>
        </is>
      </c>
      <c r="T202" s="12" t="inlineStr">
        <is>
          <t>OLHOS DAGUA</t>
        </is>
      </c>
      <c r="U202" s="42" t="n">
        <v>30390050</v>
      </c>
      <c r="V202" s="12" t="inlineStr">
        <is>
          <t>BELO HORIZONTE</t>
        </is>
      </c>
      <c r="W202" s="12" t="inlineStr">
        <is>
          <t>MG</t>
        </is>
      </c>
      <c r="AA202" s="12">
        <f>IF(AND(AB202&lt;&gt;"",AC202&lt;&gt;""),AC202,AB202&amp;AC202)</f>
        <v/>
      </c>
      <c r="AB202" s="12">
        <f>IF(H202=0,"",IF(I202=13,H202&amp;"  "&amp;TEXT(I202,"000")&amp;"  "&amp;TEXT(J202,"0000")&amp;"  "&amp;K202&amp;" - CPF: "&amp;E202,H202&amp;"  "&amp;TEXT(J202,"0000")&amp;"  "&amp;K202&amp;" - CPF: "&amp;AF202))</f>
        <v/>
      </c>
      <c r="AC202" s="12">
        <f>IF(L202=0,"",IF(AND(L202="CNPJ/CPF",A202="PF"),"PIX: "&amp;TEXT(M202,"00000000000"),IF(L202="TELEFONE","PIX: "&amp;M202,IF(L202="EMAIL","PIX: "&amp;M202,"PIX: "&amp;TEXT(M202,"00000000000000")))))</f>
        <v/>
      </c>
      <c r="AE202" s="86">
        <f>IF(A202="PF",LEN(B202),"")</f>
        <v/>
      </c>
      <c r="AF202" s="12">
        <f>IF(AE202="","",IF(AE202=8,"000."&amp;LEFT(B202,3)&amp;"."&amp;MID(B202,4,3)&amp;"-"&amp;RIGHT(B202,2),IF(AE202=9,"00"&amp;LEFT(B202,1)&amp;"."&amp;MID(B202,2,3)&amp;"."&amp;MID(B202,5,3)&amp;"-"&amp;RIGHT(B202,2),IF(AE202=10,"0"&amp;LEFT(B202,2)&amp;"."&amp;MID(B202,3,3)&amp;"."&amp;MID(B202,6,3)&amp;"-"&amp;RIGHT(B202,2),LEFT(B202,3)&amp;"."&amp;MID(B202,4,3)&amp;"."&amp;MID(B202,7,3)&amp;"-"&amp;RIGHT(B202,2)))))</f>
        <v/>
      </c>
    </row>
    <row r="203">
      <c r="A203" s="98">
        <f>IF(B203="","",IF(LEN(B203)&lt;=11,"PF","PJ"))</f>
        <v/>
      </c>
      <c r="B203" s="37" t="n">
        <v>24200699000100</v>
      </c>
      <c r="C203" s="36" t="inlineStr">
        <is>
          <t>EPI COMERCIO E DISTRIBUICAO LTDA</t>
        </is>
      </c>
      <c r="D203" s="36" t="inlineStr">
        <is>
          <t xml:space="preserve">ELITE EPIS </t>
        </is>
      </c>
      <c r="E203" s="37">
        <f>B203</f>
        <v/>
      </c>
      <c r="F203" s="43" t="n"/>
      <c r="G203" s="44" t="n"/>
      <c r="H203" s="44" t="n"/>
      <c r="I203" s="45" t="n"/>
      <c r="J203" s="46" t="n"/>
      <c r="K203" s="44" t="n"/>
      <c r="L203" s="44" t="n"/>
      <c r="M203" s="41">
        <f>IF(L203=0,"",IF(L203=Diversos!$I$2,IF(LEN(B203)&lt;=11,TEXT(B203,"00000000000"),TEXT(B203,"00000000000000")),IF(L203=Diversos!$I$3,G203,F203)))</f>
        <v/>
      </c>
      <c r="N203" s="44" t="inlineStr">
        <is>
          <t>MO</t>
        </is>
      </c>
      <c r="O203" s="44" t="inlineStr">
        <is>
          <t>EPI</t>
        </is>
      </c>
      <c r="P203" s="44" t="inlineStr">
        <is>
          <t>FORNECEDOR</t>
        </is>
      </c>
      <c r="Q203" s="44" t="inlineStr">
        <is>
          <t>RUA TEONILIO NIQUINI</t>
        </is>
      </c>
      <c r="R203" s="44" t="n">
        <v>900</v>
      </c>
      <c r="S203" s="44" t="n"/>
      <c r="T203" s="44" t="inlineStr">
        <is>
          <t>JARDIM PIEMONT SUL</t>
        </is>
      </c>
      <c r="U203" s="47" t="n">
        <v>32669700</v>
      </c>
      <c r="V203" s="44" t="inlineStr">
        <is>
          <t>BETIM</t>
        </is>
      </c>
      <c r="W203" s="44" t="inlineStr">
        <is>
          <t>MG</t>
        </is>
      </c>
      <c r="X203" s="44" t="n"/>
      <c r="Y203" s="44" t="n"/>
      <c r="Z203" s="44" t="n"/>
      <c r="AA203" s="12">
        <f>IF(AND(AB203&lt;&gt;"",AC203&lt;&gt;""),AC203,AB203&amp;AC203)</f>
        <v/>
      </c>
      <c r="AB203" s="12">
        <f>IF(H203=0,"",IF(I203=13,H203&amp;"  "&amp;TEXT(I203,"000")&amp;"  "&amp;TEXT(J203,"0000")&amp;"  "&amp;K203&amp;" - CPF: "&amp;E203,H203&amp;"  "&amp;TEXT(J203,"0000")&amp;"  "&amp;K203&amp;" - CPF: "&amp;AF203))</f>
        <v/>
      </c>
      <c r="AC203" s="12">
        <f>IF(L203=0,"",IF(AND(L203="CNPJ/CPF",A203="PF"),"PIX: "&amp;TEXT(M203,"00000000000"),IF(L203="TELEFONE","PIX: "&amp;M203,IF(L203="EMAIL","PIX: "&amp;M203,"PIX: "&amp;TEXT(M203,"00000000000000")))))</f>
        <v/>
      </c>
      <c r="AE203" s="86">
        <f>IF(A203="PF",LEN(B203),"")</f>
        <v/>
      </c>
      <c r="AF203" s="12">
        <f>IF(AE203="","",IF(AE203=8,"000."&amp;LEFT(B203,3)&amp;"."&amp;MID(B203,4,3)&amp;"-"&amp;RIGHT(B203,2),IF(AE203=9,"00"&amp;LEFT(B203,1)&amp;"."&amp;MID(B203,2,3)&amp;"."&amp;MID(B203,5,3)&amp;"-"&amp;RIGHT(B203,2),IF(AE203=10,"0"&amp;LEFT(B203,2)&amp;"."&amp;MID(B203,3,3)&amp;"."&amp;MID(B203,6,3)&amp;"-"&amp;RIGHT(B203,2),LEFT(B203,3)&amp;"."&amp;MID(B203,4,3)&amp;"."&amp;MID(B203,7,3)&amp;"-"&amp;RIGHT(B203,2)))))</f>
        <v/>
      </c>
    </row>
    <row r="204">
      <c r="A204" s="98">
        <f>IF(B204="","",IF(LEN(B204)&lt;=11,"PF","PJ"))</f>
        <v/>
      </c>
      <c r="B204" s="98" t="n">
        <v>31986999747</v>
      </c>
      <c r="C204" s="35" t="inlineStr">
        <is>
          <t>ELVES PEREIRA</t>
        </is>
      </c>
      <c r="D204" s="35">
        <f>UPPER(C204)</f>
        <v/>
      </c>
      <c r="E204" s="98">
        <f>B204</f>
        <v/>
      </c>
      <c r="F204" s="38" t="n">
        <v>31986999747</v>
      </c>
      <c r="L204" s="12" t="inlineStr">
        <is>
          <t>TELEFONE</t>
        </is>
      </c>
      <c r="M204" s="41">
        <f>IF(L204=0,"",IF(L204=Diversos!$I$2,IF(LEN(B204)&lt;=11,TEXT(B204,"00000000000"),TEXT(B204,"00000000000000")),IF(L204=Diversos!$I$3,G204,F204)))</f>
        <v/>
      </c>
      <c r="N204" s="12" t="inlineStr">
        <is>
          <t>MO</t>
        </is>
      </c>
      <c r="AA204" s="59">
        <f>IF(AND(AB204&lt;&gt;"",AC204&lt;&gt;""),AC204,AB204&amp;AC204)</f>
        <v/>
      </c>
      <c r="AB204" s="12">
        <f>IF(H204=0,"",IF(I204=13,H204&amp;"  "&amp;TEXT(I204,"000")&amp;"  "&amp;TEXT(J204,"0000")&amp;"  "&amp;K204&amp;" - CPF: "&amp;E204,H204&amp;"  "&amp;TEXT(J204,"0000")&amp;"  "&amp;K204&amp;" - CPF: "&amp;AF204))</f>
        <v/>
      </c>
      <c r="AC204" s="12">
        <f>IF(L204=0,"",IF(AND(L204="CNPJ/CPF",A204="PF"),"PIX: "&amp;TEXT(M204,"00000000000"),IF(L204="TELEFONE","PIX: "&amp;M204,IF(L204="EMAIL","PIX: "&amp;M204,"PIX: "&amp;TEXT(M204,"00000000000000")))))</f>
        <v/>
      </c>
      <c r="AE204" s="86">
        <f>IF(A204="PF",LEN(B204),"")</f>
        <v/>
      </c>
      <c r="AF204" s="12">
        <f>IF(AE204="","",IF(AE204=8,"000."&amp;LEFT(B204,3)&amp;"."&amp;MID(B204,4,3)&amp;"-"&amp;RIGHT(B204,2),IF(AE204=9,"00"&amp;LEFT(B204,1)&amp;"."&amp;MID(B204,2,3)&amp;"."&amp;MID(B204,5,3)&amp;"-"&amp;RIGHT(B204,2),IF(AE204=10,"0"&amp;LEFT(B204,2)&amp;"."&amp;MID(B204,3,3)&amp;"."&amp;MID(B204,6,3)&amp;"-"&amp;RIGHT(B204,2),LEFT(B204,3)&amp;"."&amp;MID(B204,4,3)&amp;"."&amp;MID(B204,7,3)&amp;"-"&amp;RIGHT(B204,2)))))</f>
        <v/>
      </c>
    </row>
    <row r="205">
      <c r="A205" s="98">
        <f>IF(B205="","",IF(LEN(B205)&lt;=11,"PF","PJ"))</f>
        <v/>
      </c>
      <c r="B205" s="98" t="n">
        <v>10199069603</v>
      </c>
      <c r="C205" s="35" t="inlineStr">
        <is>
          <t>ELVIS PEREIRA</t>
        </is>
      </c>
      <c r="D205" s="35">
        <f>UPPER(C205)</f>
        <v/>
      </c>
      <c r="E205" s="98">
        <f>B205</f>
        <v/>
      </c>
      <c r="L205" s="12" t="inlineStr">
        <is>
          <t>CNPJ/CPF</t>
        </is>
      </c>
      <c r="M205" s="41">
        <f>IF(L205=0,"",IF(L205=Diversos!$I$2,IF(LEN(B205)&lt;=11,TEXT(B205,"00000000000"),TEXT(B205,"00000000000000")),IF(L205=Diversos!$I$3,G205,F205)))</f>
        <v/>
      </c>
      <c r="N205" s="12" t="inlineStr">
        <is>
          <t>MO</t>
        </is>
      </c>
      <c r="AA205" s="59">
        <f>IF(AND(AB205&lt;&gt;"",AC205&lt;&gt;""),AC205,AB205&amp;AC205)</f>
        <v/>
      </c>
      <c r="AB205" s="12">
        <f>IF(H205=0,"",IF(I205=13,H205&amp;"  "&amp;TEXT(I205,"000")&amp;"  "&amp;TEXT(J205,"0000")&amp;"  "&amp;K205&amp;" - CPF: "&amp;E205,H205&amp;"  "&amp;TEXT(J205,"0000")&amp;"  "&amp;K205&amp;" - CPF: "&amp;AF205))</f>
        <v/>
      </c>
      <c r="AC205" s="12">
        <f>IF(L205=0,"",IF(AND(L205="CNPJ/CPF",A205="PF"),"PIX: "&amp;TEXT(M205,"00000000000"),IF(L205="TELEFONE","PIX: "&amp;M205,IF(L205="EMAIL","PIX: "&amp;M205,"PIX: "&amp;TEXT(M205,"00000000000000")))))</f>
        <v/>
      </c>
      <c r="AE205" s="86">
        <f>IF(A205="PF",LEN(B205),"")</f>
        <v/>
      </c>
      <c r="AF205" s="12">
        <f>IF(AE205="","",IF(AE205=8,"000."&amp;LEFT(B205,3)&amp;"."&amp;MID(B205,4,3)&amp;"-"&amp;RIGHT(B205,2),IF(AE205=9,"00"&amp;LEFT(B205,1)&amp;"."&amp;MID(B205,2,3)&amp;"."&amp;MID(B205,5,3)&amp;"-"&amp;RIGHT(B205,2),IF(AE205=10,"0"&amp;LEFT(B205,2)&amp;"."&amp;MID(B205,3,3)&amp;"."&amp;MID(B205,6,3)&amp;"-"&amp;RIGHT(B205,2),LEFT(B205,3)&amp;"."&amp;MID(B205,4,3)&amp;"."&amp;MID(B205,7,3)&amp;"-"&amp;RIGHT(B205,2)))))</f>
        <v/>
      </c>
    </row>
    <row r="206">
      <c r="A206" s="98">
        <f>IF(B206="","",IF(LEN(B206)&lt;=11,"PF","PJ"))</f>
        <v/>
      </c>
      <c r="B206" s="98" t="n">
        <v>90124847668</v>
      </c>
      <c r="C206" s="35" t="inlineStr">
        <is>
          <t>EMERSON FONSECA LEANDRO</t>
        </is>
      </c>
      <c r="D206" s="35">
        <f>UPPER(C206)</f>
        <v/>
      </c>
      <c r="E206" s="37">
        <f>B206</f>
        <v/>
      </c>
      <c r="F206" s="43" t="n"/>
      <c r="H206" s="12" t="inlineStr">
        <is>
          <t>SANTANDER</t>
        </is>
      </c>
      <c r="J206" s="40" t="n">
        <v>4237</v>
      </c>
      <c r="K206" s="12" t="n">
        <v>10921566</v>
      </c>
      <c r="M206" s="41">
        <f>IF(L206=0,"",IF(L206=Diversos!$I$2,IF(LEN(B206)&lt;=11,TEXT(B206,"00000000000"),TEXT(B206,"00000000000000")),IF(L206=Diversos!$I$3,G206,F206)))</f>
        <v/>
      </c>
      <c r="N206" s="12" t="inlineStr">
        <is>
          <t>SERV</t>
        </is>
      </c>
      <c r="AA206" s="12">
        <f>IF(AND(AB206&lt;&gt;"",AC206&lt;&gt;""),AC206,AB206&amp;AC206)</f>
        <v/>
      </c>
      <c r="AB206" s="12">
        <f>IF(H206=0,"",IF(I206=13,H206&amp;"  "&amp;TEXT(I206,"000")&amp;"  "&amp;TEXT(J206,"0000")&amp;"  "&amp;K206&amp;" - CPF: "&amp;E206,H206&amp;"  "&amp;TEXT(J206,"0000")&amp;"  "&amp;K206&amp;" - CPF: "&amp;AF206))</f>
        <v/>
      </c>
      <c r="AC206" s="12">
        <f>IF(L206=0,"",IF(AND(L206="CNPJ/CPF",A206="PF"),"PIX: "&amp;TEXT(M206,"00000000000"),IF(L206="TELEFONE","PIX: "&amp;M206,IF(L206="EMAIL","PIX: "&amp;M206,"PIX: "&amp;TEXT(M206,"00000000000000")))))</f>
        <v/>
      </c>
      <c r="AE206" s="86">
        <f>IF(A206="PF",LEN(B206),"")</f>
        <v/>
      </c>
      <c r="AF206" s="12">
        <f>IF(AE206="","",IF(AE206=8,"000."&amp;LEFT(B206,3)&amp;"."&amp;MID(B206,4,3)&amp;"-"&amp;RIGHT(B206,2),IF(AE206=9,"00"&amp;LEFT(B206,1)&amp;"."&amp;MID(B206,2,3)&amp;"."&amp;MID(B206,5,3)&amp;"-"&amp;RIGHT(B206,2),IF(AE206=10,"0"&amp;LEFT(B206,2)&amp;"."&amp;MID(B206,3,3)&amp;"."&amp;MID(B206,6,3)&amp;"-"&amp;RIGHT(B206,2),LEFT(B206,3)&amp;"."&amp;MID(B206,4,3)&amp;"."&amp;MID(B206,7,3)&amp;"-"&amp;RIGHT(B206,2)))))</f>
        <v/>
      </c>
    </row>
    <row r="207">
      <c r="A207" s="12">
        <f>IF(B207="","",IF(LEN(B207)&lt;=11,"PF","PJ"))</f>
        <v/>
      </c>
      <c r="B207" s="98" t="n">
        <v>9400639000139</v>
      </c>
      <c r="C207" s="35" t="inlineStr">
        <is>
          <t>EMG ESQUADRIAS DE MINAS GERAIS</t>
        </is>
      </c>
      <c r="D207" s="35">
        <f>UPPER(C207)</f>
        <v/>
      </c>
      <c r="E207" s="98">
        <f>B207</f>
        <v/>
      </c>
      <c r="N207" s="12" t="inlineStr">
        <is>
          <t>MAT</t>
        </is>
      </c>
      <c r="AB207" s="12">
        <f>IF(H207=0,"",IF(I207=13,H207&amp;"  "&amp;TEXT(I207,"000")&amp;"  "&amp;TEXT(J207,"0000")&amp;"  "&amp;K207&amp;" - CPF: "&amp;E207,H207&amp;"  "&amp;TEXT(J207,"0000")&amp;"  "&amp;K207&amp;" - CPF: "&amp;AF207))</f>
        <v/>
      </c>
      <c r="AC207" s="12">
        <f>IF(L207=0,"",IF(AND(L207="CNPJ/CPF",A207="PF"),"PIX: "&amp;TEXT(M207,"00000000000"),IF(L207="TELEFONE","PIX: "&amp;M207,IF(L207="EMAIL","PIX: "&amp;M207,"PIX: "&amp;TEXT(M207,"00000000000000")))))</f>
        <v/>
      </c>
      <c r="AE207" s="86">
        <f>IF(A207="PF",LEN(B207),"")</f>
        <v/>
      </c>
      <c r="AF207" s="12">
        <f>IF(AE207="","",IF(AE207=8,"000."&amp;LEFT(B207,3)&amp;"."&amp;MID(B207,4,3)&amp;"-"&amp;RIGHT(B207,2),IF(AE207=9,"00"&amp;LEFT(B207,1)&amp;"."&amp;MID(B207,2,3)&amp;"."&amp;MID(B207,5,3)&amp;"-"&amp;RIGHT(B207,2),IF(AE207=10,"0"&amp;LEFT(B207,2)&amp;"."&amp;MID(B207,3,3)&amp;"."&amp;MID(B207,6,3)&amp;"-"&amp;RIGHT(B207,2),LEFT(B207,3)&amp;"."&amp;MID(B207,4,3)&amp;"."&amp;MID(B207,7,3)&amp;"-"&amp;RIGHT(B207,2)))))</f>
        <v/>
      </c>
    </row>
    <row r="208">
      <c r="A208" s="12">
        <f>IF(B208="","",IF(LEN(B208)&lt;=11,"PF","PJ"))</f>
        <v/>
      </c>
      <c r="B208" s="98" t="n">
        <v>60957263600</v>
      </c>
      <c r="C208" s="35" t="inlineStr">
        <is>
          <t>EMMERSON FERREIRA DE ALMEIDA</t>
        </is>
      </c>
      <c r="D208" s="35">
        <f>UPPER(C208)</f>
        <v/>
      </c>
      <c r="E208" s="37">
        <f>B208</f>
        <v/>
      </c>
      <c r="F208" s="43" t="n">
        <v>31985130575</v>
      </c>
      <c r="L208" s="12" t="inlineStr">
        <is>
          <t>TELEFONE</t>
        </is>
      </c>
      <c r="M208" s="41">
        <f>IF(L208=0,"",IF(L208=Diversos!$I$2,IF(LEN(B208)&lt;=11,TEXT(B208,"00000000000"),TEXT(B208,"00000000000000")),IF(L208=Diversos!$I$3,G208,F208)))</f>
        <v/>
      </c>
      <c r="N208" s="12" t="inlineStr">
        <is>
          <t>DIV</t>
        </is>
      </c>
      <c r="AA208" s="12">
        <f>IF(AND(AB208&lt;&gt;"",AC208&lt;&gt;""),AC208,AB208&amp;AC208)</f>
        <v/>
      </c>
      <c r="AB208" s="12">
        <f>IF(H208=0,"",IF(I208=13,H208&amp;"  "&amp;TEXT(I208,"000")&amp;"  "&amp;TEXT(J208,"0000")&amp;"  "&amp;K208&amp;" - CPF: "&amp;E208,H208&amp;"  "&amp;TEXT(J208,"0000")&amp;"  "&amp;K208&amp;" - CPF: "&amp;AF208))</f>
        <v/>
      </c>
      <c r="AC208" s="12">
        <f>IF(L208=0,"",IF(AND(L208="CNPJ/CPF",A208="PF"),"PIX: "&amp;TEXT(M208,"00000000000"),IF(L208="TELEFONE","PIX: "&amp;M208,IF(L208="EMAIL","PIX: "&amp;M208,"PIX: "&amp;TEXT(M208,"00000000000000")))))</f>
        <v/>
      </c>
      <c r="AE208" s="86">
        <f>IF(A208="PF",LEN(B208),"")</f>
        <v/>
      </c>
      <c r="AF208" s="12">
        <f>IF(AE208="","",IF(AE208=8,"000."&amp;LEFT(B208,3)&amp;"."&amp;MID(B208,4,3)&amp;"-"&amp;RIGHT(B208,2),IF(AE208=9,"00"&amp;LEFT(B208,1)&amp;"."&amp;MID(B208,2,3)&amp;"."&amp;MID(B208,5,3)&amp;"-"&amp;RIGHT(B208,2),IF(AE208=10,"0"&amp;LEFT(B208,2)&amp;"."&amp;MID(B208,3,3)&amp;"."&amp;MID(B208,6,3)&amp;"-"&amp;RIGHT(B208,2),LEFT(B208,3)&amp;"."&amp;MID(B208,4,3)&amp;"."&amp;MID(B208,7,3)&amp;"-"&amp;RIGHT(B208,2)))))</f>
        <v/>
      </c>
    </row>
    <row r="209">
      <c r="A209" s="98">
        <f>IF(B209="","",IF(LEN(B209)&lt;=11,"PF","PJ"))</f>
        <v/>
      </c>
      <c r="B209" s="98" t="n">
        <v>44415620000167</v>
      </c>
      <c r="C209" s="35" t="inlineStr">
        <is>
          <t>ENGEPLAST ENGENHARIA E COM LTDA</t>
        </is>
      </c>
      <c r="D209" s="35">
        <f>UPPER(C209)</f>
        <v/>
      </c>
      <c r="E209" s="98">
        <f>B209</f>
        <v/>
      </c>
      <c r="M209" s="41">
        <f>IF(L209=0,"",IF(L209=Diversos!$I$2,IF(LEN(B209)&lt;=11,TEXT(B209,"00000000000"),TEXT(B209,"00000000000000")),IF(L209=Diversos!$I$3,G209,F209)))</f>
        <v/>
      </c>
      <c r="N209" s="12" t="inlineStr">
        <is>
          <t>MAT</t>
        </is>
      </c>
      <c r="AA209" s="59">
        <f>IF(AND(AB209&lt;&gt;"",AC209&lt;&gt;""),AC209,AB209&amp;AC209)</f>
        <v/>
      </c>
      <c r="AB209" s="12">
        <f>IF(H209=0,"",IF(I209=13,H209&amp;"  "&amp;TEXT(I209,"000")&amp;"  "&amp;TEXT(J209,"0000")&amp;"  "&amp;K209&amp;" - CPF: "&amp;E209,H209&amp;"  "&amp;TEXT(J209,"0000")&amp;"  "&amp;K209&amp;" - CPF: "&amp;AF209))</f>
        <v/>
      </c>
      <c r="AC209" s="12">
        <f>IF(L209=0,"",IF(AND(L209="CNPJ/CPF",A209="PF"),"PIX: "&amp;TEXT(M209,"00000000000"),IF(L209="TELEFONE","PIX: "&amp;M209,IF(L209="EMAIL","PIX: "&amp;M209,"PIX: "&amp;TEXT(M209,"00000000000000")))))</f>
        <v/>
      </c>
      <c r="AE209" s="86">
        <f>IF(A209="PF",LEN(B209),"")</f>
        <v/>
      </c>
      <c r="AF209" s="12">
        <f>IF(AE209="","",IF(AE209=8,"000."&amp;LEFT(B209,3)&amp;"."&amp;MID(B209,4,3)&amp;"-"&amp;RIGHT(B209,2),IF(AE209=9,"00"&amp;LEFT(B209,1)&amp;"."&amp;MID(B209,2,3)&amp;"."&amp;MID(B209,5,3)&amp;"-"&amp;RIGHT(B209,2),IF(AE209=10,"0"&amp;LEFT(B209,2)&amp;"."&amp;MID(B209,3,3)&amp;"."&amp;MID(B209,6,3)&amp;"-"&amp;RIGHT(B209,2),LEFT(B209,3)&amp;"."&amp;MID(B209,4,3)&amp;"."&amp;MID(B209,7,3)&amp;"-"&amp;RIGHT(B209,2)))))</f>
        <v/>
      </c>
    </row>
    <row r="210">
      <c r="A210" s="98">
        <f>IF(B210="","",IF(LEN(B210)&lt;=11,"PF","PJ"))</f>
        <v/>
      </c>
      <c r="B210" s="98" t="n">
        <v>15695872642</v>
      </c>
      <c r="C210" s="35" t="inlineStr">
        <is>
          <t>ENILSON HENRIQUE DE OLIVEIRA</t>
        </is>
      </c>
      <c r="D210" s="35">
        <f>UPPER(C210)</f>
        <v/>
      </c>
      <c r="E210" s="98">
        <f>B210</f>
        <v/>
      </c>
      <c r="L210" s="12" t="inlineStr">
        <is>
          <t>CNPJ/CPF</t>
        </is>
      </c>
      <c r="M210" s="41">
        <f>IF(L210=0,"",IF(L210=Diversos!$I$2,IF(LEN(B210)&lt;=11,TEXT(B210,"00000000000"),TEXT(B210,"00000000000000")),IF(L210=Diversos!$I$3,G210,F210)))</f>
        <v/>
      </c>
      <c r="N210" s="12" t="inlineStr">
        <is>
          <t>MO</t>
        </is>
      </c>
      <c r="AA210" s="59">
        <f>IF(AND(AB210&lt;&gt;"",AC210&lt;&gt;""),AC210,AB210&amp;AC210)</f>
        <v/>
      </c>
      <c r="AB210" s="12">
        <f>IF(H210=0,"",IF(I210=13,H210&amp;"  "&amp;TEXT(I210,"000")&amp;"  "&amp;TEXT(J210,"0000")&amp;"  "&amp;K210&amp;" - CPF: "&amp;E210,H210&amp;"  "&amp;TEXT(J210,"0000")&amp;"  "&amp;K210&amp;" - CPF: "&amp;AF210))</f>
        <v/>
      </c>
      <c r="AC210" s="12">
        <f>IF(L210=0,"",IF(AND(L210="CNPJ/CPF",A210="PF"),"PIX: "&amp;TEXT(M210,"00000000000"),IF(L210="TELEFONE","PIX: "&amp;M210,IF(L210="EMAIL","PIX: "&amp;M210,"PIX: "&amp;TEXT(M210,"00000000000000")))))</f>
        <v/>
      </c>
      <c r="AE210" s="86">
        <f>IF(A210="PF",LEN(B210),"")</f>
        <v/>
      </c>
      <c r="AF210" s="12">
        <f>IF(AE210="","",IF(AE210=8,"000."&amp;LEFT(B210,3)&amp;"."&amp;MID(B210,4,3)&amp;"-"&amp;RIGHT(B210,2),IF(AE210=9,"00"&amp;LEFT(B210,1)&amp;"."&amp;MID(B210,2,3)&amp;"."&amp;MID(B210,5,3)&amp;"-"&amp;RIGHT(B210,2),IF(AE210=10,"0"&amp;LEFT(B210,2)&amp;"."&amp;MID(B210,3,3)&amp;"."&amp;MID(B210,6,3)&amp;"-"&amp;RIGHT(B210,2),LEFT(B210,3)&amp;"."&amp;MID(B210,4,3)&amp;"."&amp;MID(B210,7,3)&amp;"-"&amp;RIGHT(B210,2)))))</f>
        <v/>
      </c>
    </row>
    <row r="211">
      <c r="A211" s="98">
        <f>IF(B211="","",IF(LEN(B211)&lt;=11,"PF","PJ"))</f>
        <v/>
      </c>
      <c r="B211" s="98" t="n">
        <v>43672536000166</v>
      </c>
      <c r="C211" s="35" t="inlineStr">
        <is>
          <t>EP PREMOLDADOS LTDA</t>
        </is>
      </c>
      <c r="D211" s="36">
        <f>UPPER(C211)</f>
        <v/>
      </c>
      <c r="E211" s="37">
        <f>B211</f>
        <v/>
      </c>
      <c r="F211" s="43" t="n"/>
      <c r="M211" s="41">
        <f>IF(L211=0,"",IF(L211=Diversos!$I$2,IF(LEN(B211)&lt;=11,TEXT(B211,"00000000000"),TEXT(B211,"00000000000000")),IF(L211=Diversos!$I$3,G211,F211)))</f>
        <v/>
      </c>
      <c r="N211" s="12" t="inlineStr">
        <is>
          <t>MAT</t>
        </is>
      </c>
      <c r="Q211" s="12" t="inlineStr">
        <is>
          <t>Rua Tres</t>
        </is>
      </c>
      <c r="R211" s="12" t="n">
        <v>1035</v>
      </c>
      <c r="T211" s="12" t="inlineStr">
        <is>
          <t>CHACARAS COTIA</t>
        </is>
      </c>
      <c r="U211" s="42" t="n">
        <v>32183085</v>
      </c>
      <c r="V211" s="12" t="inlineStr">
        <is>
          <t>CONTAGEM</t>
        </is>
      </c>
      <c r="W211" s="12" t="inlineStr">
        <is>
          <t>MG</t>
        </is>
      </c>
      <c r="AA211" s="12">
        <f>IF(AND(AB211&lt;&gt;"",AC211&lt;&gt;""),AC211,AB211&amp;AC211)</f>
        <v/>
      </c>
      <c r="AB211" s="12">
        <f>IF(H211=0,"",IF(I211=13,H211&amp;"  "&amp;TEXT(I211,"000")&amp;"  "&amp;TEXT(J211,"0000")&amp;"  "&amp;K211&amp;" - CPF: "&amp;E211,H211&amp;"  "&amp;TEXT(J211,"0000")&amp;"  "&amp;K211&amp;" - CPF: "&amp;AF211))</f>
        <v/>
      </c>
      <c r="AC211" s="12">
        <f>IF(L211=0,"",IF(AND(L211="CNPJ/CPF",A211="PF"),"PIX: "&amp;TEXT(M211,"00000000000"),IF(L211="TELEFONE","PIX: "&amp;M211,IF(L211="EMAIL","PIX: "&amp;M211,"PIX: "&amp;TEXT(M211,"00000000000000")))))</f>
        <v/>
      </c>
      <c r="AE211" s="86">
        <f>IF(A211="PF",LEN(B211),"")</f>
        <v/>
      </c>
      <c r="AF211" s="12">
        <f>IF(AE211="","",IF(AE211=8,"000."&amp;LEFT(B211,3)&amp;"."&amp;MID(B211,4,3)&amp;"-"&amp;RIGHT(B211,2),IF(AE211=9,"00"&amp;LEFT(B211,1)&amp;"."&amp;MID(B211,2,3)&amp;"."&amp;MID(B211,5,3)&amp;"-"&amp;RIGHT(B211,2),IF(AE211=10,"0"&amp;LEFT(B211,2)&amp;"."&amp;MID(B211,3,3)&amp;"."&amp;MID(B211,6,3)&amp;"-"&amp;RIGHT(B211,2),LEFT(B211,3)&amp;"."&amp;MID(B211,4,3)&amp;"."&amp;MID(B211,7,3)&amp;"-"&amp;RIGHT(B211,2)))))</f>
        <v/>
      </c>
    </row>
    <row r="212">
      <c r="A212" s="12">
        <f>IF(B212="","",IF(LEN(B212)&lt;=11,"PF","PJ"))</f>
        <v/>
      </c>
      <c r="B212" s="98" t="n">
        <v>18339217000196</v>
      </c>
      <c r="C212" s="35" t="inlineStr">
        <is>
          <t>EPS SISTEMAS CONSTRUTIVOS LTDA</t>
        </is>
      </c>
      <c r="D212" s="35">
        <f>UPPER(C212)</f>
        <v/>
      </c>
      <c r="E212" s="98">
        <f>B212</f>
        <v/>
      </c>
      <c r="M212" s="41">
        <f>IF(L212=0,"",IF(L212=Diversos!$I$2,IF(LEN(B212)&lt;=11,TEXT(B212,"00000000000"),TEXT(B212,"00000000000000")),IF(L212=Diversos!$I$3,G212,F212)))</f>
        <v/>
      </c>
      <c r="N212" s="12" t="inlineStr">
        <is>
          <t>MAT</t>
        </is>
      </c>
      <c r="Q212" s="12" t="inlineStr">
        <is>
          <t>Avenida das Americas,</t>
        </is>
      </c>
      <c r="R212" s="12" t="n">
        <v>506</v>
      </c>
      <c r="T212" s="12" t="inlineStr">
        <is>
          <t>KENNEDY</t>
        </is>
      </c>
      <c r="U212" s="42" t="n">
        <v>32145000</v>
      </c>
      <c r="V212" s="12" t="inlineStr">
        <is>
          <t>CONTAGEM</t>
        </is>
      </c>
      <c r="W212" s="12" t="inlineStr">
        <is>
          <t>MG</t>
        </is>
      </c>
      <c r="AA212" s="12">
        <f>IF(AND(AB212&lt;&gt;"",AC212&lt;&gt;""),AC212,AB212&amp;AC212)</f>
        <v/>
      </c>
      <c r="AB212" s="12">
        <f>IF(H212=0,"",IF(I212=13,H212&amp;"  "&amp;TEXT(I212,"000")&amp;"  "&amp;TEXT(J212,"0000")&amp;"  "&amp;K212&amp;" - CPF: "&amp;E212,H212&amp;"  "&amp;TEXT(J212,"0000")&amp;"  "&amp;K212&amp;" - CPF: "&amp;AF212))</f>
        <v/>
      </c>
      <c r="AC212" s="12">
        <f>IF(L212=0,"",IF(AND(L212="CNPJ/CPF",A212="PF"),"PIX: "&amp;TEXT(M212,"00000000000"),IF(L212="TELEFONE","PIX: "&amp;M212,IF(L212="EMAIL","PIX: "&amp;M212,"PIX: "&amp;TEXT(M212,"00000000000000")))))</f>
        <v/>
      </c>
      <c r="AE212" s="86">
        <f>IF(A212="PF",LEN(B212),"")</f>
        <v/>
      </c>
      <c r="AF212" s="12">
        <f>IF(AE212="","",IF(AE212=8,"000."&amp;LEFT(B212,3)&amp;"."&amp;MID(B212,4,3)&amp;"-"&amp;RIGHT(B212,2),IF(AE212=9,"00"&amp;LEFT(B212,1)&amp;"."&amp;MID(B212,2,3)&amp;"."&amp;MID(B212,5,3)&amp;"-"&amp;RIGHT(B212,2),IF(AE212=10,"0"&amp;LEFT(B212,2)&amp;"."&amp;MID(B212,3,3)&amp;"."&amp;MID(B212,6,3)&amp;"-"&amp;RIGHT(B212,2),LEFT(B212,3)&amp;"."&amp;MID(B212,4,3)&amp;"."&amp;MID(B212,7,3)&amp;"-"&amp;RIGHT(B212,2)))))</f>
        <v/>
      </c>
    </row>
    <row r="213">
      <c r="A213" s="98">
        <f>IF(B213="","",IF(LEN(B213)&lt;=11,"PF","PJ"))</f>
        <v/>
      </c>
      <c r="B213" s="98" t="n">
        <v>18106107612</v>
      </c>
      <c r="C213" s="35" t="inlineStr">
        <is>
          <t>ERICK LUAN DOS ANJOS</t>
        </is>
      </c>
      <c r="D213" s="35">
        <f>UPPER(C213)</f>
        <v/>
      </c>
      <c r="E213" s="98">
        <f>B213</f>
        <v/>
      </c>
      <c r="L213" s="12" t="inlineStr">
        <is>
          <t>CNPJ/CPF</t>
        </is>
      </c>
      <c r="M213" s="41">
        <f>IF(L213=0,"",IF(L213=Diversos!$I$2,IF(LEN(B213)&lt;=11,TEXT(B213,"00000000000"),TEXT(B213,"00000000000000")),IF(L213=Diversos!$I$3,G213,F213)))</f>
        <v/>
      </c>
      <c r="N213" s="12" t="inlineStr">
        <is>
          <t>MO</t>
        </is>
      </c>
      <c r="AA213" s="59">
        <f>IF(AND(AB213&lt;&gt;"",AC213&lt;&gt;""),AC213,AB213&amp;AC213)</f>
        <v/>
      </c>
      <c r="AB213" s="12">
        <f>IF(H213=0,"",IF(I213=13,H213&amp;"  "&amp;TEXT(I213,"000")&amp;"  "&amp;TEXT(J213,"0000")&amp;"  "&amp;K213&amp;" - CPF: "&amp;E213,H213&amp;"  "&amp;TEXT(J213,"0000")&amp;"  "&amp;K213&amp;" - CPF: "&amp;AF213))</f>
        <v/>
      </c>
      <c r="AC213" s="12">
        <f>IF(L213=0,"",IF(AND(L213="CNPJ/CPF",A213="PF"),"PIX: "&amp;TEXT(M213,"00000000000"),IF(L213="TELEFONE","PIX: "&amp;M213,IF(L213="EMAIL","PIX: "&amp;M213,"PIX: "&amp;TEXT(M213,"00000000000000")))))</f>
        <v/>
      </c>
      <c r="AE213" s="86">
        <f>IF(A213="PF",LEN(B213),"")</f>
        <v/>
      </c>
      <c r="AF213" s="12">
        <f>IF(AE213="","",IF(AE213=8,"000."&amp;LEFT(B213,3)&amp;"."&amp;MID(B213,4,3)&amp;"-"&amp;RIGHT(B213,2),IF(AE213=9,"00"&amp;LEFT(B213,1)&amp;"."&amp;MID(B213,2,3)&amp;"."&amp;MID(B213,5,3)&amp;"-"&amp;RIGHT(B213,2),IF(AE213=10,"0"&amp;LEFT(B213,2)&amp;"."&amp;MID(B213,3,3)&amp;"."&amp;MID(B213,6,3)&amp;"-"&amp;RIGHT(B213,2),LEFT(B213,3)&amp;"."&amp;MID(B213,4,3)&amp;"."&amp;MID(B213,7,3)&amp;"-"&amp;RIGHT(B213,2)))))</f>
        <v/>
      </c>
    </row>
    <row r="214">
      <c r="A214" s="98">
        <f>IF(B214="","",IF(LEN(B214)&lt;=11,"PF","PJ"))</f>
        <v/>
      </c>
      <c r="B214" s="98" t="n">
        <v>31992114455</v>
      </c>
      <c r="C214" s="35" t="inlineStr">
        <is>
          <t>ERIKO ANDRE SOUZA</t>
        </is>
      </c>
      <c r="D214" s="35">
        <f>UPPER(C214)</f>
        <v/>
      </c>
      <c r="E214" s="98">
        <f>B214</f>
        <v/>
      </c>
      <c r="M214" s="41">
        <f>IF(L214=0,"",IF(L214=Diversos!$I$2,IF(LEN(B214)&lt;=11,TEXT(B214,"00000000000"),TEXT(B214,"00000000000000")),IF(L214=Diversos!$I$3,G214,F214)))</f>
        <v/>
      </c>
      <c r="N214" s="12" t="inlineStr">
        <is>
          <t>SERV</t>
        </is>
      </c>
      <c r="AA214" s="59">
        <f>IF(AND(AB214&lt;&gt;"",AC214&lt;&gt;""),AC214,AB214&amp;AC214)</f>
        <v/>
      </c>
      <c r="AB214" s="12">
        <f>IF(H214=0,"",IF(I214=13,H214&amp;"  "&amp;TEXT(I214,"000")&amp;"  "&amp;TEXT(J214,"0000")&amp;"  "&amp;K214&amp;" - CPF: "&amp;E214,H214&amp;"  "&amp;TEXT(J214,"0000")&amp;"  "&amp;K214&amp;" - CPF: "&amp;AF214))</f>
        <v/>
      </c>
      <c r="AC214" s="12">
        <f>IF(L214=0,"",IF(AND(L214="CNPJ/CPF",A214="PF"),"PIX: "&amp;TEXT(M214,"00000000000"),IF(L214="TELEFONE","PIX: "&amp;M214,IF(L214="EMAIL","PIX: "&amp;M214,"PIX: "&amp;TEXT(M214,"00000000000000")))))</f>
        <v/>
      </c>
      <c r="AE214" s="86">
        <f>IF(A214="PF",LEN(B214),"")</f>
        <v/>
      </c>
      <c r="AF214" s="12">
        <f>IF(AE214="","",IF(AE214=8,"000."&amp;LEFT(B214,3)&amp;"."&amp;MID(B214,4,3)&amp;"-"&amp;RIGHT(B214,2),IF(AE214=9,"00"&amp;LEFT(B214,1)&amp;"."&amp;MID(B214,2,3)&amp;"."&amp;MID(B214,5,3)&amp;"-"&amp;RIGHT(B214,2),IF(AE214=10,"0"&amp;LEFT(B214,2)&amp;"."&amp;MID(B214,3,3)&amp;"."&amp;MID(B214,6,3)&amp;"-"&amp;RIGHT(B214,2),LEFT(B214,3)&amp;"."&amp;MID(B214,4,3)&amp;"."&amp;MID(B214,7,3)&amp;"-"&amp;RIGHT(B214,2)))))</f>
        <v/>
      </c>
    </row>
    <row r="215">
      <c r="A215" s="98" t="inlineStr">
        <is>
          <t>PJ</t>
        </is>
      </c>
      <c r="B215" s="98" t="n">
        <v>3712071698</v>
      </c>
      <c r="C215" s="36" t="inlineStr">
        <is>
          <t>ERNANE JORGE DOS SANTOS</t>
        </is>
      </c>
      <c r="D215" s="35">
        <f>UPPER(C215)</f>
        <v/>
      </c>
      <c r="E215" s="98">
        <f>B215</f>
        <v/>
      </c>
      <c r="F215" s="43" t="n"/>
      <c r="G215" s="44" t="n"/>
      <c r="H215" s="44" t="inlineStr">
        <is>
          <t>BRADESCO</t>
        </is>
      </c>
      <c r="I215" s="45" t="n"/>
      <c r="J215" s="46" t="n">
        <v>466</v>
      </c>
      <c r="K215" s="44" t="n">
        <v>1287141</v>
      </c>
      <c r="L215" s="44" t="n"/>
      <c r="M215" s="41" t="n"/>
      <c r="N215" s="44" t="inlineStr">
        <is>
          <t>MO</t>
        </is>
      </c>
      <c r="O215" s="44" t="n"/>
      <c r="P215" s="44" t="n"/>
      <c r="Q215" s="44" t="n"/>
      <c r="R215" s="44" t="n"/>
      <c r="S215" s="44" t="n"/>
      <c r="T215" s="44" t="n"/>
      <c r="U215" s="47" t="n"/>
      <c r="V215" s="44" t="n"/>
      <c r="W215" s="44" t="n"/>
      <c r="X215" s="44" t="n"/>
      <c r="Y215" s="44" t="n"/>
      <c r="Z215" s="44" t="n"/>
      <c r="AB215" s="12">
        <f>IF(H215=0,"",IF(I215=13,H215&amp;"  "&amp;TEXT(I215,"000")&amp;"  "&amp;TEXT(J215,"0000")&amp;"  "&amp;K215&amp;" - CPF: "&amp;E215,H215&amp;"  "&amp;TEXT(J215,"0000")&amp;"  "&amp;K215&amp;" - CPF: "&amp;AF215))</f>
        <v/>
      </c>
      <c r="AC215" s="12">
        <f>IF(L215=0,"",IF(AND(L215="CNPJ/CPF",A215="PF"),"PIX: "&amp;TEXT(M215,"00000000000"),IF(L215="TELEFONE","PIX: "&amp;M215,IF(L215="EMAIL","PIX: "&amp;M215,"PIX: "&amp;TEXT(M215,"00000000000000")))))</f>
        <v/>
      </c>
      <c r="AE215" s="86">
        <f>IF(A215="PF",LEN(B215),"")</f>
        <v/>
      </c>
      <c r="AF215" s="12">
        <f>IF(AE215="","",IF(AE215=8,"000."&amp;LEFT(B215,3)&amp;"."&amp;MID(B215,4,3)&amp;"-"&amp;RIGHT(B215,2),IF(AE215=9,"00"&amp;LEFT(B215,1)&amp;"."&amp;MID(B215,2,3)&amp;"."&amp;MID(B215,5,3)&amp;"-"&amp;RIGHT(B215,2),IF(AE215=10,"0"&amp;LEFT(B215,2)&amp;"."&amp;MID(B215,3,3)&amp;"."&amp;MID(B215,6,3)&amp;"-"&amp;RIGHT(B215,2),LEFT(B215,3)&amp;"."&amp;MID(B215,4,3)&amp;"."&amp;MID(B215,7,3)&amp;"-"&amp;RIGHT(B215,2)))))</f>
        <v/>
      </c>
    </row>
    <row r="216">
      <c r="A216" s="98">
        <f>IF(B216="","",IF(LEN(B216)&lt;=11,"PF","PJ"))</f>
        <v/>
      </c>
      <c r="B216" s="52" t="n">
        <v>37410600</v>
      </c>
      <c r="C216" s="35" t="inlineStr">
        <is>
          <t>ERNANI BRITO DA CRUZ</t>
        </is>
      </c>
      <c r="D216" s="35">
        <f>UPPER(C216)</f>
        <v/>
      </c>
      <c r="E216" s="98">
        <f>B216</f>
        <v/>
      </c>
      <c r="M216" s="41">
        <f>IF(L216=0,"",IF(L216=Diversos!$I$2,IF(LEN(B216)&lt;=11,TEXT(B216,"00000000000"),TEXT(B216,"00000000000000")),IF(L216=Diversos!$I$3,G216,F216)))</f>
        <v/>
      </c>
      <c r="N216" s="12" t="inlineStr">
        <is>
          <t>DIV</t>
        </is>
      </c>
      <c r="O216" s="12" t="inlineStr">
        <is>
          <t>FRETE</t>
        </is>
      </c>
      <c r="AA216" s="59">
        <f>IF(AND(AB216&lt;&gt;"",AC216&lt;&gt;""),AC216,AB216&amp;AC216)</f>
        <v/>
      </c>
      <c r="AB216" s="12">
        <f>IF(H216=0,"",IF(I216=13,H216&amp;"  "&amp;TEXT(I216,"000")&amp;"  "&amp;TEXT(J216,"0000")&amp;"  "&amp;K216&amp;" - CPF: "&amp;E216,H216&amp;"  "&amp;TEXT(J216,"0000")&amp;"  "&amp;K216&amp;" - CPF: "&amp;AF216))</f>
        <v/>
      </c>
      <c r="AC216" s="12">
        <f>IF(L216=0,"",IF(AND(L216="CNPJ/CPF",A216="PF"),"PIX: "&amp;TEXT(M216,"00000000000"),IF(L216="TELEFONE","PIX: "&amp;M216,IF(L216="EMAIL","PIX: "&amp;M216,"PIX: "&amp;TEXT(M216,"00000000000000")))))</f>
        <v/>
      </c>
      <c r="AE216" s="86">
        <f>IF(A216="PF",LEN(B216),"")</f>
        <v/>
      </c>
      <c r="AF216" s="12">
        <f>IF(AE216="","",IF(AE216=8,"000."&amp;LEFT(B216,3)&amp;"."&amp;MID(B216,4,3)&amp;"-"&amp;RIGHT(B216,2),IF(AE216=9,"00"&amp;LEFT(B216,1)&amp;"."&amp;MID(B216,2,3)&amp;"."&amp;MID(B216,5,3)&amp;"-"&amp;RIGHT(B216,2),IF(AE216=10,"0"&amp;LEFT(B216,2)&amp;"."&amp;MID(B216,3,3)&amp;"."&amp;MID(B216,6,3)&amp;"-"&amp;RIGHT(B216,2),LEFT(B216,3)&amp;"."&amp;MID(B216,4,3)&amp;"."&amp;MID(B216,7,3)&amp;"-"&amp;RIGHT(B216,2)))))</f>
        <v/>
      </c>
    </row>
    <row r="217">
      <c r="A217" s="98">
        <f>IF(B217="","",IF(LEN(B217)&lt;=11,"PF","PJ"))</f>
        <v/>
      </c>
      <c r="B217" s="98" t="n">
        <v>41368202000178</v>
      </c>
      <c r="C217" s="35" t="inlineStr">
        <is>
          <t>ESENSE AUTOMACAO DE EMPREENDIMENTOS RESIDENCIAIS E CORPORATIVOS LTDA</t>
        </is>
      </c>
      <c r="D217" s="35" t="inlineStr">
        <is>
          <t>ESENSE AUTOMACAO</t>
        </is>
      </c>
      <c r="E217" s="98">
        <f>B217</f>
        <v/>
      </c>
      <c r="M217" s="41">
        <f>IF(L217=0,"",IF(L217=Diversos!$I$2,IF(LEN(B217)&lt;=11,TEXT(B217,"00000000000"),TEXT(B217,"00000000000000")),IF(L217=Diversos!$I$3,G217,F217)))</f>
        <v/>
      </c>
      <c r="N217" s="12" t="inlineStr">
        <is>
          <t>MAT</t>
        </is>
      </c>
      <c r="AA217" s="59">
        <f>IF(AND(AB217&lt;&gt;"",AC217&lt;&gt;""),AC217,AB217&amp;AC217)</f>
        <v/>
      </c>
      <c r="AB217" s="12">
        <f>IF(H217=0,"",IF(I217=13,H217&amp;"  "&amp;TEXT(I217,"000")&amp;"  "&amp;TEXT(J217,"0000")&amp;"  "&amp;K217&amp;" - CPF: "&amp;E217,H217&amp;"  "&amp;TEXT(J217,"0000")&amp;"  "&amp;K217&amp;" - CPF: "&amp;AF217))</f>
        <v/>
      </c>
      <c r="AC217" s="12">
        <f>IF(L217=0,"",IF(AND(L217="CNPJ/CPF",A217="PF"),"PIX: "&amp;TEXT(M217,"00000000000"),IF(L217="TELEFONE","PIX: "&amp;M217,IF(L217="EMAIL","PIX: "&amp;M217,"PIX: "&amp;TEXT(M217,"00000000000000")))))</f>
        <v/>
      </c>
      <c r="AE217" s="86">
        <f>IF(A217="PF",LEN(B217),"")</f>
        <v/>
      </c>
      <c r="AF217" s="12">
        <f>IF(AE217="","",IF(AE217=8,"000."&amp;LEFT(B217,3)&amp;"."&amp;MID(B217,4,3)&amp;"-"&amp;RIGHT(B217,2),IF(AE217=9,"00"&amp;LEFT(B217,1)&amp;"."&amp;MID(B217,2,3)&amp;"."&amp;MID(B217,5,3)&amp;"-"&amp;RIGHT(B217,2),IF(AE217=10,"0"&amp;LEFT(B217,2)&amp;"."&amp;MID(B217,3,3)&amp;"."&amp;MID(B217,6,3)&amp;"-"&amp;RIGHT(B217,2),LEFT(B217,3)&amp;"."&amp;MID(B217,4,3)&amp;"."&amp;MID(B217,7,3)&amp;"-"&amp;RIGHT(B217,2)))))</f>
        <v/>
      </c>
    </row>
    <row r="218">
      <c r="A218" s="98" t="inlineStr">
        <is>
          <t>PF</t>
        </is>
      </c>
      <c r="B218" s="37" t="n">
        <v>18774620630</v>
      </c>
      <c r="C218" s="36" t="inlineStr">
        <is>
          <t>ESTER MENDES PEREIRA</t>
        </is>
      </c>
      <c r="D218" s="36">
        <f>UPPER(C218)</f>
        <v/>
      </c>
      <c r="E218" s="37">
        <f>B218</f>
        <v/>
      </c>
      <c r="F218" s="43" t="n"/>
      <c r="G218" s="44" t="n"/>
      <c r="H218" s="44" t="inlineStr">
        <is>
          <t>C6 BANK</t>
        </is>
      </c>
      <c r="I218" s="45" t="n"/>
      <c r="J218" s="46" t="n">
        <v>1</v>
      </c>
      <c r="K218" s="44" t="n">
        <v>66949440</v>
      </c>
      <c r="L218" s="44" t="n"/>
      <c r="M218" s="41">
        <f>IF(L218=0,"",IF(L218=Diversos!$I$2,IF(LEN(B218)&lt;=11,TEXT(B218,"00000000000"),TEXT(B218,"00000000000000")),IF(L218=Diversos!$I$3,G218,F218)))</f>
        <v/>
      </c>
      <c r="N218" s="44" t="inlineStr">
        <is>
          <t>SERV</t>
        </is>
      </c>
      <c r="O218" s="44" t="n"/>
      <c r="P218" s="44" t="n"/>
      <c r="Q218" s="44" t="n"/>
      <c r="R218" s="44" t="n"/>
      <c r="S218" s="44" t="n"/>
      <c r="T218" s="44" t="n"/>
      <c r="U218" s="47" t="n"/>
      <c r="V218" s="44" t="n"/>
      <c r="W218" s="44" t="n"/>
      <c r="X218" s="44" t="n"/>
      <c r="Y218" s="44" t="n"/>
      <c r="Z218" s="44" t="n"/>
      <c r="AA218" s="12">
        <f>IF(AND(AB218&lt;&gt;"",AC218&lt;&gt;""),AC218,AB218&amp;AC218)</f>
        <v/>
      </c>
      <c r="AB218" s="12">
        <f>IF(H218=0,"",IF(I218=13,H218&amp;"  "&amp;TEXT(I218,"000")&amp;"  "&amp;TEXT(J218,"0000")&amp;"  "&amp;K218&amp;" - CPF: "&amp;E218,H218&amp;"  "&amp;TEXT(J218,"0000")&amp;"  "&amp;K218&amp;" - CPF: "&amp;AF218))</f>
        <v/>
      </c>
      <c r="AC218" s="12">
        <f>IF(L218=0,"",IF(AND(L218="CNPJ/CPF",A218="PF"),"PIX: "&amp;TEXT(M218,"00000000000"),IF(L218="TELEFONE","PIX: "&amp;M218,IF(L218="EMAIL","PIX: "&amp;M218,"PIX: "&amp;TEXT(M218,"00000000000000")))))</f>
        <v/>
      </c>
      <c r="AE218" s="86">
        <f>IF(A218="PF",LEN(B218),"")</f>
        <v/>
      </c>
      <c r="AF218" s="12">
        <f>IF(AE218="","",IF(AE218=8,"000."&amp;LEFT(B218,3)&amp;"."&amp;MID(B218,4,3)&amp;"-"&amp;RIGHT(B218,2),IF(AE218=9,"00"&amp;LEFT(B218,1)&amp;"."&amp;MID(B218,2,3)&amp;"."&amp;MID(B218,5,3)&amp;"-"&amp;RIGHT(B218,2),IF(AE218=10,"0"&amp;LEFT(B218,2)&amp;"."&amp;MID(B218,3,3)&amp;"."&amp;MID(B218,6,3)&amp;"-"&amp;RIGHT(B218,2),LEFT(B218,3)&amp;"."&amp;MID(B218,4,3)&amp;"."&amp;MID(B218,7,3)&amp;"-"&amp;RIGHT(B218,2)))))</f>
        <v/>
      </c>
    </row>
    <row r="219">
      <c r="A219" s="98" t="inlineStr">
        <is>
          <t>PF</t>
        </is>
      </c>
      <c r="B219" s="37" t="n">
        <v>7694956640</v>
      </c>
      <c r="C219" s="36" t="inlineStr">
        <is>
          <t xml:space="preserve">EULER MENEZES </t>
        </is>
      </c>
      <c r="D219" s="36">
        <f>UPPER(C219)</f>
        <v/>
      </c>
      <c r="E219" s="37">
        <f>B219</f>
        <v/>
      </c>
      <c r="F219" s="43" t="n"/>
      <c r="G219" s="54" t="inlineStr">
        <is>
          <t>eulermenezes22@gmail.com</t>
        </is>
      </c>
      <c r="H219" s="44" t="n"/>
      <c r="I219" s="45" t="n"/>
      <c r="J219" s="46" t="n"/>
      <c r="K219" s="44" t="n"/>
      <c r="L219" s="44" t="inlineStr">
        <is>
          <t>EMAIL</t>
        </is>
      </c>
      <c r="M219" s="41">
        <f>IF(L219=0,"",IF(L219=Diversos!$I$2,IF(LEN(B219)&lt;=11,TEXT(B219,"00000000000"),TEXT(B219,"00000000000000")),IF(L219=Diversos!$I$3,G219,F219)))</f>
        <v/>
      </c>
      <c r="N219" s="44" t="inlineStr">
        <is>
          <t>MO</t>
        </is>
      </c>
      <c r="O219" s="44" t="n"/>
      <c r="P219" s="44" t="inlineStr">
        <is>
          <t>COLABORADOR</t>
        </is>
      </c>
      <c r="Q219" s="44" t="n"/>
      <c r="R219" s="44" t="n"/>
      <c r="S219" s="44" t="n"/>
      <c r="T219" s="44" t="n"/>
      <c r="U219" s="47" t="n"/>
      <c r="V219" s="44" t="n"/>
      <c r="W219" s="44" t="n"/>
      <c r="X219" s="44" t="n"/>
      <c r="Y219" s="44" t="n"/>
      <c r="Z219" s="44" t="n"/>
      <c r="AA219" s="12">
        <f>IF(AND(AB219&lt;&gt;"",AC219&lt;&gt;""),AC219,AB219&amp;AC219)</f>
        <v/>
      </c>
      <c r="AB219" s="12">
        <f>IF(H219=0,"",IF(I219=13,H219&amp;"  "&amp;TEXT(I219,"000")&amp;"  "&amp;TEXT(J219,"0000")&amp;"  "&amp;K219&amp;" - CPF: "&amp;E219,H219&amp;"  "&amp;TEXT(J219,"0000")&amp;"  "&amp;K219&amp;" - CPF: "&amp;AF219))</f>
        <v/>
      </c>
      <c r="AC219" s="12">
        <f>IF(L219=0,"",IF(AND(L219="CNPJ/CPF",A219="PF"),"PIX: "&amp;TEXT(M219,"00000000000"),IF(L219="TELEFONE","PIX: "&amp;M219,IF(L219="EMAIL","PIX: "&amp;M219,"PIX: "&amp;TEXT(M219,"00000000000000")))))</f>
        <v/>
      </c>
      <c r="AE219" s="86">
        <f>IF(A219="PF",LEN(B219),"")</f>
        <v/>
      </c>
      <c r="AF219" s="12">
        <f>IF(AE219="","",IF(AE219=8,"000."&amp;LEFT(B219,3)&amp;"."&amp;MID(B219,4,3)&amp;"-"&amp;RIGHT(B219,2),IF(AE219=9,"00"&amp;LEFT(B219,1)&amp;"."&amp;MID(B219,2,3)&amp;"."&amp;MID(B219,5,3)&amp;"-"&amp;RIGHT(B219,2),IF(AE219=10,"0"&amp;LEFT(B219,2)&amp;"."&amp;MID(B219,3,3)&amp;"."&amp;MID(B219,6,3)&amp;"-"&amp;RIGHT(B219,2),LEFT(B219,3)&amp;"."&amp;MID(B219,4,3)&amp;"."&amp;MID(B219,7,3)&amp;"-"&amp;RIGHT(B219,2)))))</f>
        <v/>
      </c>
    </row>
    <row r="220">
      <c r="A220" s="12">
        <f>IF(B220="","",IF(LEN(B220)&lt;=11,"PF","PJ"))</f>
        <v/>
      </c>
      <c r="B220" s="98" t="n">
        <v>11346295000179</v>
      </c>
      <c r="C220" s="35" t="inlineStr">
        <is>
          <t>F&amp;F TRANSPORTES</t>
        </is>
      </c>
      <c r="D220" s="35" t="inlineStr">
        <is>
          <t>F&amp;F TRANSPORTES</t>
        </is>
      </c>
      <c r="E220" s="98">
        <f>B220</f>
        <v/>
      </c>
      <c r="M220" s="41">
        <f>IF(L220=0,"",IF(L220=Diversos!$I$2,IF(LEN(B220)&lt;=11,TEXT(B220,"00000000000"),TEXT(B220,"00000000000000")),IF(L220=Diversos!$I$3,G220,F220)))</f>
        <v/>
      </c>
      <c r="N220" s="12" t="inlineStr">
        <is>
          <t>SERV</t>
        </is>
      </c>
      <c r="AA220" s="12">
        <f>IF(AND(AB220&lt;&gt;"",AC220&lt;&gt;""),AC220,AB220&amp;AC220)</f>
        <v/>
      </c>
      <c r="AB220" s="12">
        <f>IF(H220=0,"",IF(I220=13,H220&amp;"  "&amp;TEXT(I220,"000")&amp;"  "&amp;TEXT(J220,"0000")&amp;"  "&amp;K220&amp;" - CPF: "&amp;E220,H220&amp;"  "&amp;TEXT(J220,"0000")&amp;"  "&amp;K220&amp;" - CPF: "&amp;AF220))</f>
        <v/>
      </c>
      <c r="AC220" s="12">
        <f>IF(L220=0,"",IF(AND(L220="CNPJ/CPF",A220="PF"),"PIX: "&amp;TEXT(M220,"00000000000"),IF(L220="TELEFONE","PIX: "&amp;M220,IF(L220="EMAIL","PIX: "&amp;M220,"PIX: "&amp;TEXT(M220,"00000000000000")))))</f>
        <v/>
      </c>
      <c r="AE220" s="86">
        <f>IF(A220="PF",LEN(B220),"")</f>
        <v/>
      </c>
      <c r="AF220" s="12">
        <f>IF(AE220="","",IF(AE220=8,"000."&amp;LEFT(B220,3)&amp;"."&amp;MID(B220,4,3)&amp;"-"&amp;RIGHT(B220,2),IF(AE220=9,"00"&amp;LEFT(B220,1)&amp;"."&amp;MID(B220,2,3)&amp;"."&amp;MID(B220,5,3)&amp;"-"&amp;RIGHT(B220,2),IF(AE220=10,"0"&amp;LEFT(B220,2)&amp;"."&amp;MID(B220,3,3)&amp;"."&amp;MID(B220,6,3)&amp;"-"&amp;RIGHT(B220,2),LEFT(B220,3)&amp;"."&amp;MID(B220,4,3)&amp;"."&amp;MID(B220,7,3)&amp;"-"&amp;RIGHT(B220,2)))))</f>
        <v/>
      </c>
    </row>
    <row r="221">
      <c r="A221" s="98">
        <f>IF(B221="","",IF(LEN(B221)&lt;=11,"PF","PJ"))</f>
        <v/>
      </c>
      <c r="B221" s="74" t="n">
        <v>16471327625</v>
      </c>
      <c r="C221" s="75" t="inlineStr">
        <is>
          <t>FABIANO SOUZA DA SILVA</t>
        </is>
      </c>
      <c r="D221" s="35">
        <f>UPPER(C221)</f>
        <v/>
      </c>
      <c r="E221" s="98">
        <f>B221</f>
        <v/>
      </c>
      <c r="M221" s="41">
        <f>IF(L221=0,"",IF(L221=Diversos!$I$2,IF(LEN(B221)&lt;=11,TEXT(B221,"00000000000"),TEXT(B221,"00000000000000")),IF(L221=Diversos!$I$3,G221,F221)))</f>
        <v/>
      </c>
      <c r="N221" s="12" t="inlineStr">
        <is>
          <t>MO</t>
        </is>
      </c>
      <c r="P221" s="12" t="inlineStr">
        <is>
          <t>COLABORADOR</t>
        </is>
      </c>
      <c r="AA221" s="59">
        <f>IF(AND(AB221&lt;&gt;"",AC221&lt;&gt;""),AC221,AB221&amp;AC221)</f>
        <v/>
      </c>
      <c r="AB221" s="12">
        <f>IF(H221=0,"",IF(I221=13,H221&amp;"  "&amp;TEXT(I221,"000")&amp;"  "&amp;TEXT(J221,"0000")&amp;"  "&amp;K221&amp;" - CPF: "&amp;E221,H221&amp;"  "&amp;TEXT(J221,"0000")&amp;"  "&amp;K221&amp;" - CPF: "&amp;AF221))</f>
        <v/>
      </c>
      <c r="AC221" s="12">
        <f>IF(L221=0,"",IF(AND(L221="CNPJ/CPF",A221="PF"),"PIX: "&amp;TEXT(M221,"00000000000"),IF(L221="TELEFONE","PIX: "&amp;M221,IF(L221="EMAIL","PIX: "&amp;M221,"PIX: "&amp;TEXT(M221,"00000000000000")))))</f>
        <v/>
      </c>
      <c r="AE221" s="86">
        <f>IF(A221="PF",LEN(B221),"")</f>
        <v/>
      </c>
      <c r="AF221" s="12">
        <f>IF(AE221="","",IF(AE221=8,"000."&amp;LEFT(B221,3)&amp;"."&amp;MID(B221,4,3)&amp;"-"&amp;RIGHT(B221,2),IF(AE221=9,"00"&amp;LEFT(B221,1)&amp;"."&amp;MID(B221,2,3)&amp;"."&amp;MID(B221,5,3)&amp;"-"&amp;RIGHT(B221,2),IF(AE221=10,"0"&amp;LEFT(B221,2)&amp;"."&amp;MID(B221,3,3)&amp;"."&amp;MID(B221,6,3)&amp;"-"&amp;RIGHT(B221,2),LEFT(B221,3)&amp;"."&amp;MID(B221,4,3)&amp;"."&amp;MID(B221,7,3)&amp;"-"&amp;RIGHT(B221,2)))))</f>
        <v/>
      </c>
    </row>
    <row r="222">
      <c r="A222" s="98">
        <f>IF(B222="","",IF(LEN(B222)&lt;=11,"PF","PJ"))</f>
        <v/>
      </c>
      <c r="B222" s="98" t="n">
        <v>14020167605</v>
      </c>
      <c r="C222" s="35" t="inlineStr">
        <is>
          <t>FABIO JUNIO SOARES PAIVA</t>
        </is>
      </c>
      <c r="D222" s="35">
        <f>UPPER(C222)</f>
        <v/>
      </c>
      <c r="E222" s="98">
        <f>B222</f>
        <v/>
      </c>
      <c r="F222" s="38" t="n">
        <v>31987424379</v>
      </c>
      <c r="L222" s="12" t="inlineStr">
        <is>
          <t>TELEFONE</t>
        </is>
      </c>
      <c r="M222" s="41">
        <f>IF(L222=0,"",IF(L222=Diversos!$I$2,IF(LEN(B222)&lt;=11,TEXT(B222,"00000000000"),TEXT(B222,"00000000000000")),IF(L222=Diversos!$I$3,G222,F222)))</f>
        <v/>
      </c>
      <c r="N222" s="12" t="inlineStr">
        <is>
          <t>MO</t>
        </is>
      </c>
      <c r="AA222" s="59">
        <f>IF(AND(AB222&lt;&gt;"",AC222&lt;&gt;""),AC222,AB222&amp;AC222)</f>
        <v/>
      </c>
      <c r="AB222" s="12">
        <f>IF(H222=0,"",IF(I222=13,H222&amp;"  "&amp;TEXT(I222,"000")&amp;"  "&amp;TEXT(J222,"0000")&amp;"  "&amp;K222&amp;" - CPF: "&amp;E222,H222&amp;"  "&amp;TEXT(J222,"0000")&amp;"  "&amp;K222&amp;" - CPF: "&amp;AF222))</f>
        <v/>
      </c>
      <c r="AC222" s="12">
        <f>IF(L222=0,"",IF(AND(L222="CNPJ/CPF",A222="PF"),"PIX: "&amp;TEXT(M222,"00000000000"),IF(L222="TELEFONE","PIX: "&amp;M222,IF(L222="EMAIL","PIX: "&amp;M222,"PIX: "&amp;TEXT(M222,"00000000000000")))))</f>
        <v/>
      </c>
      <c r="AE222" s="86">
        <f>IF(A222="PF",LEN(B222),"")</f>
        <v/>
      </c>
      <c r="AF222" s="12">
        <f>IF(AE222="","",IF(AE222=8,"000."&amp;LEFT(B222,3)&amp;"."&amp;MID(B222,4,3)&amp;"-"&amp;RIGHT(B222,2),IF(AE222=9,"00"&amp;LEFT(B222,1)&amp;"."&amp;MID(B222,2,3)&amp;"."&amp;MID(B222,5,3)&amp;"-"&amp;RIGHT(B222,2),IF(AE222=10,"0"&amp;LEFT(B222,2)&amp;"."&amp;MID(B222,3,3)&amp;"."&amp;MID(B222,6,3)&amp;"-"&amp;RIGHT(B222,2),LEFT(B222,3)&amp;"."&amp;MID(B222,4,3)&amp;"."&amp;MID(B222,7,3)&amp;"-"&amp;RIGHT(B222,2)))))</f>
        <v/>
      </c>
    </row>
    <row r="223">
      <c r="A223" s="12">
        <f>IF(B223="","",IF(LEN(B223)&lt;=11,"PF","PJ"))</f>
        <v/>
      </c>
      <c r="B223" s="52" t="n">
        <v>11340600</v>
      </c>
      <c r="C223" s="35" t="inlineStr">
        <is>
          <t>FABIO ROBERTO BATISTA DE JESUS</t>
        </is>
      </c>
      <c r="D223" s="35">
        <f>UPPER(C223)</f>
        <v/>
      </c>
      <c r="E223" s="98">
        <f>B223</f>
        <v/>
      </c>
      <c r="M223" s="41">
        <f>IF(L223=0,"",IF(L223=Diversos!$I$2,IF(LEN(B223)&lt;=11,TEXT(B223,"00000000000"),TEXT(B223,"00000000000000")),IF(L223=Diversos!$I$3,G223,F223)))</f>
        <v/>
      </c>
      <c r="N223" s="12" t="inlineStr">
        <is>
          <t>SERV</t>
        </is>
      </c>
      <c r="AA223" s="12">
        <f>IF(AND(AB223&lt;&gt;"",AC223&lt;&gt;""),AC223,AB223&amp;AC223)</f>
        <v/>
      </c>
      <c r="AB223" s="12">
        <f>IF(H223=0,"",IF(I223=13,H223&amp;"  "&amp;TEXT(I223,"000")&amp;"  "&amp;TEXT(J223,"0000")&amp;"  "&amp;K223&amp;" - CPF: "&amp;E223,H223&amp;"  "&amp;TEXT(J223,"0000")&amp;"  "&amp;K223&amp;" - CPF: "&amp;AF223))</f>
        <v/>
      </c>
      <c r="AC223" s="12">
        <f>IF(L223=0,"",IF(AND(L223="CNPJ/CPF",A223="PF"),"PIX: "&amp;TEXT(M223,"00000000000"),IF(L223="TELEFONE","PIX: "&amp;M223,IF(L223="EMAIL","PIX: "&amp;M223,"PIX: "&amp;TEXT(M223,"00000000000000")))))</f>
        <v/>
      </c>
      <c r="AE223" s="86">
        <f>IF(A223="PF",LEN(B223),"")</f>
        <v/>
      </c>
      <c r="AF223" s="12">
        <f>IF(AE223="","",IF(AE223=8,"000."&amp;LEFT(B223,3)&amp;"."&amp;MID(B223,4,3)&amp;"-"&amp;RIGHT(B223,2),IF(AE223=9,"00"&amp;LEFT(B223,1)&amp;"."&amp;MID(B223,2,3)&amp;"."&amp;MID(B223,5,3)&amp;"-"&amp;RIGHT(B223,2),IF(AE223=10,"0"&amp;LEFT(B223,2)&amp;"."&amp;MID(B223,3,3)&amp;"."&amp;MID(B223,6,3)&amp;"-"&amp;RIGHT(B223,2),LEFT(B223,3)&amp;"."&amp;MID(B223,4,3)&amp;"."&amp;MID(B223,7,3)&amp;"-"&amp;RIGHT(B223,2)))))</f>
        <v/>
      </c>
    </row>
    <row r="224">
      <c r="A224" s="12">
        <f>IF(B224="","",IF(LEN(B224)&lt;=11,"PF","PJ"))</f>
        <v/>
      </c>
      <c r="B224" s="98" t="n">
        <v>17669858000146</v>
      </c>
      <c r="C224" s="35" t="inlineStr">
        <is>
          <t>FASSA DO BRASIL INDÚSTRIA E COMÉRCIO LTDA</t>
        </is>
      </c>
      <c r="D224" s="35" t="inlineStr">
        <is>
          <t>FASSA BORTOLO</t>
        </is>
      </c>
      <c r="E224" s="98">
        <f>B224</f>
        <v/>
      </c>
      <c r="N224" s="12" t="inlineStr">
        <is>
          <t>MAT</t>
        </is>
      </c>
      <c r="AB224" s="12">
        <f>IF(H224=0,"",IF(I224=13,H224&amp;"  "&amp;TEXT(I224,"000")&amp;"  "&amp;TEXT(J224,"0000")&amp;"  "&amp;K224&amp;" - CPF: "&amp;E224,H224&amp;"  "&amp;TEXT(J224,"0000")&amp;"  "&amp;K224&amp;" - CPF: "&amp;AF224))</f>
        <v/>
      </c>
      <c r="AC224" s="12">
        <f>IF(L224=0,"",IF(AND(L224="CNPJ/CPF",A224="PF"),"PIX: "&amp;TEXT(M224,"00000000000"),IF(L224="TELEFONE","PIX: "&amp;M224,IF(L224="EMAIL","PIX: "&amp;M224,"PIX: "&amp;TEXT(M224,"00000000000000")))))</f>
        <v/>
      </c>
      <c r="AE224" s="86">
        <f>IF(A224="PF",LEN(B224),"")</f>
        <v/>
      </c>
      <c r="AF224" s="12">
        <f>IF(AE224="","",IF(AE224=8,"000."&amp;LEFT(B224,3)&amp;"."&amp;MID(B224,4,3)&amp;"-"&amp;RIGHT(B224,2),IF(AE224=9,"00"&amp;LEFT(B224,1)&amp;"."&amp;MID(B224,2,3)&amp;"."&amp;MID(B224,5,3)&amp;"-"&amp;RIGHT(B224,2),IF(AE224=10,"0"&amp;LEFT(B224,2)&amp;"."&amp;MID(B224,3,3)&amp;"."&amp;MID(B224,6,3)&amp;"-"&amp;RIGHT(B224,2),LEFT(B224,3)&amp;"."&amp;MID(B224,4,3)&amp;"."&amp;MID(B224,7,3)&amp;"-"&amp;RIGHT(B224,2)))))</f>
        <v/>
      </c>
    </row>
    <row r="225">
      <c r="A225" s="98">
        <f>IF(B225="","",IF(LEN(B225)&lt;=11,"PF","PJ"))</f>
        <v/>
      </c>
      <c r="B225" s="98" t="n">
        <v>43615005000131</v>
      </c>
      <c r="C225" s="35" t="inlineStr">
        <is>
          <t>ANDREA APARECIDA BARBOSA</t>
        </is>
      </c>
      <c r="D225" s="35" t="inlineStr">
        <is>
          <t>FENIX SERRALHERIA E ELETRICIDADE</t>
        </is>
      </c>
      <c r="E225" s="37">
        <f>B225</f>
        <v/>
      </c>
      <c r="F225" s="43" t="n"/>
      <c r="M225" s="41">
        <f>IF(L225=0,"",IF(L225=Diversos!$I$2,IF(LEN(B225)&lt;=11,TEXT(B225,"00000000000"),TEXT(B225,"00000000000000")),IF(L225=Diversos!$I$3,G225,F225)))</f>
        <v/>
      </c>
      <c r="N225" s="12" t="inlineStr">
        <is>
          <t>MAT</t>
        </is>
      </c>
      <c r="Q225" s="12" t="inlineStr">
        <is>
          <t>Rua Dois</t>
        </is>
      </c>
      <c r="R225" s="12" t="n">
        <v>287</v>
      </c>
      <c r="T225" s="12" t="inlineStr">
        <is>
          <t>SOARES</t>
        </is>
      </c>
      <c r="U225" s="42" t="n">
        <v>33929102</v>
      </c>
      <c r="V225" s="12" t="inlineStr">
        <is>
          <t>Ribeirão das Neves</t>
        </is>
      </c>
      <c r="W225" s="12" t="inlineStr">
        <is>
          <t>MG</t>
        </is>
      </c>
      <c r="AA225" s="12">
        <f>IF(AND(AB225&lt;&gt;"",AC225&lt;&gt;""),AC225,AB225&amp;AC225)</f>
        <v/>
      </c>
      <c r="AB225" s="12">
        <f>IF(H225=0,"",IF(I225=13,H225&amp;"  "&amp;TEXT(I225,"000")&amp;"  "&amp;TEXT(J225,"0000")&amp;"  "&amp;K225&amp;" - CPF: "&amp;E225,H225&amp;"  "&amp;TEXT(J225,"0000")&amp;"  "&amp;K225&amp;" - CPF: "&amp;AF225))</f>
        <v/>
      </c>
      <c r="AC225" s="12">
        <f>IF(L225=0,"",IF(AND(L225="CNPJ/CPF",A225="PF"),"PIX: "&amp;TEXT(M225,"00000000000"),IF(L225="TELEFONE","PIX: "&amp;M225,IF(L225="EMAIL","PIX: "&amp;M225,"PIX: "&amp;TEXT(M225,"00000000000000")))))</f>
        <v/>
      </c>
      <c r="AE225" s="86">
        <f>IF(A225="PF",LEN(B225),"")</f>
        <v/>
      </c>
      <c r="AF225" s="12">
        <f>IF(AE225="","",IF(AE225=8,"000."&amp;LEFT(B225,3)&amp;"."&amp;MID(B225,4,3)&amp;"-"&amp;RIGHT(B225,2),IF(AE225=9,"00"&amp;LEFT(B225,1)&amp;"."&amp;MID(B225,2,3)&amp;"."&amp;MID(B225,5,3)&amp;"-"&amp;RIGHT(B225,2),IF(AE225=10,"0"&amp;LEFT(B225,2)&amp;"."&amp;MID(B225,3,3)&amp;"."&amp;MID(B225,6,3)&amp;"-"&amp;RIGHT(B225,2),LEFT(B225,3)&amp;"."&amp;MID(B225,4,3)&amp;"."&amp;MID(B225,7,3)&amp;"-"&amp;RIGHT(B225,2)))))</f>
        <v/>
      </c>
    </row>
    <row r="226">
      <c r="A226" s="98">
        <f>IF(B226="","",IF(LEN(B226)&lt;=11,"PF","PJ"))</f>
        <v/>
      </c>
      <c r="B226" s="98" t="n">
        <v>15589182646</v>
      </c>
      <c r="C226" s="58" t="inlineStr">
        <is>
          <t>FERNANDA LIMA DE ALMEIDA</t>
        </is>
      </c>
      <c r="D226" s="35">
        <f>UPPER(C226)</f>
        <v/>
      </c>
      <c r="E226" s="98">
        <f>B226</f>
        <v/>
      </c>
      <c r="L226" s="83" t="inlineStr">
        <is>
          <t>CNPJ/CPF</t>
        </is>
      </c>
      <c r="M226" s="41">
        <f>IF(L226=0,"",IF(L226=Diversos!$I$2,IF(LEN(B226)&lt;=11,TEXT(B226,"00000000000"),TEXT(B226,"00000000000000")),IF(L226=Diversos!$I$3,G226,F226)))</f>
        <v/>
      </c>
      <c r="N226" s="83" t="inlineStr">
        <is>
          <t>SERV</t>
        </is>
      </c>
      <c r="AA226" s="59">
        <f>IF(AND(AB226&lt;&gt;"",AC226&lt;&gt;""),AC226,AB226&amp;AC226)</f>
        <v/>
      </c>
      <c r="AB226" s="12">
        <f>IF(H226=0,"",IF(I226=13,H226&amp;"  "&amp;TEXT(I226,"000")&amp;"  "&amp;TEXT(J226,"0000")&amp;"  "&amp;K226&amp;" - CPF: "&amp;E226,H226&amp;"  "&amp;TEXT(J226,"0000")&amp;"  "&amp;K226&amp;" - CPF: "&amp;AF226))</f>
        <v/>
      </c>
      <c r="AC226" s="12">
        <f>IF(L226=0,"",IF(AND(L226="CNPJ/CPF",A226="PF"),"PIX: "&amp;TEXT(M226,"00000000000"),IF(L226="TELEFONE","PIX: "&amp;M226,IF(L226="EMAIL","PIX: "&amp;M226,"PIX: "&amp;TEXT(M226,"00000000000000")))))</f>
        <v/>
      </c>
      <c r="AE226" s="86">
        <f>IF(A226="PF",LEN(B226),"")</f>
        <v/>
      </c>
      <c r="AF226" s="12">
        <f>IF(AE226="","",IF(AE226=8,"000."&amp;LEFT(B226,3)&amp;"."&amp;MID(B226,4,3)&amp;"-"&amp;RIGHT(B226,2),IF(AE226=9,"00"&amp;LEFT(B226,1)&amp;"."&amp;MID(B226,2,3)&amp;"."&amp;MID(B226,5,3)&amp;"-"&amp;RIGHT(B226,2),IF(AE226=10,"0"&amp;LEFT(B226,2)&amp;"."&amp;MID(B226,3,3)&amp;"."&amp;MID(B226,6,3)&amp;"-"&amp;RIGHT(B226,2),LEFT(B226,3)&amp;"."&amp;MID(B226,4,3)&amp;"."&amp;MID(B226,7,3)&amp;"-"&amp;RIGHT(B226,2)))))</f>
        <v/>
      </c>
    </row>
    <row r="227">
      <c r="A227" s="98">
        <f>IF(B227="","",IF(LEN(B227)&lt;=11,"PF","PJ"))</f>
        <v/>
      </c>
      <c r="B227" s="98" t="n">
        <v>12362560694</v>
      </c>
      <c r="C227" s="35" t="inlineStr">
        <is>
          <t>FERNANDO FRANCO MARIANI</t>
        </is>
      </c>
      <c r="D227" s="35">
        <f>UPPER(C227)</f>
        <v/>
      </c>
      <c r="E227" s="98">
        <f>B227</f>
        <v/>
      </c>
      <c r="M227" s="41">
        <f>IF(L227=0,"",IF(L227=Diversos!$I$2,IF(LEN(B227)&lt;=11,TEXT(B227,"00000000000"),TEXT(B227,"00000000000000")),IF(L227=Diversos!$I$3,G227,F227)))</f>
        <v/>
      </c>
      <c r="N227" s="12" t="inlineStr">
        <is>
          <t>DIV</t>
        </is>
      </c>
      <c r="AA227" s="59">
        <f>IF(AND(AB227&lt;&gt;"",AC227&lt;&gt;""),AC227,AB227&amp;AC227)</f>
        <v/>
      </c>
      <c r="AB227" s="12">
        <f>IF(H227=0,"",IF(I227=13,H227&amp;"  "&amp;TEXT(I227,"000")&amp;"  "&amp;TEXT(J227,"0000")&amp;"  "&amp;K227&amp;" - CPF: "&amp;E227,H227&amp;"  "&amp;TEXT(J227,"0000")&amp;"  "&amp;K227&amp;" - CPF: "&amp;AF227))</f>
        <v/>
      </c>
      <c r="AC227" s="12">
        <f>IF(L227=0,"",IF(AND(L227="CNPJ/CPF",A227="PF"),"PIX: "&amp;TEXT(M227,"00000000000"),IF(L227="TELEFONE","PIX: "&amp;M227,IF(L227="EMAIL","PIX: "&amp;M227,"PIX: "&amp;TEXT(M227,"00000000000000")))))</f>
        <v/>
      </c>
      <c r="AE227" s="86">
        <f>IF(A227="PF",LEN(B227),"")</f>
        <v/>
      </c>
      <c r="AF227" s="12">
        <f>IF(AE227="","",IF(AE227=8,"000."&amp;LEFT(B227,3)&amp;"."&amp;MID(B227,4,3)&amp;"-"&amp;RIGHT(B227,2),IF(AE227=9,"00"&amp;LEFT(B227,1)&amp;"."&amp;MID(B227,2,3)&amp;"."&amp;MID(B227,5,3)&amp;"-"&amp;RIGHT(B227,2),IF(AE227=10,"0"&amp;LEFT(B227,2)&amp;"."&amp;MID(B227,3,3)&amp;"."&amp;MID(B227,6,3)&amp;"-"&amp;RIGHT(B227,2),LEFT(B227,3)&amp;"."&amp;MID(B227,4,3)&amp;"."&amp;MID(B227,7,3)&amp;"-"&amp;RIGHT(B227,2)))))</f>
        <v/>
      </c>
    </row>
    <row r="228">
      <c r="A228" s="98" t="inlineStr">
        <is>
          <t>PJ</t>
        </is>
      </c>
      <c r="B228" s="37" t="n">
        <v>66381880000100</v>
      </c>
      <c r="C228" s="36" t="inlineStr">
        <is>
          <t>FERRACO ITABIRA LTDA</t>
        </is>
      </c>
      <c r="D228" s="36">
        <f>UPPER(C228)</f>
        <v/>
      </c>
      <c r="E228" s="37">
        <f>B228</f>
        <v/>
      </c>
      <c r="F228" s="43" t="n"/>
      <c r="G228" s="44" t="n"/>
      <c r="H228" s="44" t="n"/>
      <c r="I228" s="45" t="n"/>
      <c r="J228" s="46" t="n"/>
      <c r="K228" s="44" t="n"/>
      <c r="L228" s="44" t="n"/>
      <c r="M228" s="41">
        <f>IF(L228=0,"",IF(L228=Diversos!$I$2,IF(LEN(B228)&lt;=11,TEXT(B228,"00000000000"),TEXT(B228,"00000000000000")),IF(L228=Diversos!$I$3,G228,F228)))</f>
        <v/>
      </c>
      <c r="N228" s="44" t="inlineStr">
        <is>
          <t>MAT</t>
        </is>
      </c>
      <c r="O228" s="44" t="n"/>
      <c r="P228" s="44" t="n"/>
      <c r="Q228" s="44" t="inlineStr">
        <is>
          <t>AVENIDA PREFEITO LI GUERRA</t>
        </is>
      </c>
      <c r="R228" s="44" t="n">
        <v>281</v>
      </c>
      <c r="S228" s="44" t="n"/>
      <c r="T228" s="44" t="inlineStr">
        <is>
          <t>PRAIA</t>
        </is>
      </c>
      <c r="U228" s="47" t="n">
        <v>35900279</v>
      </c>
      <c r="V228" s="44" t="inlineStr">
        <is>
          <t>ITABIRA</t>
        </is>
      </c>
      <c r="W228" s="44" t="inlineStr">
        <is>
          <t>MG</t>
        </is>
      </c>
      <c r="X228" s="44" t="n"/>
      <c r="Y228" s="44" t="n"/>
      <c r="Z228" s="44" t="n"/>
      <c r="AA228" s="59">
        <f>IF(AND(AB228&lt;&gt;"",AC228&lt;&gt;""),AC228,AB228&amp;AC228)</f>
        <v/>
      </c>
      <c r="AB228" s="12">
        <f>IF(H228=0,"",IF(I228=13,H228&amp;"  "&amp;TEXT(I228,"000")&amp;"  "&amp;TEXT(J228,"0000")&amp;"  "&amp;K228&amp;" - CPF: "&amp;E228,H228&amp;"  "&amp;TEXT(J228,"0000")&amp;"  "&amp;K228&amp;" - CPF: "&amp;AF228))</f>
        <v/>
      </c>
      <c r="AC228" s="12">
        <f>IF(L228=0,"",IF(AND(L228="CNPJ/CPF",A228="PF"),"PIX: "&amp;TEXT(M228,"00000000000"),IF(L228="TELEFONE","PIX: "&amp;M228,IF(L228="EMAIL","PIX: "&amp;M228,"PIX: "&amp;TEXT(M228,"00000000000000")))))</f>
        <v/>
      </c>
      <c r="AE228" s="86">
        <f>IF(A228="PF",LEN(B228),"")</f>
        <v/>
      </c>
      <c r="AF228" s="12">
        <f>IF(AE228="","",IF(AE228=8,"000."&amp;LEFT(B228,3)&amp;"."&amp;MID(B228,4,3)&amp;"-"&amp;RIGHT(B228,2),IF(AE228=9,"00"&amp;LEFT(B228,1)&amp;"."&amp;MID(B228,2,3)&amp;"."&amp;MID(B228,5,3)&amp;"-"&amp;RIGHT(B228,2),IF(AE228=10,"0"&amp;LEFT(B228,2)&amp;"."&amp;MID(B228,3,3)&amp;"."&amp;MID(B228,6,3)&amp;"-"&amp;RIGHT(B228,2),LEFT(B228,3)&amp;"."&amp;MID(B228,4,3)&amp;"."&amp;MID(B228,7,3)&amp;"-"&amp;RIGHT(B228,2)))))</f>
        <v/>
      </c>
    </row>
    <row r="229">
      <c r="A229" s="12">
        <f>IF(B229="","",IF(LEN(B229)&lt;=11,"PF","PJ"))</f>
        <v/>
      </c>
      <c r="B229" s="98" t="n">
        <v>42841924000160</v>
      </c>
      <c r="C229" s="35" t="inlineStr">
        <is>
          <t>FERRAGENS SANTA MONICA LTDA</t>
        </is>
      </c>
      <c r="D229" s="35">
        <f>UPPER(C229)</f>
        <v/>
      </c>
      <c r="E229" s="98">
        <f>B229</f>
        <v/>
      </c>
      <c r="M229" s="41">
        <f>IF(L229=0,"",IF(L229=Diversos!$I$2,IF(LEN(B229)&lt;=11,TEXT(B229,"00000000000"),TEXT(B229,"00000000000000")),IF(L229=Diversos!$I$3,G229,F229)))</f>
        <v/>
      </c>
      <c r="N229" s="12" t="inlineStr">
        <is>
          <t>MAT</t>
        </is>
      </c>
      <c r="AA229" s="59">
        <f>IF(AND(AB229&lt;&gt;"",AC229&lt;&gt;""),AC229,AB229&amp;AC229)</f>
        <v/>
      </c>
      <c r="AB229" s="12">
        <f>IF(H229=0,"",IF(I229=13,H229&amp;"  "&amp;TEXT(I229,"000")&amp;"  "&amp;TEXT(J229,"0000")&amp;"  "&amp;K229&amp;" - CPF: "&amp;E229,H229&amp;"  "&amp;TEXT(J229,"0000")&amp;"  "&amp;K229&amp;" - CPF: "&amp;AF229))</f>
        <v/>
      </c>
      <c r="AC229" s="12">
        <f>IF(L229=0,"",IF(AND(L229="CNPJ/CPF",A229="PF"),"PIX: "&amp;TEXT(M229,"00000000000"),IF(L229="TELEFONE","PIX: "&amp;M229,IF(L229="EMAIL","PIX: "&amp;M229,"PIX: "&amp;TEXT(M229,"00000000000000")))))</f>
        <v/>
      </c>
      <c r="AE229" s="86">
        <f>IF(A229="PF",LEN(B229),"")</f>
        <v/>
      </c>
      <c r="AF229" s="12">
        <f>IF(AE229="","",IF(AE229=8,"000."&amp;LEFT(B229,3)&amp;"."&amp;MID(B229,4,3)&amp;"-"&amp;RIGHT(B229,2),IF(AE229=9,"00"&amp;LEFT(B229,1)&amp;"."&amp;MID(B229,2,3)&amp;"."&amp;MID(B229,5,3)&amp;"-"&amp;RIGHT(B229,2),IF(AE229=10,"0"&amp;LEFT(B229,2)&amp;"."&amp;MID(B229,3,3)&amp;"."&amp;MID(B229,6,3)&amp;"-"&amp;RIGHT(B229,2),LEFT(B229,3)&amp;"."&amp;MID(B229,4,3)&amp;"."&amp;MID(B229,7,3)&amp;"-"&amp;RIGHT(B229,2)))))</f>
        <v/>
      </c>
    </row>
    <row r="230">
      <c r="A230" s="98">
        <f>IF(B230="","",IF(LEN(B230)&lt;=11,"PF","PJ"))</f>
        <v/>
      </c>
      <c r="B230" s="98" t="n">
        <v>29206664000193</v>
      </c>
      <c r="C230" s="35" t="inlineStr">
        <is>
          <t>FF TRANSPORTES</t>
        </is>
      </c>
      <c r="D230" s="35">
        <f>UPPER(C230)</f>
        <v/>
      </c>
      <c r="E230" s="98">
        <f>B230</f>
        <v/>
      </c>
      <c r="M230" s="41">
        <f>IF(L230=0,"",IF(L230=Diversos!$I$2,IF(LEN(B230)&lt;=11,TEXT(B230,"00000000000"),TEXT(B230,"00000000000000")),IF(L230=Diversos!$I$3,G230,F230)))</f>
        <v/>
      </c>
      <c r="N230" s="12" t="inlineStr">
        <is>
          <t>SERV</t>
        </is>
      </c>
      <c r="AA230" s="59">
        <f>IF(AND(AB230&lt;&gt;"",AC230&lt;&gt;""),AC230,AB230&amp;AC230)</f>
        <v/>
      </c>
      <c r="AB230" s="12">
        <f>IF(H230=0,"",IF(I230=13,H230&amp;"  "&amp;TEXT(I230,"000")&amp;"  "&amp;TEXT(J230,"0000")&amp;"  "&amp;K230&amp;" - CPF: "&amp;E230,H230&amp;"  "&amp;TEXT(J230,"0000")&amp;"  "&amp;K230&amp;" - CPF: "&amp;AF230))</f>
        <v/>
      </c>
      <c r="AC230" s="12">
        <f>IF(L230=0,"",IF(AND(L230="CNPJ/CPF",A230="PF"),"PIX: "&amp;TEXT(M230,"00000000000"),IF(L230="TELEFONE","PIX: "&amp;M230,IF(L230="EMAIL","PIX: "&amp;M230,"PIX: "&amp;TEXT(M230,"00000000000000")))))</f>
        <v/>
      </c>
      <c r="AE230" s="86">
        <f>IF(A230="PF",LEN(B230),"")</f>
        <v/>
      </c>
      <c r="AF230" s="12">
        <f>IF(AE230="","",IF(AE230=8,"000."&amp;LEFT(B230,3)&amp;"."&amp;MID(B230,4,3)&amp;"-"&amp;RIGHT(B230,2),IF(AE230=9,"00"&amp;LEFT(B230,1)&amp;"."&amp;MID(B230,2,3)&amp;"."&amp;MID(B230,5,3)&amp;"-"&amp;RIGHT(B230,2),IF(AE230=10,"0"&amp;LEFT(B230,2)&amp;"."&amp;MID(B230,3,3)&amp;"."&amp;MID(B230,6,3)&amp;"-"&amp;RIGHT(B230,2),LEFT(B230,3)&amp;"."&amp;MID(B230,4,3)&amp;"."&amp;MID(B230,7,3)&amp;"-"&amp;RIGHT(B230,2)))))</f>
        <v/>
      </c>
    </row>
    <row r="231">
      <c r="A231" s="12">
        <f>IF(B231="","",IF(LEN(B231)&lt;=11,"PF","PJ"))</f>
        <v/>
      </c>
      <c r="B231" s="98" t="n">
        <v>1824674000173</v>
      </c>
      <c r="C231" s="35" t="inlineStr">
        <is>
          <t>FIXAR REVESTIMENTOS TECNICOS LTDA</t>
        </is>
      </c>
      <c r="D231" s="35">
        <f>UPPER(C231)</f>
        <v/>
      </c>
      <c r="E231" s="98">
        <f>B231</f>
        <v/>
      </c>
      <c r="M231" s="41">
        <f>IF(L231=0,"",IF(L231=Diversos!$I$2,IF(LEN(B231)&lt;=11,TEXT(B231,"00000000000"),TEXT(B231,"00000000000000")),IF(L231=Diversos!$I$3,G231,F231)))</f>
        <v/>
      </c>
      <c r="N231" s="12" t="inlineStr">
        <is>
          <t>MAT</t>
        </is>
      </c>
      <c r="Q231" s="12" t="inlineStr">
        <is>
          <t>Rodovia Br040</t>
        </is>
      </c>
      <c r="T231" s="12" t="inlineStr">
        <is>
          <t>VILA PARIS</t>
        </is>
      </c>
      <c r="U231" s="42" t="n">
        <v>32150340</v>
      </c>
      <c r="V231" s="12" t="inlineStr">
        <is>
          <t>CONTAGEM</t>
        </is>
      </c>
      <c r="W231" s="12" t="inlineStr">
        <is>
          <t>MG</t>
        </is>
      </c>
      <c r="AA231" s="59">
        <f>IF(AND(AB231&lt;&gt;"",AC231&lt;&gt;""),AC231,AB231&amp;AC231)</f>
        <v/>
      </c>
      <c r="AB231" s="12">
        <f>IF(H231=0,"",IF(I231=13,H231&amp;"  "&amp;TEXT(I231,"000")&amp;"  "&amp;TEXT(J231,"0000")&amp;"  "&amp;K231&amp;" - CPF: "&amp;E231,H231&amp;"  "&amp;TEXT(J231,"0000")&amp;"  "&amp;K231&amp;" - CPF: "&amp;AF231))</f>
        <v/>
      </c>
      <c r="AC231" s="12">
        <f>IF(L231=0,"",IF(AND(L231="CNPJ/CPF",A231="PF"),"PIX: "&amp;TEXT(M231,"00000000000"),IF(L231="TELEFONE","PIX: "&amp;M231,IF(L231="EMAIL","PIX: "&amp;M231,"PIX: "&amp;TEXT(M231,"00000000000000")))))</f>
        <v/>
      </c>
      <c r="AE231" s="86">
        <f>IF(A231="PF",LEN(B231),"")</f>
        <v/>
      </c>
      <c r="AF231" s="12">
        <f>IF(AE231="","",IF(AE231=8,"000."&amp;LEFT(B231,3)&amp;"."&amp;MID(B231,4,3)&amp;"-"&amp;RIGHT(B231,2),IF(AE231=9,"00"&amp;LEFT(B231,1)&amp;"."&amp;MID(B231,2,3)&amp;"."&amp;MID(B231,5,3)&amp;"-"&amp;RIGHT(B231,2),IF(AE231=10,"0"&amp;LEFT(B231,2)&amp;"."&amp;MID(B231,3,3)&amp;"."&amp;MID(B231,6,3)&amp;"-"&amp;RIGHT(B231,2),LEFT(B231,3)&amp;"."&amp;MID(B231,4,3)&amp;"."&amp;MID(B231,7,3)&amp;"-"&amp;RIGHT(B231,2)))))</f>
        <v/>
      </c>
    </row>
    <row r="232">
      <c r="A232" s="98">
        <f>IF(B232="","",IF(LEN(B232)&lt;=11,"PF","PJ"))</f>
        <v/>
      </c>
      <c r="B232" s="98" t="n">
        <v>4472272628</v>
      </c>
      <c r="C232" s="35" t="inlineStr">
        <is>
          <t>FLAVIO DE ALMEIDA AMBROSIO</t>
        </is>
      </c>
      <c r="D232" s="36">
        <f>UPPER(C232)</f>
        <v/>
      </c>
      <c r="E232" s="37">
        <f>B232</f>
        <v/>
      </c>
      <c r="L232" s="12" t="inlineStr">
        <is>
          <t>CNPJ/CPF</t>
        </is>
      </c>
      <c r="M232" s="41">
        <f>IF(L232=0,"",IF(L232=Diversos!$I$2,IF(LEN(B232)&lt;=11,TEXT(B232,"00000000000"),TEXT(B232,"00000000000000")),IF(L232=Diversos!$I$3,G232,F232)))</f>
        <v/>
      </c>
      <c r="N232" s="12" t="inlineStr">
        <is>
          <t>MO</t>
        </is>
      </c>
      <c r="P232" s="44" t="inlineStr">
        <is>
          <t>COLABORADOR</t>
        </is>
      </c>
      <c r="AA232" s="59">
        <f>IF(AND(AB232&lt;&gt;"",AC232&lt;&gt;""),AC232,AB232&amp;AC232)</f>
        <v/>
      </c>
      <c r="AB232" s="12">
        <f>IF(H232=0,"",IF(I232=13,H232&amp;"  "&amp;TEXT(I232,"000")&amp;"  "&amp;TEXT(J232,"0000")&amp;"  "&amp;K232&amp;" - CPF: "&amp;E232,H232&amp;"  "&amp;TEXT(J232,"0000")&amp;"  "&amp;K232&amp;" - CPF: "&amp;AF232))</f>
        <v/>
      </c>
      <c r="AC232" s="12">
        <f>IF(L232=0,"",IF(AND(L232="CNPJ/CPF",A232="PF"),"PIX: "&amp;TEXT(M232,"00000000000"),IF(L232="TELEFONE","PIX: "&amp;M232,IF(L232="EMAIL","PIX: "&amp;M232,"PIX: "&amp;TEXT(M232,"00000000000000")))))</f>
        <v/>
      </c>
      <c r="AE232" s="86">
        <f>IF(A232="PF",LEN(B232),"")</f>
        <v/>
      </c>
      <c r="AF232" s="12">
        <f>IF(AE232="","",IF(AE232=8,"000."&amp;LEFT(B232,3)&amp;"."&amp;MID(B232,4,3)&amp;"-"&amp;RIGHT(B232,2),IF(AE232=9,"00"&amp;LEFT(B232,1)&amp;"."&amp;MID(B232,2,3)&amp;"."&amp;MID(B232,5,3)&amp;"-"&amp;RIGHT(B232,2),IF(AE232=10,"0"&amp;LEFT(B232,2)&amp;"."&amp;MID(B232,3,3)&amp;"."&amp;MID(B232,6,3)&amp;"-"&amp;RIGHT(B232,2),LEFT(B232,3)&amp;"."&amp;MID(B232,4,3)&amp;"."&amp;MID(B232,7,3)&amp;"-"&amp;RIGHT(B232,2)))))</f>
        <v/>
      </c>
    </row>
    <row r="233">
      <c r="A233" s="98">
        <f>IF(B233="","",IF(LEN(B233)&lt;=11,"PF","PJ"))</f>
        <v/>
      </c>
      <c r="B233" s="98" t="n">
        <v>72806605687</v>
      </c>
      <c r="C233" s="35" t="inlineStr">
        <is>
          <t>FLAVIO FLORES BELO</t>
        </is>
      </c>
      <c r="D233" s="36" t="inlineStr">
        <is>
          <t>FLAVIO FLORES BELO</t>
        </is>
      </c>
      <c r="E233" s="37">
        <f>B233</f>
        <v/>
      </c>
      <c r="F233" s="43" t="n"/>
      <c r="H233" s="12" t="inlineStr">
        <is>
          <t>CEF</t>
        </is>
      </c>
      <c r="J233" s="40" t="n">
        <v>2922</v>
      </c>
      <c r="K233" s="12" t="n">
        <v>33863</v>
      </c>
      <c r="M233" s="41">
        <f>IF(L233=0,"",IF(L233=Diversos!$I$2,IF(LEN(B233)&lt;=11,TEXT(B233,"00000000000"),TEXT(B233,"00000000000000")),IF(L233=Diversos!$I$3,G233,F233)))</f>
        <v/>
      </c>
      <c r="N233" s="12" t="inlineStr">
        <is>
          <t>SERV</t>
        </is>
      </c>
      <c r="AA233" s="59">
        <f>IF(AND(AB233&lt;&gt;"",AC233&lt;&gt;""),AC233,AB233&amp;AC233)</f>
        <v/>
      </c>
      <c r="AB233" s="12">
        <f>IF(H233=0,"",IF(I233=13,H233&amp;"  "&amp;TEXT(I233,"000")&amp;"  "&amp;TEXT(J233,"0000")&amp;"  "&amp;K233&amp;" - CPF: "&amp;E233,H233&amp;"  "&amp;TEXT(J233,"0000")&amp;"  "&amp;K233&amp;" - CPF: "&amp;AF233))</f>
        <v/>
      </c>
      <c r="AC233" s="12">
        <f>IF(L233=0,"",IF(AND(L233="CNPJ/CPF",A233="PF"),"PIX: "&amp;TEXT(M233,"00000000000"),IF(L233="TELEFONE","PIX: "&amp;M233,IF(L233="EMAIL","PIX: "&amp;M233,"PIX: "&amp;TEXT(M233,"00000000000000")))))</f>
        <v/>
      </c>
      <c r="AE233" s="86">
        <f>IF(A233="PF",LEN(B233),"")</f>
        <v/>
      </c>
      <c r="AF233" s="12">
        <f>IF(AE233="","",IF(AE233=8,"000."&amp;LEFT(B233,3)&amp;"."&amp;MID(B233,4,3)&amp;"-"&amp;RIGHT(B233,2),IF(AE233=9,"00"&amp;LEFT(B233,1)&amp;"."&amp;MID(B233,2,3)&amp;"."&amp;MID(B233,5,3)&amp;"-"&amp;RIGHT(B233,2),IF(AE233=10,"0"&amp;LEFT(B233,2)&amp;"."&amp;MID(B233,3,3)&amp;"."&amp;MID(B233,6,3)&amp;"-"&amp;RIGHT(B233,2),LEFT(B233,3)&amp;"."&amp;MID(B233,4,3)&amp;"."&amp;MID(B233,7,3)&amp;"-"&amp;RIGHT(B233,2)))))</f>
        <v/>
      </c>
    </row>
    <row r="234">
      <c r="A234" s="12">
        <f>IF(B234="","",IF(LEN(B234)&lt;=11,"PF","PJ"))</f>
        <v/>
      </c>
      <c r="B234" s="98" t="n">
        <v>99801604115</v>
      </c>
      <c r="C234" s="35" t="inlineStr">
        <is>
          <t>FLÁVIO SOARES FARIAS</t>
        </is>
      </c>
      <c r="D234" s="35">
        <f>UPPER(C234)</f>
        <v/>
      </c>
      <c r="E234" s="98">
        <f>B234</f>
        <v/>
      </c>
      <c r="L234" s="12" t="inlineStr">
        <is>
          <t>CNPJ/CPF</t>
        </is>
      </c>
      <c r="M234" s="41">
        <f>IF(L234=0,"",IF(L234=Diversos!$I$2,IF(LEN(B234)&lt;=11,TEXT(B234,"00000000000"),TEXT(B234,"00000000000000")),IF(L234=Diversos!$I$3,G234,F234)))</f>
        <v/>
      </c>
      <c r="N234" s="12" t="inlineStr">
        <is>
          <t>SERV</t>
        </is>
      </c>
      <c r="O234" s="12" t="inlineStr">
        <is>
          <t>TUBULEIRO</t>
        </is>
      </c>
      <c r="AA234" s="59">
        <f>IF(AND(AB234&lt;&gt;"",AC234&lt;&gt;""),AC234,AB234&amp;AC234)</f>
        <v/>
      </c>
      <c r="AB234" s="12">
        <f>IF(H234=0,"",IF(I234=13,H234&amp;"  "&amp;TEXT(I234,"000")&amp;"  "&amp;TEXT(J234,"0000")&amp;"  "&amp;K234&amp;" - CPF: "&amp;E234,H234&amp;"  "&amp;TEXT(J234,"0000")&amp;"  "&amp;K234&amp;" - CPF: "&amp;AF234))</f>
        <v/>
      </c>
      <c r="AC234" s="12">
        <f>IF(L234=0,"",IF(AND(L234="CNPJ/CPF",A234="PF"),"PIX: "&amp;TEXT(M234,"00000000000"),IF(L234="TELEFONE","PIX: "&amp;M234,IF(L234="EMAIL","PIX: "&amp;M234,"PIX: "&amp;TEXT(M234,"00000000000000")))))</f>
        <v/>
      </c>
      <c r="AE234" s="86">
        <f>IF(A234="PF",LEN(B234),"")</f>
        <v/>
      </c>
      <c r="AF234" s="12">
        <f>IF(AE234="","",IF(AE234=8,"000."&amp;LEFT(B234,3)&amp;"."&amp;MID(B234,4,3)&amp;"-"&amp;RIGHT(B234,2),IF(AE234=9,"00"&amp;LEFT(B234,1)&amp;"."&amp;MID(B234,2,3)&amp;"."&amp;MID(B234,5,3)&amp;"-"&amp;RIGHT(B234,2),IF(AE234=10,"0"&amp;LEFT(B234,2)&amp;"."&amp;MID(B234,3,3)&amp;"."&amp;MID(B234,6,3)&amp;"-"&amp;RIGHT(B234,2),LEFT(B234,3)&amp;"."&amp;MID(B234,4,3)&amp;"."&amp;MID(B234,7,3)&amp;"-"&amp;RIGHT(B234,2)))))</f>
        <v/>
      </c>
    </row>
    <row r="235">
      <c r="A235" s="98">
        <f>IF(B235="","",IF(LEN(B235)&lt;=11,"PF","PJ"))</f>
        <v/>
      </c>
      <c r="B235" s="98" t="n">
        <v>46986888000184</v>
      </c>
      <c r="C235" s="35" t="inlineStr">
        <is>
          <t>Fortal Madeiras LTDA</t>
        </is>
      </c>
      <c r="D235" s="36">
        <f>UPPER(C235)</f>
        <v/>
      </c>
      <c r="E235" s="37">
        <f>B235</f>
        <v/>
      </c>
      <c r="M235" s="41">
        <f>IF(L235=0,"",IF(L235=Diversos!$I$2,IF(LEN(B235)&lt;=11,TEXT(B235,"00000000000"),TEXT(B235,"00000000000000")),IF(L235=Diversos!$I$3,G235,F235)))</f>
        <v/>
      </c>
      <c r="N235" s="12" t="inlineStr">
        <is>
          <t>MAT</t>
        </is>
      </c>
      <c r="Q235" s="12" t="inlineStr">
        <is>
          <t>Rua Fortaleza</t>
        </is>
      </c>
      <c r="R235" s="12" t="n">
        <v>60</v>
      </c>
      <c r="S235" s="12" t="inlineStr">
        <is>
          <t>GALPÃO</t>
        </is>
      </c>
      <c r="T235" s="12" t="inlineStr">
        <is>
          <t>BONFIM</t>
        </is>
      </c>
      <c r="U235" s="42" t="n">
        <v>31210260</v>
      </c>
      <c r="V235" s="12" t="inlineStr">
        <is>
          <t>BELO HORIZONTE</t>
        </is>
      </c>
      <c r="W235" s="12" t="inlineStr">
        <is>
          <t>MG</t>
        </is>
      </c>
      <c r="AA235" s="59">
        <f>IF(AND(AB235&lt;&gt;"",AC235&lt;&gt;""),AC235,AB235&amp;AC235)</f>
        <v/>
      </c>
      <c r="AB235" s="12">
        <f>IF(H235=0,"",IF(I235=13,H235&amp;"  "&amp;TEXT(I235,"000")&amp;"  "&amp;TEXT(J235,"0000")&amp;"  "&amp;K235&amp;" - CPF: "&amp;E235,H235&amp;"  "&amp;TEXT(J235,"0000")&amp;"  "&amp;K235&amp;" - CPF: "&amp;AF235))</f>
        <v/>
      </c>
      <c r="AC235" s="12">
        <f>IF(L235=0,"",IF(AND(L235="CNPJ/CPF",A235="PF"),"PIX: "&amp;TEXT(M235,"00000000000"),IF(L235="TELEFONE","PIX: "&amp;M235,IF(L235="EMAIL","PIX: "&amp;M235,"PIX: "&amp;TEXT(M235,"00000000000000")))))</f>
        <v/>
      </c>
      <c r="AE235" s="86">
        <f>IF(A235="PF",LEN(B235),"")</f>
        <v/>
      </c>
      <c r="AF235" s="12">
        <f>IF(AE235="","",IF(AE235=8,"000."&amp;LEFT(B235,3)&amp;"."&amp;MID(B235,4,3)&amp;"-"&amp;RIGHT(B235,2),IF(AE235=9,"00"&amp;LEFT(B235,1)&amp;"."&amp;MID(B235,2,3)&amp;"."&amp;MID(B235,5,3)&amp;"-"&amp;RIGHT(B235,2),IF(AE235=10,"0"&amp;LEFT(B235,2)&amp;"."&amp;MID(B235,3,3)&amp;"."&amp;MID(B235,6,3)&amp;"-"&amp;RIGHT(B235,2),LEFT(B235,3)&amp;"."&amp;MID(B235,4,3)&amp;"."&amp;MID(B235,7,3)&amp;"-"&amp;RIGHT(B235,2)))))</f>
        <v/>
      </c>
    </row>
    <row r="236">
      <c r="A236" s="98" t="inlineStr">
        <is>
          <t>PF</t>
        </is>
      </c>
      <c r="B236" s="37" t="n">
        <v>95530150691</v>
      </c>
      <c r="C236" s="36" t="inlineStr">
        <is>
          <t>FORTUNATO CECILIO DE JESUS</t>
        </is>
      </c>
      <c r="D236" s="36">
        <f>UPPER(C236)</f>
        <v/>
      </c>
      <c r="E236" s="37">
        <f>B236</f>
        <v/>
      </c>
      <c r="F236" s="43" t="n"/>
      <c r="G236" s="44" t="n"/>
      <c r="H236" s="44" t="inlineStr">
        <is>
          <t>CEF</t>
        </is>
      </c>
      <c r="I236" s="45" t="n">
        <v>13</v>
      </c>
      <c r="J236" s="46" t="n">
        <v>87</v>
      </c>
      <c r="K236" s="44" t="n">
        <v>125179</v>
      </c>
      <c r="L236" s="44" t="n"/>
      <c r="M236" s="41">
        <f>IF(L236=0,"",IF(L236=Diversos!$I$2,IF(LEN(B236)&lt;=11,TEXT(B236,"00000000000"),TEXT(B236,"00000000000000")),IF(L236=Diversos!$I$3,G236,F236)))</f>
        <v/>
      </c>
      <c r="N236" s="44" t="inlineStr">
        <is>
          <t>MO</t>
        </is>
      </c>
      <c r="O236" s="44" t="n"/>
      <c r="P236" s="44" t="inlineStr">
        <is>
          <t>COLABORADOR</t>
        </is>
      </c>
      <c r="Q236" s="44" t="n"/>
      <c r="R236" s="44" t="n"/>
      <c r="S236" s="44" t="n"/>
      <c r="T236" s="44" t="n"/>
      <c r="U236" s="47" t="n"/>
      <c r="V236" s="44" t="n"/>
      <c r="W236" s="44" t="n"/>
      <c r="X236" s="44" t="n"/>
      <c r="Y236" s="44" t="n"/>
      <c r="Z236" s="44" t="n"/>
      <c r="AA236" s="59">
        <f>IF(AND(AB236&lt;&gt;"",AC236&lt;&gt;""),AC236,AB236&amp;AC236)</f>
        <v/>
      </c>
      <c r="AB236" s="12">
        <f>IF(H236=0,"",IF(I236=13,H236&amp;"  "&amp;TEXT(I236,"000")&amp;"  "&amp;TEXT(J236,"0000")&amp;"  "&amp;K236&amp;" - CPF: "&amp;E236,H236&amp;"  "&amp;TEXT(J236,"0000")&amp;"  "&amp;K236&amp;" - CPF: "&amp;AF236))</f>
        <v/>
      </c>
      <c r="AC236" s="12">
        <f>IF(L236=0,"",IF(AND(L236="CNPJ/CPF",A236="PF"),"PIX: "&amp;TEXT(M236,"00000000000"),IF(L236="TELEFONE","PIX: "&amp;M236,IF(L236="EMAIL","PIX: "&amp;M236,"PIX: "&amp;TEXT(M236,"00000000000000")))))</f>
        <v/>
      </c>
      <c r="AE236" s="86">
        <f>IF(A236="PF",LEN(B236),"")</f>
        <v/>
      </c>
      <c r="AF236" s="12">
        <f>IF(AE236="","",IF(AE236=8,"000."&amp;LEFT(B236,3)&amp;"."&amp;MID(B236,4,3)&amp;"-"&amp;RIGHT(B236,2),IF(AE236=9,"00"&amp;LEFT(B236,1)&amp;"."&amp;MID(B236,2,3)&amp;"."&amp;MID(B236,5,3)&amp;"-"&amp;RIGHT(B236,2),IF(AE236=10,"0"&amp;LEFT(B236,2)&amp;"."&amp;MID(B236,3,3)&amp;"."&amp;MID(B236,6,3)&amp;"-"&amp;RIGHT(B236,2),LEFT(B236,3)&amp;"."&amp;MID(B236,4,3)&amp;"."&amp;MID(B236,7,3)&amp;"-"&amp;RIGHT(B236,2)))))</f>
        <v/>
      </c>
    </row>
    <row r="237">
      <c r="A237" s="98">
        <f>IF(B237="","",IF(LEN(B237)&lt;=11,"PF","PJ"))</f>
        <v/>
      </c>
      <c r="B237" s="98" t="n">
        <v>75746980315</v>
      </c>
      <c r="C237" s="35" t="inlineStr">
        <is>
          <t>FRANCISCO REGO DA SILVA</t>
        </is>
      </c>
      <c r="D237" s="35">
        <f>UPPER(C237)</f>
        <v/>
      </c>
      <c r="E237" s="98">
        <f>B237</f>
        <v/>
      </c>
      <c r="L237" s="12" t="inlineStr">
        <is>
          <t>CNPJ/CPF</t>
        </is>
      </c>
      <c r="M237" s="41">
        <f>IF(L237=0,"",IF(L237=Diversos!$I$2,IF(LEN(B237)&lt;=11,TEXT(B237,"00000000000"),TEXT(B237,"00000000000000")),IF(L237=Diversos!$I$3,G237,F237)))</f>
        <v/>
      </c>
      <c r="N237" s="12" t="inlineStr">
        <is>
          <t>MO</t>
        </is>
      </c>
      <c r="AA237" s="59">
        <f>IF(AND(AB237&lt;&gt;"",AC237&lt;&gt;""),AC237,AB237&amp;AC237)</f>
        <v/>
      </c>
      <c r="AB237" s="12">
        <f>IF(H237=0,"",IF(I237=13,H237&amp;"  "&amp;TEXT(I237,"000")&amp;"  "&amp;TEXT(J237,"0000")&amp;"  "&amp;K237&amp;" - CPF: "&amp;E237,H237&amp;"  "&amp;TEXT(J237,"0000")&amp;"  "&amp;K237&amp;" - CPF: "&amp;AF237))</f>
        <v/>
      </c>
      <c r="AC237" s="12">
        <f>IF(L237=0,"",IF(AND(L237="CNPJ/CPF",A237="PF"),"PIX: "&amp;TEXT(M237,"00000000000"),IF(L237="TELEFONE","PIX: "&amp;M237,IF(L237="EMAIL","PIX: "&amp;M237,"PIX: "&amp;TEXT(M237,"00000000000000")))))</f>
        <v/>
      </c>
      <c r="AE237" s="86">
        <f>IF(A237="PF",LEN(B237),"")</f>
        <v/>
      </c>
      <c r="AF237" s="12">
        <f>IF(AE237="","",IF(AE237=8,"000."&amp;LEFT(B237,3)&amp;"."&amp;MID(B237,4,3)&amp;"-"&amp;RIGHT(B237,2),IF(AE237=9,"00"&amp;LEFT(B237,1)&amp;"."&amp;MID(B237,2,3)&amp;"."&amp;MID(B237,5,3)&amp;"-"&amp;RIGHT(B237,2),IF(AE237=10,"0"&amp;LEFT(B237,2)&amp;"."&amp;MID(B237,3,3)&amp;"."&amp;MID(B237,6,3)&amp;"-"&amp;RIGHT(B237,2),LEFT(B237,3)&amp;"."&amp;MID(B237,4,3)&amp;"."&amp;MID(B237,7,3)&amp;"-"&amp;RIGHT(B237,2)))))</f>
        <v/>
      </c>
    </row>
    <row r="238">
      <c r="A238" s="98">
        <f>IF(B238="","",IF(LEN(B238)&lt;=11,"PF","PJ"))</f>
        <v/>
      </c>
      <c r="B238" s="98" t="n">
        <v>92660406000208</v>
      </c>
      <c r="C238" s="35" t="inlineStr">
        <is>
          <t>FRIGELAR</t>
        </is>
      </c>
      <c r="D238" s="35">
        <f>UPPER(C238)</f>
        <v/>
      </c>
      <c r="E238" s="98">
        <f>B238</f>
        <v/>
      </c>
      <c r="M238" s="41">
        <f>IF(L238=0,"",IF(L238=Diversos!$I$2,IF(LEN(B238)&lt;=11,TEXT(B238,"00000000000"),TEXT(B238,"00000000000000")),IF(L238=Diversos!$I$3,G238,F238)))</f>
        <v/>
      </c>
      <c r="N238" s="12" t="inlineStr">
        <is>
          <t>MAT</t>
        </is>
      </c>
      <c r="AA238" s="59">
        <f>IF(AND(AB238&lt;&gt;"",AC238&lt;&gt;""),AC238,AB238&amp;AC238)</f>
        <v/>
      </c>
      <c r="AB238" s="12">
        <f>IF(H238=0,"",IF(I238=13,H238&amp;"  "&amp;TEXT(I238,"000")&amp;"  "&amp;TEXT(J238,"0000")&amp;"  "&amp;K238&amp;" - CPF: "&amp;E238,H238&amp;"  "&amp;TEXT(J238,"0000")&amp;"  "&amp;K238&amp;" - CPF: "&amp;AF238))</f>
        <v/>
      </c>
      <c r="AC238" s="12">
        <f>IF(L238=0,"",IF(AND(L238="CNPJ/CPF",A238="PF"),"PIX: "&amp;TEXT(M238,"00000000000"),IF(L238="TELEFONE","PIX: "&amp;M238,IF(L238="EMAIL","PIX: "&amp;M238,"PIX: "&amp;TEXT(M238,"00000000000000")))))</f>
        <v/>
      </c>
      <c r="AE238" s="86">
        <f>IF(A238="PF",LEN(B238),"")</f>
        <v/>
      </c>
      <c r="AF238" s="12">
        <f>IF(AE238="","",IF(AE238=8,"000."&amp;LEFT(B238,3)&amp;"."&amp;MID(B238,4,3)&amp;"-"&amp;RIGHT(B238,2),IF(AE238=9,"00"&amp;LEFT(B238,1)&amp;"."&amp;MID(B238,2,3)&amp;"."&amp;MID(B238,5,3)&amp;"-"&amp;RIGHT(B238,2),IF(AE238=10,"0"&amp;LEFT(B238,2)&amp;"."&amp;MID(B238,3,3)&amp;"."&amp;MID(B238,6,3)&amp;"-"&amp;RIGHT(B238,2),LEFT(B238,3)&amp;"."&amp;MID(B238,4,3)&amp;"."&amp;MID(B238,7,3)&amp;"-"&amp;RIGHT(B238,2)))))</f>
        <v/>
      </c>
    </row>
    <row r="239">
      <c r="A239" s="12">
        <f>IF(B239="","",IF(LEN(B239)&lt;=11,"PF","PJ"))</f>
        <v/>
      </c>
      <c r="B239" s="98" t="n">
        <v>11888335000104</v>
      </c>
      <c r="C239" s="35" t="inlineStr">
        <is>
          <t>FUNDASOL FUNDACOES LTDA</t>
        </is>
      </c>
      <c r="D239" s="35">
        <f>UPPER(C239)</f>
        <v/>
      </c>
      <c r="E239" s="98">
        <f>B239</f>
        <v/>
      </c>
      <c r="H239" s="12" t="inlineStr">
        <is>
          <t>CEF</t>
        </is>
      </c>
      <c r="J239" s="40" t="n">
        <v>1486</v>
      </c>
      <c r="K239" s="12" t="n">
        <v>52133</v>
      </c>
      <c r="M239" s="41">
        <f>IF(L239=0,"",IF(L239=Diversos!$I$2,IF(LEN(B239)&lt;=11,TEXT(B239,"00000000000"),TEXT(B239,"00000000000000")),IF(L239=Diversos!$I$3,G239,F239)))</f>
        <v/>
      </c>
      <c r="N239" s="12" t="inlineStr">
        <is>
          <t>MAT</t>
        </is>
      </c>
      <c r="Q239" s="12" t="inlineStr">
        <is>
          <t>Vinte e Cinco de Dezembro</t>
        </is>
      </c>
      <c r="R239" s="12" t="n">
        <v>402</v>
      </c>
      <c r="T239" s="12" t="inlineStr">
        <is>
          <t>Primeiro de Outubro</t>
        </is>
      </c>
      <c r="U239" s="42" t="n">
        <v>32400001</v>
      </c>
      <c r="V239" s="12" t="inlineStr">
        <is>
          <t>IBIRITÉ</t>
        </is>
      </c>
      <c r="W239" s="12" t="inlineStr">
        <is>
          <t>MG</t>
        </is>
      </c>
      <c r="AA239" s="59">
        <f>IF(AND(AB239&lt;&gt;"",AC239&lt;&gt;""),AC239,AB239&amp;AC239)</f>
        <v/>
      </c>
      <c r="AB239" s="12">
        <f>IF(H239=0,"",IF(I239=13,H239&amp;"  "&amp;TEXT(I239,"000")&amp;"  "&amp;TEXT(J239,"0000")&amp;"  "&amp;K239&amp;" - CPF: "&amp;E239,H239&amp;"  "&amp;TEXT(J239,"0000")&amp;"  "&amp;K239&amp;" - CPF: "&amp;AF239))</f>
        <v/>
      </c>
      <c r="AC239" s="12">
        <f>IF(L239=0,"",IF(AND(L239="CNPJ/CPF",A239="PF"),"PIX: "&amp;TEXT(M239,"00000000000"),IF(L239="TELEFONE","PIX: "&amp;M239,IF(L239="EMAIL","PIX: "&amp;M239,"PIX: "&amp;TEXT(M239,"00000000000000")))))</f>
        <v/>
      </c>
      <c r="AE239" s="86">
        <f>IF(A239="PF",LEN(B239),"")</f>
        <v/>
      </c>
      <c r="AF239" s="12">
        <f>IF(AE239="","",IF(AE239=8,"000."&amp;LEFT(B239,3)&amp;"."&amp;MID(B239,4,3)&amp;"-"&amp;RIGHT(B239,2),IF(AE239=9,"00"&amp;LEFT(B239,1)&amp;"."&amp;MID(B239,2,3)&amp;"."&amp;MID(B239,5,3)&amp;"-"&amp;RIGHT(B239,2),IF(AE239=10,"0"&amp;LEFT(B239,2)&amp;"."&amp;MID(B239,3,3)&amp;"."&amp;MID(B239,6,3)&amp;"-"&amp;RIGHT(B239,2),LEFT(B239,3)&amp;"."&amp;MID(B239,4,3)&amp;"."&amp;MID(B239,7,3)&amp;"-"&amp;RIGHT(B239,2)))))</f>
        <v/>
      </c>
    </row>
    <row r="240">
      <c r="A240" s="98">
        <f>IF(B240="","",IF(LEN(B240)&lt;=11,"PF","PJ"))</f>
        <v/>
      </c>
      <c r="B240" s="98" t="n">
        <v>47505691000149</v>
      </c>
      <c r="C240" s="35" t="inlineStr">
        <is>
          <t>GASFIX</t>
        </is>
      </c>
      <c r="D240" s="35">
        <f>UPPER(C240)</f>
        <v/>
      </c>
      <c r="E240" s="98">
        <f>B240</f>
        <v/>
      </c>
      <c r="M240" s="41">
        <f>IF(L240=0,"",IF(L240=Diversos!$I$2,IF(LEN(B240)&lt;=11,TEXT(B240,"00000000000"),TEXT(B240,"00000000000000")),IF(L240=Diversos!$I$3,G240,F240)))</f>
        <v/>
      </c>
      <c r="N240" s="12" t="inlineStr">
        <is>
          <t>SERV</t>
        </is>
      </c>
      <c r="AA240" s="59">
        <f>IF(AND(AB240&lt;&gt;"",AC240&lt;&gt;""),AC240,AB240&amp;AC240)</f>
        <v/>
      </c>
      <c r="AB240" s="12">
        <f>IF(H240=0,"",IF(I240=13,H240&amp;"  "&amp;TEXT(I240,"000")&amp;"  "&amp;TEXT(J240,"0000")&amp;"  "&amp;K240&amp;" - CPF: "&amp;E240,H240&amp;"  "&amp;TEXT(J240,"0000")&amp;"  "&amp;K240&amp;" - CPF: "&amp;AF240))</f>
        <v/>
      </c>
      <c r="AC240" s="12">
        <f>IF(L240=0,"",IF(AND(L240="CNPJ/CPF",A240="PF"),"PIX: "&amp;TEXT(M240,"00000000000"),IF(L240="TELEFONE","PIX: "&amp;M240,IF(L240="EMAIL","PIX: "&amp;M240,"PIX: "&amp;TEXT(M240,"00000000000000")))))</f>
        <v/>
      </c>
      <c r="AE240" s="86">
        <f>IF(A240="PF",LEN(B240),"")</f>
        <v/>
      </c>
      <c r="AF240" s="12">
        <f>IF(AE240="","",IF(AE240=8,"000."&amp;LEFT(B240,3)&amp;"."&amp;MID(B240,4,3)&amp;"-"&amp;RIGHT(B240,2),IF(AE240=9,"00"&amp;LEFT(B240,1)&amp;"."&amp;MID(B240,2,3)&amp;"."&amp;MID(B240,5,3)&amp;"-"&amp;RIGHT(B240,2),IF(AE240=10,"0"&amp;LEFT(B240,2)&amp;"."&amp;MID(B240,3,3)&amp;"."&amp;MID(B240,6,3)&amp;"-"&amp;RIGHT(B240,2),LEFT(B240,3)&amp;"."&amp;MID(B240,4,3)&amp;"."&amp;MID(B240,7,3)&amp;"-"&amp;RIGHT(B240,2)))))</f>
        <v/>
      </c>
    </row>
    <row r="241">
      <c r="A241" s="98">
        <f>IF(B241="","",IF(LEN(B241)&lt;=11,"PF","PJ"))</f>
        <v/>
      </c>
      <c r="B241" s="98" t="n">
        <v>10707409000104</v>
      </c>
      <c r="C241" s="35" t="inlineStr">
        <is>
          <t>GEL COMERCIO E INDUSTRIA</t>
        </is>
      </c>
      <c r="D241" s="35">
        <f>UPPER(C241)</f>
        <v/>
      </c>
      <c r="E241" s="98">
        <f>B241</f>
        <v/>
      </c>
      <c r="M241" s="41">
        <f>IF(L241=0,"",IF(L241=Diversos!$I$2,IF(LEN(B241)&lt;=11,TEXT(B241,"00000000000"),TEXT(B241,"00000000000000")),IF(L241=Diversos!$I$3,G241,F241)))</f>
        <v/>
      </c>
      <c r="N241" s="12" t="inlineStr">
        <is>
          <t>MAT</t>
        </is>
      </c>
      <c r="AA241" s="59">
        <f>IF(AND(AB241&lt;&gt;"",AC241&lt;&gt;""),AC241,AB241&amp;AC241)</f>
        <v/>
      </c>
      <c r="AB241" s="12">
        <f>IF(H241=0,"",IF(I241=13,H241&amp;"  "&amp;TEXT(I241,"000")&amp;"  "&amp;TEXT(J241,"0000")&amp;"  "&amp;K241&amp;" - CPF: "&amp;E241,H241&amp;"  "&amp;TEXT(J241,"0000")&amp;"  "&amp;K241&amp;" - CPF: "&amp;AF241))</f>
        <v/>
      </c>
      <c r="AC241" s="12">
        <f>IF(L241=0,"",IF(AND(L241="CNPJ/CPF",A241="PF"),"PIX: "&amp;TEXT(M241,"00000000000"),IF(L241="TELEFONE","PIX: "&amp;M241,IF(L241="EMAIL","PIX: "&amp;M241,"PIX: "&amp;TEXT(M241,"00000000000000")))))</f>
        <v/>
      </c>
      <c r="AE241" s="86">
        <f>IF(A241="PF",LEN(B241),"")</f>
        <v/>
      </c>
      <c r="AF241" s="12">
        <f>IF(AE241="","",IF(AE241=8,"000."&amp;LEFT(B241,3)&amp;"."&amp;MID(B241,4,3)&amp;"-"&amp;RIGHT(B241,2),IF(AE241=9,"00"&amp;LEFT(B241,1)&amp;"."&amp;MID(B241,2,3)&amp;"."&amp;MID(B241,5,3)&amp;"-"&amp;RIGHT(B241,2),IF(AE241=10,"0"&amp;LEFT(B241,2)&amp;"."&amp;MID(B241,3,3)&amp;"."&amp;MID(B241,6,3)&amp;"-"&amp;RIGHT(B241,2),LEFT(B241,3)&amp;"."&amp;MID(B241,4,3)&amp;"."&amp;MID(B241,7,3)&amp;"-"&amp;RIGHT(B241,2)))))</f>
        <v/>
      </c>
    </row>
    <row r="242">
      <c r="A242" s="98">
        <f>IF(B242="","",IF(LEN(B242)&lt;=11,"PF","PJ"))</f>
        <v/>
      </c>
      <c r="B242" s="98" t="n">
        <v>3097494685</v>
      </c>
      <c r="C242" s="35" t="inlineStr">
        <is>
          <t>GEOVANE BARTOLOMEU MAGALHÃES</t>
        </is>
      </c>
      <c r="D242" s="35">
        <f>UPPER(C242)</f>
        <v/>
      </c>
      <c r="E242" s="37">
        <f>B242</f>
        <v/>
      </c>
      <c r="F242" s="43" t="n"/>
      <c r="M242" s="41">
        <f>IF(L242=0,"",IF(L242=Diversos!$I$2,IF(LEN(B242)&lt;=11,TEXT(B242,"00000000000"),TEXT(B242,"00000000000000")),IF(L242=Diversos!$I$3,G242,F242)))</f>
        <v/>
      </c>
      <c r="N242" s="12" t="inlineStr">
        <is>
          <t>DIV</t>
        </is>
      </c>
      <c r="AA242" s="59">
        <f>IF(AND(AB242&lt;&gt;"",AC242&lt;&gt;""),AC242,AB242&amp;AC242)</f>
        <v/>
      </c>
      <c r="AB242" s="12">
        <f>IF(H242=0,"",IF(I242=13,H242&amp;"  "&amp;TEXT(I242,"000")&amp;"  "&amp;TEXT(J242,"0000")&amp;"  "&amp;K242&amp;" - CPF: "&amp;E242,H242&amp;"  "&amp;TEXT(J242,"0000")&amp;"  "&amp;K242&amp;" - CPF: "&amp;AF242))</f>
        <v/>
      </c>
      <c r="AC242" s="12">
        <f>IF(L242=0,"",IF(AND(L242="CNPJ/CPF",A242="PF"),"PIX: "&amp;TEXT(M242,"00000000000"),IF(L242="TELEFONE","PIX: "&amp;M242,IF(L242="EMAIL","PIX: "&amp;M242,"PIX: "&amp;TEXT(M242,"00000000000000")))))</f>
        <v/>
      </c>
      <c r="AE242" s="86">
        <f>IF(A242="PF",LEN(B242),"")</f>
        <v/>
      </c>
      <c r="AF242" s="12">
        <f>IF(AE242="","",IF(AE242=8,"000."&amp;LEFT(B242,3)&amp;"."&amp;MID(B242,4,3)&amp;"-"&amp;RIGHT(B242,2),IF(AE242=9,"00"&amp;LEFT(B242,1)&amp;"."&amp;MID(B242,2,3)&amp;"."&amp;MID(B242,5,3)&amp;"-"&amp;RIGHT(B242,2),IF(AE242=10,"0"&amp;LEFT(B242,2)&amp;"."&amp;MID(B242,3,3)&amp;"."&amp;MID(B242,6,3)&amp;"-"&amp;RIGHT(B242,2),LEFT(B242,3)&amp;"."&amp;MID(B242,4,3)&amp;"."&amp;MID(B242,7,3)&amp;"-"&amp;RIGHT(B242,2)))))</f>
        <v/>
      </c>
    </row>
    <row r="243">
      <c r="A243" s="98">
        <f>IF(B243="","",IF(LEN(B243)&lt;=11,"PF","PJ"))</f>
        <v/>
      </c>
      <c r="B243" s="98" t="n">
        <v>31996328438</v>
      </c>
      <c r="C243" s="58" t="inlineStr">
        <is>
          <t>GERALDO A R SOUZA</t>
        </is>
      </c>
      <c r="D243" s="35">
        <f>UPPER(C243)</f>
        <v/>
      </c>
      <c r="E243" s="98">
        <f>B243</f>
        <v/>
      </c>
      <c r="M243" s="41">
        <f>IF(L243=0,"",IF(L243=Diversos!$I$2,IF(LEN(B243)&lt;=11,TEXT(B243,"00000000000"),TEXT(B243,"00000000000000")),IF(L243=Diversos!$I$3,G243,F243)))</f>
        <v/>
      </c>
      <c r="N243" s="12" t="inlineStr">
        <is>
          <t>MO</t>
        </is>
      </c>
      <c r="AA243" s="59">
        <f>IF(AND(AB243&lt;&gt;"",AC243&lt;&gt;""),AC243,AB243&amp;AC243)</f>
        <v/>
      </c>
      <c r="AB243" s="12">
        <f>IF(H243=0,"",IF(I243=13,H243&amp;"  "&amp;TEXT(I243,"000")&amp;"  "&amp;TEXT(J243,"0000")&amp;"  "&amp;K243&amp;" - CPF: "&amp;E243,H243&amp;"  "&amp;TEXT(J243,"0000")&amp;"  "&amp;K243&amp;" - CPF: "&amp;AF243))</f>
        <v/>
      </c>
      <c r="AC243" s="12">
        <f>IF(L243=0,"",IF(AND(L243="CNPJ/CPF",A243="PF"),"PIX: "&amp;TEXT(M243,"00000000000"),IF(L243="TELEFONE","PIX: "&amp;M243,IF(L243="EMAIL","PIX: "&amp;M243,"PIX: "&amp;TEXT(M243,"00000000000000")))))</f>
        <v/>
      </c>
      <c r="AE243" s="86">
        <f>IF(A243="PF",LEN(B243),"")</f>
        <v/>
      </c>
      <c r="AF243" s="12">
        <f>IF(AE243="","",IF(AE243=8,"000."&amp;LEFT(B243,3)&amp;"."&amp;MID(B243,4,3)&amp;"-"&amp;RIGHT(B243,2),IF(AE243=9,"00"&amp;LEFT(B243,1)&amp;"."&amp;MID(B243,2,3)&amp;"."&amp;MID(B243,5,3)&amp;"-"&amp;RIGHT(B243,2),IF(AE243=10,"0"&amp;LEFT(B243,2)&amp;"."&amp;MID(B243,3,3)&amp;"."&amp;MID(B243,6,3)&amp;"-"&amp;RIGHT(B243,2),LEFT(B243,3)&amp;"."&amp;MID(B243,4,3)&amp;"."&amp;MID(B243,7,3)&amp;"-"&amp;RIGHT(B243,2)))))</f>
        <v/>
      </c>
    </row>
    <row r="244">
      <c r="A244" s="98">
        <f>IF(B244="","",IF(LEN(B244)&lt;=11,"PF","PJ"))</f>
        <v/>
      </c>
      <c r="B244" s="98" t="n">
        <v>3124439600</v>
      </c>
      <c r="C244" s="35" t="inlineStr">
        <is>
          <t>GERALDO ANTONIO DE SOUZA</t>
        </is>
      </c>
      <c r="D244" s="36">
        <f>UPPER(C244)</f>
        <v/>
      </c>
      <c r="E244" s="37">
        <f>B244</f>
        <v/>
      </c>
      <c r="L244" s="12" t="inlineStr">
        <is>
          <t>CNPJ/CPF</t>
        </is>
      </c>
      <c r="M244" s="41">
        <f>IF(L244=0,"",IF(L244=Diversos!$I$2,IF(LEN(B244)&lt;=11,TEXT(B244,"00000000000"),TEXT(B244,"00000000000000")),IF(L244=Diversos!$I$3,G244,F244)))</f>
        <v/>
      </c>
      <c r="N244" s="12" t="inlineStr">
        <is>
          <t>MO</t>
        </is>
      </c>
      <c r="P244" s="12" t="inlineStr">
        <is>
          <t>COLABORADOR</t>
        </is>
      </c>
      <c r="AA244" s="59">
        <f>IF(AND(AB244&lt;&gt;"",AC244&lt;&gt;""),AC244,AB244&amp;AC244)</f>
        <v/>
      </c>
      <c r="AB244" s="12">
        <f>IF(H244=0,"",IF(I244=13,H244&amp;"  "&amp;TEXT(I244,"000")&amp;"  "&amp;TEXT(J244,"0000")&amp;"  "&amp;K244&amp;" - CPF: "&amp;E244,H244&amp;"  "&amp;TEXT(J244,"0000")&amp;"  "&amp;K244&amp;" - CPF: "&amp;AF244))</f>
        <v/>
      </c>
      <c r="AC244" s="12">
        <f>IF(L244=0,"",IF(AND(L244="CNPJ/CPF",A244="PF"),"PIX: "&amp;TEXT(M244,"00000000000"),IF(L244="TELEFONE","PIX: "&amp;M244,IF(L244="EMAIL","PIX: "&amp;M244,"PIX: "&amp;TEXT(M244,"00000000000000")))))</f>
        <v/>
      </c>
      <c r="AE244" s="86">
        <f>IF(A244="PF",LEN(B244),"")</f>
        <v/>
      </c>
      <c r="AF244" s="12">
        <f>IF(AE244="","",IF(AE244=8,"000."&amp;LEFT(B244,3)&amp;"."&amp;MID(B244,4,3)&amp;"-"&amp;RIGHT(B244,2),IF(AE244=9,"00"&amp;LEFT(B244,1)&amp;"."&amp;MID(B244,2,3)&amp;"."&amp;MID(B244,5,3)&amp;"-"&amp;RIGHT(B244,2),IF(AE244=10,"0"&amp;LEFT(B244,2)&amp;"."&amp;MID(B244,3,3)&amp;"."&amp;MID(B244,6,3)&amp;"-"&amp;RIGHT(B244,2),LEFT(B244,3)&amp;"."&amp;MID(B244,4,3)&amp;"."&amp;MID(B244,7,3)&amp;"-"&amp;RIGHT(B244,2)))))</f>
        <v/>
      </c>
    </row>
    <row r="245">
      <c r="A245" s="98">
        <f>IF(B245="","",IF(LEN(B245)&lt;=11,"PF","PJ"))</f>
        <v/>
      </c>
      <c r="B245" s="98" t="n">
        <v>93450931687</v>
      </c>
      <c r="C245" s="35" t="inlineStr">
        <is>
          <t>GERALDO G F JR</t>
        </is>
      </c>
      <c r="D245" s="35">
        <f>UPPER(C245)</f>
        <v/>
      </c>
      <c r="E245" s="98">
        <f>B245</f>
        <v/>
      </c>
      <c r="M245" s="41">
        <f>IF(L245=0,"",IF(L245=Diversos!$I$2,IF(LEN(B245)&lt;=11,TEXT(B245,"00000000000"),TEXT(B245,"00000000000000")),IF(L245=Diversos!$I$3,G245,F245)))</f>
        <v/>
      </c>
      <c r="N245" s="12" t="inlineStr">
        <is>
          <t>SERV</t>
        </is>
      </c>
      <c r="AA245" s="59">
        <f>IF(AND(AB245&lt;&gt;"",AC245&lt;&gt;""),AC245,AB245&amp;AC245)</f>
        <v/>
      </c>
      <c r="AB245" s="12">
        <f>IF(H245=0,"",IF(I245=13,H245&amp;"  "&amp;TEXT(I245,"000")&amp;"  "&amp;TEXT(J245,"0000")&amp;"  "&amp;K245&amp;" - CPF: "&amp;E245,H245&amp;"  "&amp;TEXT(J245,"0000")&amp;"  "&amp;K245&amp;" - CPF: "&amp;AF245))</f>
        <v/>
      </c>
      <c r="AC245" s="12">
        <f>IF(L245=0,"",IF(AND(L245="CNPJ/CPF",A245="PF"),"PIX: "&amp;TEXT(M245,"00000000000"),IF(L245="TELEFONE","PIX: "&amp;M245,IF(L245="EMAIL","PIX: "&amp;M245,"PIX: "&amp;TEXT(M245,"00000000000000")))))</f>
        <v/>
      </c>
      <c r="AE245" s="86">
        <f>IF(A245="PF",LEN(B245),"")</f>
        <v/>
      </c>
      <c r="AF245" s="12">
        <f>IF(AE245="","",IF(AE245=8,"000."&amp;LEFT(B245,3)&amp;"."&amp;MID(B245,4,3)&amp;"-"&amp;RIGHT(B245,2),IF(AE245=9,"00"&amp;LEFT(B245,1)&amp;"."&amp;MID(B245,2,3)&amp;"."&amp;MID(B245,5,3)&amp;"-"&amp;RIGHT(B245,2),IF(AE245=10,"0"&amp;LEFT(B245,2)&amp;"."&amp;MID(B245,3,3)&amp;"."&amp;MID(B245,6,3)&amp;"-"&amp;RIGHT(B245,2),LEFT(B245,3)&amp;"."&amp;MID(B245,4,3)&amp;"."&amp;MID(B245,7,3)&amp;"-"&amp;RIGHT(B245,2)))))</f>
        <v/>
      </c>
    </row>
    <row r="246">
      <c r="A246" s="98" t="inlineStr">
        <is>
          <t>PF</t>
        </is>
      </c>
      <c r="B246" s="37" t="n">
        <v>78068991620</v>
      </c>
      <c r="C246" s="36" t="inlineStr">
        <is>
          <t xml:space="preserve">GERALDO LUCIANO FERREIRA </t>
        </is>
      </c>
      <c r="D246" s="36">
        <f>UPPER(C246)</f>
        <v/>
      </c>
      <c r="E246" s="37">
        <f>B246</f>
        <v/>
      </c>
      <c r="F246" s="43" t="n"/>
      <c r="G246" s="44" t="n"/>
      <c r="H246" s="44" t="inlineStr">
        <is>
          <t>ITAÚ</t>
        </is>
      </c>
      <c r="I246" s="45" t="n"/>
      <c r="J246" s="46" t="n">
        <v>8562</v>
      </c>
      <c r="K246" s="44" t="n">
        <v>37658</v>
      </c>
      <c r="L246" s="44" t="n"/>
      <c r="M246" s="41">
        <f>IF(L246=0,"",IF(L246=Diversos!$I$2,IF(LEN(B246)&lt;=11,TEXT(B246,"00000000000"),TEXT(B246,"00000000000000")),IF(L246=Diversos!$I$3,G246,F246)))</f>
        <v/>
      </c>
      <c r="N246" s="44" t="inlineStr">
        <is>
          <t>SERV</t>
        </is>
      </c>
      <c r="O246" s="44" t="n"/>
      <c r="P246" s="44" t="n"/>
      <c r="Q246" s="44" t="n"/>
      <c r="R246" s="44" t="n"/>
      <c r="S246" s="44" t="n"/>
      <c r="T246" s="44" t="n"/>
      <c r="U246" s="47" t="n"/>
      <c r="V246" s="44" t="n"/>
      <c r="W246" s="44" t="n"/>
      <c r="X246" s="44" t="n"/>
      <c r="Y246" s="44" t="n"/>
      <c r="Z246" s="44" t="n"/>
      <c r="AA246" s="59">
        <f>IF(AND(AB246&lt;&gt;"",AC246&lt;&gt;""),AC246,AB246&amp;AC246)</f>
        <v/>
      </c>
      <c r="AB246" s="12">
        <f>IF(H246=0,"",IF(I246=13,H246&amp;"  "&amp;TEXT(I246,"000")&amp;"  "&amp;TEXT(J246,"0000")&amp;"  "&amp;K246&amp;" - CPF: "&amp;E246,H246&amp;"  "&amp;TEXT(J246,"0000")&amp;"  "&amp;K246&amp;" - CPF: "&amp;AF246))</f>
        <v/>
      </c>
      <c r="AC246" s="12">
        <f>IF(L246=0,"",IF(AND(L246="CNPJ/CPF",A246="PF"),"PIX: "&amp;TEXT(M246,"00000000000"),IF(L246="TELEFONE","PIX: "&amp;M246,IF(L246="EMAIL","PIX: "&amp;M246,"PIX: "&amp;TEXT(M246,"00000000000000")))))</f>
        <v/>
      </c>
      <c r="AE246" s="86">
        <f>IF(A246="PF",LEN(B246),"")</f>
        <v/>
      </c>
      <c r="AF246" s="12">
        <f>IF(AE246="","",IF(AE246=8,"000."&amp;LEFT(B246,3)&amp;"."&amp;MID(B246,4,3)&amp;"-"&amp;RIGHT(B246,2),IF(AE246=9,"00"&amp;LEFT(B246,1)&amp;"."&amp;MID(B246,2,3)&amp;"."&amp;MID(B246,5,3)&amp;"-"&amp;RIGHT(B246,2),IF(AE246=10,"0"&amp;LEFT(B246,2)&amp;"."&amp;MID(B246,3,3)&amp;"."&amp;MID(B246,6,3)&amp;"-"&amp;RIGHT(B246,2),LEFT(B246,3)&amp;"."&amp;MID(B246,4,3)&amp;"."&amp;MID(B246,7,3)&amp;"-"&amp;RIGHT(B246,2)))))</f>
        <v/>
      </c>
    </row>
    <row r="247">
      <c r="A247" s="98">
        <f>IF(B247="","",IF(LEN(B247)&lt;=11,"PF","PJ"))</f>
        <v/>
      </c>
      <c r="B247" s="98" t="n">
        <v>66561442504</v>
      </c>
      <c r="C247" s="35" t="inlineStr">
        <is>
          <t>GERALDO RODRIGUES SANTOS</t>
        </is>
      </c>
      <c r="D247" s="35">
        <f>UPPER(C247)</f>
        <v/>
      </c>
      <c r="E247" s="37">
        <f>B247</f>
        <v/>
      </c>
      <c r="H247" s="12" t="inlineStr">
        <is>
          <t>CEF</t>
        </is>
      </c>
      <c r="I247" s="39" t="n">
        <v>13</v>
      </c>
      <c r="J247" s="40" t="n">
        <v>3814</v>
      </c>
      <c r="K247" s="12" t="n">
        <v>195702</v>
      </c>
      <c r="M247" s="41">
        <f>IF(L247=0,"",IF(L247=Diversos!$I$2,IF(LEN(B247)&lt;=11,TEXT(B247,"00000000000"),TEXT(B247,"00000000000000")),IF(L247=Diversos!$I$3,G247,F247)))</f>
        <v/>
      </c>
      <c r="N247" s="12" t="inlineStr">
        <is>
          <t>MO</t>
        </is>
      </c>
      <c r="P247" s="44" t="inlineStr">
        <is>
          <t>COLABORADOR</t>
        </is>
      </c>
      <c r="AA247" s="59">
        <f>IF(AND(AB247&lt;&gt;"",AC247&lt;&gt;""),AC247,AB247&amp;AC247)</f>
        <v/>
      </c>
      <c r="AB247" s="12">
        <f>IF(H247=0,"",IF(I247=13,H247&amp;"  "&amp;TEXT(I247,"000")&amp;"  "&amp;TEXT(J247,"0000")&amp;"  "&amp;K247&amp;" - CPF: "&amp;E247,H247&amp;"  "&amp;TEXT(J247,"0000")&amp;"  "&amp;K247&amp;" - CPF: "&amp;AF247))</f>
        <v/>
      </c>
      <c r="AC247" s="12">
        <f>IF(L247=0,"",IF(AND(L247="CNPJ/CPF",A247="PF"),"PIX: "&amp;TEXT(M247,"00000000000"),IF(L247="TELEFONE","PIX: "&amp;M247,IF(L247="EMAIL","PIX: "&amp;M247,"PIX: "&amp;TEXT(M247,"00000000000000")))))</f>
        <v/>
      </c>
      <c r="AE247" s="86">
        <f>IF(A247="PF",LEN(B247),"")</f>
        <v/>
      </c>
      <c r="AF247" s="12">
        <f>IF(AE247="","",IF(AE247=8,"000."&amp;LEFT(B247,3)&amp;"."&amp;MID(B247,4,3)&amp;"-"&amp;RIGHT(B247,2),IF(AE247=9,"00"&amp;LEFT(B247,1)&amp;"."&amp;MID(B247,2,3)&amp;"."&amp;MID(B247,5,3)&amp;"-"&amp;RIGHT(B247,2),IF(AE247=10,"0"&amp;LEFT(B247,2)&amp;"."&amp;MID(B247,3,3)&amp;"."&amp;MID(B247,6,3)&amp;"-"&amp;RIGHT(B247,2),LEFT(B247,3)&amp;"."&amp;MID(B247,4,3)&amp;"."&amp;MID(B247,7,3)&amp;"-"&amp;RIGHT(B247,2)))))</f>
        <v/>
      </c>
    </row>
    <row r="248">
      <c r="A248" s="12">
        <f>IF(B248="","",IF(LEN(B248)&lt;=11,"PF","PJ"))</f>
        <v/>
      </c>
      <c r="B248" s="98" t="n">
        <v>84386517634</v>
      </c>
      <c r="C248" s="35" t="inlineStr">
        <is>
          <t>GERALDO ROSA JUNIOR</t>
        </is>
      </c>
      <c r="D248" s="35">
        <f>UPPER(C248)</f>
        <v/>
      </c>
      <c r="E248" s="98">
        <f>B248</f>
        <v/>
      </c>
      <c r="M248" s="41">
        <f>IF(L248=0,"",IF(L248=Diversos!$I$2,IF(LEN(B248)&lt;=11,TEXT(B248,"00000000000"),TEXT(B248,"00000000000000")),IF(L248=Diversos!$I$3,G248,F248)))</f>
        <v/>
      </c>
      <c r="N248" s="12" t="inlineStr">
        <is>
          <t>MO</t>
        </is>
      </c>
      <c r="P248" s="12" t="inlineStr">
        <is>
          <t>COLABORADOR</t>
        </is>
      </c>
      <c r="AA248" s="59">
        <f>IF(AND(AB248&lt;&gt;"",AC248&lt;&gt;""),AC248,AB248&amp;AC248)</f>
        <v/>
      </c>
      <c r="AB248" s="12">
        <f>IF(H248=0,"",IF(I248=13,H248&amp;"  "&amp;TEXT(I248,"000")&amp;"  "&amp;TEXT(J248,"0000")&amp;"  "&amp;K248&amp;" - CPF: "&amp;E248,H248&amp;"  "&amp;TEXT(J248,"0000")&amp;"  "&amp;K248&amp;" - CPF: "&amp;AF248))</f>
        <v/>
      </c>
      <c r="AC248" s="12">
        <f>IF(L248=0,"",IF(AND(L248="CNPJ/CPF",A248="PF"),"PIX: "&amp;TEXT(M248,"00000000000"),IF(L248="TELEFONE","PIX: "&amp;M248,IF(L248="EMAIL","PIX: "&amp;M248,"PIX: "&amp;TEXT(M248,"00000000000000")))))</f>
        <v/>
      </c>
      <c r="AE248" s="86">
        <f>IF(A248="PF",LEN(B248),"")</f>
        <v/>
      </c>
      <c r="AF248" s="12">
        <f>IF(AE248="","",IF(AE248=8,"000."&amp;LEFT(B248,3)&amp;"."&amp;MID(B248,4,3)&amp;"-"&amp;RIGHT(B248,2),IF(AE248=9,"00"&amp;LEFT(B248,1)&amp;"."&amp;MID(B248,2,3)&amp;"."&amp;MID(B248,5,3)&amp;"-"&amp;RIGHT(B248,2),IF(AE248=10,"0"&amp;LEFT(B248,2)&amp;"."&amp;MID(B248,3,3)&amp;"."&amp;MID(B248,6,3)&amp;"-"&amp;RIGHT(B248,2),LEFT(B248,3)&amp;"."&amp;MID(B248,4,3)&amp;"."&amp;MID(B248,7,3)&amp;"-"&amp;RIGHT(B248,2)))))</f>
        <v/>
      </c>
    </row>
    <row r="249">
      <c r="A249" s="98">
        <f>IF(B249="","",IF(LEN(B249)&lt;=11,"PF","PJ"))</f>
        <v/>
      </c>
      <c r="B249" s="98" t="n">
        <v>14386789000175</v>
      </c>
      <c r="C249" s="35" t="inlineStr">
        <is>
          <t>GESSO CAPITAL LTDA</t>
        </is>
      </c>
      <c r="D249" s="35">
        <f>UPPER(C249)</f>
        <v/>
      </c>
      <c r="E249" s="98">
        <f>B249</f>
        <v/>
      </c>
      <c r="M249" s="41">
        <f>IF(L249=0,"",IF(L249=Diversos!$I$2,IF(LEN(B249)&lt;=11,TEXT(B249,"00000000000"),TEXT(B249,"00000000000000")),IF(L249=Diversos!$I$3,G249,F249)))</f>
        <v/>
      </c>
      <c r="N249" s="12" t="inlineStr">
        <is>
          <t>MAT</t>
        </is>
      </c>
      <c r="AA249" s="59">
        <f>IF(AND(AB249&lt;&gt;"",AC249&lt;&gt;""),AC249,AB249&amp;AC249)</f>
        <v/>
      </c>
      <c r="AB249" s="12">
        <f>IF(H249=0,"",IF(I249=13,H249&amp;"  "&amp;TEXT(I249,"000")&amp;"  "&amp;TEXT(J249,"0000")&amp;"  "&amp;K249&amp;" - CPF: "&amp;E249,H249&amp;"  "&amp;TEXT(J249,"0000")&amp;"  "&amp;K249&amp;" - CPF: "&amp;AF249))</f>
        <v/>
      </c>
      <c r="AC249" s="12">
        <f>IF(L249=0,"",IF(AND(L249="CNPJ/CPF",A249="PF"),"PIX: "&amp;TEXT(M249,"00000000000"),IF(L249="TELEFONE","PIX: "&amp;M249,IF(L249="EMAIL","PIX: "&amp;M249,"PIX: "&amp;TEXT(M249,"00000000000000")))))</f>
        <v/>
      </c>
      <c r="AE249" s="86">
        <f>IF(A249="PF",LEN(B249),"")</f>
        <v/>
      </c>
      <c r="AF249" s="12">
        <f>IF(AE249="","",IF(AE249=8,"000."&amp;LEFT(B249,3)&amp;"."&amp;MID(B249,4,3)&amp;"-"&amp;RIGHT(B249,2),IF(AE249=9,"00"&amp;LEFT(B249,1)&amp;"."&amp;MID(B249,2,3)&amp;"."&amp;MID(B249,5,3)&amp;"-"&amp;RIGHT(B249,2),IF(AE249=10,"0"&amp;LEFT(B249,2)&amp;"."&amp;MID(B249,3,3)&amp;"."&amp;MID(B249,6,3)&amp;"-"&amp;RIGHT(B249,2),LEFT(B249,3)&amp;"."&amp;MID(B249,4,3)&amp;"."&amp;MID(B249,7,3)&amp;"-"&amp;RIGHT(B249,2)))))</f>
        <v/>
      </c>
    </row>
    <row r="250">
      <c r="A250" s="98">
        <f>IF(B250="","",IF(LEN(B250)&lt;=11,"PF","PJ"))</f>
        <v/>
      </c>
      <c r="B250" s="98" t="n">
        <v>15160797602</v>
      </c>
      <c r="C250" s="35" t="inlineStr">
        <is>
          <t xml:space="preserve">GIANLUCA HENRIQUE MOREIRA DE ASSIS </t>
        </is>
      </c>
      <c r="D250" s="35">
        <f>UPPER(C250)</f>
        <v/>
      </c>
      <c r="E250" s="98">
        <f>B250</f>
        <v/>
      </c>
      <c r="H250" s="12" t="inlineStr">
        <is>
          <t>CEF</t>
        </is>
      </c>
      <c r="J250" s="40" t="n">
        <v>2782</v>
      </c>
      <c r="K250" s="12" t="n">
        <v>243663</v>
      </c>
      <c r="M250" s="41">
        <f>IF(L250=0,"",IF(L250=Diversos!$I$2,IF(LEN(B250)&lt;=11,TEXT(B250,"00000000000"),TEXT(B250,"00000000000000")),IF(L250=Diversos!$I$3,G250,F250)))</f>
        <v/>
      </c>
      <c r="N250" s="12" t="inlineStr">
        <is>
          <t>MO</t>
        </is>
      </c>
      <c r="AA250" s="59">
        <f>IF(AND(AB250&lt;&gt;"",AC250&lt;&gt;""),AC250,AB250&amp;AC250)</f>
        <v/>
      </c>
      <c r="AB250" s="12">
        <f>IF(H250=0,"",IF(I250=13,H250&amp;"  "&amp;TEXT(I250,"000")&amp;"  "&amp;TEXT(J250,"0000")&amp;"  "&amp;K250&amp;" - CPF: "&amp;E250,H250&amp;"  "&amp;TEXT(J250,"0000")&amp;"  "&amp;K250&amp;" - CPF: "&amp;AF250))</f>
        <v/>
      </c>
      <c r="AC250" s="12">
        <f>IF(L250=0,"",IF(AND(L250="CNPJ/CPF",A250="PF"),"PIX: "&amp;TEXT(M250,"00000000000"),IF(L250="TELEFONE","PIX: "&amp;M250,IF(L250="EMAIL","PIX: "&amp;M250,"PIX: "&amp;TEXT(M250,"00000000000000")))))</f>
        <v/>
      </c>
      <c r="AE250" s="86">
        <f>IF(A250="PF",LEN(B250),"")</f>
        <v/>
      </c>
      <c r="AF250" s="12">
        <f>IF(AE250="","",IF(AE250=8,"000."&amp;LEFT(B250,3)&amp;"."&amp;MID(B250,4,3)&amp;"-"&amp;RIGHT(B250,2),IF(AE250=9,"00"&amp;LEFT(B250,1)&amp;"."&amp;MID(B250,2,3)&amp;"."&amp;MID(B250,5,3)&amp;"-"&amp;RIGHT(B250,2),IF(AE250=10,"0"&amp;LEFT(B250,2)&amp;"."&amp;MID(B250,3,3)&amp;"."&amp;MID(B250,6,3)&amp;"-"&amp;RIGHT(B250,2),LEFT(B250,3)&amp;"."&amp;MID(B250,4,3)&amp;"."&amp;MID(B250,7,3)&amp;"-"&amp;RIGHT(B250,2)))))</f>
        <v/>
      </c>
    </row>
    <row r="251">
      <c r="A251" s="98">
        <f>IF(B251="","",IF(LEN(B251)&lt;=11,"PF","PJ"))</f>
        <v/>
      </c>
      <c r="B251" s="98" t="n">
        <v>60505656604</v>
      </c>
      <c r="C251" s="35" t="inlineStr">
        <is>
          <t>GILBERTO ANANIAS RAMOS</t>
        </is>
      </c>
      <c r="D251" s="36">
        <f>UPPER(C251)</f>
        <v/>
      </c>
      <c r="E251" s="37">
        <f>B251</f>
        <v/>
      </c>
      <c r="F251" s="43" t="n"/>
      <c r="H251" s="12" t="inlineStr">
        <is>
          <t>CEF</t>
        </is>
      </c>
      <c r="J251" s="40" t="n">
        <v>2161</v>
      </c>
      <c r="K251" s="12" t="n">
        <v>186728</v>
      </c>
      <c r="M251" s="41">
        <f>IF(L251=0,"",IF(L251=Diversos!$I$2,IF(LEN(B251)&lt;=11,TEXT(B251,"00000000000"),TEXT(B251,"00000000000000")),IF(L251=Diversos!$I$3,G251,F251)))</f>
        <v/>
      </c>
      <c r="N251" s="12" t="inlineStr">
        <is>
          <t>SERV</t>
        </is>
      </c>
      <c r="AA251" s="59">
        <f>IF(AND(AB251&lt;&gt;"",AC251&lt;&gt;""),AC251,AB251&amp;AC251)</f>
        <v/>
      </c>
      <c r="AB251" s="12">
        <f>IF(H251=0,"",IF(I251=13,H251&amp;"  "&amp;TEXT(I251,"000")&amp;"  "&amp;TEXT(J251,"0000")&amp;"  "&amp;K251&amp;" - CPF: "&amp;E251,H251&amp;"  "&amp;TEXT(J251,"0000")&amp;"  "&amp;K251&amp;" - CPF: "&amp;AF251))</f>
        <v/>
      </c>
      <c r="AC251" s="12">
        <f>IF(L251=0,"",IF(AND(L251="CNPJ/CPF",A251="PF"),"PIX: "&amp;TEXT(M251,"00000000000"),IF(L251="TELEFONE","PIX: "&amp;M251,IF(L251="EMAIL","PIX: "&amp;M251,"PIX: "&amp;TEXT(M251,"00000000000000")))))</f>
        <v/>
      </c>
      <c r="AE251" s="86">
        <f>IF(A251="PF",LEN(B251),"")</f>
        <v/>
      </c>
      <c r="AF251" s="12">
        <f>IF(AE251="","",IF(AE251=8,"000."&amp;LEFT(B251,3)&amp;"."&amp;MID(B251,4,3)&amp;"-"&amp;RIGHT(B251,2),IF(AE251=9,"00"&amp;LEFT(B251,1)&amp;"."&amp;MID(B251,2,3)&amp;"."&amp;MID(B251,5,3)&amp;"-"&amp;RIGHT(B251,2),IF(AE251=10,"0"&amp;LEFT(B251,2)&amp;"."&amp;MID(B251,3,3)&amp;"."&amp;MID(B251,6,3)&amp;"-"&amp;RIGHT(B251,2),LEFT(B251,3)&amp;"."&amp;MID(B251,4,3)&amp;"."&amp;MID(B251,7,3)&amp;"-"&amp;RIGHT(B251,2)))))</f>
        <v/>
      </c>
    </row>
    <row r="252">
      <c r="A252" s="98">
        <f>IF(B252="","",IF(LEN(B252)&lt;=11,"PF","PJ"))</f>
        <v/>
      </c>
      <c r="B252" s="98" t="n">
        <v>43944434000152</v>
      </c>
      <c r="C252" s="35" t="inlineStr">
        <is>
          <t>GILMAR ASSIS SOARES</t>
        </is>
      </c>
      <c r="D252" s="35">
        <f>UPPER(C252)</f>
        <v/>
      </c>
      <c r="E252" s="98">
        <f>B252</f>
        <v/>
      </c>
      <c r="L252" s="12" t="inlineStr">
        <is>
          <t>CNPJ/CPF</t>
        </is>
      </c>
      <c r="M252" s="41">
        <f>IF(L252=0,"",IF(L252=Diversos!$I$2,IF(LEN(B252)&lt;=11,TEXT(B252,"00000000000"),TEXT(B252,"00000000000000")),IF(L252=Diversos!$I$3,G252,F252)))</f>
        <v/>
      </c>
      <c r="N252" s="12" t="inlineStr">
        <is>
          <t>SERV</t>
        </is>
      </c>
      <c r="AA252" s="59">
        <f>IF(AND(AB252&lt;&gt;"",AC252&lt;&gt;""),AC252,AB252&amp;AC252)</f>
        <v/>
      </c>
      <c r="AB252" s="12">
        <f>IF(H252=0,"",IF(I252=13,H252&amp;"  "&amp;TEXT(I252,"000")&amp;"  "&amp;TEXT(J252,"0000")&amp;"  "&amp;K252&amp;" - CPF: "&amp;E252,H252&amp;"  "&amp;TEXT(J252,"0000")&amp;"  "&amp;K252&amp;" - CPF: "&amp;AF252))</f>
        <v/>
      </c>
      <c r="AC252" s="12">
        <f>IF(L252=0,"",IF(AND(L252="CNPJ/CPF",A252="PF"),"PIX: "&amp;TEXT(M252,"00000000000"),IF(L252="TELEFONE","PIX: "&amp;M252,IF(L252="EMAIL","PIX: "&amp;M252,"PIX: "&amp;TEXT(M252,"00000000000000")))))</f>
        <v/>
      </c>
      <c r="AE252" s="86">
        <f>IF(A252="PF",LEN(B252),"")</f>
        <v/>
      </c>
      <c r="AF252" s="12">
        <f>IF(AE252="","",IF(AE252=8,"000."&amp;LEFT(B252,3)&amp;"."&amp;MID(B252,4,3)&amp;"-"&amp;RIGHT(B252,2),IF(AE252=9,"00"&amp;LEFT(B252,1)&amp;"."&amp;MID(B252,2,3)&amp;"."&amp;MID(B252,5,3)&amp;"-"&amp;RIGHT(B252,2),IF(AE252=10,"0"&amp;LEFT(B252,2)&amp;"."&amp;MID(B252,3,3)&amp;"."&amp;MID(B252,6,3)&amp;"-"&amp;RIGHT(B252,2),LEFT(B252,3)&amp;"."&amp;MID(B252,4,3)&amp;"."&amp;MID(B252,7,3)&amp;"-"&amp;RIGHT(B252,2)))))</f>
        <v/>
      </c>
    </row>
    <row r="253">
      <c r="A253" s="98">
        <f>IF(B253="","",IF(LEN(B253)&lt;=11,"PF","PJ"))</f>
        <v/>
      </c>
      <c r="B253" s="98" t="n">
        <v>3612083678</v>
      </c>
      <c r="C253" s="58" t="inlineStr">
        <is>
          <t>GILSON LEITE</t>
        </is>
      </c>
      <c r="D253" s="35">
        <f>UPPER(C253)</f>
        <v/>
      </c>
      <c r="E253" s="98">
        <f>B253</f>
        <v/>
      </c>
      <c r="L253" s="12" t="inlineStr">
        <is>
          <t>CNPJ/CPF</t>
        </is>
      </c>
      <c r="M253" s="41">
        <f>IF(L253=0,"",IF(L253=Diversos!$I$2,IF(LEN(B253)&lt;=11,TEXT(B253,"00000000000"),TEXT(B253,"00000000000000")),IF(L253=Diversos!$I$3,G253,F253)))</f>
        <v/>
      </c>
      <c r="N253" s="12" t="inlineStr">
        <is>
          <t>MO</t>
        </is>
      </c>
      <c r="AA253" s="59">
        <f>IF(AND(AB253&lt;&gt;"",AC253&lt;&gt;""),AC253,AB253&amp;AC253)</f>
        <v/>
      </c>
      <c r="AB253" s="12">
        <f>IF(H253=0,"",IF(I253=13,H253&amp;"  "&amp;TEXT(I253,"000")&amp;"  "&amp;TEXT(J253,"0000")&amp;"  "&amp;K253&amp;" - CPF: "&amp;E253,H253&amp;"  "&amp;TEXT(J253,"0000")&amp;"  "&amp;K253&amp;" - CPF: "&amp;AF253))</f>
        <v/>
      </c>
      <c r="AC253" s="12">
        <f>IF(L253=0,"",IF(AND(L253="CNPJ/CPF",A253="PF"),"PIX: "&amp;TEXT(M253,"00000000000"),IF(L253="TELEFONE","PIX: "&amp;M253,IF(L253="EMAIL","PIX: "&amp;M253,"PIX: "&amp;TEXT(M253,"00000000000000")))))</f>
        <v/>
      </c>
      <c r="AE253" s="86">
        <f>IF(A253="PF",LEN(B253),"")</f>
        <v/>
      </c>
      <c r="AF253" s="12">
        <f>IF(AE253="","",IF(AE253=8,"000."&amp;LEFT(B253,3)&amp;"."&amp;MID(B253,4,3)&amp;"-"&amp;RIGHT(B253,2),IF(AE253=9,"00"&amp;LEFT(B253,1)&amp;"."&amp;MID(B253,2,3)&amp;"."&amp;MID(B253,5,3)&amp;"-"&amp;RIGHT(B253,2),IF(AE253=10,"0"&amp;LEFT(B253,2)&amp;"."&amp;MID(B253,3,3)&amp;"."&amp;MID(B253,6,3)&amp;"-"&amp;RIGHT(B253,2),LEFT(B253,3)&amp;"."&amp;MID(B253,4,3)&amp;"."&amp;MID(B253,7,3)&amp;"-"&amp;RIGHT(B253,2)))))</f>
        <v/>
      </c>
    </row>
    <row r="254">
      <c r="A254" s="98">
        <f>IF(B254="","",IF(LEN(B254)&lt;=11,"PF","PJ"))</f>
        <v/>
      </c>
      <c r="B254" s="98" t="n">
        <v>5864821560</v>
      </c>
      <c r="C254" s="35" t="inlineStr">
        <is>
          <t>GILSON RODRIGUES COSTA</t>
        </is>
      </c>
      <c r="D254" s="35">
        <f>UPPER(C254)</f>
        <v/>
      </c>
      <c r="E254" s="37">
        <f>B254</f>
        <v/>
      </c>
      <c r="L254" s="12" t="inlineStr">
        <is>
          <t>CNPJ/CPF</t>
        </is>
      </c>
      <c r="M254" s="41">
        <f>IF(L254=0,"",IF(L254=Diversos!$I$2,IF(LEN(B254)&lt;=11,TEXT(B254,"00000000000"),TEXT(B254,"00000000000000")),IF(L254=Diversos!$I$3,G254,F254)))</f>
        <v/>
      </c>
      <c r="N254" s="12" t="inlineStr">
        <is>
          <t>MO</t>
        </is>
      </c>
      <c r="P254" s="12" t="inlineStr">
        <is>
          <t>COLABORADOR</t>
        </is>
      </c>
      <c r="AA254" s="59">
        <f>IF(AND(AB254&lt;&gt;"",AC254&lt;&gt;""),AC254,AB254&amp;AC254)</f>
        <v/>
      </c>
      <c r="AB254" s="12">
        <f>IF(H254=0,"",IF(I254=13,H254&amp;"  "&amp;TEXT(I254,"000")&amp;"  "&amp;TEXT(J254,"0000")&amp;"  "&amp;K254&amp;" - CPF: "&amp;E254,H254&amp;"  "&amp;TEXT(J254,"0000")&amp;"  "&amp;K254&amp;" - CPF: "&amp;AF254))</f>
        <v/>
      </c>
      <c r="AC254" s="12">
        <f>IF(L254=0,"",IF(AND(L254="CNPJ/CPF",A254="PF"),"PIX: "&amp;TEXT(M254,"00000000000"),IF(L254="TELEFONE","PIX: "&amp;M254,IF(L254="EMAIL","PIX: "&amp;M254,"PIX: "&amp;TEXT(M254,"00000000000000")))))</f>
        <v/>
      </c>
      <c r="AE254" s="86">
        <f>IF(A254="PF",LEN(B254),"")</f>
        <v/>
      </c>
      <c r="AF254" s="12">
        <f>IF(AE254="","",IF(AE254=8,"000."&amp;LEFT(B254,3)&amp;"."&amp;MID(B254,4,3)&amp;"-"&amp;RIGHT(B254,2),IF(AE254=9,"00"&amp;LEFT(B254,1)&amp;"."&amp;MID(B254,2,3)&amp;"."&amp;MID(B254,5,3)&amp;"-"&amp;RIGHT(B254,2),IF(AE254=10,"0"&amp;LEFT(B254,2)&amp;"."&amp;MID(B254,3,3)&amp;"."&amp;MID(B254,6,3)&amp;"-"&amp;RIGHT(B254,2),LEFT(B254,3)&amp;"."&amp;MID(B254,4,3)&amp;"."&amp;MID(B254,7,3)&amp;"-"&amp;RIGHT(B254,2)))))</f>
        <v/>
      </c>
    </row>
    <row r="255">
      <c r="A255" s="98">
        <f>IF(B255="","",IF(LEN(B255)&lt;=11,"PF","PJ"))</f>
        <v/>
      </c>
      <c r="B255" s="52" t="n">
        <v>97230014621</v>
      </c>
      <c r="C255" s="35" t="inlineStr">
        <is>
          <t>GILSON SANTOS BARBOSA</t>
        </is>
      </c>
      <c r="D255" s="35">
        <f>UPPER(C255)</f>
        <v/>
      </c>
      <c r="E255" s="80">
        <f>B255</f>
        <v/>
      </c>
      <c r="H255" s="12" t="inlineStr">
        <is>
          <t>NUBANK</t>
        </is>
      </c>
      <c r="J255" s="40" t="n">
        <v>1</v>
      </c>
      <c r="K255" s="12" t="n">
        <v>184737241</v>
      </c>
      <c r="M255" s="41">
        <f>IF(L255=0,"",IF(L255=Diversos!$I$2,IF(LEN(B255)&lt;=11,TEXT(B255,"00000000000"),TEXT(B255,"00000000000000")),IF(L255=Diversos!$I$3,G255,F255)))</f>
        <v/>
      </c>
      <c r="N255" s="12" t="inlineStr">
        <is>
          <t>MO</t>
        </is>
      </c>
      <c r="P255" s="44" t="inlineStr">
        <is>
          <t>COLABORADOR</t>
        </is>
      </c>
      <c r="AA255" s="59">
        <f>IF(AND(AB255&lt;&gt;"",AC255&lt;&gt;""),AC255,AB255&amp;AC255)</f>
        <v/>
      </c>
      <c r="AB255" s="12">
        <f>IF(H255=0,"",IF(I255=13,H255&amp;"  "&amp;TEXT(I255,"000")&amp;"  "&amp;TEXT(J255,"0000")&amp;"  "&amp;K255&amp;" - CPF: "&amp;E255,H255&amp;"  "&amp;TEXT(J255,"0000")&amp;"  "&amp;K255&amp;" - CPF: "&amp;AF255))</f>
        <v/>
      </c>
      <c r="AC255" s="12">
        <f>IF(L255=0,"",IF(AND(L255="CNPJ/CPF",A255="PF"),"PIX: "&amp;TEXT(M255,"00000000000"),IF(L255="TELEFONE","PIX: "&amp;M255,IF(L255="EMAIL","PIX: "&amp;M255,"PIX: "&amp;TEXT(M255,"00000000000000")))))</f>
        <v/>
      </c>
      <c r="AE255" s="86">
        <f>IF(A255="PF",LEN(B255),"")</f>
        <v/>
      </c>
      <c r="AF255" s="12">
        <f>IF(AE255="","",IF(AE255=8,"000."&amp;LEFT(B255,3)&amp;"."&amp;MID(B255,4,3)&amp;"-"&amp;RIGHT(B255,2),IF(AE255=9,"00"&amp;LEFT(B255,1)&amp;"."&amp;MID(B255,2,3)&amp;"."&amp;MID(B255,5,3)&amp;"-"&amp;RIGHT(B255,2),IF(AE255=10,"0"&amp;LEFT(B255,2)&amp;"."&amp;MID(B255,3,3)&amp;"."&amp;MID(B255,6,3)&amp;"-"&amp;RIGHT(B255,2),LEFT(B255,3)&amp;"."&amp;MID(B255,4,3)&amp;"."&amp;MID(B255,7,3)&amp;"-"&amp;RIGHT(B255,2)))))</f>
        <v/>
      </c>
    </row>
    <row r="256">
      <c r="A256" s="98">
        <f>IF(B256="","",IF(LEN(B256)&lt;=11,"PF","PJ"))</f>
        <v/>
      </c>
      <c r="B256" s="98" t="n">
        <v>2086696558</v>
      </c>
      <c r="C256" s="35" t="inlineStr">
        <is>
          <t>GILVAN ALVES SILVA</t>
        </is>
      </c>
      <c r="D256" s="35">
        <f>UPPER(C256)</f>
        <v/>
      </c>
      <c r="E256" s="98">
        <f>B256</f>
        <v/>
      </c>
      <c r="L256" s="12" t="inlineStr">
        <is>
          <t>CNPJ/CPF</t>
        </is>
      </c>
      <c r="M256" s="41">
        <f>IF(L256=0,"",IF(L256=Diversos!$I$2,IF(LEN(B256)&lt;=11,TEXT(B256,"00000000000"),TEXT(B256,"00000000000000")),IF(L256=Diversos!$I$3,G256,F256)))</f>
        <v/>
      </c>
      <c r="N256" s="12" t="inlineStr">
        <is>
          <t>MO</t>
        </is>
      </c>
      <c r="P256" s="12" t="inlineStr">
        <is>
          <t>COLABORADOR</t>
        </is>
      </c>
      <c r="AA256" s="59">
        <f>IF(AND(AB256&lt;&gt;"",AC256&lt;&gt;""),AC256,AB256&amp;AC256)</f>
        <v/>
      </c>
      <c r="AB256" s="12">
        <f>IF(H256=0,"",IF(I256=13,H256&amp;"  "&amp;TEXT(I256,"000")&amp;"  "&amp;TEXT(J256,"0000")&amp;"  "&amp;K256&amp;" - CPF: "&amp;E256,H256&amp;"  "&amp;TEXT(J256,"0000")&amp;"  "&amp;K256&amp;" - CPF: "&amp;AF256))</f>
        <v/>
      </c>
      <c r="AC256" s="12">
        <f>IF(L256=0,"",IF(AND(L256="CNPJ/CPF",A256="PF"),"PIX: "&amp;TEXT(M256,"00000000000"),IF(L256="TELEFONE","PIX: "&amp;M256,IF(L256="EMAIL","PIX: "&amp;M256,"PIX: "&amp;TEXT(M256,"00000000000000")))))</f>
        <v/>
      </c>
      <c r="AE256" s="86">
        <f>IF(A256="PF",LEN(B256),"")</f>
        <v/>
      </c>
      <c r="AF256" s="12">
        <f>IF(AE256="","",IF(AE256=8,"000."&amp;LEFT(B256,3)&amp;"."&amp;MID(B256,4,3)&amp;"-"&amp;RIGHT(B256,2),IF(AE256=9,"00"&amp;LEFT(B256,1)&amp;"."&amp;MID(B256,2,3)&amp;"."&amp;MID(B256,5,3)&amp;"-"&amp;RIGHT(B256,2),IF(AE256=10,"0"&amp;LEFT(B256,2)&amp;"."&amp;MID(B256,3,3)&amp;"."&amp;MID(B256,6,3)&amp;"-"&amp;RIGHT(B256,2),LEFT(B256,3)&amp;"."&amp;MID(B256,4,3)&amp;"."&amp;MID(B256,7,3)&amp;"-"&amp;RIGHT(B256,2)))))</f>
        <v/>
      </c>
    </row>
    <row r="257">
      <c r="A257" s="98">
        <f>IF(B257="","",IF(LEN(B257)&lt;=11,"PF","PJ"))</f>
        <v/>
      </c>
      <c r="B257" s="98" t="n">
        <v>21543239000188</v>
      </c>
      <c r="C257" s="35" t="inlineStr">
        <is>
          <t>GKM COMERCIAL</t>
        </is>
      </c>
      <c r="D257" s="35">
        <f>UPPER(C257)</f>
        <v/>
      </c>
      <c r="E257" s="98">
        <f>B257</f>
        <v/>
      </c>
      <c r="M257" s="41">
        <f>IF(L257=0,"",IF(L257=Diversos!$I$2,IF(LEN(B257)&lt;=11,TEXT(B257,"00000000000"),TEXT(B257,"00000000000000")),IF(L257=Diversos!$I$3,G257,F257)))</f>
        <v/>
      </c>
      <c r="N257" s="12" t="inlineStr">
        <is>
          <t>MAT</t>
        </is>
      </c>
      <c r="AA257" s="59">
        <f>IF(AND(AB257&lt;&gt;"",AC257&lt;&gt;""),AC257,AB257&amp;AC257)</f>
        <v/>
      </c>
      <c r="AB257" s="12">
        <f>IF(H257=0,"",IF(I257=13,H257&amp;"  "&amp;TEXT(I257,"000")&amp;"  "&amp;TEXT(J257,"0000")&amp;"  "&amp;K257&amp;" - CPF: "&amp;E257,H257&amp;"  "&amp;TEXT(J257,"0000")&amp;"  "&amp;K257&amp;" - CPF: "&amp;AF257))</f>
        <v/>
      </c>
      <c r="AC257" s="12">
        <f>IF(L257=0,"",IF(AND(L257="CNPJ/CPF",A257="PF"),"PIX: "&amp;TEXT(M257,"00000000000"),IF(L257="TELEFONE","PIX: "&amp;M257,IF(L257="EMAIL","PIX: "&amp;M257,"PIX: "&amp;TEXT(M257,"00000000000000")))))</f>
        <v/>
      </c>
      <c r="AE257" s="86">
        <f>IF(A257="PF",LEN(B257),"")</f>
        <v/>
      </c>
      <c r="AF257" s="12">
        <f>IF(AE257="","",IF(AE257=8,"000."&amp;LEFT(B257,3)&amp;"."&amp;MID(B257,4,3)&amp;"-"&amp;RIGHT(B257,2),IF(AE257=9,"00"&amp;LEFT(B257,1)&amp;"."&amp;MID(B257,2,3)&amp;"."&amp;MID(B257,5,3)&amp;"-"&amp;RIGHT(B257,2),IF(AE257=10,"0"&amp;LEFT(B257,2)&amp;"."&amp;MID(B257,3,3)&amp;"."&amp;MID(B257,6,3)&amp;"-"&amp;RIGHT(B257,2),LEFT(B257,3)&amp;"."&amp;MID(B257,4,3)&amp;"."&amp;MID(B257,7,3)&amp;"-"&amp;RIGHT(B257,2)))))</f>
        <v/>
      </c>
    </row>
    <row r="258">
      <c r="A258" s="98">
        <f>IF(B258="","",IF(LEN(B258)&lt;=11,"PF","PJ"))</f>
        <v/>
      </c>
      <c r="B258" s="52" t="n">
        <v>31973571672</v>
      </c>
      <c r="C258" s="35" t="inlineStr">
        <is>
          <t>GLAUBER CARDOSO</t>
        </is>
      </c>
      <c r="D258" s="35">
        <f>UPPER(C258)</f>
        <v/>
      </c>
      <c r="E258" s="98">
        <f>B258</f>
        <v/>
      </c>
      <c r="F258" s="76" t="n">
        <v>31973571672</v>
      </c>
      <c r="L258" s="12" t="inlineStr">
        <is>
          <t>TELEFONE</t>
        </is>
      </c>
      <c r="M258" s="41">
        <f>IF(L258=0,"",IF(L258=Diversos!$I$2,IF(LEN(B258)&lt;=11,TEXT(B258,"00000000000"),TEXT(B258,"00000000000000")),IF(L258=Diversos!$I$3,G258,F258)))</f>
        <v/>
      </c>
      <c r="N258" s="12" t="inlineStr">
        <is>
          <t>MO</t>
        </is>
      </c>
      <c r="P258" s="12" t="inlineStr">
        <is>
          <t>COLABORADOR</t>
        </is>
      </c>
      <c r="AA258" s="59">
        <f>IF(AND(AB258&lt;&gt;"",AC258&lt;&gt;""),AC258,AB258&amp;AC258)</f>
        <v/>
      </c>
      <c r="AB258" s="12">
        <f>IF(H258=0,"",IF(I258=13,H258&amp;"  "&amp;TEXT(I258,"000")&amp;"  "&amp;TEXT(J258,"0000")&amp;"  "&amp;K258&amp;" - CPF: "&amp;E258,H258&amp;"  "&amp;TEXT(J258,"0000")&amp;"  "&amp;K258&amp;" - CPF: "&amp;AF258))</f>
        <v/>
      </c>
      <c r="AC258" s="12">
        <f>IF(L258=0,"",IF(AND(L258="CNPJ/CPF",A258="PF"),"PIX: "&amp;TEXT(M258,"00000000000"),IF(L258="TELEFONE","PIX: "&amp;M258,IF(L258="EMAIL","PIX: "&amp;M258,"PIX: "&amp;TEXT(M258,"00000000000000")))))</f>
        <v/>
      </c>
      <c r="AE258" s="86">
        <f>IF(A258="PF",LEN(B258),"")</f>
        <v/>
      </c>
      <c r="AF258" s="12">
        <f>IF(AE258="","",IF(AE258=8,"000."&amp;LEFT(B258,3)&amp;"."&amp;MID(B258,4,3)&amp;"-"&amp;RIGHT(B258,2),IF(AE258=9,"00"&amp;LEFT(B258,1)&amp;"."&amp;MID(B258,2,3)&amp;"."&amp;MID(B258,5,3)&amp;"-"&amp;RIGHT(B258,2),IF(AE258=10,"0"&amp;LEFT(B258,2)&amp;"."&amp;MID(B258,3,3)&amp;"."&amp;MID(B258,6,3)&amp;"-"&amp;RIGHT(B258,2),LEFT(B258,3)&amp;"."&amp;MID(B258,4,3)&amp;"."&amp;MID(B258,7,3)&amp;"-"&amp;RIGHT(B258,2)))))</f>
        <v/>
      </c>
    </row>
    <row r="259">
      <c r="A259" s="98">
        <f>IF(B259="","",IF(LEN(B259)&lt;=11,"PF","PJ"))</f>
        <v/>
      </c>
      <c r="B259" s="52" t="n">
        <v>11000000600</v>
      </c>
      <c r="C259" s="35" t="inlineStr">
        <is>
          <t>GLAUBER CARDOSO LIMA</t>
        </is>
      </c>
      <c r="D259" s="35">
        <f>UPPER(C259)</f>
        <v/>
      </c>
      <c r="E259" s="98">
        <f>B259</f>
        <v/>
      </c>
      <c r="M259" s="41">
        <f>IF(L259=0,"",IF(L259=Diversos!$I$2,IF(LEN(B259)&lt;=11,TEXT(B259,"00000000000"),TEXT(B259,"00000000000000")),IF(L259=Diversos!$I$3,G259,F259)))</f>
        <v/>
      </c>
      <c r="N259" s="12" t="inlineStr">
        <is>
          <t>MO</t>
        </is>
      </c>
      <c r="AA259" s="59">
        <f>IF(AND(AB259&lt;&gt;"",AC259&lt;&gt;""),AC259,AB259&amp;AC259)</f>
        <v/>
      </c>
      <c r="AB259" s="12">
        <f>IF(H259=0,"",IF(I259=13,H259&amp;"  "&amp;TEXT(I259,"000")&amp;"  "&amp;TEXT(J259,"0000")&amp;"  "&amp;K259&amp;" - CPF: "&amp;E259,H259&amp;"  "&amp;TEXT(J259,"0000")&amp;"  "&amp;K259&amp;" - CPF: "&amp;AF259))</f>
        <v/>
      </c>
      <c r="AC259" s="12">
        <f>IF(L259=0,"",IF(AND(L259="CNPJ/CPF",A259="PF"),"PIX: "&amp;TEXT(M259,"00000000000"),IF(L259="TELEFONE","PIX: "&amp;M259,IF(L259="EMAIL","PIX: "&amp;M259,"PIX: "&amp;TEXT(M259,"00000000000000")))))</f>
        <v/>
      </c>
      <c r="AE259" s="86">
        <f>IF(A259="PF",LEN(B259),"")</f>
        <v/>
      </c>
      <c r="AF259" s="12">
        <f>IF(AE259="","",IF(AE259=8,"000."&amp;LEFT(B259,3)&amp;"."&amp;MID(B259,4,3)&amp;"-"&amp;RIGHT(B259,2),IF(AE259=9,"00"&amp;LEFT(B259,1)&amp;"."&amp;MID(B259,2,3)&amp;"."&amp;MID(B259,5,3)&amp;"-"&amp;RIGHT(B259,2),IF(AE259=10,"0"&amp;LEFT(B259,2)&amp;"."&amp;MID(B259,3,3)&amp;"."&amp;MID(B259,6,3)&amp;"-"&amp;RIGHT(B259,2),LEFT(B259,3)&amp;"."&amp;MID(B259,4,3)&amp;"."&amp;MID(B259,7,3)&amp;"-"&amp;RIGHT(B259,2)))))</f>
        <v/>
      </c>
    </row>
    <row r="260">
      <c r="A260" s="98">
        <f>IF(B260="","",IF(LEN(B260)&lt;=11,"PF","PJ"))</f>
        <v/>
      </c>
      <c r="B260" s="98" t="n">
        <v>10148242650</v>
      </c>
      <c r="C260" s="35" t="inlineStr">
        <is>
          <t>GLAUBER SANTOS LIMA</t>
        </is>
      </c>
      <c r="D260" s="36">
        <f>UPPER(C260)</f>
        <v/>
      </c>
      <c r="E260" s="37">
        <f>B260</f>
        <v/>
      </c>
      <c r="L260" s="12" t="inlineStr">
        <is>
          <t>CNPJ/CPF</t>
        </is>
      </c>
      <c r="M260" s="41">
        <f>IF(L260=0,"",IF(L260=Diversos!$I$2,IF(LEN(B260)&lt;=11,TEXT(B260,"00000000000"),TEXT(B260,"00000000000000")),IF(L260=Diversos!$I$3,G260,F260)))</f>
        <v/>
      </c>
      <c r="N260" s="12" t="inlineStr">
        <is>
          <t>MO</t>
        </is>
      </c>
      <c r="P260" s="12" t="inlineStr">
        <is>
          <t>COLABORADOR</t>
        </is>
      </c>
      <c r="AA260" s="59">
        <f>IF(AND(AB260&lt;&gt;"",AC260&lt;&gt;""),AC260,AB260&amp;AC260)</f>
        <v/>
      </c>
      <c r="AB260" s="12">
        <f>IF(H260=0,"",IF(I260=13,H260&amp;"  "&amp;TEXT(I260,"000")&amp;"  "&amp;TEXT(J260,"0000")&amp;"  "&amp;K260&amp;" - CPF: "&amp;E260,H260&amp;"  "&amp;TEXT(J260,"0000")&amp;"  "&amp;K260&amp;" - CPF: "&amp;AF260))</f>
        <v/>
      </c>
      <c r="AC260" s="12">
        <f>IF(L260=0,"",IF(AND(L260="CNPJ/CPF",A260="PF"),"PIX: "&amp;TEXT(M260,"00000000000"),IF(L260="TELEFONE","PIX: "&amp;M260,IF(L260="EMAIL","PIX: "&amp;M260,"PIX: "&amp;TEXT(M260,"00000000000000")))))</f>
        <v/>
      </c>
      <c r="AE260" s="86">
        <f>IF(A260="PF",LEN(B260),"")</f>
        <v/>
      </c>
      <c r="AF260" s="12">
        <f>IF(AE260="","",IF(AE260=8,"000."&amp;LEFT(B260,3)&amp;"."&amp;MID(B260,4,3)&amp;"-"&amp;RIGHT(B260,2),IF(AE260=9,"00"&amp;LEFT(B260,1)&amp;"."&amp;MID(B260,2,3)&amp;"."&amp;MID(B260,5,3)&amp;"-"&amp;RIGHT(B260,2),IF(AE260=10,"0"&amp;LEFT(B260,2)&amp;"."&amp;MID(B260,3,3)&amp;"."&amp;MID(B260,6,3)&amp;"-"&amp;RIGHT(B260,2),LEFT(B260,3)&amp;"."&amp;MID(B260,4,3)&amp;"."&amp;MID(B260,7,3)&amp;"-"&amp;RIGHT(B260,2)))))</f>
        <v/>
      </c>
    </row>
    <row r="261">
      <c r="A261" s="98">
        <f>IF(B261="","",IF(LEN(B261)&lt;=11,"PF","PJ"))</f>
        <v/>
      </c>
      <c r="B261" s="98" t="n">
        <v>4472952688</v>
      </c>
      <c r="C261" s="35" t="inlineStr">
        <is>
          <t>GLEBSON SILVA RAMOS</t>
        </is>
      </c>
      <c r="D261" s="35">
        <f>UPPER(C261)</f>
        <v/>
      </c>
      <c r="E261" s="37">
        <f>B261</f>
        <v/>
      </c>
      <c r="L261" s="12" t="inlineStr">
        <is>
          <t>CNPJ/CPF</t>
        </is>
      </c>
      <c r="M261" s="41">
        <f>IF(L261=0,"",IF(L261=Diversos!$I$2,IF(LEN(B261)&lt;=11,TEXT(B261,"00000000000"),TEXT(B261,"00000000000000")),IF(L261=Diversos!$I$3,G261,F261)))</f>
        <v/>
      </c>
      <c r="N261" s="12" t="inlineStr">
        <is>
          <t>MO</t>
        </is>
      </c>
      <c r="P261" s="44" t="inlineStr">
        <is>
          <t>COLABORADOR</t>
        </is>
      </c>
      <c r="AA261" s="59">
        <f>IF(AND(AB261&lt;&gt;"",AC261&lt;&gt;""),AC261,AB261&amp;AC261)</f>
        <v/>
      </c>
      <c r="AB261" s="12">
        <f>IF(H261=0,"",IF(I261=13,H261&amp;"  "&amp;TEXT(I261,"000")&amp;"  "&amp;TEXT(J261,"0000")&amp;"  "&amp;K261&amp;" - CPF: "&amp;E261,H261&amp;"  "&amp;TEXT(J261,"0000")&amp;"  "&amp;K261&amp;" - CPF: "&amp;AF261))</f>
        <v/>
      </c>
      <c r="AC261" s="12">
        <f>IF(L261=0,"",IF(AND(L261="CNPJ/CPF",A261="PF"),"PIX: "&amp;TEXT(M261,"00000000000"),IF(L261="TELEFONE","PIX: "&amp;M261,IF(L261="EMAIL","PIX: "&amp;M261,"PIX: "&amp;TEXT(M261,"00000000000000")))))</f>
        <v/>
      </c>
      <c r="AE261" s="86">
        <f>IF(A261="PF",LEN(B261),"")</f>
        <v/>
      </c>
      <c r="AF261" s="12">
        <f>IF(AE261="","",IF(AE261=8,"000."&amp;LEFT(B261,3)&amp;"."&amp;MID(B261,4,3)&amp;"-"&amp;RIGHT(B261,2),IF(AE261=9,"00"&amp;LEFT(B261,1)&amp;"."&amp;MID(B261,2,3)&amp;"."&amp;MID(B261,5,3)&amp;"-"&amp;RIGHT(B261,2),IF(AE261=10,"0"&amp;LEFT(B261,2)&amp;"."&amp;MID(B261,3,3)&amp;"."&amp;MID(B261,6,3)&amp;"-"&amp;RIGHT(B261,2),LEFT(B261,3)&amp;"."&amp;MID(B261,4,3)&amp;"."&amp;MID(B261,7,3)&amp;"-"&amp;RIGHT(B261,2)))))</f>
        <v/>
      </c>
    </row>
    <row r="262">
      <c r="A262" s="98">
        <f>IF(B262="","",IF(LEN(B262)&lt;=11,"PF","PJ"))</f>
        <v/>
      </c>
      <c r="B262" s="98" t="n">
        <v>24328892000112</v>
      </c>
      <c r="C262" s="35" t="inlineStr">
        <is>
          <t>GMC - GRUPO MINEIRO DE CLIMATIZAÇÃO</t>
        </is>
      </c>
      <c r="D262" s="35">
        <f>UPPER(C262)</f>
        <v/>
      </c>
      <c r="E262" s="98">
        <f>B262</f>
        <v/>
      </c>
      <c r="M262" s="41">
        <f>IF(L262=0,"",IF(L262=Diversos!$I$2,IF(LEN(B262)&lt;=11,TEXT(B262,"00000000000"),TEXT(B262,"00000000000000")),IF(L262=Diversos!$I$3,G262,F262)))</f>
        <v/>
      </c>
      <c r="N262" s="12" t="inlineStr">
        <is>
          <t>MAT</t>
        </is>
      </c>
      <c r="AA262" s="59">
        <f>IF(AND(AB262&lt;&gt;"",AC262&lt;&gt;""),AC262,AB262&amp;AC262)</f>
        <v/>
      </c>
      <c r="AB262" s="12">
        <f>IF(H262=0,"",IF(I262=13,H262&amp;"  "&amp;TEXT(I262,"000")&amp;"  "&amp;TEXT(J262,"0000")&amp;"  "&amp;K262&amp;" - CPF: "&amp;E262,H262&amp;"  "&amp;TEXT(J262,"0000")&amp;"  "&amp;K262&amp;" - CPF: "&amp;AF262))</f>
        <v/>
      </c>
      <c r="AC262" s="12">
        <f>IF(L262=0,"",IF(AND(L262="CNPJ/CPF",A262="PF"),"PIX: "&amp;TEXT(M262,"00000000000"),IF(L262="TELEFONE","PIX: "&amp;M262,IF(L262="EMAIL","PIX: "&amp;M262,"PIX: "&amp;TEXT(M262,"00000000000000")))))</f>
        <v/>
      </c>
      <c r="AE262" s="86">
        <f>IF(A262="PF",LEN(B262),"")</f>
        <v/>
      </c>
      <c r="AF262" s="12">
        <f>IF(AE262="","",IF(AE262=8,"000."&amp;LEFT(B262,3)&amp;"."&amp;MID(B262,4,3)&amp;"-"&amp;RIGHT(B262,2),IF(AE262=9,"00"&amp;LEFT(B262,1)&amp;"."&amp;MID(B262,2,3)&amp;"."&amp;MID(B262,5,3)&amp;"-"&amp;RIGHT(B262,2),IF(AE262=10,"0"&amp;LEFT(B262,2)&amp;"."&amp;MID(B262,3,3)&amp;"."&amp;MID(B262,6,3)&amp;"-"&amp;RIGHT(B262,2),LEFT(B262,3)&amp;"."&amp;MID(B262,4,3)&amp;"."&amp;MID(B262,7,3)&amp;"-"&amp;RIGHT(B262,2)))))</f>
        <v/>
      </c>
    </row>
    <row r="263">
      <c r="A263" s="98">
        <f>IF(B263="","",IF(LEN(B263)&lt;=11,"PF","PJ"))</f>
        <v/>
      </c>
      <c r="B263" s="98" t="n">
        <v>20450277000123</v>
      </c>
      <c r="C263" s="35" t="inlineStr">
        <is>
          <t>GRUPO IGL MATERIAL DE CONSTRUÇÃO</t>
        </is>
      </c>
      <c r="D263" s="35">
        <f>UPPER(C263)</f>
        <v/>
      </c>
      <c r="E263" s="98">
        <f>B263</f>
        <v/>
      </c>
      <c r="M263" s="41">
        <f>IF(L263=0,"",IF(L263=Diversos!$I$2,IF(LEN(B263)&lt;=11,TEXT(B263,"00000000000"),TEXT(B263,"00000000000000")),IF(L263=Diversos!$I$3,G263,F263)))</f>
        <v/>
      </c>
      <c r="N263" s="12" t="inlineStr">
        <is>
          <t>MAT</t>
        </is>
      </c>
      <c r="AA263" s="59">
        <f>IF(AND(AB263&lt;&gt;"",AC263&lt;&gt;""),AC263,AB263&amp;AC263)</f>
        <v/>
      </c>
      <c r="AB263" s="12">
        <f>IF(H263=0,"",IF(I263=13,H263&amp;"  "&amp;TEXT(I263,"000")&amp;"  "&amp;TEXT(J263,"0000")&amp;"  "&amp;K263&amp;" - CPF: "&amp;E263,H263&amp;"  "&amp;TEXT(J263,"0000")&amp;"  "&amp;K263&amp;" - CPF: "&amp;AF263))</f>
        <v/>
      </c>
      <c r="AC263" s="12">
        <f>IF(L263=0,"",IF(AND(L263="CNPJ/CPF",A263="PF"),"PIX: "&amp;TEXT(M263,"00000000000"),IF(L263="TELEFONE","PIX: "&amp;M263,IF(L263="EMAIL","PIX: "&amp;M263,"PIX: "&amp;TEXT(M263,"00000000000000")))))</f>
        <v/>
      </c>
      <c r="AE263" s="86">
        <f>IF(A263="PF",LEN(B263),"")</f>
        <v/>
      </c>
      <c r="AF263" s="12">
        <f>IF(AE263="","",IF(AE263=8,"000."&amp;LEFT(B263,3)&amp;"."&amp;MID(B263,4,3)&amp;"-"&amp;RIGHT(B263,2),IF(AE263=9,"00"&amp;LEFT(B263,1)&amp;"."&amp;MID(B263,2,3)&amp;"."&amp;MID(B263,5,3)&amp;"-"&amp;RIGHT(B263,2),IF(AE263=10,"0"&amp;LEFT(B263,2)&amp;"."&amp;MID(B263,3,3)&amp;"."&amp;MID(B263,6,3)&amp;"-"&amp;RIGHT(B263,2),LEFT(B263,3)&amp;"."&amp;MID(B263,4,3)&amp;"."&amp;MID(B263,7,3)&amp;"-"&amp;RIGHT(B263,2)))))</f>
        <v/>
      </c>
    </row>
    <row r="264">
      <c r="A264" s="98">
        <f>IF(B264="","",IF(LEN(B264)&lt;=11,"PF","PJ"))</f>
        <v/>
      </c>
      <c r="B264" s="98" t="n">
        <v>9835241651</v>
      </c>
      <c r="C264" s="35" t="inlineStr">
        <is>
          <t>GUILHERME ALVES RIBEIRO LEITE</t>
        </is>
      </c>
      <c r="D264" s="35">
        <f>UPPER(C264)</f>
        <v/>
      </c>
      <c r="E264" s="98">
        <f>B264</f>
        <v/>
      </c>
      <c r="N264" s="12" t="inlineStr">
        <is>
          <t>ADM</t>
        </is>
      </c>
      <c r="AA264" s="59">
        <f>IF(AND(AB264&lt;&gt;"",AC264&lt;&gt;""),AC264,AB264&amp;AC264)</f>
        <v/>
      </c>
      <c r="AB264" s="12">
        <f>IF(H264=0,"",IF(I264=13,H264&amp;"  "&amp;TEXT(I264,"000")&amp;"  "&amp;TEXT(J264,"0000")&amp;"  "&amp;K264&amp;" - CPF: "&amp;E264,H264&amp;"  "&amp;TEXT(J264,"0000")&amp;"  "&amp;K264&amp;" - CPF: "&amp;AF264))</f>
        <v/>
      </c>
      <c r="AC264" s="12">
        <f>IF(L264=0,"",IF(AND(L264="CNPJ/CPF",A264="PF"),"PIX: "&amp;TEXT(M264,"00000000000"),IF(L264="TELEFONE","PIX: "&amp;M264,IF(L264="EMAIL","PIX: "&amp;M264,"PIX: "&amp;TEXT(M264,"00000000000000")))))</f>
        <v/>
      </c>
      <c r="AE264" s="86">
        <f>IF(A264="PF",LEN(B264),"")</f>
        <v/>
      </c>
      <c r="AF264" s="12">
        <f>IF(AE264="","",IF(AE264=8,"000."&amp;LEFT(B264,3)&amp;"."&amp;MID(B264,4,3)&amp;"-"&amp;RIGHT(B264,2),IF(AE264=9,"00"&amp;LEFT(B264,1)&amp;"."&amp;MID(B264,2,3)&amp;"."&amp;MID(B264,5,3)&amp;"-"&amp;RIGHT(B264,2),IF(AE264=10,"0"&amp;LEFT(B264,2)&amp;"."&amp;MID(B264,3,3)&amp;"."&amp;MID(B264,6,3)&amp;"-"&amp;RIGHT(B264,2),LEFT(B264,3)&amp;"."&amp;MID(B264,4,3)&amp;"."&amp;MID(B264,7,3)&amp;"-"&amp;RIGHT(B264,2)))))</f>
        <v/>
      </c>
    </row>
    <row r="265">
      <c r="A265" s="98">
        <f>IF(B265="","",IF(LEN(B265)&lt;=11,"PF","PJ"))</f>
        <v/>
      </c>
      <c r="B265" s="98" t="n">
        <v>6947031680</v>
      </c>
      <c r="C265" s="35" t="inlineStr">
        <is>
          <t>GUILHERME DAMASCENO GOMES</t>
        </is>
      </c>
      <c r="D265" s="36">
        <f>UPPER(C265)</f>
        <v/>
      </c>
      <c r="E265" s="37">
        <f>B265</f>
        <v/>
      </c>
      <c r="F265" s="43" t="n"/>
      <c r="L265" s="12" t="inlineStr">
        <is>
          <t>CNPJ/CPF</t>
        </is>
      </c>
      <c r="M265" s="41">
        <f>IF(L265=0,"",IF(L265=Diversos!$I$2,IF(LEN(B265)&lt;=11,TEXT(B265,"00000000000"),TEXT(B265,"00000000000000")),IF(L265=Diversos!$I$3,G265,F265)))</f>
        <v/>
      </c>
      <c r="N265" s="12" t="inlineStr">
        <is>
          <t>SERV</t>
        </is>
      </c>
      <c r="AA265" s="59">
        <f>IF(AND(AB265&lt;&gt;"",AC265&lt;&gt;""),AC265,AB265&amp;AC265)</f>
        <v/>
      </c>
      <c r="AB265" s="12">
        <f>IF(H265=0,"",IF(I265=13,H265&amp;"  "&amp;TEXT(I265,"000")&amp;"  "&amp;TEXT(J265,"0000")&amp;"  "&amp;K265&amp;" - CPF: "&amp;E265,H265&amp;"  "&amp;TEXT(J265,"0000")&amp;"  "&amp;K265&amp;" - CPF: "&amp;AF265))</f>
        <v/>
      </c>
      <c r="AC265" s="12">
        <f>IF(L265=0,"",IF(AND(L265="CNPJ/CPF",A265="PF"),"PIX: "&amp;TEXT(M265,"00000000000"),IF(L265="TELEFONE","PIX: "&amp;M265,IF(L265="EMAIL","PIX: "&amp;M265,"PIX: "&amp;TEXT(M265,"00000000000000")))))</f>
        <v/>
      </c>
      <c r="AE265" s="86">
        <f>IF(A265="PF",LEN(B265),"")</f>
        <v/>
      </c>
      <c r="AF265" s="12">
        <f>IF(AE265="","",IF(AE265=8,"000."&amp;LEFT(B265,3)&amp;"."&amp;MID(B265,4,3)&amp;"-"&amp;RIGHT(B265,2),IF(AE265=9,"00"&amp;LEFT(B265,1)&amp;"."&amp;MID(B265,2,3)&amp;"."&amp;MID(B265,5,3)&amp;"-"&amp;RIGHT(B265,2),IF(AE265=10,"0"&amp;LEFT(B265,2)&amp;"."&amp;MID(B265,3,3)&amp;"."&amp;MID(B265,6,3)&amp;"-"&amp;RIGHT(B265,2),LEFT(B265,3)&amp;"."&amp;MID(B265,4,3)&amp;"."&amp;MID(B265,7,3)&amp;"-"&amp;RIGHT(B265,2)))))</f>
        <v/>
      </c>
    </row>
    <row r="266">
      <c r="A266" s="98">
        <f>IF(B266="","",IF(LEN(B266)&lt;=11,"PF","PJ"))</f>
        <v/>
      </c>
      <c r="B266" s="98" t="n">
        <v>13626624617</v>
      </c>
      <c r="C266" s="35" t="inlineStr">
        <is>
          <t>GUILHERME MORAES SOARES</t>
        </is>
      </c>
      <c r="D266" s="35">
        <f>UPPER(C266)</f>
        <v/>
      </c>
      <c r="E266" s="37">
        <f>B266</f>
        <v/>
      </c>
      <c r="F266" s="43" t="n"/>
      <c r="L266" s="12" t="inlineStr">
        <is>
          <t>CNPJ/CPF</t>
        </is>
      </c>
      <c r="M266" s="41">
        <f>IF(L266=0,"",IF(L266=Diversos!$I$2,IF(LEN(B266)&lt;=11,TEXT(B266,"00000000000"),TEXT(B266,"00000000000000")),IF(L266=Diversos!$I$3,G266,F266)))</f>
        <v/>
      </c>
      <c r="N266" s="12" t="inlineStr">
        <is>
          <t>MO</t>
        </is>
      </c>
      <c r="P266" s="44" t="inlineStr">
        <is>
          <t>COLABORADOR</t>
        </is>
      </c>
      <c r="AA266" s="59">
        <f>IF(AND(AB266&lt;&gt;"",AC266&lt;&gt;""),AC266,AB266&amp;AC266)</f>
        <v/>
      </c>
      <c r="AB266" s="12">
        <f>IF(H266=0,"",IF(I266=13,H266&amp;"  "&amp;TEXT(I266,"000")&amp;"  "&amp;TEXT(J266,"0000")&amp;"  "&amp;K266&amp;" - CPF: "&amp;E266,H266&amp;"  "&amp;TEXT(J266,"0000")&amp;"  "&amp;K266&amp;" - CPF: "&amp;AF266))</f>
        <v/>
      </c>
      <c r="AC266" s="12">
        <f>IF(L266=0,"",IF(AND(L266="CNPJ/CPF",A266="PF"),"PIX: "&amp;TEXT(M266,"00000000000"),IF(L266="TELEFONE","PIX: "&amp;M266,IF(L266="EMAIL","PIX: "&amp;M266,"PIX: "&amp;TEXT(M266,"00000000000000")))))</f>
        <v/>
      </c>
      <c r="AE266" s="86">
        <f>IF(A266="PF",LEN(B266),"")</f>
        <v/>
      </c>
      <c r="AF266" s="12">
        <f>IF(AE266="","",IF(AE266=8,"000."&amp;LEFT(B266,3)&amp;"."&amp;MID(B266,4,3)&amp;"-"&amp;RIGHT(B266,2),IF(AE266=9,"00"&amp;LEFT(B266,1)&amp;"."&amp;MID(B266,2,3)&amp;"."&amp;MID(B266,5,3)&amp;"-"&amp;RIGHT(B266,2),IF(AE266=10,"0"&amp;LEFT(B266,2)&amp;"."&amp;MID(B266,3,3)&amp;"."&amp;MID(B266,6,3)&amp;"-"&amp;RIGHT(B266,2),LEFT(B266,3)&amp;"."&amp;MID(B266,4,3)&amp;"."&amp;MID(B266,7,3)&amp;"-"&amp;RIGHT(B266,2)))))</f>
        <v/>
      </c>
    </row>
    <row r="267">
      <c r="A267" s="98">
        <f>IF(B267="","",IF(LEN(B267)&lt;=11,"PF","PJ"))</f>
        <v/>
      </c>
      <c r="B267" s="98" t="n">
        <v>15073813600</v>
      </c>
      <c r="C267" s="35" t="inlineStr">
        <is>
          <t>GUILHERME SILVA ARAÚJO DA CUNHA</t>
        </is>
      </c>
      <c r="D267" s="36">
        <f>UPPER(C267)</f>
        <v/>
      </c>
      <c r="E267" s="37">
        <f>B267</f>
        <v/>
      </c>
      <c r="H267" s="12" t="inlineStr">
        <is>
          <t>SANTANDER</t>
        </is>
      </c>
      <c r="I267" s="45" t="n"/>
      <c r="J267" s="40" t="n">
        <v>1142</v>
      </c>
      <c r="K267" s="12" t="n">
        <v>10110023</v>
      </c>
      <c r="M267" s="41">
        <f>IF(L267=0,"",IF(L267=Diversos!$I$2,IF(LEN(B267)&lt;=11,TEXT(B267,"00000000000"),TEXT(B267,"00000000000000")),IF(L267=Diversos!$I$3,G267,F267)))</f>
        <v/>
      </c>
      <c r="N267" s="12" t="inlineStr">
        <is>
          <t>MO</t>
        </is>
      </c>
      <c r="P267" s="44" t="inlineStr">
        <is>
          <t>COLABORADOR</t>
        </is>
      </c>
      <c r="AA267" s="59">
        <f>IF(AND(AB267&lt;&gt;"",AC267&lt;&gt;""),AC267,AB267&amp;AC267)</f>
        <v/>
      </c>
      <c r="AB267" s="12">
        <f>IF(H267=0,"",IF(I267=13,H267&amp;"  "&amp;TEXT(I267,"000")&amp;"  "&amp;TEXT(J267,"0000")&amp;"  "&amp;K267&amp;" - CPF: "&amp;E267,H267&amp;"  "&amp;TEXT(J267,"0000")&amp;"  "&amp;K267&amp;" - CPF: "&amp;AF267))</f>
        <v/>
      </c>
      <c r="AC267" s="12">
        <f>IF(L267=0,"",IF(AND(L267="CNPJ/CPF",A267="PF"),"PIX: "&amp;TEXT(M267,"00000000000"),IF(L267="TELEFONE","PIX: "&amp;M267,IF(L267="EMAIL","PIX: "&amp;M267,"PIX: "&amp;TEXT(M267,"00000000000000")))))</f>
        <v/>
      </c>
      <c r="AE267" s="86">
        <f>IF(A267="PF",LEN(B267),"")</f>
        <v/>
      </c>
      <c r="AF267" s="12">
        <f>IF(AE267="","",IF(AE267=8,"000."&amp;LEFT(B267,3)&amp;"."&amp;MID(B267,4,3)&amp;"-"&amp;RIGHT(B267,2),IF(AE267=9,"00"&amp;LEFT(B267,1)&amp;"."&amp;MID(B267,2,3)&amp;"."&amp;MID(B267,5,3)&amp;"-"&amp;RIGHT(B267,2),IF(AE267=10,"0"&amp;LEFT(B267,2)&amp;"."&amp;MID(B267,3,3)&amp;"."&amp;MID(B267,6,3)&amp;"-"&amp;RIGHT(B267,2),LEFT(B267,3)&amp;"."&amp;MID(B267,4,3)&amp;"."&amp;MID(B267,7,3)&amp;"-"&amp;RIGHT(B267,2)))))</f>
        <v/>
      </c>
    </row>
    <row r="268">
      <c r="A268" s="98">
        <f>IF(B268="","",IF(LEN(B268)&lt;=11,"PF","PJ"))</f>
        <v/>
      </c>
      <c r="B268" s="98" t="n">
        <v>2192197616</v>
      </c>
      <c r="C268" s="35" t="inlineStr">
        <is>
          <t>GUSTAVO GEOVANE MAGALHÃES</t>
        </is>
      </c>
      <c r="D268" s="36">
        <f>UPPER(C268)</f>
        <v/>
      </c>
      <c r="E268" s="37">
        <f>B268</f>
        <v/>
      </c>
      <c r="F268" s="38" t="n">
        <v>31993190814</v>
      </c>
      <c r="I268" s="45" t="n"/>
      <c r="L268" s="12" t="inlineStr">
        <is>
          <t>TELEFONE</t>
        </is>
      </c>
      <c r="M268" s="41">
        <f>IF(L268=0,"",IF(L268=Diversos!$I$2,IF(LEN(B268)&lt;=11,TEXT(B268,"00000000000"),TEXT(B268,"00000000000000")),IF(L268=Diversos!$I$3,G268,F268)))</f>
        <v/>
      </c>
      <c r="N268" s="12" t="inlineStr">
        <is>
          <t>DIV</t>
        </is>
      </c>
      <c r="AA268" s="59">
        <f>IF(AND(AB268&lt;&gt;"",AC268&lt;&gt;""),AC268,AB268&amp;AC268)</f>
        <v/>
      </c>
      <c r="AB268" s="12">
        <f>IF(H268=0,"",IF(I268=13,H268&amp;"  "&amp;TEXT(I268,"000")&amp;"  "&amp;TEXT(J268,"0000")&amp;"  "&amp;K268&amp;" - CPF: "&amp;E268,H268&amp;"  "&amp;TEXT(J268,"0000")&amp;"  "&amp;K268&amp;" - CPF: "&amp;AF268))</f>
        <v/>
      </c>
      <c r="AC268" s="12">
        <f>IF(L268=0,"",IF(AND(L268="CNPJ/CPF",A268="PF"),"PIX: "&amp;TEXT(M268,"00000000000"),IF(L268="TELEFONE","PIX: "&amp;M268,IF(L268="EMAIL","PIX: "&amp;M268,"PIX: "&amp;TEXT(M268,"00000000000000")))))</f>
        <v/>
      </c>
      <c r="AE268" s="86">
        <f>IF(A268="PF",LEN(B268),"")</f>
        <v/>
      </c>
      <c r="AF268" s="12">
        <f>IF(AE268="","",IF(AE268=8,"000."&amp;LEFT(B268,3)&amp;"."&amp;MID(B268,4,3)&amp;"-"&amp;RIGHT(B268,2),IF(AE268=9,"00"&amp;LEFT(B268,1)&amp;"."&amp;MID(B268,2,3)&amp;"."&amp;MID(B268,5,3)&amp;"-"&amp;RIGHT(B268,2),IF(AE268=10,"0"&amp;LEFT(B268,2)&amp;"."&amp;MID(B268,3,3)&amp;"."&amp;MID(B268,6,3)&amp;"-"&amp;RIGHT(B268,2),LEFT(B268,3)&amp;"."&amp;MID(B268,4,3)&amp;"."&amp;MID(B268,7,3)&amp;"-"&amp;RIGHT(B268,2)))))</f>
        <v/>
      </c>
    </row>
    <row r="269">
      <c r="A269" s="98">
        <f>IF(B269="","",IF(LEN(B269)&lt;=11,"PF","PJ"))</f>
        <v/>
      </c>
      <c r="B269" s="98" t="n">
        <v>6002860533</v>
      </c>
      <c r="C269" s="35" t="inlineStr">
        <is>
          <t>GUSTAVO RENNYG</t>
        </is>
      </c>
      <c r="D269" s="35">
        <f>UPPER(C269)</f>
        <v/>
      </c>
      <c r="E269" s="98">
        <f>B269</f>
        <v/>
      </c>
      <c r="N269" s="12" t="inlineStr">
        <is>
          <t>LOC</t>
        </is>
      </c>
      <c r="AA269" s="59">
        <f>IF(AND(AB269&lt;&gt;"",AC269&lt;&gt;""),AC269,AB269&amp;AC269)</f>
        <v/>
      </c>
      <c r="AB269" s="12">
        <f>IF(H269=0,"",IF(I269=13,H269&amp;"  "&amp;TEXT(I269,"000")&amp;"  "&amp;TEXT(J269,"0000")&amp;"  "&amp;K269&amp;" - CPF: "&amp;E269,H269&amp;"  "&amp;TEXT(J269,"0000")&amp;"  "&amp;K269&amp;" - CPF: "&amp;AF269))</f>
        <v/>
      </c>
      <c r="AC269" s="12">
        <f>IF(L269=0,"",IF(AND(L269="CNPJ/CPF",A269="PF"),"PIX: "&amp;TEXT(M269,"00000000000"),IF(L269="TELEFONE","PIX: "&amp;M269,IF(L269="EMAIL","PIX: "&amp;M269,"PIX: "&amp;TEXT(M269,"00000000000000")))))</f>
        <v/>
      </c>
      <c r="AE269" s="86">
        <f>IF(A269="PF",LEN(B269),"")</f>
        <v/>
      </c>
      <c r="AF269" s="12">
        <f>IF(AE269="","",IF(AE269=8,"000."&amp;LEFT(B269,3)&amp;"."&amp;MID(B269,4,3)&amp;"-"&amp;RIGHT(B269,2),IF(AE269=9,"00"&amp;LEFT(B269,1)&amp;"."&amp;MID(B269,2,3)&amp;"."&amp;MID(B269,5,3)&amp;"-"&amp;RIGHT(B269,2),IF(AE269=10,"0"&amp;LEFT(B269,2)&amp;"."&amp;MID(B269,3,3)&amp;"."&amp;MID(B269,6,3)&amp;"-"&amp;RIGHT(B269,2),LEFT(B269,3)&amp;"."&amp;MID(B269,4,3)&amp;"."&amp;MID(B269,7,3)&amp;"-"&amp;RIGHT(B269,2)))))</f>
        <v/>
      </c>
    </row>
    <row r="270" ht="17.25" customHeight="1">
      <c r="A270" s="98">
        <f>IF(B270="","",IF(LEN(B270)&lt;=11,"PF","PJ"))</f>
        <v/>
      </c>
      <c r="B270" s="98" t="n">
        <v>22852264000106</v>
      </c>
      <c r="C270" s="35" t="inlineStr">
        <is>
          <t>H&amp;L PREMOLDADOS LTDA</t>
        </is>
      </c>
      <c r="D270" s="36">
        <f>UPPER(C270)</f>
        <v/>
      </c>
      <c r="E270" s="37">
        <f>B270</f>
        <v/>
      </c>
      <c r="M270" s="41">
        <f>IF(L270=0,"",IF(L270=Diversos!$I$2,IF(LEN(B270)&lt;=11,TEXT(B270,"00000000000"),TEXT(B270,"00000000000000")),IF(L270=Diversos!$I$3,G270,F270)))</f>
        <v/>
      </c>
      <c r="N270" s="12" t="inlineStr">
        <is>
          <t>MAT</t>
        </is>
      </c>
      <c r="P270" s="12" t="inlineStr">
        <is>
          <t>FORNECEDOR</t>
        </is>
      </c>
      <c r="Q270" s="12" t="inlineStr">
        <is>
          <t>ESTRADA MARIO CAMPOS</t>
        </is>
      </c>
      <c r="R270" s="12" t="n">
        <v>135</v>
      </c>
      <c r="T270" s="12" t="inlineStr">
        <is>
          <t>BANDEIRINHAS</t>
        </is>
      </c>
      <c r="U270" s="42" t="n">
        <v>32657005</v>
      </c>
      <c r="V270" s="12" t="inlineStr">
        <is>
          <t>BETIM</t>
        </is>
      </c>
      <c r="W270" s="12" t="inlineStr">
        <is>
          <t>MG</t>
        </is>
      </c>
      <c r="AA270" s="59">
        <f>IF(AND(AB270&lt;&gt;"",AC270&lt;&gt;""),AC270,AB270&amp;AC270)</f>
        <v/>
      </c>
      <c r="AB270" s="12">
        <f>IF(H270=0,"",IF(I270=13,H270&amp;"  "&amp;TEXT(I270,"000")&amp;"  "&amp;TEXT(J270,"0000")&amp;"  "&amp;K270&amp;" - CPF: "&amp;E270,H270&amp;"  "&amp;TEXT(J270,"0000")&amp;"  "&amp;K270&amp;" - CPF: "&amp;AF270))</f>
        <v/>
      </c>
      <c r="AC270" s="12">
        <f>IF(L270=0,"",IF(AND(L270="CNPJ/CPF",A270="PF"),"PIX: "&amp;TEXT(M270,"00000000000"),IF(L270="TELEFONE","PIX: "&amp;M270,IF(L270="EMAIL","PIX: "&amp;M270,"PIX: "&amp;TEXT(M270,"00000000000000")))))</f>
        <v/>
      </c>
      <c r="AE270" s="86">
        <f>IF(A270="PF",LEN(B270),"")</f>
        <v/>
      </c>
      <c r="AF270" s="12">
        <f>IF(AE270="","",IF(AE270=8,"000."&amp;LEFT(B270,3)&amp;"."&amp;MID(B270,4,3)&amp;"-"&amp;RIGHT(B270,2),IF(AE270=9,"00"&amp;LEFT(B270,1)&amp;"."&amp;MID(B270,2,3)&amp;"."&amp;MID(B270,5,3)&amp;"-"&amp;RIGHT(B270,2),IF(AE270=10,"0"&amp;LEFT(B270,2)&amp;"."&amp;MID(B270,3,3)&amp;"."&amp;MID(B270,6,3)&amp;"-"&amp;RIGHT(B270,2),LEFT(B270,3)&amp;"."&amp;MID(B270,4,3)&amp;"."&amp;MID(B270,7,3)&amp;"-"&amp;RIGHT(B270,2)))))</f>
        <v/>
      </c>
    </row>
    <row r="271">
      <c r="A271" s="98">
        <f>IF(B271="","",IF(LEN(B271)&lt;=11,"PF","PJ"))</f>
        <v/>
      </c>
      <c r="B271" s="98" t="n">
        <v>18844153000180</v>
      </c>
      <c r="C271" s="35" t="inlineStr">
        <is>
          <t>HC LOCACAO DE ANDAIMES E EQUIPAMENTOS LTDA</t>
        </is>
      </c>
      <c r="D271" s="36" t="inlineStr">
        <is>
          <t>HC LOCACAO DE ANDAIMES</t>
        </is>
      </c>
      <c r="E271" s="37">
        <f>B271</f>
        <v/>
      </c>
      <c r="M271" s="41">
        <f>IF(L271=0,"",IF(L271=Diversos!$I$2,IF(LEN(B271)&lt;=11,TEXT(B271,"00000000000"),TEXT(B271,"00000000000000")),IF(L271=Diversos!$I$3,G271,F271)))</f>
        <v/>
      </c>
      <c r="N271" s="12" t="inlineStr">
        <is>
          <t>LOC</t>
        </is>
      </c>
      <c r="AA271" s="59">
        <f>IF(AND(AB271&lt;&gt;"",AC271&lt;&gt;""),AC271,AB271&amp;AC271)</f>
        <v/>
      </c>
      <c r="AB271" s="12">
        <f>IF(H271=0,"",IF(I271=13,H271&amp;"  "&amp;TEXT(I271,"000")&amp;"  "&amp;TEXT(J271,"0000")&amp;"  "&amp;K271&amp;" - CPF: "&amp;E271,H271&amp;"  "&amp;TEXT(J271,"0000")&amp;"  "&amp;K271&amp;" - CPF: "&amp;AF271))</f>
        <v/>
      </c>
      <c r="AC271" s="12">
        <f>IF(L271=0,"",IF(AND(L271="CNPJ/CPF",A271="PF"),"PIX: "&amp;TEXT(M271,"00000000000"),IF(L271="TELEFONE","PIX: "&amp;M271,IF(L271="EMAIL","PIX: "&amp;M271,"PIX: "&amp;TEXT(M271,"00000000000000")))))</f>
        <v/>
      </c>
      <c r="AE271" s="86">
        <f>IF(A271="PF",LEN(B271),"")</f>
        <v/>
      </c>
      <c r="AF271" s="12">
        <f>IF(AE271="","",IF(AE271=8,"000."&amp;LEFT(B271,3)&amp;"."&amp;MID(B271,4,3)&amp;"-"&amp;RIGHT(B271,2),IF(AE271=9,"00"&amp;LEFT(B271,1)&amp;"."&amp;MID(B271,2,3)&amp;"."&amp;MID(B271,5,3)&amp;"-"&amp;RIGHT(B271,2),IF(AE271=10,"0"&amp;LEFT(B271,2)&amp;"."&amp;MID(B271,3,3)&amp;"."&amp;MID(B271,6,3)&amp;"-"&amp;RIGHT(B271,2),LEFT(B271,3)&amp;"."&amp;MID(B271,4,3)&amp;"."&amp;MID(B271,7,3)&amp;"-"&amp;RIGHT(B271,2)))))</f>
        <v/>
      </c>
    </row>
    <row r="272">
      <c r="A272" s="98">
        <f>IF(B272="","",IF(LEN(B272)&lt;=11,"PF","PJ"))</f>
        <v/>
      </c>
      <c r="B272" s="98" t="n">
        <v>30652805000180</v>
      </c>
      <c r="C272" s="35" t="inlineStr">
        <is>
          <t>HEBROM CALHAS E RUFOS</t>
        </is>
      </c>
      <c r="D272" s="35">
        <f>UPPER(C272)</f>
        <v/>
      </c>
      <c r="E272" s="98">
        <f>B272</f>
        <v/>
      </c>
      <c r="F272" s="38" t="n">
        <v>31982394619</v>
      </c>
      <c r="L272" s="12" t="inlineStr">
        <is>
          <t>TELEFONE</t>
        </is>
      </c>
      <c r="M272" s="41">
        <f>IF(L272=0,"",IF(L272=Diversos!$I$2,IF(LEN(B272)&lt;=11,TEXT(B272,"00000000000"),TEXT(B272,"00000000000000")),IF(L272=Diversos!$I$3,G272,F272)))</f>
        <v/>
      </c>
      <c r="N272" s="12" t="inlineStr">
        <is>
          <t>MAT</t>
        </is>
      </c>
      <c r="AA272" s="59">
        <f>IF(AND(AB272&lt;&gt;"",AC272&lt;&gt;""),AC272,AB272&amp;AC272)</f>
        <v/>
      </c>
      <c r="AB272" s="12">
        <f>IF(H272=0,"",IF(I272=13,H272&amp;"  "&amp;TEXT(I272,"000")&amp;"  "&amp;TEXT(J272,"0000")&amp;"  "&amp;K272&amp;" - CPF: "&amp;E272,H272&amp;"  "&amp;TEXT(J272,"0000")&amp;"  "&amp;K272&amp;" - CPF: "&amp;AF272))</f>
        <v/>
      </c>
      <c r="AC272" s="12">
        <f>IF(L272=0,"",IF(AND(L272="CNPJ/CPF",A272="PF"),"PIX: "&amp;TEXT(M272,"00000000000"),IF(L272="TELEFONE","PIX: "&amp;M272,IF(L272="EMAIL","PIX: "&amp;M272,"PIX: "&amp;TEXT(M272,"00000000000000")))))</f>
        <v/>
      </c>
      <c r="AE272" s="86">
        <f>IF(A272="PF",LEN(B272),"")</f>
        <v/>
      </c>
      <c r="AF272" s="12">
        <f>IF(AE272="","",IF(AE272=8,"000."&amp;LEFT(B272,3)&amp;"."&amp;MID(B272,4,3)&amp;"-"&amp;RIGHT(B272,2),IF(AE272=9,"00"&amp;LEFT(B272,1)&amp;"."&amp;MID(B272,2,3)&amp;"."&amp;MID(B272,5,3)&amp;"-"&amp;RIGHT(B272,2),IF(AE272=10,"0"&amp;LEFT(B272,2)&amp;"."&amp;MID(B272,3,3)&amp;"."&amp;MID(B272,6,3)&amp;"-"&amp;RIGHT(B272,2),LEFT(B272,3)&amp;"."&amp;MID(B272,4,3)&amp;"."&amp;MID(B272,7,3)&amp;"-"&amp;RIGHT(B272,2)))))</f>
        <v/>
      </c>
    </row>
    <row r="273">
      <c r="A273" s="98">
        <f>IF(B273="","",IF(LEN(B273)&lt;=11,"PF","PJ"))</f>
        <v/>
      </c>
      <c r="B273" s="98" t="n">
        <v>959416650</v>
      </c>
      <c r="C273" s="35" t="inlineStr">
        <is>
          <t>HELIANO FRANCISCO ALVES</t>
        </is>
      </c>
      <c r="D273" s="36">
        <f>UPPER(C273)</f>
        <v/>
      </c>
      <c r="E273" s="37">
        <f>B273</f>
        <v/>
      </c>
      <c r="F273" s="38" t="n">
        <v>31999912316</v>
      </c>
      <c r="L273" s="12" t="inlineStr">
        <is>
          <t>TELEFONE</t>
        </is>
      </c>
      <c r="M273" s="41">
        <f>IF(L273=0,"",IF(L273=Diversos!$I$2,IF(LEN(B273)&lt;=11,TEXT(B273,"00000000000"),TEXT(B273,"00000000000000")),IF(L273=Diversos!$I$3,G273,F273)))</f>
        <v/>
      </c>
      <c r="N273" s="12" t="inlineStr">
        <is>
          <t>MO</t>
        </is>
      </c>
      <c r="P273" s="12" t="inlineStr">
        <is>
          <t>COLABORADOR</t>
        </is>
      </c>
      <c r="AA273" s="59">
        <f>IF(AND(AB273&lt;&gt;"",AC273&lt;&gt;""),AC273,AB273&amp;AC273)</f>
        <v/>
      </c>
      <c r="AB273" s="12">
        <f>IF(H273=0,"",IF(I273=13,H273&amp;"  "&amp;TEXT(I273,"000")&amp;"  "&amp;TEXT(J273,"0000")&amp;"  "&amp;K273&amp;" - CPF: "&amp;E273,H273&amp;"  "&amp;TEXT(J273,"0000")&amp;"  "&amp;K273&amp;" - CPF: "&amp;AF273))</f>
        <v/>
      </c>
      <c r="AC273" s="12">
        <f>IF(L273=0,"",IF(AND(L273="CNPJ/CPF",A273="PF"),"PIX: "&amp;TEXT(M273,"00000000000"),IF(L273="TELEFONE","PIX: "&amp;M273,IF(L273="EMAIL","PIX: "&amp;M273,"PIX: "&amp;TEXT(M273,"00000000000000")))))</f>
        <v/>
      </c>
      <c r="AE273" s="86">
        <f>IF(A273="PF",LEN(B273),"")</f>
        <v/>
      </c>
      <c r="AF273" s="12">
        <f>IF(AE273="","",IF(AE273=8,"000."&amp;LEFT(B273,3)&amp;"."&amp;MID(B273,4,3)&amp;"-"&amp;RIGHT(B273,2),IF(AE273=9,"00"&amp;LEFT(B273,1)&amp;"."&amp;MID(B273,2,3)&amp;"."&amp;MID(B273,5,3)&amp;"-"&amp;RIGHT(B273,2),IF(AE273=10,"0"&amp;LEFT(B273,2)&amp;"."&amp;MID(B273,3,3)&amp;"."&amp;MID(B273,6,3)&amp;"-"&amp;RIGHT(B273,2),LEFT(B273,3)&amp;"."&amp;MID(B273,4,3)&amp;"."&amp;MID(B273,7,3)&amp;"-"&amp;RIGHT(B273,2)))))</f>
        <v/>
      </c>
    </row>
    <row r="274">
      <c r="A274" s="98">
        <f>IF(B274="","",IF(LEN(B274)&lt;=11,"PF","PJ"))</f>
        <v/>
      </c>
      <c r="B274" s="52" t="n">
        <v>49153600</v>
      </c>
      <c r="C274" s="35" t="inlineStr">
        <is>
          <t>HELIO LACERDA DE MENDONÇA JR</t>
        </is>
      </c>
      <c r="D274" s="35">
        <f>UPPER(C274)</f>
        <v/>
      </c>
      <c r="E274" s="98">
        <f>B274</f>
        <v/>
      </c>
      <c r="M274" s="41">
        <f>IF(L274=0,"",IF(L274=Diversos!$I$2,IF(LEN(B274)&lt;=11,TEXT(B274,"00000000000"),TEXT(B274,"00000000000000")),IF(L274=Diversos!$I$3,G274,F274)))</f>
        <v/>
      </c>
      <c r="N274" s="12" t="inlineStr">
        <is>
          <t>DIV</t>
        </is>
      </c>
      <c r="AA274" s="59">
        <f>IF(AND(AB274&lt;&gt;"",AC274&lt;&gt;""),AC274,AB274&amp;AC274)</f>
        <v/>
      </c>
      <c r="AB274" s="12">
        <f>IF(H274=0,"",IF(I274=13,H274&amp;"  "&amp;TEXT(I274,"000")&amp;"  "&amp;TEXT(J274,"0000")&amp;"  "&amp;K274&amp;" - CPF: "&amp;E274,H274&amp;"  "&amp;TEXT(J274,"0000")&amp;"  "&amp;K274&amp;" - CPF: "&amp;AF274))</f>
        <v/>
      </c>
      <c r="AC274" s="12">
        <f>IF(L274=0,"",IF(AND(L274="CNPJ/CPF",A274="PF"),"PIX: "&amp;TEXT(M274,"00000000000"),IF(L274="TELEFONE","PIX: "&amp;M274,IF(L274="EMAIL","PIX: "&amp;M274,"PIX: "&amp;TEXT(M274,"00000000000000")))))</f>
        <v/>
      </c>
      <c r="AE274" s="86">
        <f>IF(A274="PF",LEN(B274),"")</f>
        <v/>
      </c>
      <c r="AF274" s="12">
        <f>IF(AE274="","",IF(AE274=8,"000."&amp;LEFT(B274,3)&amp;"."&amp;MID(B274,4,3)&amp;"-"&amp;RIGHT(B274,2),IF(AE274=9,"00"&amp;LEFT(B274,1)&amp;"."&amp;MID(B274,2,3)&amp;"."&amp;MID(B274,5,3)&amp;"-"&amp;RIGHT(B274,2),IF(AE274=10,"0"&amp;LEFT(B274,2)&amp;"."&amp;MID(B274,3,3)&amp;"."&amp;MID(B274,6,3)&amp;"-"&amp;RIGHT(B274,2),LEFT(B274,3)&amp;"."&amp;MID(B274,4,3)&amp;"."&amp;MID(B274,7,3)&amp;"-"&amp;RIGHT(B274,2)))))</f>
        <v/>
      </c>
    </row>
    <row r="275">
      <c r="A275" s="98">
        <f>IF(B275="","",IF(LEN(B275)&lt;=11,"PF","PJ"))</f>
        <v/>
      </c>
      <c r="B275" s="98" t="n">
        <v>6701163602</v>
      </c>
      <c r="C275" s="35" t="inlineStr">
        <is>
          <t>HÉLIO ROMUALDO DOS ANJOS</t>
        </is>
      </c>
      <c r="D275" s="35">
        <f>UPPER(C275)</f>
        <v/>
      </c>
      <c r="E275" s="98">
        <f>B275</f>
        <v/>
      </c>
      <c r="H275" s="12" t="inlineStr">
        <is>
          <t>CEF</t>
        </is>
      </c>
      <c r="J275" s="40" t="n">
        <v>2381</v>
      </c>
      <c r="K275" s="12" t="n">
        <v>172138</v>
      </c>
      <c r="M275" s="41">
        <f>IF(L275=0,"",IF(L275=Diversos!$I$2,IF(LEN(B275)&lt;=11,TEXT(B275,"00000000000"),TEXT(B275,"00000000000000")),IF(L275=Diversos!$I$3,G275,F275)))</f>
        <v/>
      </c>
      <c r="N275" s="12" t="inlineStr">
        <is>
          <t>MO</t>
        </is>
      </c>
      <c r="AA275" s="59">
        <f>IF(AND(AB275&lt;&gt;"",AC275&lt;&gt;""),AC275,AB275&amp;AC275)</f>
        <v/>
      </c>
      <c r="AB275" s="12">
        <f>IF(H275=0,"",IF(I275=13,H275&amp;"  "&amp;TEXT(I275,"000")&amp;"  "&amp;TEXT(J275,"0000")&amp;"  "&amp;K275&amp;" - CPF: "&amp;E275,H275&amp;"  "&amp;TEXT(J275,"0000")&amp;"  "&amp;K275&amp;" - CPF: "&amp;AF275))</f>
        <v/>
      </c>
      <c r="AC275" s="12">
        <f>IF(L275=0,"",IF(AND(L275="CNPJ/CPF",A275="PF"),"PIX: "&amp;TEXT(M275,"00000000000"),IF(L275="TELEFONE","PIX: "&amp;M275,IF(L275="EMAIL","PIX: "&amp;M275,"PIX: "&amp;TEXT(M275,"00000000000000")))))</f>
        <v/>
      </c>
      <c r="AE275" s="86">
        <f>IF(A275="PF",LEN(B275),"")</f>
        <v/>
      </c>
      <c r="AF275" s="12">
        <f>IF(AE275="","",IF(AE275=8,"000."&amp;LEFT(B275,3)&amp;"."&amp;MID(B275,4,3)&amp;"-"&amp;RIGHT(B275,2),IF(AE275=9,"00"&amp;LEFT(B275,1)&amp;"."&amp;MID(B275,2,3)&amp;"."&amp;MID(B275,5,3)&amp;"-"&amp;RIGHT(B275,2),IF(AE275=10,"0"&amp;LEFT(B275,2)&amp;"."&amp;MID(B275,3,3)&amp;"."&amp;MID(B275,6,3)&amp;"-"&amp;RIGHT(B275,2),LEFT(B275,3)&amp;"."&amp;MID(B275,4,3)&amp;"."&amp;MID(B275,7,3)&amp;"-"&amp;RIGHT(B275,2)))))</f>
        <v/>
      </c>
    </row>
    <row r="276">
      <c r="A276" s="98">
        <f>IF(B276="","",IF(LEN(B276)&lt;=11,"PF","PJ"))</f>
        <v/>
      </c>
      <c r="B276" s="98" t="n">
        <v>6411815666</v>
      </c>
      <c r="C276" s="35" t="inlineStr">
        <is>
          <t>HELTON FERREIRA GARDIANO</t>
        </is>
      </c>
      <c r="D276" s="35">
        <f>UPPER(C276)</f>
        <v/>
      </c>
      <c r="E276" s="98">
        <f>B276</f>
        <v/>
      </c>
      <c r="F276" s="38" t="n">
        <v>31993628970</v>
      </c>
      <c r="L276" s="12" t="inlineStr">
        <is>
          <t>TELEFONE</t>
        </is>
      </c>
      <c r="M276" s="41">
        <f>IF(L276=0,"",IF(L276=Diversos!$I$2,IF(LEN(B276)&lt;=11,TEXT(B276,"00000000000"),TEXT(B276,"00000000000000")),IF(L276=Diversos!$I$3,G276,F276)))</f>
        <v/>
      </c>
      <c r="N276" s="12" t="inlineStr">
        <is>
          <t>SERV</t>
        </is>
      </c>
      <c r="AA276" s="59">
        <f>IF(AND(AB276&lt;&gt;"",AC276&lt;&gt;""),AC276,AB276&amp;AC276)</f>
        <v/>
      </c>
      <c r="AB276" s="12">
        <f>IF(H276=0,"",IF(I276=13,H276&amp;"  "&amp;TEXT(I276,"000")&amp;"  "&amp;TEXT(J276,"0000")&amp;"  "&amp;K276&amp;" - CPF: "&amp;E276,H276&amp;"  "&amp;TEXT(J276,"0000")&amp;"  "&amp;K276&amp;" - CPF: "&amp;AF276))</f>
        <v/>
      </c>
      <c r="AC276" s="12">
        <f>IF(L276=0,"",IF(AND(L276="CNPJ/CPF",A276="PF"),"PIX: "&amp;TEXT(M276,"00000000000"),IF(L276="TELEFONE","PIX: "&amp;M276,IF(L276="EMAIL","PIX: "&amp;M276,"PIX: "&amp;TEXT(M276,"00000000000000")))))</f>
        <v/>
      </c>
      <c r="AE276" s="86">
        <f>IF(A276="PF",LEN(B276),"")</f>
        <v/>
      </c>
      <c r="AF276" s="12">
        <f>IF(AE276="","",IF(AE276=8,"000."&amp;LEFT(B276,3)&amp;"."&amp;MID(B276,4,3)&amp;"-"&amp;RIGHT(B276,2),IF(AE276=9,"00"&amp;LEFT(B276,1)&amp;"."&amp;MID(B276,2,3)&amp;"."&amp;MID(B276,5,3)&amp;"-"&amp;RIGHT(B276,2),IF(AE276=10,"0"&amp;LEFT(B276,2)&amp;"."&amp;MID(B276,3,3)&amp;"."&amp;MID(B276,6,3)&amp;"-"&amp;RIGHT(B276,2),LEFT(B276,3)&amp;"."&amp;MID(B276,4,3)&amp;"."&amp;MID(B276,7,3)&amp;"-"&amp;RIGHT(B276,2)))))</f>
        <v/>
      </c>
    </row>
    <row r="277">
      <c r="A277" s="98">
        <f>IF(B277="","",IF(LEN(B277)&lt;=11,"PF","PJ"))</f>
        <v/>
      </c>
      <c r="B277" s="98" t="n">
        <v>31986034186</v>
      </c>
      <c r="C277" s="58" t="inlineStr">
        <is>
          <t>HEMERSON DIEGO</t>
        </is>
      </c>
      <c r="D277" s="35">
        <f>UPPER(C277)</f>
        <v/>
      </c>
      <c r="E277" s="98">
        <f>B277</f>
        <v/>
      </c>
      <c r="M277" s="41">
        <f>IF(L277=0,"",IF(L277=Diversos!$I$2,IF(LEN(B277)&lt;=11,TEXT(B277,"00000000000"),TEXT(B277,"00000000000000")),IF(L277=Diversos!$I$3,G277,F277)))</f>
        <v/>
      </c>
      <c r="N277" s="83" t="inlineStr">
        <is>
          <t>SERV</t>
        </is>
      </c>
      <c r="AA277" s="59">
        <f>IF(AND(AB277&lt;&gt;"",AC277&lt;&gt;""),AC277,AB277&amp;AC277)</f>
        <v/>
      </c>
      <c r="AB277" s="12">
        <f>IF(H277=0,"",IF(I277=13,H277&amp;"  "&amp;TEXT(I277,"000")&amp;"  "&amp;TEXT(J277,"0000")&amp;"  "&amp;K277&amp;" - CPF: "&amp;E277,H277&amp;"  "&amp;TEXT(J277,"0000")&amp;"  "&amp;K277&amp;" - CPF: "&amp;AF277))</f>
        <v/>
      </c>
      <c r="AC277" s="12">
        <f>IF(L277=0,"",IF(AND(L277="CNPJ/CPF",A277="PF"),"PIX: "&amp;TEXT(M277,"00000000000"),IF(L277="TELEFONE","PIX: "&amp;M277,IF(L277="EMAIL","PIX: "&amp;M277,"PIX: "&amp;TEXT(M277,"00000000000000")))))</f>
        <v/>
      </c>
      <c r="AE277" s="86">
        <f>IF(A277="PF",LEN(B277),"")</f>
        <v/>
      </c>
      <c r="AF277" s="12">
        <f>IF(AE277="","",IF(AE277=8,"000."&amp;LEFT(B277,3)&amp;"."&amp;MID(B277,4,3)&amp;"-"&amp;RIGHT(B277,2),IF(AE277=9,"00"&amp;LEFT(B277,1)&amp;"."&amp;MID(B277,2,3)&amp;"."&amp;MID(B277,5,3)&amp;"-"&amp;RIGHT(B277,2),IF(AE277=10,"0"&amp;LEFT(B277,2)&amp;"."&amp;MID(B277,3,3)&amp;"."&amp;MID(B277,6,3)&amp;"-"&amp;RIGHT(B277,2),LEFT(B277,3)&amp;"."&amp;MID(B277,4,3)&amp;"."&amp;MID(B277,7,3)&amp;"-"&amp;RIGHT(B277,2)))))</f>
        <v/>
      </c>
    </row>
    <row r="278">
      <c r="A278" s="98">
        <f>IF(B278="","",IF(LEN(B278)&lt;=11,"PF","PJ"))</f>
        <v/>
      </c>
      <c r="B278" s="98" t="n">
        <v>18380847890</v>
      </c>
      <c r="C278" s="35" t="inlineStr">
        <is>
          <t>HENRIQUE DA SILVA CASTRO</t>
        </is>
      </c>
      <c r="D278" s="35">
        <f>UPPER(C278)</f>
        <v/>
      </c>
      <c r="E278" s="98">
        <f>B278</f>
        <v/>
      </c>
      <c r="M278" s="41">
        <f>IF(L278=0,"",IF(L278=Diversos!$I$2,IF(LEN(B278)&lt;=11,TEXT(B278,"00000000000"),TEXT(B278,"00000000000000")),IF(L278=Diversos!$I$3,G278,F278)))</f>
        <v/>
      </c>
      <c r="N278" s="12" t="inlineStr">
        <is>
          <t>MAT</t>
        </is>
      </c>
      <c r="AA278" s="59">
        <f>IF(AND(AB278&lt;&gt;"",AC278&lt;&gt;""),AC278,AB278&amp;AC278)</f>
        <v/>
      </c>
      <c r="AB278" s="12">
        <f>IF(H278=0,"",IF(I278=13,H278&amp;"  "&amp;TEXT(I278,"000")&amp;"  "&amp;TEXT(J278,"0000")&amp;"  "&amp;K278&amp;" - CPF: "&amp;E278,H278&amp;"  "&amp;TEXT(J278,"0000")&amp;"  "&amp;K278&amp;" - CPF: "&amp;AF278))</f>
        <v/>
      </c>
      <c r="AC278" s="12">
        <f>IF(L278=0,"",IF(AND(L278="CNPJ/CPF",A278="PF"),"PIX: "&amp;TEXT(M278,"00000000000"),IF(L278="TELEFONE","PIX: "&amp;M278,IF(L278="EMAIL","PIX: "&amp;M278,"PIX: "&amp;TEXT(M278,"00000000000000")))))</f>
        <v/>
      </c>
      <c r="AE278" s="86">
        <f>IF(A278="PF",LEN(B278),"")</f>
        <v/>
      </c>
      <c r="AF278" s="12">
        <f>IF(AE278="","",IF(AE278=8,"000."&amp;LEFT(B278,3)&amp;"."&amp;MID(B278,4,3)&amp;"-"&amp;RIGHT(B278,2),IF(AE278=9,"00"&amp;LEFT(B278,1)&amp;"."&amp;MID(B278,2,3)&amp;"."&amp;MID(B278,5,3)&amp;"-"&amp;RIGHT(B278,2),IF(AE278=10,"0"&amp;LEFT(B278,2)&amp;"."&amp;MID(B278,3,3)&amp;"."&amp;MID(B278,6,3)&amp;"-"&amp;RIGHT(B278,2),LEFT(B278,3)&amp;"."&amp;MID(B278,4,3)&amp;"."&amp;MID(B278,7,3)&amp;"-"&amp;RIGHT(B278,2)))))</f>
        <v/>
      </c>
    </row>
    <row r="279">
      <c r="A279" s="98">
        <f>IF(B279="","",IF(LEN(B279)&lt;=11,"PF","PJ"))</f>
        <v/>
      </c>
      <c r="B279" s="98" t="n">
        <v>11013628632</v>
      </c>
      <c r="C279" s="35" t="inlineStr">
        <is>
          <t>HENRIQUE FARIAS COELHO</t>
        </is>
      </c>
      <c r="D279" s="36">
        <f>UPPER(C279)</f>
        <v/>
      </c>
      <c r="E279" s="37">
        <f>B279</f>
        <v/>
      </c>
      <c r="F279" s="43" t="n"/>
      <c r="L279" s="12" t="inlineStr">
        <is>
          <t>CNPJ/CPF</t>
        </is>
      </c>
      <c r="M279" s="41">
        <f>IF(L279=0,"",IF(L279=Diversos!$I$2,IF(LEN(B279)&lt;=11,TEXT(B279,"00000000000"),TEXT(B279,"00000000000000")),IF(L279=Diversos!$I$3,G279,F279)))</f>
        <v/>
      </c>
      <c r="N279" s="12" t="inlineStr">
        <is>
          <t>SERV</t>
        </is>
      </c>
      <c r="AA279" s="59">
        <f>IF(AND(AB279&lt;&gt;"",AC279&lt;&gt;""),AC279,AB279&amp;AC279)</f>
        <v/>
      </c>
      <c r="AB279" s="12">
        <f>IF(H279=0,"",IF(I279=13,H279&amp;"  "&amp;TEXT(I279,"000")&amp;"  "&amp;TEXT(J279,"0000")&amp;"  "&amp;K279&amp;" - CPF: "&amp;E279,H279&amp;"  "&amp;TEXT(J279,"0000")&amp;"  "&amp;K279&amp;" - CPF: "&amp;AF279))</f>
        <v/>
      </c>
      <c r="AC279" s="12">
        <f>IF(L279=0,"",IF(AND(L279="CNPJ/CPF",A279="PF"),"PIX: "&amp;TEXT(M279,"00000000000"),IF(L279="TELEFONE","PIX: "&amp;M279,IF(L279="EMAIL","PIX: "&amp;M279,"PIX: "&amp;TEXT(M279,"00000000000000")))))</f>
        <v/>
      </c>
      <c r="AE279" s="86">
        <f>IF(A279="PF",LEN(B279),"")</f>
        <v/>
      </c>
      <c r="AF279" s="12">
        <f>IF(AE279="","",IF(AE279=8,"000."&amp;LEFT(B279,3)&amp;"."&amp;MID(B279,4,3)&amp;"-"&amp;RIGHT(B279,2),IF(AE279=9,"00"&amp;LEFT(B279,1)&amp;"."&amp;MID(B279,2,3)&amp;"."&amp;MID(B279,5,3)&amp;"-"&amp;RIGHT(B279,2),IF(AE279=10,"0"&amp;LEFT(B279,2)&amp;"."&amp;MID(B279,3,3)&amp;"."&amp;MID(B279,6,3)&amp;"-"&amp;RIGHT(B279,2),LEFT(B279,3)&amp;"."&amp;MID(B279,4,3)&amp;"."&amp;MID(B279,7,3)&amp;"-"&amp;RIGHT(B279,2)))))</f>
        <v/>
      </c>
    </row>
    <row r="280">
      <c r="A280" s="98">
        <f>IF(B280="","",IF(LEN(B280)&lt;=11,"PF","PJ"))</f>
        <v/>
      </c>
      <c r="B280" s="98" t="n">
        <v>11499237685</v>
      </c>
      <c r="C280" s="35" t="inlineStr">
        <is>
          <t>HENRIQUE MILLER DIAS QUEIROZ</t>
        </is>
      </c>
      <c r="D280" s="35">
        <f>UPPER(C280)</f>
        <v/>
      </c>
      <c r="E280" s="98">
        <f>B280</f>
        <v/>
      </c>
      <c r="L280" s="12" t="inlineStr">
        <is>
          <t>CNPJ/CPF</t>
        </is>
      </c>
      <c r="M280" s="41">
        <f>IF(L280=0,"",IF(L280=Diversos!$I$2,IF(LEN(B280)&lt;=11,TEXT(B280,"00000000000"),TEXT(B280,"00000000000000")),IF(L280=Diversos!$I$3,G280,F280)))</f>
        <v/>
      </c>
      <c r="N280" s="12" t="inlineStr">
        <is>
          <t>MO</t>
        </is>
      </c>
      <c r="P280" s="12" t="inlineStr">
        <is>
          <t>COLABORADOR</t>
        </is>
      </c>
      <c r="AA280" s="59">
        <f>IF(AND(AB280&lt;&gt;"",AC280&lt;&gt;""),AC280,AB280&amp;AC280)</f>
        <v/>
      </c>
      <c r="AB280" s="12">
        <f>IF(H280=0,"",IF(I280=13,H280&amp;"  "&amp;TEXT(I280,"000")&amp;"  "&amp;TEXT(J280,"0000")&amp;"  "&amp;K280&amp;" - CPF: "&amp;E280,H280&amp;"  "&amp;TEXT(J280,"0000")&amp;"  "&amp;K280&amp;" - CPF: "&amp;AF280))</f>
        <v/>
      </c>
      <c r="AC280" s="12">
        <f>IF(L280=0,"",IF(AND(L280="CNPJ/CPF",A280="PF"),"PIX: "&amp;TEXT(M280,"00000000000"),IF(L280="TELEFONE","PIX: "&amp;M280,IF(L280="EMAIL","PIX: "&amp;M280,"PIX: "&amp;TEXT(M280,"00000000000000")))))</f>
        <v/>
      </c>
      <c r="AE280" s="86">
        <f>IF(A280="PF",LEN(B280),"")</f>
        <v/>
      </c>
      <c r="AF280" s="12">
        <f>IF(AE280="","",IF(AE280=8,"000."&amp;LEFT(B280,3)&amp;"."&amp;MID(B280,4,3)&amp;"-"&amp;RIGHT(B280,2),IF(AE280=9,"00"&amp;LEFT(B280,1)&amp;"."&amp;MID(B280,2,3)&amp;"."&amp;MID(B280,5,3)&amp;"-"&amp;RIGHT(B280,2),IF(AE280=10,"0"&amp;LEFT(B280,2)&amp;"."&amp;MID(B280,3,3)&amp;"."&amp;MID(B280,6,3)&amp;"-"&amp;RIGHT(B280,2),LEFT(B280,3)&amp;"."&amp;MID(B280,4,3)&amp;"."&amp;MID(B280,7,3)&amp;"-"&amp;RIGHT(B280,2)))))</f>
        <v/>
      </c>
    </row>
    <row r="281">
      <c r="A281" s="98">
        <f>IF(B281="","",IF(LEN(B281)&lt;=11,"PF","PJ"))</f>
        <v/>
      </c>
      <c r="B281" s="98" t="n">
        <v>12812812800</v>
      </c>
      <c r="C281" s="35" t="inlineStr">
        <is>
          <t>HENRY SILVA MAIA LOPES</t>
        </is>
      </c>
      <c r="D281" s="35">
        <f>UPPER(C281)</f>
        <v/>
      </c>
      <c r="E281" s="98">
        <f>B281</f>
        <v/>
      </c>
      <c r="M281" s="41">
        <f>IF(L281=0,"",IF(L281=Diversos!$I$2,IF(LEN(B281)&lt;=11,TEXT(B281,"00000000000"),TEXT(B281,"00000000000000")),IF(L281=Diversos!$I$3,G281,F281)))</f>
        <v/>
      </c>
      <c r="N281" s="12" t="inlineStr">
        <is>
          <t>DIV</t>
        </is>
      </c>
      <c r="AA281" s="59">
        <f>IF(AND(AB281&lt;&gt;"",AC281&lt;&gt;""),AC281,AB281&amp;AC281)</f>
        <v/>
      </c>
      <c r="AB281" s="12">
        <f>IF(H281=0,"",IF(I281=13,H281&amp;"  "&amp;TEXT(I281,"000")&amp;"  "&amp;TEXT(J281,"0000")&amp;"  "&amp;K281&amp;" - CPF: "&amp;E281,H281&amp;"  "&amp;TEXT(J281,"0000")&amp;"  "&amp;K281&amp;" - CPF: "&amp;AF281))</f>
        <v/>
      </c>
      <c r="AC281" s="12">
        <f>IF(L281=0,"",IF(AND(L281="CNPJ/CPF",A281="PF"),"PIX: "&amp;TEXT(M281,"00000000000"),IF(L281="TELEFONE","PIX: "&amp;M281,IF(L281="EMAIL","PIX: "&amp;M281,"PIX: "&amp;TEXT(M281,"00000000000000")))))</f>
        <v/>
      </c>
      <c r="AE281" s="86">
        <f>IF(A281="PF",LEN(B281),"")</f>
        <v/>
      </c>
      <c r="AF281" s="12">
        <f>IF(AE281="","",IF(AE281=8,"000."&amp;LEFT(B281,3)&amp;"."&amp;MID(B281,4,3)&amp;"-"&amp;RIGHT(B281,2),IF(AE281=9,"00"&amp;LEFT(B281,1)&amp;"."&amp;MID(B281,2,3)&amp;"."&amp;MID(B281,5,3)&amp;"-"&amp;RIGHT(B281,2),IF(AE281=10,"0"&amp;LEFT(B281,2)&amp;"."&amp;MID(B281,3,3)&amp;"."&amp;MID(B281,6,3)&amp;"-"&amp;RIGHT(B281,2),LEFT(B281,3)&amp;"."&amp;MID(B281,4,3)&amp;"."&amp;MID(B281,7,3)&amp;"-"&amp;RIGHT(B281,2)))))</f>
        <v/>
      </c>
    </row>
    <row r="282">
      <c r="A282" s="98">
        <f>IF(B282="","",IF(LEN(B282)&lt;=11,"PF","PJ"))</f>
        <v/>
      </c>
      <c r="B282" s="52" t="n">
        <v>11111111100</v>
      </c>
      <c r="C282" s="35" t="inlineStr">
        <is>
          <t>HERMÍLIO BISPO DAMASCENO</t>
        </is>
      </c>
      <c r="D282" s="35">
        <f>UPPER(C282)</f>
        <v/>
      </c>
      <c r="E282" s="37">
        <f>B282</f>
        <v/>
      </c>
      <c r="F282" s="43" t="n">
        <v>31986787994</v>
      </c>
      <c r="L282" s="12" t="inlineStr">
        <is>
          <t>TELEFONE</t>
        </is>
      </c>
      <c r="M282" s="41">
        <f>IF(L282=0,"",IF(L282=Diversos!$I$2,IF(LEN(B282)&lt;=11,TEXT(B282,"00000000000"),TEXT(B282,"00000000000000")),IF(L282=Diversos!$I$3,G282,F282)))</f>
        <v/>
      </c>
      <c r="N282" s="12" t="inlineStr">
        <is>
          <t>MO</t>
        </is>
      </c>
      <c r="P282" s="44" t="inlineStr">
        <is>
          <t>COLABORADOR</t>
        </is>
      </c>
      <c r="AA282" s="59">
        <f>IF(AND(AB282&lt;&gt;"",AC282&lt;&gt;""),AC282,AB282&amp;AC282)</f>
        <v/>
      </c>
      <c r="AB282" s="12">
        <f>IF(H282=0,"",IF(I282=13,H282&amp;"  "&amp;TEXT(I282,"000")&amp;"  "&amp;TEXT(J282,"0000")&amp;"  "&amp;K282&amp;" - CPF: "&amp;E282,H282&amp;"  "&amp;TEXT(J282,"0000")&amp;"  "&amp;K282&amp;" - CPF: "&amp;AF282))</f>
        <v/>
      </c>
      <c r="AC282" s="12">
        <f>IF(L282=0,"",IF(AND(L282="CNPJ/CPF",A282="PF"),"PIX: "&amp;TEXT(M282,"00000000000"),IF(L282="TELEFONE","PIX: "&amp;M282,IF(L282="EMAIL","PIX: "&amp;M282,"PIX: "&amp;TEXT(M282,"00000000000000")))))</f>
        <v/>
      </c>
      <c r="AE282" s="86">
        <f>IF(A282="PF",LEN(B282),"")</f>
        <v/>
      </c>
      <c r="AF282" s="12">
        <f>IF(AE282="","",IF(AE282=8,"000."&amp;LEFT(B282,3)&amp;"."&amp;MID(B282,4,3)&amp;"-"&amp;RIGHT(B282,2),IF(AE282=9,"00"&amp;LEFT(B282,1)&amp;"."&amp;MID(B282,2,3)&amp;"."&amp;MID(B282,5,3)&amp;"-"&amp;RIGHT(B282,2),IF(AE282=10,"0"&amp;LEFT(B282,2)&amp;"."&amp;MID(B282,3,3)&amp;"."&amp;MID(B282,6,3)&amp;"-"&amp;RIGHT(B282,2),LEFT(B282,3)&amp;"."&amp;MID(B282,4,3)&amp;"."&amp;MID(B282,7,3)&amp;"-"&amp;RIGHT(B282,2)))))</f>
        <v/>
      </c>
    </row>
    <row r="283">
      <c r="A283" s="98">
        <f>IF(B283="","",IF(LEN(B283)&lt;=11,"PF","PJ"))</f>
        <v/>
      </c>
      <c r="B283" s="98" t="n">
        <v>5193541682</v>
      </c>
      <c r="C283" s="35" t="inlineStr">
        <is>
          <t>HEVERY HAIRNER PRADO MARIA</t>
        </is>
      </c>
      <c r="D283" s="36">
        <f>UPPER(C283)</f>
        <v/>
      </c>
      <c r="E283" s="37">
        <f>B283</f>
        <v/>
      </c>
      <c r="M283" s="41">
        <f>IF(L283=0,"",IF(L283=Diversos!$I$2,IF(LEN(B283)&lt;=11,TEXT(B283,"00000000000"),TEXT(B283,"00000000000000")),IF(L283=Diversos!$I$3,G283,F283)))</f>
        <v/>
      </c>
      <c r="N283" s="12" t="inlineStr">
        <is>
          <t>DIV</t>
        </is>
      </c>
      <c r="AA283" s="59">
        <f>IF(AND(AB283&lt;&gt;"",AC283&lt;&gt;""),AC283,AB283&amp;AC283)</f>
        <v/>
      </c>
      <c r="AB283" s="12">
        <f>IF(H283=0,"",IF(I283=13,H283&amp;"  "&amp;TEXT(I283,"000")&amp;"  "&amp;TEXT(J283,"0000")&amp;"  "&amp;K283&amp;" - CPF: "&amp;E283,H283&amp;"  "&amp;TEXT(J283,"0000")&amp;"  "&amp;K283&amp;" - CPF: "&amp;AF283))</f>
        <v/>
      </c>
      <c r="AC283" s="12">
        <f>IF(L283=0,"",IF(AND(L283="CNPJ/CPF",A283="PF"),"PIX: "&amp;TEXT(M283,"00000000000"),IF(L283="TELEFONE","PIX: "&amp;M283,IF(L283="EMAIL","PIX: "&amp;M283,"PIX: "&amp;TEXT(M283,"00000000000000")))))</f>
        <v/>
      </c>
      <c r="AE283" s="86">
        <f>IF(A283="PF",LEN(B283),"")</f>
        <v/>
      </c>
      <c r="AF283" s="12">
        <f>IF(AE283="","",IF(AE283=8,"000."&amp;LEFT(B283,3)&amp;"."&amp;MID(B283,4,3)&amp;"-"&amp;RIGHT(B283,2),IF(AE283=9,"00"&amp;LEFT(B283,1)&amp;"."&amp;MID(B283,2,3)&amp;"."&amp;MID(B283,5,3)&amp;"-"&amp;RIGHT(B283,2),IF(AE283=10,"0"&amp;LEFT(B283,2)&amp;"."&amp;MID(B283,3,3)&amp;"."&amp;MID(B283,6,3)&amp;"-"&amp;RIGHT(B283,2),LEFT(B283,3)&amp;"."&amp;MID(B283,4,3)&amp;"."&amp;MID(B283,7,3)&amp;"-"&amp;RIGHT(B283,2)))))</f>
        <v/>
      </c>
    </row>
    <row r="284">
      <c r="A284" s="98">
        <f>IF(B284="","",IF(LEN(B284)&lt;=11,"PF","PJ"))</f>
        <v/>
      </c>
      <c r="B284" s="74" t="n">
        <v>70302076611</v>
      </c>
      <c r="C284" s="35" t="inlineStr">
        <is>
          <t>HIKARO VIEIRA ALVES</t>
        </is>
      </c>
      <c r="D284" s="35">
        <f>UPPER(C284)</f>
        <v/>
      </c>
      <c r="E284" s="98">
        <f>B284</f>
        <v/>
      </c>
      <c r="L284" s="12" t="inlineStr">
        <is>
          <t>CNPJ/CPF</t>
        </is>
      </c>
      <c r="M284" s="41">
        <f>IF(L284=0,"",IF(L284=Diversos!$I$2,IF(LEN(B284)&lt;=11,TEXT(B284,"00000000000"),TEXT(B284,"00000000000000")),IF(L284=Diversos!$I$3,G284,F284)))</f>
        <v/>
      </c>
      <c r="N284" s="12" t="inlineStr">
        <is>
          <t>MO</t>
        </is>
      </c>
      <c r="AA284" s="59">
        <f>IF(AND(AB284&lt;&gt;"",AC284&lt;&gt;""),AC284,AB284&amp;AC284)</f>
        <v/>
      </c>
      <c r="AB284" s="12">
        <f>IF(H284=0,"",IF(I284=13,H284&amp;"  "&amp;TEXT(I284,"000")&amp;"  "&amp;TEXT(J284,"0000")&amp;"  "&amp;K284&amp;" - CPF: "&amp;E284,H284&amp;"  "&amp;TEXT(J284,"0000")&amp;"  "&amp;K284&amp;" - CPF: "&amp;AF284))</f>
        <v/>
      </c>
      <c r="AC284" s="12">
        <f>IF(L284=0,"",IF(AND(L284="CNPJ/CPF",A284="PF"),"PIX: "&amp;TEXT(M284,"00000000000"),IF(L284="TELEFONE","PIX: "&amp;M284,IF(L284="EMAIL","PIX: "&amp;M284,"PIX: "&amp;TEXT(M284,"00000000000000")))))</f>
        <v/>
      </c>
      <c r="AE284" s="86">
        <f>IF(A284="PF",LEN(B284),"")</f>
        <v/>
      </c>
      <c r="AF284" s="12">
        <f>IF(AE284="","",IF(AE284=8,"000."&amp;LEFT(B284,3)&amp;"."&amp;MID(B284,4,3)&amp;"-"&amp;RIGHT(B284,2),IF(AE284=9,"00"&amp;LEFT(B284,1)&amp;"."&amp;MID(B284,2,3)&amp;"."&amp;MID(B284,5,3)&amp;"-"&amp;RIGHT(B284,2),IF(AE284=10,"0"&amp;LEFT(B284,2)&amp;"."&amp;MID(B284,3,3)&amp;"."&amp;MID(B284,6,3)&amp;"-"&amp;RIGHT(B284,2),LEFT(B284,3)&amp;"."&amp;MID(B284,4,3)&amp;"."&amp;MID(B284,7,3)&amp;"-"&amp;RIGHT(B284,2)))))</f>
        <v/>
      </c>
    </row>
    <row r="285">
      <c r="A285" s="98">
        <f>IF(B285="","",IF(LEN(B285)&lt;=11,"PF","PJ"))</f>
        <v/>
      </c>
      <c r="B285" s="98" t="n">
        <v>7281903626</v>
      </c>
      <c r="C285" s="35" t="inlineStr">
        <is>
          <t>HUGO LUIZ ASSEREUI</t>
        </is>
      </c>
      <c r="D285" s="35">
        <f>UPPER(C285)</f>
        <v/>
      </c>
      <c r="E285" s="37">
        <f>B285</f>
        <v/>
      </c>
      <c r="L285" s="12" t="inlineStr">
        <is>
          <t>CNPJ/CPF</t>
        </is>
      </c>
      <c r="M285" s="41">
        <f>IF(L285=0,"",IF(L285=Diversos!$I$2,IF(LEN(B285)&lt;=11,TEXT(B285,"00000000000"),TEXT(B285,"00000000000000")),IF(L285=Diversos!$I$3,G285,F285)))</f>
        <v/>
      </c>
      <c r="N285" s="12" t="inlineStr">
        <is>
          <t>SERV</t>
        </is>
      </c>
      <c r="P285" s="12" t="inlineStr">
        <is>
          <t>FORNECEDOR</t>
        </is>
      </c>
      <c r="AA285" s="59">
        <f>IF(AND(AB285&lt;&gt;"",AC285&lt;&gt;""),AC285,AB285&amp;AC285)</f>
        <v/>
      </c>
      <c r="AB285" s="12">
        <f>IF(H285=0,"",IF(I285=13,H285&amp;"  "&amp;TEXT(I285,"000")&amp;"  "&amp;TEXT(J285,"0000")&amp;"  "&amp;K285&amp;" - CPF: "&amp;E285,H285&amp;"  "&amp;TEXT(J285,"0000")&amp;"  "&amp;K285&amp;" - CPF: "&amp;AF285))</f>
        <v/>
      </c>
      <c r="AC285" s="12">
        <f>IF(L285=0,"",IF(AND(L285="CNPJ/CPF",A285="PF"),"PIX: "&amp;TEXT(M285,"00000000000"),IF(L285="TELEFONE","PIX: "&amp;M285,IF(L285="EMAIL","PIX: "&amp;M285,"PIX: "&amp;TEXT(M285,"00000000000000")))))</f>
        <v/>
      </c>
      <c r="AE285" s="86">
        <f>IF(A285="PF",LEN(B285),"")</f>
        <v/>
      </c>
      <c r="AF285" s="12">
        <f>IF(AE285="","",IF(AE285=8,"000."&amp;LEFT(B285,3)&amp;"."&amp;MID(B285,4,3)&amp;"-"&amp;RIGHT(B285,2),IF(AE285=9,"00"&amp;LEFT(B285,1)&amp;"."&amp;MID(B285,2,3)&amp;"."&amp;MID(B285,5,3)&amp;"-"&amp;RIGHT(B285,2),IF(AE285=10,"0"&amp;LEFT(B285,2)&amp;"."&amp;MID(B285,3,3)&amp;"."&amp;MID(B285,6,3)&amp;"-"&amp;RIGHT(B285,2),LEFT(B285,3)&amp;"."&amp;MID(B285,4,3)&amp;"."&amp;MID(B285,7,3)&amp;"-"&amp;RIGHT(B285,2)))))</f>
        <v/>
      </c>
    </row>
    <row r="286">
      <c r="A286" s="98">
        <f>IF(B286="","",IF(LEN(B286)&lt;=11,"PF","PJ"))</f>
        <v/>
      </c>
      <c r="B286" s="98" t="n">
        <v>10228911000124</v>
      </c>
      <c r="C286" s="35" t="inlineStr">
        <is>
          <t>I.E.B.L MONTAGENS E SERVICOS LTDA</t>
        </is>
      </c>
      <c r="D286" s="35">
        <f>UPPER(C286)</f>
        <v/>
      </c>
      <c r="E286" s="98">
        <f>B286</f>
        <v/>
      </c>
      <c r="L286" s="12" t="inlineStr">
        <is>
          <t>CNPJ/CPF</t>
        </is>
      </c>
      <c r="M286" s="41">
        <f>IF(L286=0,"",IF(L286=Diversos!$I$2,IF(LEN(B286)&lt;=11,TEXT(B286,"00000000000"),TEXT(B286,"00000000000000")),IF(L286=Diversos!$I$3,G286,F286)))</f>
        <v/>
      </c>
      <c r="N286" s="12" t="inlineStr">
        <is>
          <t>SERV</t>
        </is>
      </c>
      <c r="AA286" s="59">
        <f>IF(AND(AB286&lt;&gt;"",AC286&lt;&gt;""),AC286,AB286&amp;AC286)</f>
        <v/>
      </c>
      <c r="AB286" s="12">
        <f>IF(H286=0,"",IF(I286=13,H286&amp;"  "&amp;TEXT(I286,"000")&amp;"  "&amp;TEXT(J286,"0000")&amp;"  "&amp;K286&amp;" - CPF: "&amp;E286,H286&amp;"  "&amp;TEXT(J286,"0000")&amp;"  "&amp;K286&amp;" - CPF: "&amp;AF286))</f>
        <v/>
      </c>
      <c r="AC286" s="12">
        <f>IF(L286=0,"",IF(AND(L286="CNPJ/CPF",A286="PF"),"PIX: "&amp;TEXT(M286,"00000000000"),IF(L286="TELEFONE","PIX: "&amp;M286,IF(L286="EMAIL","PIX: "&amp;M286,"PIX: "&amp;TEXT(M286,"00000000000000")))))</f>
        <v/>
      </c>
      <c r="AE286" s="86">
        <f>IF(A286="PF",LEN(B286),"")</f>
        <v/>
      </c>
      <c r="AF286" s="12">
        <f>IF(AE286="","",IF(AE286=8,"000."&amp;LEFT(B286,3)&amp;"."&amp;MID(B286,4,3)&amp;"-"&amp;RIGHT(B286,2),IF(AE286=9,"00"&amp;LEFT(B286,1)&amp;"."&amp;MID(B286,2,3)&amp;"."&amp;MID(B286,5,3)&amp;"-"&amp;RIGHT(B286,2),IF(AE286=10,"0"&amp;LEFT(B286,2)&amp;"."&amp;MID(B286,3,3)&amp;"."&amp;MID(B286,6,3)&amp;"-"&amp;RIGHT(B286,2),LEFT(B286,3)&amp;"."&amp;MID(B286,4,3)&amp;"."&amp;MID(B286,7,3)&amp;"-"&amp;RIGHT(B286,2)))))</f>
        <v/>
      </c>
    </row>
    <row r="287">
      <c r="A287" s="98">
        <f>IF(B287="","",IF(LEN(B287)&lt;=11,"PF","PJ"))</f>
        <v/>
      </c>
      <c r="B287" s="98" t="n">
        <v>6041085000132</v>
      </c>
      <c r="C287" s="35" t="inlineStr">
        <is>
          <t>TAIPA ACABAMENTOS LTDA</t>
        </is>
      </c>
      <c r="D287" s="35" t="inlineStr">
        <is>
          <t>IDEALE ACABAMENTOS</t>
        </is>
      </c>
      <c r="E287" s="37">
        <f>B287</f>
        <v/>
      </c>
      <c r="F287" s="43" t="n"/>
      <c r="M287" s="41">
        <f>IF(L287=0,"",IF(L287=Diversos!$I$2,IF(LEN(B287)&lt;=11,TEXT(B287,"00000000000"),TEXT(B287,"00000000000000")),IF(L287=Diversos!$I$3,G287,F287)))</f>
        <v/>
      </c>
      <c r="N287" s="12" t="inlineStr">
        <is>
          <t>MAT</t>
        </is>
      </c>
      <c r="Q287" s="12" t="inlineStr">
        <is>
          <t>Avenida Bias Fortes</t>
        </is>
      </c>
      <c r="R287" s="12" t="n">
        <v>229</v>
      </c>
      <c r="T287" s="12" t="inlineStr">
        <is>
          <t>Lourdes</t>
        </is>
      </c>
      <c r="U287" s="42" t="n">
        <v>30170010</v>
      </c>
      <c r="V287" s="12" t="inlineStr">
        <is>
          <t>BELO HORIZONTE</t>
        </is>
      </c>
      <c r="W287" s="12" t="inlineStr">
        <is>
          <t>MG</t>
        </is>
      </c>
      <c r="AA287" s="59">
        <f>IF(AND(AB287&lt;&gt;"",AC287&lt;&gt;""),AC287,AB287&amp;AC287)</f>
        <v/>
      </c>
      <c r="AB287" s="12">
        <f>IF(H287=0,"",IF(I287=13,H287&amp;"  "&amp;TEXT(I287,"000")&amp;"  "&amp;TEXT(J287,"0000")&amp;"  "&amp;K287&amp;" - CPF: "&amp;E287,H287&amp;"  "&amp;TEXT(J287,"0000")&amp;"  "&amp;K287&amp;" - CPF: "&amp;AF287))</f>
        <v/>
      </c>
      <c r="AC287" s="12">
        <f>IF(L287=0,"",IF(AND(L287="CNPJ/CPF",A287="PF"),"PIX: "&amp;TEXT(M287,"00000000000"),IF(L287="TELEFONE","PIX: "&amp;M287,IF(L287="EMAIL","PIX: "&amp;M287,"PIX: "&amp;TEXT(M287,"00000000000000")))))</f>
        <v/>
      </c>
      <c r="AE287" s="86">
        <f>IF(A287="PF",LEN(B287),"")</f>
        <v/>
      </c>
      <c r="AF287" s="12">
        <f>IF(AE287="","",IF(AE287=8,"000."&amp;LEFT(B287,3)&amp;"."&amp;MID(B287,4,3)&amp;"-"&amp;RIGHT(B287,2),IF(AE287=9,"00"&amp;LEFT(B287,1)&amp;"."&amp;MID(B287,2,3)&amp;"."&amp;MID(B287,5,3)&amp;"-"&amp;RIGHT(B287,2),IF(AE287=10,"0"&amp;LEFT(B287,2)&amp;"."&amp;MID(B287,3,3)&amp;"."&amp;MID(B287,6,3)&amp;"-"&amp;RIGHT(B287,2),LEFT(B287,3)&amp;"."&amp;MID(B287,4,3)&amp;"."&amp;MID(B287,7,3)&amp;"-"&amp;RIGHT(B287,2)))))</f>
        <v/>
      </c>
    </row>
    <row r="288">
      <c r="A288" s="98">
        <f>IF(B288="","",IF(LEN(B288)&lt;=11,"PF","PJ"))</f>
        <v/>
      </c>
      <c r="B288" s="98" t="n">
        <v>43194688000109</v>
      </c>
      <c r="C288" s="35" t="inlineStr">
        <is>
          <t>WARLLEY JOSE DE OLIVEIRA</t>
        </is>
      </c>
      <c r="D288" s="35" t="inlineStr">
        <is>
          <t>IDEALE MOBILE</t>
        </is>
      </c>
      <c r="E288" s="98">
        <f>B288</f>
        <v/>
      </c>
      <c r="M288" s="41">
        <f>IF(L288=0,"",IF(L288=Diversos!$I$2,IF(LEN(B288)&lt;=11,TEXT(B288,"00000000000"),TEXT(B288,"00000000000000")),IF(L288=Diversos!$I$3,G288,F288)))</f>
        <v/>
      </c>
      <c r="N288" s="12" t="inlineStr">
        <is>
          <t>MAT</t>
        </is>
      </c>
      <c r="AA288" s="59">
        <f>IF(AND(AB288&lt;&gt;"",AC288&lt;&gt;""),AC288,AB288&amp;AC288)</f>
        <v/>
      </c>
      <c r="AB288" s="12">
        <f>IF(H288=0,"",IF(I288=13,H288&amp;"  "&amp;TEXT(I288,"000")&amp;"  "&amp;TEXT(J288,"0000")&amp;"  "&amp;K288&amp;" - CPF: "&amp;E288,H288&amp;"  "&amp;TEXT(J288,"0000")&amp;"  "&amp;K288&amp;" - CPF: "&amp;AF288))</f>
        <v/>
      </c>
      <c r="AC288" s="12">
        <f>IF(L288=0,"",IF(AND(L288="CNPJ/CPF",A288="PF"),"PIX: "&amp;TEXT(M288,"00000000000"),IF(L288="TELEFONE","PIX: "&amp;M288,IF(L288="EMAIL","PIX: "&amp;M288,"PIX: "&amp;TEXT(M288,"00000000000000")))))</f>
        <v/>
      </c>
      <c r="AE288" s="86">
        <f>IF(A288="PF",LEN(B288),"")</f>
        <v/>
      </c>
      <c r="AF288" s="12">
        <f>IF(AE288="","",IF(AE288=8,"000."&amp;LEFT(B288,3)&amp;"."&amp;MID(B288,4,3)&amp;"-"&amp;RIGHT(B288,2),IF(AE288=9,"00"&amp;LEFT(B288,1)&amp;"."&amp;MID(B288,2,3)&amp;"."&amp;MID(B288,5,3)&amp;"-"&amp;RIGHT(B288,2),IF(AE288=10,"0"&amp;LEFT(B288,2)&amp;"."&amp;MID(B288,3,3)&amp;"."&amp;MID(B288,6,3)&amp;"-"&amp;RIGHT(B288,2),LEFT(B288,3)&amp;"."&amp;MID(B288,4,3)&amp;"."&amp;MID(B288,7,3)&amp;"-"&amp;RIGHT(B288,2)))))</f>
        <v/>
      </c>
    </row>
    <row r="289">
      <c r="A289" s="98">
        <f>IF(B289="","",IF(LEN(B289)&lt;=11,"PF","PJ"))</f>
        <v/>
      </c>
      <c r="B289" s="98" t="n">
        <v>32898417000100</v>
      </c>
      <c r="C289" s="35" t="inlineStr">
        <is>
          <t>IGB SOLUCOES CONSTRUTIVAS LTDA</t>
        </is>
      </c>
      <c r="D289" s="36">
        <f>UPPER(C289)</f>
        <v/>
      </c>
      <c r="E289" s="37">
        <f>B289</f>
        <v/>
      </c>
      <c r="M289" s="41">
        <f>IF(L289=0,"",IF(L289=Diversos!$I$2,IF(LEN(B289)&lt;=11,TEXT(B289,"00000000000"),TEXT(B289,"00000000000000")),IF(L289=Diversos!$I$3,G289,F289)))</f>
        <v/>
      </c>
      <c r="N289" s="12" t="inlineStr">
        <is>
          <t>SERV</t>
        </is>
      </c>
      <c r="P289" s="12" t="inlineStr">
        <is>
          <t>FORNECEDOR</t>
        </is>
      </c>
      <c r="Q289" s="12" t="inlineStr">
        <is>
          <t>RUA BOASSARA</t>
        </is>
      </c>
      <c r="R289" s="12" t="n">
        <v>320</v>
      </c>
      <c r="T289" s="12" t="inlineStr">
        <is>
          <t>DOM BOSCO</t>
        </is>
      </c>
      <c r="U289" s="42" t="n">
        <v>30830130</v>
      </c>
      <c r="V289" s="12" t="inlineStr">
        <is>
          <t>BELO HORIZONE</t>
        </is>
      </c>
      <c r="W289" s="12" t="inlineStr">
        <is>
          <t>MG</t>
        </is>
      </c>
      <c r="AA289" s="59">
        <f>IF(AND(AB289&lt;&gt;"",AC289&lt;&gt;""),AC289,AB289&amp;AC289)</f>
        <v/>
      </c>
      <c r="AB289" s="12">
        <f>IF(H289=0,"",IF(I289=13,H289&amp;"  "&amp;TEXT(I289,"000")&amp;"  "&amp;TEXT(J289,"0000")&amp;"  "&amp;K289&amp;" - CPF: "&amp;E289,H289&amp;"  "&amp;TEXT(J289,"0000")&amp;"  "&amp;K289&amp;" - CPF: "&amp;AF289))</f>
        <v/>
      </c>
      <c r="AC289" s="12">
        <f>IF(L289=0,"",IF(AND(L289="CNPJ/CPF",A289="PF"),"PIX: "&amp;TEXT(M289,"00000000000"),IF(L289="TELEFONE","PIX: "&amp;M289,IF(L289="EMAIL","PIX: "&amp;M289,"PIX: "&amp;TEXT(M289,"00000000000000")))))</f>
        <v/>
      </c>
      <c r="AE289" s="86">
        <f>IF(A289="PF",LEN(B289),"")</f>
        <v/>
      </c>
      <c r="AF289" s="12">
        <f>IF(AE289="","",IF(AE289=8,"000."&amp;LEFT(B289,3)&amp;"."&amp;MID(B289,4,3)&amp;"-"&amp;RIGHT(B289,2),IF(AE289=9,"00"&amp;LEFT(B289,1)&amp;"."&amp;MID(B289,2,3)&amp;"."&amp;MID(B289,5,3)&amp;"-"&amp;RIGHT(B289,2),IF(AE289=10,"0"&amp;LEFT(B289,2)&amp;"."&amp;MID(B289,3,3)&amp;"."&amp;MID(B289,6,3)&amp;"-"&amp;RIGHT(B289,2),LEFT(B289,3)&amp;"."&amp;MID(B289,4,3)&amp;"."&amp;MID(B289,7,3)&amp;"-"&amp;RIGHT(B289,2)))))</f>
        <v/>
      </c>
    </row>
    <row r="290">
      <c r="A290" s="98">
        <f>IF(B290="","",IF(LEN(B290)&lt;=11,"PF","PJ"))</f>
        <v/>
      </c>
      <c r="B290" s="98" t="n">
        <v>20450277001286</v>
      </c>
      <c r="C290" s="35" t="inlineStr">
        <is>
          <t>IGL IMP COMERCIO MATERIAIS</t>
        </is>
      </c>
      <c r="D290" s="35">
        <f>UPPER(C290)</f>
        <v/>
      </c>
      <c r="E290" s="98">
        <f>B290</f>
        <v/>
      </c>
      <c r="M290" s="41">
        <f>IF(L290=0,"",IF(L290=Diversos!$I$2,IF(LEN(B290)&lt;=11,TEXT(B290,"00000000000"),TEXT(B290,"00000000000000")),IF(L290=Diversos!$I$3,G290,F290)))</f>
        <v/>
      </c>
      <c r="N290" s="12" t="inlineStr">
        <is>
          <t>MAT</t>
        </is>
      </c>
      <c r="AA290" s="59">
        <f>IF(AND(AB290&lt;&gt;"",AC290&lt;&gt;""),AC290,AB290&amp;AC290)</f>
        <v/>
      </c>
      <c r="AB290" s="12">
        <f>IF(H290=0,"",IF(I290=13,H290&amp;"  "&amp;TEXT(I290,"000")&amp;"  "&amp;TEXT(J290,"0000")&amp;"  "&amp;K290&amp;" - CPF: "&amp;E290,H290&amp;"  "&amp;TEXT(J290,"0000")&amp;"  "&amp;K290&amp;" - CPF: "&amp;AF290))</f>
        <v/>
      </c>
      <c r="AC290" s="12">
        <f>IF(L290=0,"",IF(AND(L290="CNPJ/CPF",A290="PF"),"PIX: "&amp;TEXT(M290,"00000000000"),IF(L290="TELEFONE","PIX: "&amp;M290,IF(L290="EMAIL","PIX: "&amp;M290,"PIX: "&amp;TEXT(M290,"00000000000000")))))</f>
        <v/>
      </c>
      <c r="AE290" s="86">
        <f>IF(A290="PF",LEN(B290),"")</f>
        <v/>
      </c>
      <c r="AF290" s="12">
        <f>IF(AE290="","",IF(AE290=8,"000."&amp;LEFT(B290,3)&amp;"."&amp;MID(B290,4,3)&amp;"-"&amp;RIGHT(B290,2),IF(AE290=9,"00"&amp;LEFT(B290,1)&amp;"."&amp;MID(B290,2,3)&amp;"."&amp;MID(B290,5,3)&amp;"-"&amp;RIGHT(B290,2),IF(AE290=10,"0"&amp;LEFT(B290,2)&amp;"."&amp;MID(B290,3,3)&amp;"."&amp;MID(B290,6,3)&amp;"-"&amp;RIGHT(B290,2),LEFT(B290,3)&amp;"."&amp;MID(B290,4,3)&amp;"."&amp;MID(B290,7,3)&amp;"-"&amp;RIGHT(B290,2)))))</f>
        <v/>
      </c>
    </row>
    <row r="291">
      <c r="A291" s="98">
        <f>IF(B291="","",IF(LEN(B291)&lt;=11,"PF","PJ"))</f>
        <v/>
      </c>
      <c r="B291" s="98" t="n">
        <v>12463472000240</v>
      </c>
      <c r="C291" s="35" t="inlineStr">
        <is>
          <t>IMA EQUIPAMENTOS DE PROTECAO INDIVIDUAL LTDA</t>
        </is>
      </c>
      <c r="D291" s="35" t="inlineStr">
        <is>
          <t>IMA EPI LTDA</t>
        </is>
      </c>
      <c r="E291" s="37">
        <f>B291</f>
        <v/>
      </c>
      <c r="M291" s="41">
        <f>IF(L291=0,"",IF(L291=Diversos!$I$2,IF(LEN(B291)&lt;=11,TEXT(B291,"00000000000"),TEXT(B291,"00000000000000")),IF(L291=Diversos!$I$3,G291,F291)))</f>
        <v/>
      </c>
      <c r="N291" s="12" t="inlineStr">
        <is>
          <t>MO</t>
        </is>
      </c>
      <c r="O291" s="12" t="inlineStr">
        <is>
          <t>EPI</t>
        </is>
      </c>
      <c r="P291" s="12" t="inlineStr">
        <is>
          <t>FORNECEDOR</t>
        </is>
      </c>
      <c r="Q291" s="12" t="inlineStr">
        <is>
          <t>Rua Santa Maria</t>
        </is>
      </c>
      <c r="R291" s="12" t="n">
        <v>95</v>
      </c>
      <c r="T291" s="12" t="inlineStr">
        <is>
          <t>PEDRA AZUL</t>
        </is>
      </c>
      <c r="U291" s="42" t="n">
        <v>32183180</v>
      </c>
      <c r="V291" s="12" t="inlineStr">
        <is>
          <t>CONTAGEM</t>
        </is>
      </c>
      <c r="W291" s="12" t="inlineStr">
        <is>
          <t>MG</t>
        </is>
      </c>
      <c r="AA291" s="59">
        <f>IF(AND(AB291&lt;&gt;"",AC291&lt;&gt;""),AC291,AB291&amp;AC291)</f>
        <v/>
      </c>
      <c r="AB291" s="12">
        <f>IF(H291=0,"",IF(I291=13,H291&amp;"  "&amp;TEXT(I291,"000")&amp;"  "&amp;TEXT(J291,"0000")&amp;"  "&amp;K291&amp;" - CPF: "&amp;E291,H291&amp;"  "&amp;TEXT(J291,"0000")&amp;"  "&amp;K291&amp;" - CPF: "&amp;AF291))</f>
        <v/>
      </c>
      <c r="AC291" s="12">
        <f>IF(L291=0,"",IF(AND(L291="CNPJ/CPF",A291="PF"),"PIX: "&amp;TEXT(M291,"00000000000"),IF(L291="TELEFONE","PIX: "&amp;M291,IF(L291="EMAIL","PIX: "&amp;M291,"PIX: "&amp;TEXT(M291,"00000000000000")))))</f>
        <v/>
      </c>
      <c r="AE291" s="86">
        <f>IF(A291="PF",LEN(B291),"")</f>
        <v/>
      </c>
      <c r="AF291" s="12">
        <f>IF(AE291="","",IF(AE291=8,"000."&amp;LEFT(B291,3)&amp;"."&amp;MID(B291,4,3)&amp;"-"&amp;RIGHT(B291,2),IF(AE291=9,"00"&amp;LEFT(B291,1)&amp;"."&amp;MID(B291,2,3)&amp;"."&amp;MID(B291,5,3)&amp;"-"&amp;RIGHT(B291,2),IF(AE291=10,"0"&amp;LEFT(B291,2)&amp;"."&amp;MID(B291,3,3)&amp;"."&amp;MID(B291,6,3)&amp;"-"&amp;RIGHT(B291,2),LEFT(B291,3)&amp;"."&amp;MID(B291,4,3)&amp;"."&amp;MID(B291,7,3)&amp;"-"&amp;RIGHT(B291,2)))))</f>
        <v/>
      </c>
    </row>
    <row r="292">
      <c r="A292" s="98">
        <f>IF(B292="","",IF(LEN(B292)&lt;=11,"PF","PJ"))</f>
        <v/>
      </c>
      <c r="B292" s="98" t="n">
        <v>12463472000160</v>
      </c>
      <c r="C292" s="35" t="inlineStr">
        <is>
          <t>IMA EQUIPAMENTOS DE PROTECAO INDIVIDUAL LTDA</t>
        </is>
      </c>
      <c r="D292" s="35" t="inlineStr">
        <is>
          <t>IMA EPIS</t>
        </is>
      </c>
      <c r="E292" s="37">
        <f>B292</f>
        <v/>
      </c>
      <c r="F292" s="43" t="n"/>
      <c r="M292" s="41">
        <f>IF(L292=0,"",IF(L292=Diversos!$I$2,IF(LEN(B292)&lt;=11,TEXT(B292,"00000000000"),TEXT(B292,"00000000000000")),IF(L292=Diversos!$I$3,G292,F292)))</f>
        <v/>
      </c>
      <c r="N292" s="12" t="inlineStr">
        <is>
          <t>MO</t>
        </is>
      </c>
      <c r="O292" s="12" t="inlineStr">
        <is>
          <t>EPI</t>
        </is>
      </c>
      <c r="P292" s="12" t="inlineStr">
        <is>
          <t>FORNECEDOR</t>
        </is>
      </c>
      <c r="Q292" s="12" t="inlineStr">
        <is>
          <t>RUA SENADOR MILTON CAMPOS,</t>
        </is>
      </c>
      <c r="R292" s="12" t="n">
        <v>35</v>
      </c>
      <c r="S292" s="12" t="inlineStr">
        <is>
          <t>SALA 606</t>
        </is>
      </c>
      <c r="T292" s="12" t="inlineStr">
        <is>
          <t>VILA DA SERRA</t>
        </is>
      </c>
      <c r="U292" s="42" t="n">
        <v>34006050</v>
      </c>
      <c r="V292" s="12" t="inlineStr">
        <is>
          <t>NOVA LIMA</t>
        </is>
      </c>
      <c r="W292" s="12" t="inlineStr">
        <is>
          <t>MG</t>
        </is>
      </c>
      <c r="AA292" s="59">
        <f>IF(AND(AB292&lt;&gt;"",AC292&lt;&gt;""),AC292,AB292&amp;AC292)</f>
        <v/>
      </c>
      <c r="AB292" s="12">
        <f>IF(H292=0,"",IF(I292=13,H292&amp;"  "&amp;TEXT(I292,"000")&amp;"  "&amp;TEXT(J292,"0000")&amp;"  "&amp;K292&amp;" - CPF: "&amp;E292,H292&amp;"  "&amp;TEXT(J292,"0000")&amp;"  "&amp;K292&amp;" - CPF: "&amp;AF292))</f>
        <v/>
      </c>
      <c r="AC292" s="12">
        <f>IF(L292=0,"",IF(AND(L292="CNPJ/CPF",A292="PF"),"PIX: "&amp;TEXT(M292,"00000000000"),IF(L292="TELEFONE","PIX: "&amp;M292,IF(L292="EMAIL","PIX: "&amp;M292,"PIX: "&amp;TEXT(M292,"00000000000000")))))</f>
        <v/>
      </c>
      <c r="AE292" s="86">
        <f>IF(A292="PF",LEN(B292),"")</f>
        <v/>
      </c>
      <c r="AF292" s="12">
        <f>IF(AE292="","",IF(AE292=8,"000."&amp;LEFT(B292,3)&amp;"."&amp;MID(B292,4,3)&amp;"-"&amp;RIGHT(B292,2),IF(AE292=9,"00"&amp;LEFT(B292,1)&amp;"."&amp;MID(B292,2,3)&amp;"."&amp;MID(B292,5,3)&amp;"-"&amp;RIGHT(B292,2),IF(AE292=10,"0"&amp;LEFT(B292,2)&amp;"."&amp;MID(B292,3,3)&amp;"."&amp;MID(B292,6,3)&amp;"-"&amp;RIGHT(B292,2),LEFT(B292,3)&amp;"."&amp;MID(B292,4,3)&amp;"."&amp;MID(B292,7,3)&amp;"-"&amp;RIGHT(B292,2)))))</f>
        <v/>
      </c>
    </row>
    <row r="293">
      <c r="A293" s="98">
        <f>IF(B293="","",IF(LEN(B293)&lt;=11,"PF","PJ"))</f>
        <v/>
      </c>
      <c r="B293" s="98" t="n">
        <v>39814841000178</v>
      </c>
      <c r="C293" s="35" t="inlineStr">
        <is>
          <t>IMC RESISTENCIAS LTDA</t>
        </is>
      </c>
      <c r="D293" s="35" t="inlineStr">
        <is>
          <t>IMC RESISTENCIAS</t>
        </is>
      </c>
      <c r="E293" s="98">
        <f>B293</f>
        <v/>
      </c>
      <c r="N293" s="12" t="inlineStr">
        <is>
          <t>MAT</t>
        </is>
      </c>
      <c r="Q293" s="12" t="inlineStr">
        <is>
          <t>Rua Pedro Batista Martins</t>
        </is>
      </c>
      <c r="R293" s="12" t="n">
        <v>165</v>
      </c>
      <c r="T293" s="12" t="inlineStr">
        <is>
          <t>SAO GONCALO</t>
        </is>
      </c>
      <c r="U293" s="42" t="n">
        <v>31814340</v>
      </c>
      <c r="V293" s="12" t="inlineStr">
        <is>
          <t>BELO HORIZONTE</t>
        </is>
      </c>
      <c r="W293" s="12" t="inlineStr">
        <is>
          <t>MG</t>
        </is>
      </c>
      <c r="AA293" s="59">
        <f>IF(AND(AB293&lt;&gt;"",AC293&lt;&gt;""),AC293,AB293&amp;AC293)</f>
        <v/>
      </c>
      <c r="AB293" s="12">
        <f>IF(H293=0,"",IF(I293=13,H293&amp;"  "&amp;TEXT(I293,"000")&amp;"  "&amp;TEXT(J293,"0000")&amp;"  "&amp;K293&amp;" - CPF: "&amp;E293,H293&amp;"  "&amp;TEXT(J293,"0000")&amp;"  "&amp;K293&amp;" - CPF: "&amp;AF293))</f>
        <v/>
      </c>
      <c r="AC293" s="12">
        <f>IF(L293=0,"",IF(AND(L293="CNPJ/CPF",A293="PF"),"PIX: "&amp;TEXT(M293,"00000000000"),IF(L293="TELEFONE","PIX: "&amp;M293,IF(L293="EMAIL","PIX: "&amp;M293,"PIX: "&amp;TEXT(M293,"00000000000000")))))</f>
        <v/>
      </c>
      <c r="AE293" s="86">
        <f>IF(A293="PF",LEN(B293),"")</f>
        <v/>
      </c>
      <c r="AF293" s="12">
        <f>IF(AE293="","",IF(AE293=8,"000."&amp;LEFT(B293,3)&amp;"."&amp;MID(B293,4,3)&amp;"-"&amp;RIGHT(B293,2),IF(AE293=9,"00"&amp;LEFT(B293,1)&amp;"."&amp;MID(B293,2,3)&amp;"."&amp;MID(B293,5,3)&amp;"-"&amp;RIGHT(B293,2),IF(AE293=10,"0"&amp;LEFT(B293,2)&amp;"."&amp;MID(B293,3,3)&amp;"."&amp;MID(B293,6,3)&amp;"-"&amp;RIGHT(B293,2),LEFT(B293,3)&amp;"."&amp;MID(B293,4,3)&amp;"."&amp;MID(B293,7,3)&amp;"-"&amp;RIGHT(B293,2)))))</f>
        <v/>
      </c>
    </row>
    <row r="294">
      <c r="A294" s="98">
        <f>IF(B294="","",IF(LEN(B294)&lt;=11,"PF","PJ"))</f>
        <v/>
      </c>
      <c r="B294" s="98" t="n">
        <v>3769642000148</v>
      </c>
      <c r="C294" s="35" t="inlineStr">
        <is>
          <t>IMPERCASA COM MAT DE COSTRUÇÃO LTDA</t>
        </is>
      </c>
      <c r="D294" s="35" t="inlineStr">
        <is>
          <t>IMPERCASA IMPERMEABILIZANTES</t>
        </is>
      </c>
      <c r="E294" s="98">
        <f>B294</f>
        <v/>
      </c>
      <c r="N294" s="12" t="inlineStr">
        <is>
          <t>MAT</t>
        </is>
      </c>
      <c r="Q294" s="12" t="inlineStr">
        <is>
          <t>Avenida Raul Mourao Guimaraes</t>
        </is>
      </c>
      <c r="R294" s="12" t="n">
        <v>131</v>
      </c>
      <c r="T294" s="12" t="inlineStr">
        <is>
          <t>PALMEIRAS</t>
        </is>
      </c>
      <c r="U294" s="42" t="n">
        <v>30575400</v>
      </c>
      <c r="V294" s="12" t="inlineStr">
        <is>
          <t>BELO HORIZONTE</t>
        </is>
      </c>
      <c r="W294" s="12" t="inlineStr">
        <is>
          <t>MG</t>
        </is>
      </c>
      <c r="AA294" s="59">
        <f>IF(AND(AB294&lt;&gt;"",AC294&lt;&gt;""),AC294,AB294&amp;AC294)</f>
        <v/>
      </c>
      <c r="AB294" s="12">
        <f>IF(H294=0,"",IF(I294=13,H294&amp;"  "&amp;TEXT(I294,"000")&amp;"  "&amp;TEXT(J294,"0000")&amp;"  "&amp;K294&amp;" - CPF: "&amp;E294,H294&amp;"  "&amp;TEXT(J294,"0000")&amp;"  "&amp;K294&amp;" - CPF: "&amp;AF294))</f>
        <v/>
      </c>
      <c r="AC294" s="12">
        <f>IF(L294=0,"",IF(AND(L294="CNPJ/CPF",A294="PF"),"PIX: "&amp;TEXT(M294,"00000000000"),IF(L294="TELEFONE","PIX: "&amp;M294,IF(L294="EMAIL","PIX: "&amp;M294,"PIX: "&amp;TEXT(M294,"00000000000000")))))</f>
        <v/>
      </c>
      <c r="AE294" s="86">
        <f>IF(A294="PF",LEN(B294),"")</f>
        <v/>
      </c>
      <c r="AF294" s="12">
        <f>IF(AE294="","",IF(AE294=8,"000."&amp;LEFT(B294,3)&amp;"."&amp;MID(B294,4,3)&amp;"-"&amp;RIGHT(B294,2),IF(AE294=9,"00"&amp;LEFT(B294,1)&amp;"."&amp;MID(B294,2,3)&amp;"."&amp;MID(B294,5,3)&amp;"-"&amp;RIGHT(B294,2),IF(AE294=10,"0"&amp;LEFT(B294,2)&amp;"."&amp;MID(B294,3,3)&amp;"."&amp;MID(B294,6,3)&amp;"-"&amp;RIGHT(B294,2),LEFT(B294,3)&amp;"."&amp;MID(B294,4,3)&amp;"."&amp;MID(B294,7,3)&amp;"-"&amp;RIGHT(B294,2)))))</f>
        <v/>
      </c>
    </row>
    <row r="295">
      <c r="A295" s="98">
        <f>IF(B295="","",IF(LEN(B295)&lt;=11,"PF","PJ"))</f>
        <v/>
      </c>
      <c r="B295" s="98" t="n">
        <v>8039112000168</v>
      </c>
      <c r="C295" s="35" t="inlineStr">
        <is>
          <t>COMERCIAL IMPERMEABILIZANTES IMPERVIA LTDA</t>
        </is>
      </c>
      <c r="D295" s="35" t="inlineStr">
        <is>
          <t>IMPERMEABILIZANTES IMPERVIA</t>
        </is>
      </c>
      <c r="E295" s="37">
        <f>B295</f>
        <v/>
      </c>
      <c r="M295" s="41">
        <f>IF(L295=0,"",IF(L295=Diversos!$I$2,IF(LEN(B295)&lt;=11,TEXT(B295,"00000000000"),TEXT(B295,"00000000000000")),IF(L295=Diversos!$I$3,G295,F295)))</f>
        <v/>
      </c>
      <c r="N295" s="12" t="inlineStr">
        <is>
          <t>MAT</t>
        </is>
      </c>
      <c r="AA295" s="59">
        <f>IF(AND(AB295&lt;&gt;"",AC295&lt;&gt;""),AC295,AB295&amp;AC295)</f>
        <v/>
      </c>
      <c r="AB295" s="12">
        <f>IF(H295=0,"",IF(I295=13,H295&amp;"  "&amp;TEXT(I295,"000")&amp;"  "&amp;TEXT(J295,"0000")&amp;"  "&amp;K295&amp;" - CPF: "&amp;E295,H295&amp;"  "&amp;TEXT(J295,"0000")&amp;"  "&amp;K295&amp;" - CPF: "&amp;AF295))</f>
        <v/>
      </c>
      <c r="AC295" s="12">
        <f>IF(L295=0,"",IF(AND(L295="CNPJ/CPF",A295="PF"),"PIX: "&amp;TEXT(M295,"00000000000"),IF(L295="TELEFONE","PIX: "&amp;M295,IF(L295="EMAIL","PIX: "&amp;M295,"PIX: "&amp;TEXT(M295,"00000000000000")))))</f>
        <v/>
      </c>
      <c r="AE295" s="86">
        <f>IF(A295="PF",LEN(B295),"")</f>
        <v/>
      </c>
      <c r="AF295" s="12">
        <f>IF(AE295="","",IF(AE295=8,"000."&amp;LEFT(B295,3)&amp;"."&amp;MID(B295,4,3)&amp;"-"&amp;RIGHT(B295,2),IF(AE295=9,"00"&amp;LEFT(B295,1)&amp;"."&amp;MID(B295,2,3)&amp;"."&amp;MID(B295,5,3)&amp;"-"&amp;RIGHT(B295,2),IF(AE295=10,"0"&amp;LEFT(B295,2)&amp;"."&amp;MID(B295,3,3)&amp;"."&amp;MID(B295,6,3)&amp;"-"&amp;RIGHT(B295,2),LEFT(B295,3)&amp;"."&amp;MID(B295,4,3)&amp;"."&amp;MID(B295,7,3)&amp;"-"&amp;RIGHT(B295,2)))))</f>
        <v/>
      </c>
    </row>
    <row r="296">
      <c r="A296" s="98">
        <f>IF(B296="","",IF(LEN(B296)&lt;=11,"PF","PJ"))</f>
        <v/>
      </c>
      <c r="B296" s="73" t="n">
        <v>75821546000102</v>
      </c>
      <c r="C296" s="35" t="inlineStr">
        <is>
          <t>INDUSTRIA E COMERCIO DE MOLDURAS SANTA LUZIA LTDA</t>
        </is>
      </c>
      <c r="D296" s="36" t="inlineStr">
        <is>
          <t>IND COM MOLDURAS SANTA LUZIA</t>
        </is>
      </c>
      <c r="E296" s="37">
        <f>B296</f>
        <v/>
      </c>
      <c r="M296" s="41">
        <f>IF(L296=0,"",IF(L296=Diversos!$I$2,IF(LEN(B296)&lt;=11,TEXT(B296,"00000000000"),TEXT(B296,"00000000000000")),IF(L296=Diversos!$I$3,G296,F296)))</f>
        <v/>
      </c>
      <c r="N296" s="12" t="inlineStr">
        <is>
          <t>MAT</t>
        </is>
      </c>
      <c r="P296" s="12" t="inlineStr">
        <is>
          <t>FORNECEDOR</t>
        </is>
      </c>
      <c r="Q296" s="12" t="inlineStr">
        <is>
          <t>RUA HERIBERTO EFFTING</t>
        </is>
      </c>
      <c r="R296" s="12" t="n">
        <v>555</v>
      </c>
      <c r="T296" s="12" t="inlineStr">
        <is>
          <t>SANTA LUZIA</t>
        </is>
      </c>
      <c r="U296" s="42" t="n">
        <v>88750000</v>
      </c>
      <c r="V296" s="12" t="inlineStr">
        <is>
          <t>BRACO DO NORTE</t>
        </is>
      </c>
      <c r="W296" s="12" t="inlineStr">
        <is>
          <t>SC</t>
        </is>
      </c>
      <c r="AA296" s="59">
        <f>IF(AND(AB296&lt;&gt;"",AC296&lt;&gt;""),AC296,AB296&amp;AC296)</f>
        <v/>
      </c>
      <c r="AB296" s="12">
        <f>IF(H296=0,"",IF(I296=13,H296&amp;"  "&amp;TEXT(I296,"000")&amp;"  "&amp;TEXT(J296,"0000")&amp;"  "&amp;K296&amp;" - CPF: "&amp;E296,H296&amp;"  "&amp;TEXT(J296,"0000")&amp;"  "&amp;K296&amp;" - CPF: "&amp;AF296))</f>
        <v/>
      </c>
      <c r="AC296" s="12">
        <f>IF(L296=0,"",IF(AND(L296="CNPJ/CPF",A296="PF"),"PIX: "&amp;TEXT(M296,"00000000000"),IF(L296="TELEFONE","PIX: "&amp;M296,IF(L296="EMAIL","PIX: "&amp;M296,"PIX: "&amp;TEXT(M296,"00000000000000")))))</f>
        <v/>
      </c>
      <c r="AE296" s="86">
        <f>IF(A296="PF",LEN(B296),"")</f>
        <v/>
      </c>
      <c r="AF296" s="12">
        <f>IF(AE296="","",IF(AE296=8,"000."&amp;LEFT(B296,3)&amp;"."&amp;MID(B296,4,3)&amp;"-"&amp;RIGHT(B296,2),IF(AE296=9,"00"&amp;LEFT(B296,1)&amp;"."&amp;MID(B296,2,3)&amp;"."&amp;MID(B296,5,3)&amp;"-"&amp;RIGHT(B296,2),IF(AE296=10,"0"&amp;LEFT(B296,2)&amp;"."&amp;MID(B296,3,3)&amp;"."&amp;MID(B296,6,3)&amp;"-"&amp;RIGHT(B296,2),LEFT(B296,3)&amp;"."&amp;MID(B296,4,3)&amp;"."&amp;MID(B296,7,3)&amp;"-"&amp;RIGHT(B296,2)))))</f>
        <v/>
      </c>
    </row>
    <row r="297">
      <c r="A297" s="98">
        <f>IF(B297="","",IF(LEN(B297)&lt;=11,"PF","PJ"))</f>
        <v/>
      </c>
      <c r="B297" s="37" t="n">
        <v>17206616000116</v>
      </c>
      <c r="C297" s="36" t="inlineStr">
        <is>
          <t>INDÚSTRIA DE APARELHOS ELÉTRICOS IMC LTDA</t>
        </is>
      </c>
      <c r="D297" s="36">
        <f>UPPER(C297)</f>
        <v/>
      </c>
      <c r="E297" s="37">
        <f>B297</f>
        <v/>
      </c>
      <c r="F297" s="43" t="n"/>
      <c r="G297" s="44" t="n"/>
      <c r="H297" s="44" t="n"/>
      <c r="I297" s="45" t="n"/>
      <c r="J297" s="46" t="n"/>
      <c r="K297" s="44" t="n"/>
      <c r="L297" s="44" t="n"/>
      <c r="M297" s="41">
        <f>IF(L297=0,"",IF(L297=Diversos!$I$2,IF(LEN(B297)&lt;=11,TEXT(B297,"00000000000"),TEXT(B297,"00000000000000")),IF(L297=Diversos!$I$3,G297,F297)))</f>
        <v/>
      </c>
      <c r="N297" s="44" t="inlineStr">
        <is>
          <t>MAT</t>
        </is>
      </c>
      <c r="O297" s="44" t="n"/>
      <c r="P297" s="44" t="inlineStr">
        <is>
          <t>FORNECEDOR</t>
        </is>
      </c>
      <c r="Q297" s="44" t="inlineStr">
        <is>
          <t>RUA OLIVEIRA FORTES</t>
        </is>
      </c>
      <c r="R297" s="44" t="n">
        <v>430</v>
      </c>
      <c r="S297" s="44" t="n"/>
      <c r="T297" s="44" t="inlineStr">
        <is>
          <t>SÃO GONÇALO</t>
        </is>
      </c>
      <c r="U297" s="47" t="n">
        <v>31814320</v>
      </c>
      <c r="V297" s="44" t="inlineStr">
        <is>
          <t>BELO HORIZONTE</t>
        </is>
      </c>
      <c r="W297" s="44" t="inlineStr">
        <is>
          <t>MG</t>
        </is>
      </c>
      <c r="X297" s="44" t="n"/>
      <c r="Y297" s="44" t="n"/>
      <c r="Z297" s="44" t="n"/>
      <c r="AA297" s="59">
        <f>IF(AND(AB297&lt;&gt;"",AC297&lt;&gt;""),AC297,AB297&amp;AC297)</f>
        <v/>
      </c>
      <c r="AB297" s="12">
        <f>IF(H297=0,"",IF(I297=13,H297&amp;"  "&amp;TEXT(I297,"000")&amp;"  "&amp;TEXT(J297,"0000")&amp;"  "&amp;K297&amp;" - CPF: "&amp;E297,H297&amp;"  "&amp;TEXT(J297,"0000")&amp;"  "&amp;K297&amp;" - CPF: "&amp;AF297))</f>
        <v/>
      </c>
      <c r="AC297" s="12">
        <f>IF(L297=0,"",IF(AND(L297="CNPJ/CPF",A297="PF"),"PIX: "&amp;TEXT(M297,"00000000000"),IF(L297="TELEFONE","PIX: "&amp;M297,IF(L297="EMAIL","PIX: "&amp;M297,"PIX: "&amp;TEXT(M297,"00000000000000")))))</f>
        <v/>
      </c>
      <c r="AE297" s="86">
        <f>IF(A297="PF",LEN(B297),"")</f>
        <v/>
      </c>
      <c r="AF297" s="12">
        <f>IF(AE297="","",IF(AE297=8,"000."&amp;LEFT(B297,3)&amp;"."&amp;MID(B297,4,3)&amp;"-"&amp;RIGHT(B297,2),IF(AE297=9,"00"&amp;LEFT(B297,1)&amp;"."&amp;MID(B297,2,3)&amp;"."&amp;MID(B297,5,3)&amp;"-"&amp;RIGHT(B297,2),IF(AE297=10,"0"&amp;LEFT(B297,2)&amp;"."&amp;MID(B297,3,3)&amp;"."&amp;MID(B297,6,3)&amp;"-"&amp;RIGHT(B297,2),LEFT(B297,3)&amp;"."&amp;MID(B297,4,3)&amp;"."&amp;MID(B297,7,3)&amp;"-"&amp;RIGHT(B297,2)))))</f>
        <v/>
      </c>
    </row>
    <row r="298">
      <c r="A298" s="98">
        <f>IF(B298="","",IF(LEN(B298)&lt;=11,"PF","PJ"))</f>
        <v/>
      </c>
      <c r="B298" s="98" t="n">
        <v>34016397000121</v>
      </c>
      <c r="C298" s="35" t="inlineStr">
        <is>
          <t>Infinito Vidros Comercio de Vidros LTDA</t>
        </is>
      </c>
      <c r="D298" s="35" t="inlineStr">
        <is>
          <t>INFINITO VIDROS</t>
        </is>
      </c>
      <c r="E298" s="98">
        <f>B298</f>
        <v/>
      </c>
      <c r="M298" s="41">
        <f>IF(L298=0,"",IF(L298=Diversos!$I$2,IF(LEN(B298)&lt;=11,TEXT(B298,"00000000000"),TEXT(B298,"00000000000000")),IF(L298=Diversos!$I$3,G298,F298)))</f>
        <v/>
      </c>
      <c r="N298" s="12" t="inlineStr">
        <is>
          <t>MAT</t>
        </is>
      </c>
      <c r="AA298" s="59">
        <f>IF(AND(AB298&lt;&gt;"",AC298&lt;&gt;""),AC298,AB298&amp;AC298)</f>
        <v/>
      </c>
      <c r="AB298" s="12">
        <f>IF(H298=0,"",IF(I298=13,H298&amp;"  "&amp;TEXT(I298,"000")&amp;"  "&amp;TEXT(J298,"0000")&amp;"  "&amp;K298&amp;" - CPF: "&amp;E298,H298&amp;"  "&amp;TEXT(J298,"0000")&amp;"  "&amp;K298&amp;" - CPF: "&amp;AF298))</f>
        <v/>
      </c>
      <c r="AC298" s="12">
        <f>IF(L298=0,"",IF(AND(L298="CNPJ/CPF",A298="PF"),"PIX: "&amp;TEXT(M298,"00000000000"),IF(L298="TELEFONE","PIX: "&amp;M298,IF(L298="EMAIL","PIX: "&amp;M298,"PIX: "&amp;TEXT(M298,"00000000000000")))))</f>
        <v/>
      </c>
      <c r="AE298" s="86">
        <f>IF(A298="PF",LEN(B298),"")</f>
        <v/>
      </c>
      <c r="AF298" s="12">
        <f>IF(AE298="","",IF(AE298=8,"000."&amp;LEFT(B298,3)&amp;"."&amp;MID(B298,4,3)&amp;"-"&amp;RIGHT(B298,2),IF(AE298=9,"00"&amp;LEFT(B298,1)&amp;"."&amp;MID(B298,2,3)&amp;"."&amp;MID(B298,5,3)&amp;"-"&amp;RIGHT(B298,2),IF(AE298=10,"0"&amp;LEFT(B298,2)&amp;"."&amp;MID(B298,3,3)&amp;"."&amp;MID(B298,6,3)&amp;"-"&amp;RIGHT(B298,2),LEFT(B298,3)&amp;"."&amp;MID(B298,4,3)&amp;"."&amp;MID(B298,7,3)&amp;"-"&amp;RIGHT(B298,2)))))</f>
        <v/>
      </c>
    </row>
    <row r="299">
      <c r="A299" s="98">
        <f>IF(B299="","",IF(LEN(B299)&lt;=11,"PF","PJ"))</f>
        <v/>
      </c>
      <c r="B299" s="98" t="n">
        <v>18827568000146</v>
      </c>
      <c r="C299" s="35" t="inlineStr">
        <is>
          <t>INTERPAM ILUMINACAO LTDA</t>
        </is>
      </c>
      <c r="D299" s="35">
        <f>UPPER(C299)</f>
        <v/>
      </c>
      <c r="E299" s="98">
        <f>B299</f>
        <v/>
      </c>
      <c r="M299" s="41">
        <f>IF(L299=0,"",IF(L299=Diversos!$I$2,IF(LEN(B299)&lt;=11,TEXT(B299,"00000000000"),TEXT(B299,"00000000000000")),IF(L299=Diversos!$I$3,G299,F299)))</f>
        <v/>
      </c>
      <c r="N299" s="12" t="inlineStr">
        <is>
          <t>SERV</t>
        </is>
      </c>
      <c r="O299" s="12" t="inlineStr">
        <is>
          <t>ILUMINAÇÃO</t>
        </is>
      </c>
      <c r="AA299" s="59">
        <f>IF(AND(AB299&lt;&gt;"",AC299&lt;&gt;""),AC299,AB299&amp;AC299)</f>
        <v/>
      </c>
      <c r="AB299" s="12">
        <f>IF(H299=0,"",IF(I299=13,H299&amp;"  "&amp;TEXT(I299,"000")&amp;"  "&amp;TEXT(J299,"0000")&amp;"  "&amp;K299&amp;" - CPF: "&amp;E299,H299&amp;"  "&amp;TEXT(J299,"0000")&amp;"  "&amp;K299&amp;" - CPF: "&amp;AF299))</f>
        <v/>
      </c>
      <c r="AC299" s="12">
        <f>IF(L299=0,"",IF(AND(L299="CNPJ/CPF",A299="PF"),"PIX: "&amp;TEXT(M299,"00000000000"),IF(L299="TELEFONE","PIX: "&amp;M299,IF(L299="EMAIL","PIX: "&amp;M299,"PIX: "&amp;TEXT(M299,"00000000000000")))))</f>
        <v/>
      </c>
      <c r="AE299" s="86">
        <f>IF(A299="PF",LEN(B299),"")</f>
        <v/>
      </c>
      <c r="AF299" s="12">
        <f>IF(AE299="","",IF(AE299=8,"000."&amp;LEFT(B299,3)&amp;"."&amp;MID(B299,4,3)&amp;"-"&amp;RIGHT(B299,2),IF(AE299=9,"00"&amp;LEFT(B299,1)&amp;"."&amp;MID(B299,2,3)&amp;"."&amp;MID(B299,5,3)&amp;"-"&amp;RIGHT(B299,2),IF(AE299=10,"0"&amp;LEFT(B299,2)&amp;"."&amp;MID(B299,3,3)&amp;"."&amp;MID(B299,6,3)&amp;"-"&amp;RIGHT(B299,2),LEFT(B299,3)&amp;"."&amp;MID(B299,4,3)&amp;"."&amp;MID(B299,7,3)&amp;"-"&amp;RIGHT(B299,2)))))</f>
        <v/>
      </c>
    </row>
    <row r="300">
      <c r="A300" s="98">
        <f>IF(B300="","",IF(LEN(B300)&lt;=11,"PF","PJ"))</f>
        <v/>
      </c>
      <c r="B300" s="37" t="n">
        <v>9854154602</v>
      </c>
      <c r="C300" s="36" t="inlineStr">
        <is>
          <t xml:space="preserve">IRLAN DANTAS DE OLIVEIRA </t>
        </is>
      </c>
      <c r="D300" s="36">
        <f>UPPER(C300)</f>
        <v/>
      </c>
      <c r="E300" s="37">
        <f>B300</f>
        <v/>
      </c>
      <c r="F300" s="43" t="n"/>
      <c r="G300" s="44" t="n"/>
      <c r="H300" s="44" t="inlineStr">
        <is>
          <t>C6 BANK</t>
        </is>
      </c>
      <c r="I300" s="45" t="n"/>
      <c r="J300" s="46" t="n">
        <v>1</v>
      </c>
      <c r="K300" s="44" t="n">
        <v>18309046</v>
      </c>
      <c r="L300" s="44" t="n"/>
      <c r="M300" s="41">
        <f>IF(L300=0,"",IF(L300=Diversos!$I$2,IF(LEN(B300)&lt;=11,TEXT(B300,"00000000000"),TEXT(B300,"00000000000000")),IF(L300=Diversos!$I$3,G300,F300)))</f>
        <v/>
      </c>
      <c r="N300" s="44" t="inlineStr">
        <is>
          <t>MO</t>
        </is>
      </c>
      <c r="O300" s="44" t="inlineStr">
        <is>
          <t>CARPINTEIRO</t>
        </is>
      </c>
      <c r="P300" s="44" t="inlineStr">
        <is>
          <t>COLABORADOR</t>
        </is>
      </c>
      <c r="Q300" s="44" t="n"/>
      <c r="R300" s="44" t="n"/>
      <c r="S300" s="44" t="n"/>
      <c r="T300" s="44" t="n"/>
      <c r="U300" s="47" t="n"/>
      <c r="V300" s="44" t="n"/>
      <c r="W300" s="44" t="n"/>
      <c r="X300" s="44" t="n"/>
      <c r="Y300" s="44" t="n"/>
      <c r="Z300" s="44" t="n"/>
      <c r="AA300" s="59">
        <f>IF(AND(AB300&lt;&gt;"",AC300&lt;&gt;""),AC300,AB300&amp;AC300)</f>
        <v/>
      </c>
      <c r="AB300" s="12">
        <f>IF(H300=0,"",IF(I300=13,H300&amp;"  "&amp;TEXT(I300,"000")&amp;"  "&amp;TEXT(J300,"0000")&amp;"  "&amp;K300&amp;" - CPF: "&amp;E300,H300&amp;"  "&amp;TEXT(J300,"0000")&amp;"  "&amp;K300&amp;" - CPF: "&amp;AF300))</f>
        <v/>
      </c>
      <c r="AC300" s="12">
        <f>IF(L300=0,"",IF(AND(L300="CNPJ/CPF",A300="PF"),"PIX: "&amp;TEXT(M300,"00000000000"),IF(L300="TELEFONE","PIX: "&amp;M300,IF(L300="EMAIL","PIX: "&amp;M300,"PIX: "&amp;TEXT(M300,"00000000000000")))))</f>
        <v/>
      </c>
      <c r="AE300" s="86">
        <f>IF(A300="PF",LEN(B300),"")</f>
        <v/>
      </c>
      <c r="AF300" s="12">
        <f>IF(AE300="","",IF(AE300=8,"000."&amp;LEFT(B300,3)&amp;"."&amp;MID(B300,4,3)&amp;"-"&amp;RIGHT(B300,2),IF(AE300=9,"00"&amp;LEFT(B300,1)&amp;"."&amp;MID(B300,2,3)&amp;"."&amp;MID(B300,5,3)&amp;"-"&amp;RIGHT(B300,2),IF(AE300=10,"0"&amp;LEFT(B300,2)&amp;"."&amp;MID(B300,3,3)&amp;"."&amp;MID(B300,6,3)&amp;"-"&amp;RIGHT(B300,2),LEFT(B300,3)&amp;"."&amp;MID(B300,4,3)&amp;"."&amp;MID(B300,7,3)&amp;"-"&amp;RIGHT(B300,2)))))</f>
        <v/>
      </c>
    </row>
    <row r="301">
      <c r="A301" s="98">
        <f>IF(B301="","",IF(LEN(B301)&lt;=11,"PF","PJ"))</f>
        <v/>
      </c>
      <c r="B301" s="98" t="n">
        <v>70458913693</v>
      </c>
      <c r="C301" s="35" t="inlineStr">
        <is>
          <t>IRLANDO JORGE DOS SANTOS</t>
        </is>
      </c>
      <c r="D301" s="35">
        <f>UPPER(C301)</f>
        <v/>
      </c>
      <c r="E301" s="37">
        <f>B301</f>
        <v/>
      </c>
      <c r="F301" s="38" t="n">
        <v>31971252160</v>
      </c>
      <c r="L301" s="12" t="inlineStr">
        <is>
          <t>TELEFONE</t>
        </is>
      </c>
      <c r="M301" s="41">
        <f>IF(L301=0,"",IF(L301=Diversos!$I$2,IF(LEN(B301)&lt;=11,TEXT(B301,"00000000000"),TEXT(B301,"00000000000000")),IF(L301=Diversos!$I$3,G301,F301)))</f>
        <v/>
      </c>
      <c r="N301" s="12" t="inlineStr">
        <is>
          <t>MO</t>
        </is>
      </c>
      <c r="P301" s="12" t="inlineStr">
        <is>
          <t>COLABORADOR</t>
        </is>
      </c>
      <c r="AA301" s="59">
        <f>IF(AND(AB301&lt;&gt;"",AC301&lt;&gt;""),AC301,AB301&amp;AC301)</f>
        <v/>
      </c>
      <c r="AB301" s="12">
        <f>IF(H301=0,"",IF(I301=13,H301&amp;"  "&amp;TEXT(I301,"000")&amp;"  "&amp;TEXT(J301,"0000")&amp;"  "&amp;K301&amp;" - CPF: "&amp;E301,H301&amp;"  "&amp;TEXT(J301,"0000")&amp;"  "&amp;K301&amp;" - CPF: "&amp;AF301))</f>
        <v/>
      </c>
      <c r="AC301" s="12">
        <f>IF(L301=0,"",IF(AND(L301="CNPJ/CPF",A301="PF"),"PIX: "&amp;TEXT(M301,"00000000000"),IF(L301="TELEFONE","PIX: "&amp;M301,IF(L301="EMAIL","PIX: "&amp;M301,"PIX: "&amp;TEXT(M301,"00000000000000")))))</f>
        <v/>
      </c>
      <c r="AE301" s="86">
        <f>IF(A301="PF",LEN(B301),"")</f>
        <v/>
      </c>
      <c r="AF301" s="12">
        <f>IF(AE301="","",IF(AE301=8,"000."&amp;LEFT(B301,3)&amp;"."&amp;MID(B301,4,3)&amp;"-"&amp;RIGHT(B301,2),IF(AE301=9,"00"&amp;LEFT(B301,1)&amp;"."&amp;MID(B301,2,3)&amp;"."&amp;MID(B301,5,3)&amp;"-"&amp;RIGHT(B301,2),IF(AE301=10,"0"&amp;LEFT(B301,2)&amp;"."&amp;MID(B301,3,3)&amp;"."&amp;MID(B301,6,3)&amp;"-"&amp;RIGHT(B301,2),LEFT(B301,3)&amp;"."&amp;MID(B301,4,3)&amp;"."&amp;MID(B301,7,3)&amp;"-"&amp;RIGHT(B301,2)))))</f>
        <v/>
      </c>
    </row>
    <row r="302">
      <c r="A302" s="98">
        <f>IF(B302="","",IF(LEN(B302)&lt;=11,"PF","PJ"))</f>
        <v/>
      </c>
      <c r="B302" s="98" t="n">
        <v>19224252000122</v>
      </c>
      <c r="C302" s="35" t="inlineStr">
        <is>
          <t>DEPOSITO IRMAOS BECKER LTDA</t>
        </is>
      </c>
      <c r="D302" s="35" t="inlineStr">
        <is>
          <t>IRMAOS BECKER</t>
        </is>
      </c>
      <c r="E302" s="37">
        <f>B302</f>
        <v/>
      </c>
      <c r="F302" s="43" t="n"/>
      <c r="M302" s="41">
        <f>IF(L302=0,"",IF(L302=Diversos!$I$2,IF(LEN(B302)&lt;=11,TEXT(B302,"00000000000"),TEXT(B302,"00000000000000")),IF(L302=Diversos!$I$3,G302,F302)))</f>
        <v/>
      </c>
      <c r="N302" s="12" t="inlineStr">
        <is>
          <t>MAT</t>
        </is>
      </c>
      <c r="P302" s="12" t="inlineStr">
        <is>
          <t>FORNECEDOR</t>
        </is>
      </c>
      <c r="Q302" s="12" t="inlineStr">
        <is>
          <t>RUA RIO VERDE</t>
        </is>
      </c>
      <c r="R302" s="12" t="n">
        <v>755</v>
      </c>
      <c r="T302" s="12" t="inlineStr">
        <is>
          <t>SION</t>
        </is>
      </c>
      <c r="U302" s="42" t="n">
        <v>30310750</v>
      </c>
      <c r="V302" s="12" t="inlineStr">
        <is>
          <t>BELO HORIZONTE</t>
        </is>
      </c>
      <c r="W302" s="12" t="inlineStr">
        <is>
          <t>MG</t>
        </is>
      </c>
      <c r="AA302" s="59">
        <f>IF(AND(AB302&lt;&gt;"",AC302&lt;&gt;""),AC302,AB302&amp;AC302)</f>
        <v/>
      </c>
      <c r="AB302" s="12">
        <f>IF(H302=0,"",IF(I302=13,H302&amp;"  "&amp;TEXT(I302,"000")&amp;"  "&amp;TEXT(J302,"0000")&amp;"  "&amp;K302&amp;" - CPF: "&amp;E302,H302&amp;"  "&amp;TEXT(J302,"0000")&amp;"  "&amp;K302&amp;" - CPF: "&amp;AF302))</f>
        <v/>
      </c>
      <c r="AC302" s="12">
        <f>IF(L302=0,"",IF(AND(L302="CNPJ/CPF",A302="PF"),"PIX: "&amp;TEXT(M302,"00000000000"),IF(L302="TELEFONE","PIX: "&amp;M302,IF(L302="EMAIL","PIX: "&amp;M302,"PIX: "&amp;TEXT(M302,"00000000000000")))))</f>
        <v/>
      </c>
      <c r="AE302" s="86">
        <f>IF(A302="PF",LEN(B302),"")</f>
        <v/>
      </c>
      <c r="AF302" s="12">
        <f>IF(AE302="","",IF(AE302=8,"000."&amp;LEFT(B302,3)&amp;"."&amp;MID(B302,4,3)&amp;"-"&amp;RIGHT(B302,2),IF(AE302=9,"00"&amp;LEFT(B302,1)&amp;"."&amp;MID(B302,2,3)&amp;"."&amp;MID(B302,5,3)&amp;"-"&amp;RIGHT(B302,2),IF(AE302=10,"0"&amp;LEFT(B302,2)&amp;"."&amp;MID(B302,3,3)&amp;"."&amp;MID(B302,6,3)&amp;"-"&amp;RIGHT(B302,2),LEFT(B302,3)&amp;"."&amp;MID(B302,4,3)&amp;"."&amp;MID(B302,7,3)&amp;"-"&amp;RIGHT(B302,2)))))</f>
        <v/>
      </c>
    </row>
    <row r="303">
      <c r="A303" s="98">
        <f>IF(B303="","",IF(LEN(B303)&lt;=11,"PF","PJ"))</f>
        <v/>
      </c>
      <c r="B303" s="98" t="n">
        <v>3726802000171</v>
      </c>
      <c r="C303" s="35" t="inlineStr">
        <is>
          <t>IRMÃOS BECKER</t>
        </is>
      </c>
      <c r="D303" s="35">
        <f>UPPER(C303)</f>
        <v/>
      </c>
      <c r="E303" s="98">
        <f>B303</f>
        <v/>
      </c>
      <c r="M303" s="41">
        <f>IF(L303=0,"",IF(L303=Diversos!$I$2,IF(LEN(B303)&lt;=11,TEXT(B303,"00000000000"),TEXT(B303,"00000000000000")),IF(L303=Diversos!$I$3,G303,F303)))</f>
        <v/>
      </c>
      <c r="N303" s="12" t="inlineStr">
        <is>
          <t>MAT</t>
        </is>
      </c>
      <c r="AA303" s="59">
        <f>IF(AND(AB303&lt;&gt;"",AC303&lt;&gt;""),AC303,AB303&amp;AC303)</f>
        <v/>
      </c>
      <c r="AB303" s="12">
        <f>IF(H303=0,"",IF(I303=13,H303&amp;"  "&amp;TEXT(I303,"000")&amp;"  "&amp;TEXT(J303,"0000")&amp;"  "&amp;K303&amp;" - CPF: "&amp;E303,H303&amp;"  "&amp;TEXT(J303,"0000")&amp;"  "&amp;K303&amp;" - CPF: "&amp;AF303))</f>
        <v/>
      </c>
      <c r="AC303" s="12">
        <f>IF(L303=0,"",IF(AND(L303="CNPJ/CPF",A303="PF"),"PIX: "&amp;TEXT(M303,"00000000000"),IF(L303="TELEFONE","PIX: "&amp;M303,IF(L303="EMAIL","PIX: "&amp;M303,"PIX: "&amp;TEXT(M303,"00000000000000")))))</f>
        <v/>
      </c>
      <c r="AE303" s="86">
        <f>IF(A303="PF",LEN(B303),"")</f>
        <v/>
      </c>
      <c r="AF303" s="12">
        <f>IF(AE303="","",IF(AE303=8,"000."&amp;LEFT(B303,3)&amp;"."&amp;MID(B303,4,3)&amp;"-"&amp;RIGHT(B303,2),IF(AE303=9,"00"&amp;LEFT(B303,1)&amp;"."&amp;MID(B303,2,3)&amp;"."&amp;MID(B303,5,3)&amp;"-"&amp;RIGHT(B303,2),IF(AE303=10,"0"&amp;LEFT(B303,2)&amp;"."&amp;MID(B303,3,3)&amp;"."&amp;MID(B303,6,3)&amp;"-"&amp;RIGHT(B303,2),LEFT(B303,3)&amp;"."&amp;MID(B303,4,3)&amp;"."&amp;MID(B303,7,3)&amp;"-"&amp;RIGHT(B303,2)))))</f>
        <v/>
      </c>
    </row>
    <row r="304">
      <c r="A304" s="98">
        <f>IF(B304="","",IF(LEN(B304)&lt;=11,"PF","PJ"))</f>
        <v/>
      </c>
      <c r="B304" s="98" t="n">
        <v>4016024862</v>
      </c>
      <c r="C304" s="35" t="inlineStr">
        <is>
          <t>ISAEL ALVES DOS SANTOS</t>
        </is>
      </c>
      <c r="D304" s="36">
        <f>UPPER(C304)</f>
        <v/>
      </c>
      <c r="E304" s="37">
        <f>B304</f>
        <v/>
      </c>
      <c r="L304" s="12" t="inlineStr">
        <is>
          <t>CNPJ/CPF</t>
        </is>
      </c>
      <c r="M304" s="41">
        <f>IF(L304=0,"",IF(L304=Diversos!$I$2,IF(LEN(B304)&lt;=11,TEXT(B304,"00000000000"),TEXT(B304,"00000000000000")),IF(L304=Diversos!$I$3,G304,F304)))</f>
        <v/>
      </c>
      <c r="N304" s="12" t="inlineStr">
        <is>
          <t>MO</t>
        </is>
      </c>
      <c r="P304" s="12" t="inlineStr">
        <is>
          <t>COLABORADOR</t>
        </is>
      </c>
      <c r="AA304" s="59">
        <f>IF(AND(AB304&lt;&gt;"",AC304&lt;&gt;""),AC304,AB304&amp;AC304)</f>
        <v/>
      </c>
      <c r="AB304" s="12">
        <f>IF(H304=0,"",IF(I304=13,H304&amp;"  "&amp;TEXT(I304,"000")&amp;"  "&amp;TEXT(J304,"0000")&amp;"  "&amp;K304&amp;" - CPF: "&amp;E304,H304&amp;"  "&amp;TEXT(J304,"0000")&amp;"  "&amp;K304&amp;" - CPF: "&amp;AF304))</f>
        <v/>
      </c>
      <c r="AC304" s="12">
        <f>IF(L304=0,"",IF(AND(L304="CNPJ/CPF",A304="PF"),"PIX: "&amp;TEXT(M304,"00000000000"),IF(L304="TELEFONE","PIX: "&amp;M304,IF(L304="EMAIL","PIX: "&amp;M304,"PIX: "&amp;TEXT(M304,"00000000000000")))))</f>
        <v/>
      </c>
      <c r="AE304" s="86">
        <f>IF(A304="PF",LEN(B304),"")</f>
        <v/>
      </c>
      <c r="AF304" s="12">
        <f>IF(AE304="","",IF(AE304=8,"000."&amp;LEFT(B304,3)&amp;"."&amp;MID(B304,4,3)&amp;"-"&amp;RIGHT(B304,2),IF(AE304=9,"00"&amp;LEFT(B304,1)&amp;"."&amp;MID(B304,2,3)&amp;"."&amp;MID(B304,5,3)&amp;"-"&amp;RIGHT(B304,2),IF(AE304=10,"0"&amp;LEFT(B304,2)&amp;"."&amp;MID(B304,3,3)&amp;"."&amp;MID(B304,6,3)&amp;"-"&amp;RIGHT(B304,2),LEFT(B304,3)&amp;"."&amp;MID(B304,4,3)&amp;"."&amp;MID(B304,7,3)&amp;"-"&amp;RIGHT(B304,2)))))</f>
        <v/>
      </c>
    </row>
    <row r="305">
      <c r="A305" s="98">
        <f>IF(B305="","",IF(LEN(B305)&lt;=11,"PF","PJ"))</f>
        <v/>
      </c>
      <c r="B305" s="98" t="n">
        <v>79293425653</v>
      </c>
      <c r="C305" s="35" t="inlineStr">
        <is>
          <t>ISMAIR ALVES DO CARMO</t>
        </is>
      </c>
      <c r="D305" s="35">
        <f>UPPER(C305)</f>
        <v/>
      </c>
      <c r="E305" s="98">
        <f>B305</f>
        <v/>
      </c>
      <c r="M305" s="41">
        <f>IF(L305=0,"",IF(L305=Diversos!$I$2,IF(LEN(B305)&lt;=11,TEXT(B305,"00000000000"),TEXT(B305,"00000000000000")),IF(L305=Diversos!$I$3,G305,F305)))</f>
        <v/>
      </c>
      <c r="N305" s="12" t="inlineStr">
        <is>
          <t>MO</t>
        </is>
      </c>
      <c r="AA305" s="59">
        <f>IF(AND(AB305&lt;&gt;"",AC305&lt;&gt;""),AC305,AB305&amp;AC305)</f>
        <v/>
      </c>
      <c r="AB305" s="12">
        <f>IF(H305=0,"",IF(I305=13,H305&amp;"  "&amp;TEXT(I305,"000")&amp;"  "&amp;TEXT(J305,"0000")&amp;"  "&amp;K305&amp;" - CPF: "&amp;E305,H305&amp;"  "&amp;TEXT(J305,"0000")&amp;"  "&amp;K305&amp;" - CPF: "&amp;AF305))</f>
        <v/>
      </c>
      <c r="AC305" s="12">
        <f>IF(L305=0,"",IF(AND(L305="CNPJ/CPF",A305="PF"),"PIX: "&amp;TEXT(M305,"00000000000"),IF(L305="TELEFONE","PIX: "&amp;M305,IF(L305="EMAIL","PIX: "&amp;M305,"PIX: "&amp;TEXT(M305,"00000000000000")))))</f>
        <v/>
      </c>
      <c r="AE305" s="86">
        <f>IF(A305="PF",LEN(B305),"")</f>
        <v/>
      </c>
      <c r="AF305" s="12">
        <f>IF(AE305="","",IF(AE305=8,"000."&amp;LEFT(B305,3)&amp;"."&amp;MID(B305,4,3)&amp;"-"&amp;RIGHT(B305,2),IF(AE305=9,"00"&amp;LEFT(B305,1)&amp;"."&amp;MID(B305,2,3)&amp;"."&amp;MID(B305,5,3)&amp;"-"&amp;RIGHT(B305,2),IF(AE305=10,"0"&amp;LEFT(B305,2)&amp;"."&amp;MID(B305,3,3)&amp;"."&amp;MID(B305,6,3)&amp;"-"&amp;RIGHT(B305,2),LEFT(B305,3)&amp;"."&amp;MID(B305,4,3)&amp;"."&amp;MID(B305,7,3)&amp;"-"&amp;RIGHT(B305,2)))))</f>
        <v/>
      </c>
    </row>
    <row r="306">
      <c r="A306" s="98">
        <f>IF(B306="","",IF(LEN(B306)&lt;=11,"PF","PJ"))</f>
        <v/>
      </c>
      <c r="B306" s="98" t="n">
        <v>3907063619</v>
      </c>
      <c r="C306" s="35" t="inlineStr">
        <is>
          <t xml:space="preserve">ISNALDO GONÇALVES </t>
        </is>
      </c>
      <c r="D306" s="35">
        <f>UPPER(C306)</f>
        <v/>
      </c>
      <c r="E306" s="37">
        <f>B306</f>
        <v/>
      </c>
      <c r="F306" s="43" t="n"/>
      <c r="H306" s="12" t="inlineStr">
        <is>
          <t>CEF</t>
        </is>
      </c>
      <c r="I306" s="39" t="n">
        <v>13</v>
      </c>
      <c r="J306" s="40" t="n">
        <v>1486</v>
      </c>
      <c r="K306" s="12" t="n">
        <v>614015</v>
      </c>
      <c r="M306" s="41">
        <f>IF(L306=0,"",IF(L306=Diversos!$I$2,IF(LEN(B306)&lt;=11,TEXT(B306,"00000000000"),TEXT(B306,"00000000000000")),IF(L306=Diversos!$I$3,G306,F306)))</f>
        <v/>
      </c>
      <c r="N306" s="12" t="inlineStr">
        <is>
          <t>MO</t>
        </is>
      </c>
      <c r="P306" s="44" t="inlineStr">
        <is>
          <t>COLABORADOR</t>
        </is>
      </c>
      <c r="AA306" s="59">
        <f>IF(AND(AB306&lt;&gt;"",AC306&lt;&gt;""),AC306,AB306&amp;AC306)</f>
        <v/>
      </c>
      <c r="AB306" s="12">
        <f>IF(H306=0,"",IF(I306=13,H306&amp;"  "&amp;TEXT(I306,"000")&amp;"  "&amp;TEXT(J306,"0000")&amp;"  "&amp;K306&amp;" - CPF: "&amp;E306,H306&amp;"  "&amp;TEXT(J306,"0000")&amp;"  "&amp;K306&amp;" - CPF: "&amp;AF306))</f>
        <v/>
      </c>
      <c r="AC306" s="12">
        <f>IF(L306=0,"",IF(AND(L306="CNPJ/CPF",A306="PF"),"PIX: "&amp;TEXT(M306,"00000000000"),IF(L306="TELEFONE","PIX: "&amp;M306,IF(L306="EMAIL","PIX: "&amp;M306,"PIX: "&amp;TEXT(M306,"00000000000000")))))</f>
        <v/>
      </c>
      <c r="AE306" s="86">
        <f>IF(A306="PF",LEN(B306),"")</f>
        <v/>
      </c>
      <c r="AF306" s="12">
        <f>IF(AE306="","",IF(AE306=8,"000."&amp;LEFT(B306,3)&amp;"."&amp;MID(B306,4,3)&amp;"-"&amp;RIGHT(B306,2),IF(AE306=9,"00"&amp;LEFT(B306,1)&amp;"."&amp;MID(B306,2,3)&amp;"."&amp;MID(B306,5,3)&amp;"-"&amp;RIGHT(B306,2),IF(AE306=10,"0"&amp;LEFT(B306,2)&amp;"."&amp;MID(B306,3,3)&amp;"."&amp;MID(B306,6,3)&amp;"-"&amp;RIGHT(B306,2),LEFT(B306,3)&amp;"."&amp;MID(B306,4,3)&amp;"."&amp;MID(B306,7,3)&amp;"-"&amp;RIGHT(B306,2)))))</f>
        <v/>
      </c>
    </row>
    <row r="307">
      <c r="A307" s="98">
        <f>IF(B307="","",IF(LEN(B307)&lt;=11,"PF","PJ"))</f>
        <v/>
      </c>
      <c r="B307" s="98" t="n">
        <v>52551594000122</v>
      </c>
      <c r="C307" s="35" t="inlineStr">
        <is>
          <t>ISOMOC</t>
        </is>
      </c>
      <c r="D307" s="35">
        <f>UPPER(C307)</f>
        <v/>
      </c>
      <c r="E307" s="98">
        <f>B307</f>
        <v/>
      </c>
      <c r="M307" s="41">
        <f>IF(L307=0,"",IF(L307=Diversos!$I$2,IF(LEN(B307)&lt;=11,TEXT(B307,"00000000000"),TEXT(B307,"00000000000000")),IF(L307=Diversos!$I$3,G307,F307)))</f>
        <v/>
      </c>
      <c r="N307" s="12" t="inlineStr">
        <is>
          <t>MAT</t>
        </is>
      </c>
      <c r="AA307" s="59">
        <f>IF(AND(AB307&lt;&gt;"",AC307&lt;&gt;""),AC307,AB307&amp;AC307)</f>
        <v/>
      </c>
      <c r="AB307" s="12">
        <f>IF(H307=0,"",IF(I307=13,H307&amp;"  "&amp;TEXT(I307,"000")&amp;"  "&amp;TEXT(J307,"0000")&amp;"  "&amp;K307&amp;" - CPF: "&amp;E307,H307&amp;"  "&amp;TEXT(J307,"0000")&amp;"  "&amp;K307&amp;" - CPF: "&amp;AF307))</f>
        <v/>
      </c>
      <c r="AC307" s="12">
        <f>IF(L307=0,"",IF(AND(L307="CNPJ/CPF",A307="PF"),"PIX: "&amp;TEXT(M307,"00000000000"),IF(L307="TELEFONE","PIX: "&amp;M307,IF(L307="EMAIL","PIX: "&amp;M307,"PIX: "&amp;TEXT(M307,"00000000000000")))))</f>
        <v/>
      </c>
      <c r="AE307" s="86">
        <f>IF(A307="PF",LEN(B307),"")</f>
        <v/>
      </c>
      <c r="AF307" s="12">
        <f>IF(AE307="","",IF(AE307=8,"000."&amp;LEFT(B307,3)&amp;"."&amp;MID(B307,4,3)&amp;"-"&amp;RIGHT(B307,2),IF(AE307=9,"00"&amp;LEFT(B307,1)&amp;"."&amp;MID(B307,2,3)&amp;"."&amp;MID(B307,5,3)&amp;"-"&amp;RIGHT(B307,2),IF(AE307=10,"0"&amp;LEFT(B307,2)&amp;"."&amp;MID(B307,3,3)&amp;"."&amp;MID(B307,6,3)&amp;"-"&amp;RIGHT(B307,2),LEFT(B307,3)&amp;"."&amp;MID(B307,4,3)&amp;"."&amp;MID(B307,7,3)&amp;"-"&amp;RIGHT(B307,2)))))</f>
        <v/>
      </c>
    </row>
    <row r="308">
      <c r="A308" s="98">
        <f>IF(B308="","",IF(LEN(B308)&lt;=11,"PF","PJ"))</f>
        <v/>
      </c>
      <c r="B308" s="98" t="n">
        <v>18240824609</v>
      </c>
      <c r="C308" s="35" t="inlineStr">
        <is>
          <t>ITALO RAFAEL PINHO SANTOS</t>
        </is>
      </c>
      <c r="D308" s="35">
        <f>UPPER(C308)</f>
        <v/>
      </c>
      <c r="E308" s="37">
        <f>B308</f>
        <v/>
      </c>
      <c r="L308" s="12" t="inlineStr">
        <is>
          <t>CNPJ/CPF</t>
        </is>
      </c>
      <c r="M308" s="41">
        <f>IF(L308=0,"",IF(L308=Diversos!$I$2,IF(LEN(B308)&lt;=11,TEXT(B308,"00000000000"),TEXT(B308,"00000000000000")),IF(L308=Diversos!$I$3,G308,F308)))</f>
        <v/>
      </c>
      <c r="N308" s="12" t="inlineStr">
        <is>
          <t>MO</t>
        </is>
      </c>
      <c r="P308" s="44" t="inlineStr">
        <is>
          <t>COLABORADOR</t>
        </is>
      </c>
      <c r="AA308" s="59">
        <f>IF(AND(AB308&lt;&gt;"",AC308&lt;&gt;""),AC308,AB308&amp;AC308)</f>
        <v/>
      </c>
      <c r="AB308" s="12">
        <f>IF(H308=0,"",IF(I308=13,H308&amp;"  "&amp;TEXT(I308,"000")&amp;"  "&amp;TEXT(J308,"0000")&amp;"  "&amp;K308&amp;" - CPF: "&amp;E308,H308&amp;"  "&amp;TEXT(J308,"0000")&amp;"  "&amp;K308&amp;" - CPF: "&amp;AF308))</f>
        <v/>
      </c>
      <c r="AC308" s="12">
        <f>IF(L308=0,"",IF(AND(L308="CNPJ/CPF",A308="PF"),"PIX: "&amp;TEXT(M308,"00000000000"),IF(L308="TELEFONE","PIX: "&amp;M308,IF(L308="EMAIL","PIX: "&amp;M308,"PIX: "&amp;TEXT(M308,"00000000000000")))))</f>
        <v/>
      </c>
      <c r="AE308" s="86">
        <f>IF(A308="PF",LEN(B308),"")</f>
        <v/>
      </c>
      <c r="AF308" s="12">
        <f>IF(AE308="","",IF(AE308=8,"000."&amp;LEFT(B308,3)&amp;"."&amp;MID(B308,4,3)&amp;"-"&amp;RIGHT(B308,2),IF(AE308=9,"00"&amp;LEFT(B308,1)&amp;"."&amp;MID(B308,2,3)&amp;"."&amp;MID(B308,5,3)&amp;"-"&amp;RIGHT(B308,2),IF(AE308=10,"0"&amp;LEFT(B308,2)&amp;"."&amp;MID(B308,3,3)&amp;"."&amp;MID(B308,6,3)&amp;"-"&amp;RIGHT(B308,2),LEFT(B308,3)&amp;"."&amp;MID(B308,4,3)&amp;"."&amp;MID(B308,7,3)&amp;"-"&amp;RIGHT(B308,2)))))</f>
        <v/>
      </c>
    </row>
    <row r="309">
      <c r="A309" s="98">
        <f>IF(B309="","",IF(LEN(B309)&lt;=11,"PF","PJ"))</f>
        <v/>
      </c>
      <c r="B309" s="98" t="n">
        <v>13736490623</v>
      </c>
      <c r="C309" s="35" t="inlineStr">
        <is>
          <t>ITOLO VIANA CHAVES</t>
        </is>
      </c>
      <c r="D309" s="35">
        <f>UPPER(C309)</f>
        <v/>
      </c>
      <c r="E309" s="98">
        <f>B309</f>
        <v/>
      </c>
      <c r="F309" s="38" t="n">
        <v>31987980294</v>
      </c>
      <c r="L309" s="12" t="inlineStr">
        <is>
          <t>TELEFONE</t>
        </is>
      </c>
      <c r="M309" s="41">
        <f>IF(L309=0,"",IF(L309=Diversos!$I$2,IF(LEN(B309)&lt;=11,TEXT(B309,"00000000000"),TEXT(B309,"00000000000000")),IF(L309=Diversos!$I$3,G309,F309)))</f>
        <v/>
      </c>
      <c r="N309" s="12" t="inlineStr">
        <is>
          <t>MO</t>
        </is>
      </c>
      <c r="P309" s="12" t="inlineStr">
        <is>
          <t>COLABORADOR</t>
        </is>
      </c>
      <c r="AA309" s="59">
        <f>IF(AND(AB309&lt;&gt;"",AC309&lt;&gt;""),AC309,AB309&amp;AC309)</f>
        <v/>
      </c>
      <c r="AB309" s="12">
        <f>IF(H309=0,"",IF(I309=13,H309&amp;"  "&amp;TEXT(I309,"000")&amp;"  "&amp;TEXT(J309,"0000")&amp;"  "&amp;K309&amp;" - CPF: "&amp;E309,H309&amp;"  "&amp;TEXT(J309,"0000")&amp;"  "&amp;K309&amp;" - CPF: "&amp;AF309))</f>
        <v/>
      </c>
      <c r="AC309" s="12">
        <f>IF(L309=0,"",IF(AND(L309="CNPJ/CPF",A309="PF"),"PIX: "&amp;TEXT(M309,"00000000000"),IF(L309="TELEFONE","PIX: "&amp;M309,IF(L309="EMAIL","PIX: "&amp;M309,"PIX: "&amp;TEXT(M309,"00000000000000")))))</f>
        <v/>
      </c>
      <c r="AE309" s="86">
        <f>IF(A309="PF",LEN(B309),"")</f>
        <v/>
      </c>
      <c r="AF309" s="12">
        <f>IF(AE309="","",IF(AE309=8,"000."&amp;LEFT(B309,3)&amp;"."&amp;MID(B309,4,3)&amp;"-"&amp;RIGHT(B309,2),IF(AE309=9,"00"&amp;LEFT(B309,1)&amp;"."&amp;MID(B309,2,3)&amp;"."&amp;MID(B309,5,3)&amp;"-"&amp;RIGHT(B309,2),IF(AE309=10,"0"&amp;LEFT(B309,2)&amp;"."&amp;MID(B309,3,3)&amp;"."&amp;MID(B309,6,3)&amp;"-"&amp;RIGHT(B309,2),LEFT(B309,3)&amp;"."&amp;MID(B309,4,3)&amp;"."&amp;MID(B309,7,3)&amp;"-"&amp;RIGHT(B309,2)))))</f>
        <v/>
      </c>
    </row>
    <row r="310">
      <c r="A310" s="98">
        <f>IF(B310="","",IF(LEN(B310)&lt;=11,"PF","PJ"))</f>
        <v/>
      </c>
      <c r="B310" s="52" t="n">
        <v>6288600</v>
      </c>
      <c r="C310" s="35" t="inlineStr">
        <is>
          <t>IVANY ANTONIO SOARES TANCREDO</t>
        </is>
      </c>
      <c r="D310" s="35">
        <f>UPPER(C310)</f>
        <v/>
      </c>
      <c r="E310" s="98">
        <f>B310</f>
        <v/>
      </c>
      <c r="F310" s="38" t="n">
        <v>31984547688</v>
      </c>
      <c r="L310" s="12" t="inlineStr">
        <is>
          <t>TELEFONE</t>
        </is>
      </c>
      <c r="M310" s="41">
        <f>IF(L310=0,"",IF(L310=Diversos!$I$2,IF(LEN(B310)&lt;=11,TEXT(B310,"00000000000"),TEXT(B310,"00000000000000")),IF(L310=Diversos!$I$3,G310,F310)))</f>
        <v/>
      </c>
      <c r="N310" s="12" t="inlineStr">
        <is>
          <t>SERV</t>
        </is>
      </c>
      <c r="AA310" s="59">
        <f>IF(AND(AB310&lt;&gt;"",AC310&lt;&gt;""),AC310,AB310&amp;AC310)</f>
        <v/>
      </c>
      <c r="AB310" s="12">
        <f>IF(H310=0,"",IF(I310=13,H310&amp;"  "&amp;TEXT(I310,"000")&amp;"  "&amp;TEXT(J310,"0000")&amp;"  "&amp;K310&amp;" - CPF: "&amp;E310,H310&amp;"  "&amp;TEXT(J310,"0000")&amp;"  "&amp;K310&amp;" - CPF: "&amp;AF310))</f>
        <v/>
      </c>
      <c r="AC310" s="12">
        <f>IF(L310=0,"",IF(AND(L310="CNPJ/CPF",A310="PF"),"PIX: "&amp;TEXT(M310,"00000000000"),IF(L310="TELEFONE","PIX: "&amp;M310,IF(L310="EMAIL","PIX: "&amp;M310,"PIX: "&amp;TEXT(M310,"00000000000000")))))</f>
        <v/>
      </c>
      <c r="AE310" s="86">
        <f>IF(A310="PF",LEN(B310),"")</f>
        <v/>
      </c>
      <c r="AF310" s="12">
        <f>IF(AE310="","",IF(AE310=8,"000."&amp;LEFT(B310,3)&amp;"."&amp;MID(B310,4,3)&amp;"-"&amp;RIGHT(B310,2),IF(AE310=9,"00"&amp;LEFT(B310,1)&amp;"."&amp;MID(B310,2,3)&amp;"."&amp;MID(B310,5,3)&amp;"-"&amp;RIGHT(B310,2),IF(AE310=10,"0"&amp;LEFT(B310,2)&amp;"."&amp;MID(B310,3,3)&amp;"."&amp;MID(B310,6,3)&amp;"-"&amp;RIGHT(B310,2),LEFT(B310,3)&amp;"."&amp;MID(B310,4,3)&amp;"."&amp;MID(B310,7,3)&amp;"-"&amp;RIGHT(B310,2)))))</f>
        <v/>
      </c>
    </row>
    <row r="311" ht="15" customHeight="1">
      <c r="A311" s="98">
        <f>IF(B311="","",IF(LEN(B311)&lt;=11,"PF","PJ"))</f>
        <v/>
      </c>
      <c r="B311" s="98" t="n">
        <v>14758063613</v>
      </c>
      <c r="C311" s="35" t="inlineStr">
        <is>
          <t>IZAEL BISPO OLIVEIRA</t>
        </is>
      </c>
      <c r="D311" s="36">
        <f>UPPER(C311)</f>
        <v/>
      </c>
      <c r="E311" s="37">
        <f>B311</f>
        <v/>
      </c>
      <c r="L311" s="12" t="inlineStr">
        <is>
          <t>CNPJ/CPF</t>
        </is>
      </c>
      <c r="M311" s="41">
        <f>IF(L311=0,"",IF(L311=Diversos!$I$2,IF(LEN(B311)&lt;=11,TEXT(B311,"00000000000"),TEXT(B311,"00000000000000")),IF(L311=Diversos!$I$3,G311,F311)))</f>
        <v/>
      </c>
      <c r="N311" s="12" t="inlineStr">
        <is>
          <t>MO</t>
        </is>
      </c>
      <c r="P311" s="12" t="inlineStr">
        <is>
          <t>COLABORADOR</t>
        </is>
      </c>
      <c r="AA311" s="59">
        <f>IF(AND(AB311&lt;&gt;"",AC311&lt;&gt;""),AC311,AB311&amp;AC311)</f>
        <v/>
      </c>
      <c r="AB311" s="12">
        <f>IF(H311=0,"",IF(I311=13,H311&amp;"  "&amp;TEXT(I311,"000")&amp;"  "&amp;TEXT(J311,"0000")&amp;"  "&amp;K311&amp;" - CPF: "&amp;E311,H311&amp;"  "&amp;TEXT(J311,"0000")&amp;"  "&amp;K311&amp;" - CPF: "&amp;AF311))</f>
        <v/>
      </c>
      <c r="AC311" s="12">
        <f>IF(L311=0,"",IF(AND(L311="CNPJ/CPF",A311="PF"),"PIX: "&amp;TEXT(M311,"00000000000"),IF(L311="TELEFONE","PIX: "&amp;M311,IF(L311="EMAIL","PIX: "&amp;M311,"PIX: "&amp;TEXT(M311,"00000000000000")))))</f>
        <v/>
      </c>
      <c r="AE311" s="86">
        <f>IF(A311="PF",LEN(B311),"")</f>
        <v/>
      </c>
      <c r="AF311" s="12">
        <f>IF(AE311="","",IF(AE311=8,"000."&amp;LEFT(B311,3)&amp;"."&amp;MID(B311,4,3)&amp;"-"&amp;RIGHT(B311,2),IF(AE311=9,"00"&amp;LEFT(B311,1)&amp;"."&amp;MID(B311,2,3)&amp;"."&amp;MID(B311,5,3)&amp;"-"&amp;RIGHT(B311,2),IF(AE311=10,"0"&amp;LEFT(B311,2)&amp;"."&amp;MID(B311,3,3)&amp;"."&amp;MID(B311,6,3)&amp;"-"&amp;RIGHT(B311,2),LEFT(B311,3)&amp;"."&amp;MID(B311,4,3)&amp;"."&amp;MID(B311,7,3)&amp;"-"&amp;RIGHT(B311,2)))))</f>
        <v/>
      </c>
    </row>
    <row r="312">
      <c r="A312" s="98">
        <f>IF(B312="","",IF(LEN(B312)&lt;=11,"PF","PJ"))</f>
        <v/>
      </c>
      <c r="B312" s="52" t="n">
        <v>13113113100</v>
      </c>
      <c r="C312" s="35" t="inlineStr">
        <is>
          <t>IZAQUE DO VALE SANTOS ALOMBA</t>
        </is>
      </c>
      <c r="D312" s="36">
        <f>UPPER(C312)</f>
        <v/>
      </c>
      <c r="E312" s="98">
        <f>B312</f>
        <v/>
      </c>
      <c r="F312" s="38" t="n">
        <v>31985754442</v>
      </c>
      <c r="L312" s="12" t="inlineStr">
        <is>
          <t>TELEFONE</t>
        </is>
      </c>
      <c r="M312" s="41">
        <f>IF(L312=0,"",IF(L312=Diversos!$I$2,IF(LEN(B312)&lt;=11,TEXT(B312,"00000000000"),TEXT(B312,"00000000000000")),IF(L312=Diversos!$I$3,G312,F312)))</f>
        <v/>
      </c>
      <c r="N312" s="12" t="inlineStr">
        <is>
          <t>MO</t>
        </is>
      </c>
      <c r="P312" s="44" t="inlineStr">
        <is>
          <t>COLABORADOR</t>
        </is>
      </c>
      <c r="AA312" s="59">
        <f>IF(AND(AB312&lt;&gt;"",AC312&lt;&gt;""),AC312,AB312&amp;AC312)</f>
        <v/>
      </c>
      <c r="AB312" s="12">
        <f>IF(H312=0,"",IF(I312=13,H312&amp;"  "&amp;TEXT(I312,"000")&amp;"  "&amp;TEXT(J312,"0000")&amp;"  "&amp;K312&amp;" - CPF: "&amp;E312,H312&amp;"  "&amp;TEXT(J312,"0000")&amp;"  "&amp;K312&amp;" - CPF: "&amp;AF312))</f>
        <v/>
      </c>
      <c r="AC312" s="12">
        <f>IF(L312=0,"",IF(AND(L312="CNPJ/CPF",A312="PF"),"PIX: "&amp;TEXT(M312,"00000000000"),IF(L312="TELEFONE","PIX: "&amp;M312,IF(L312="EMAIL","PIX: "&amp;M312,"PIX: "&amp;TEXT(M312,"00000000000000")))))</f>
        <v/>
      </c>
      <c r="AE312" s="86">
        <f>IF(A312="PF",LEN(B312),"")</f>
        <v/>
      </c>
      <c r="AF312" s="12">
        <f>IF(AE312="","",IF(AE312=8,"000."&amp;LEFT(B312,3)&amp;"."&amp;MID(B312,4,3)&amp;"-"&amp;RIGHT(B312,2),IF(AE312=9,"00"&amp;LEFT(B312,1)&amp;"."&amp;MID(B312,2,3)&amp;"."&amp;MID(B312,5,3)&amp;"-"&amp;RIGHT(B312,2),IF(AE312=10,"0"&amp;LEFT(B312,2)&amp;"."&amp;MID(B312,3,3)&amp;"."&amp;MID(B312,6,3)&amp;"-"&amp;RIGHT(B312,2),LEFT(B312,3)&amp;"."&amp;MID(B312,4,3)&amp;"."&amp;MID(B312,7,3)&amp;"-"&amp;RIGHT(B312,2)))))</f>
        <v/>
      </c>
    </row>
    <row r="313">
      <c r="A313" s="98">
        <f>IF(B313="","",IF(LEN(B313)&lt;=11,"PF","PJ"))</f>
        <v/>
      </c>
      <c r="B313" s="37" t="n">
        <v>52513874668</v>
      </c>
      <c r="C313" s="36" t="inlineStr">
        <is>
          <t>JACOB SOUSA GOMES</t>
        </is>
      </c>
      <c r="D313" s="36">
        <f>UPPER(C313)</f>
        <v/>
      </c>
      <c r="E313" s="37">
        <f>B313</f>
        <v/>
      </c>
      <c r="F313" s="43" t="n"/>
      <c r="G313" s="44" t="n"/>
      <c r="H313" s="44" t="inlineStr">
        <is>
          <t>ITAÚ</t>
        </is>
      </c>
      <c r="I313" s="45" t="n"/>
      <c r="J313" s="46" t="n">
        <v>8606</v>
      </c>
      <c r="K313" s="44" t="n">
        <v>42706</v>
      </c>
      <c r="L313" s="44" t="n"/>
      <c r="M313" s="41">
        <f>IF(L313=0,"",IF(L313=Diversos!$I$2,IF(LEN(B313)&lt;=11,TEXT(B313,"00000000000"),TEXT(B313,"00000000000000")),IF(L313=Diversos!$I$3,G313,F313)))</f>
        <v/>
      </c>
      <c r="N313" s="44" t="inlineStr">
        <is>
          <t>MO</t>
        </is>
      </c>
      <c r="O313" s="44" t="n"/>
      <c r="P313" s="44" t="inlineStr">
        <is>
          <t>COLABORADOR</t>
        </is>
      </c>
      <c r="Q313" s="44" t="n"/>
      <c r="R313" s="44" t="n"/>
      <c r="S313" s="44" t="n"/>
      <c r="T313" s="44" t="n"/>
      <c r="U313" s="47" t="n"/>
      <c r="V313" s="44" t="n"/>
      <c r="W313" s="44" t="n"/>
      <c r="X313" s="44" t="n"/>
      <c r="Y313" s="44" t="n"/>
      <c r="Z313" s="44" t="n"/>
      <c r="AA313" s="59">
        <f>IF(AND(AB313&lt;&gt;"",AC313&lt;&gt;""),AC313,AB313&amp;AC313)</f>
        <v/>
      </c>
      <c r="AB313" s="12">
        <f>IF(H313=0,"",IF(I313=13,H313&amp;"  "&amp;TEXT(I313,"000")&amp;"  "&amp;TEXT(J313,"0000")&amp;"  "&amp;K313&amp;" - CPF: "&amp;E313,H313&amp;"  "&amp;TEXT(J313,"0000")&amp;"  "&amp;K313&amp;" - CPF: "&amp;AF313))</f>
        <v/>
      </c>
      <c r="AC313" s="12">
        <f>IF(L313=0,"",IF(AND(L313="CNPJ/CPF",A313="PF"),"PIX: "&amp;TEXT(M313,"00000000000"),IF(L313="TELEFONE","PIX: "&amp;M313,IF(L313="EMAIL","PIX: "&amp;M313,"PIX: "&amp;TEXT(M313,"00000000000000")))))</f>
        <v/>
      </c>
      <c r="AE313" s="86">
        <f>IF(A313="PF",LEN(B313),"")</f>
        <v/>
      </c>
      <c r="AF313" s="12">
        <f>IF(AE313="","",IF(AE313=8,"000."&amp;LEFT(B313,3)&amp;"."&amp;MID(B313,4,3)&amp;"-"&amp;RIGHT(B313,2),IF(AE313=9,"00"&amp;LEFT(B313,1)&amp;"."&amp;MID(B313,2,3)&amp;"."&amp;MID(B313,5,3)&amp;"-"&amp;RIGHT(B313,2),IF(AE313=10,"0"&amp;LEFT(B313,2)&amp;"."&amp;MID(B313,3,3)&amp;"."&amp;MID(B313,6,3)&amp;"-"&amp;RIGHT(B313,2),LEFT(B313,3)&amp;"."&amp;MID(B313,4,3)&amp;"."&amp;MID(B313,7,3)&amp;"-"&amp;RIGHT(B313,2)))))</f>
        <v/>
      </c>
    </row>
    <row r="314">
      <c r="A314" s="98">
        <f>IF(B314="","",IF(LEN(B314)&lt;=11,"PF","PJ"))</f>
        <v/>
      </c>
      <c r="B314" s="98" t="n">
        <v>15373066000102</v>
      </c>
      <c r="C314" s="35" t="inlineStr">
        <is>
          <t>JB CIMENTO</t>
        </is>
      </c>
      <c r="D314" s="35">
        <f>UPPER(C314)</f>
        <v/>
      </c>
      <c r="E314" s="98">
        <f>B314</f>
        <v/>
      </c>
      <c r="M314" s="41">
        <f>IF(L314=0,"",IF(L314=Diversos!$I$2,IF(LEN(B314)&lt;=11,TEXT(B314,"00000000000"),TEXT(B314,"00000000000000")),IF(L314=Diversos!$I$3,G314,F314)))</f>
        <v/>
      </c>
      <c r="N314" s="12" t="inlineStr">
        <is>
          <t>MAT</t>
        </is>
      </c>
      <c r="AA314" s="59">
        <f>IF(AND(AB314&lt;&gt;"",AC314&lt;&gt;""),AC314,AB314&amp;AC314)</f>
        <v/>
      </c>
      <c r="AB314" s="12">
        <f>IF(H314=0,"",IF(I314=13,H314&amp;"  "&amp;TEXT(I314,"000")&amp;"  "&amp;TEXT(J314,"0000")&amp;"  "&amp;K314&amp;" - CPF: "&amp;E314,H314&amp;"  "&amp;TEXT(J314,"0000")&amp;"  "&amp;K314&amp;" - CPF: "&amp;AF314))</f>
        <v/>
      </c>
      <c r="AC314" s="12">
        <f>IF(L314=0,"",IF(AND(L314="CNPJ/CPF",A314="PF"),"PIX: "&amp;TEXT(M314,"00000000000"),IF(L314="TELEFONE","PIX: "&amp;M314,IF(L314="EMAIL","PIX: "&amp;M314,"PIX: "&amp;TEXT(M314,"00000000000000")))))</f>
        <v/>
      </c>
      <c r="AE314" s="86">
        <f>IF(A314="PF",LEN(B314),"")</f>
        <v/>
      </c>
      <c r="AF314" s="12">
        <f>IF(AE314="","",IF(AE314=8,"000."&amp;LEFT(B314,3)&amp;"."&amp;MID(B314,4,3)&amp;"-"&amp;RIGHT(B314,2),IF(AE314=9,"00"&amp;LEFT(B314,1)&amp;"."&amp;MID(B314,2,3)&amp;"."&amp;MID(B314,5,3)&amp;"-"&amp;RIGHT(B314,2),IF(AE314=10,"0"&amp;LEFT(B314,2)&amp;"."&amp;MID(B314,3,3)&amp;"."&amp;MID(B314,6,3)&amp;"-"&amp;RIGHT(B314,2),LEFT(B314,3)&amp;"."&amp;MID(B314,4,3)&amp;"."&amp;MID(B314,7,3)&amp;"-"&amp;RIGHT(B314,2)))))</f>
        <v/>
      </c>
    </row>
    <row r="315">
      <c r="A315" s="98">
        <f>IF(B315="","",IF(LEN(B315)&lt;=11,"PF","PJ"))</f>
        <v/>
      </c>
      <c r="B315" s="98" t="n">
        <v>10526143614</v>
      </c>
      <c r="C315" s="35" t="inlineStr">
        <is>
          <t xml:space="preserve">JEAN ALESI DA SILVA </t>
        </is>
      </c>
      <c r="D315" s="36">
        <f>UPPER(C315)</f>
        <v/>
      </c>
      <c r="E315" s="37">
        <f>B315</f>
        <v/>
      </c>
      <c r="L315" s="12" t="inlineStr">
        <is>
          <t>CNPJ/CPF</t>
        </is>
      </c>
      <c r="M315" s="35" t="n">
        <v>10526143614</v>
      </c>
      <c r="N315" s="12" t="inlineStr">
        <is>
          <t>MO</t>
        </is>
      </c>
      <c r="P315" s="12" t="inlineStr">
        <is>
          <t>COLABORADOR</t>
        </is>
      </c>
      <c r="AA315" s="59" t="inlineStr">
        <is>
          <t>PIX: 105.261.436-14</t>
        </is>
      </c>
      <c r="AB315" s="12">
        <f>IF(H315=0,"",IF(I315=13,H315&amp;"  "&amp;TEXT(I315,"000")&amp;"  "&amp;TEXT(J315,"0000")&amp;"  "&amp;K315&amp;" - CPF: "&amp;E315,H315&amp;"  "&amp;TEXT(J315,"0000")&amp;"  "&amp;K315&amp;" - CPF: "&amp;AF315))</f>
        <v/>
      </c>
      <c r="AC315" s="12">
        <f>IF(L315=0,"",IF(AND(L315="CNPJ/CPF",A315="PF"),"PIX: "&amp;TEXT(M315,"00000000000"),IF(L315="TELEFONE","PIX: "&amp;M315,IF(L315="EMAIL","PIX: "&amp;M315,"PIX: "&amp;TEXT(M315,"00000000000000")))))</f>
        <v/>
      </c>
      <c r="AE315" s="86">
        <f>IF(A315="PF",LEN(B315),"")</f>
        <v/>
      </c>
      <c r="AF315" s="12">
        <f>IF(AE315="","",IF(AE315=8,"000."&amp;LEFT(B315,3)&amp;"."&amp;MID(B315,4,3)&amp;"-"&amp;RIGHT(B315,2),IF(AE315=9,"00"&amp;LEFT(B315,1)&amp;"."&amp;MID(B315,2,3)&amp;"."&amp;MID(B315,5,3)&amp;"-"&amp;RIGHT(B315,2),IF(AE315=10,"0"&amp;LEFT(B315,2)&amp;"."&amp;MID(B315,3,3)&amp;"."&amp;MID(B315,6,3)&amp;"-"&amp;RIGHT(B315,2),LEFT(B315,3)&amp;"."&amp;MID(B315,4,3)&amp;"."&amp;MID(B315,7,3)&amp;"-"&amp;RIGHT(B315,2)))))</f>
        <v/>
      </c>
    </row>
    <row r="316">
      <c r="A316" s="98">
        <f>IF(B316="","",IF(LEN(B316)&lt;=11,"PF","PJ"))</f>
        <v/>
      </c>
      <c r="B316" s="98" t="n">
        <v>13840800668</v>
      </c>
      <c r="C316" s="35" t="inlineStr">
        <is>
          <t>JESUS AVELINO LOMBARDI</t>
        </is>
      </c>
      <c r="D316" s="35" t="inlineStr">
        <is>
          <t>JESUS AVELINO LOMBARDI</t>
        </is>
      </c>
      <c r="E316" s="98">
        <f>B316</f>
        <v/>
      </c>
      <c r="M316" s="41">
        <f>IF(L316=0,"",IF(L316=Diversos!$I$2,IF(LEN(B316)&lt;=11,TEXT(B316,"00000000000"),TEXT(B316,"00000000000000")),IF(L316=Diversos!$I$3,G316,F316)))</f>
        <v/>
      </c>
      <c r="N316" s="12" t="inlineStr">
        <is>
          <t>SERV</t>
        </is>
      </c>
      <c r="AA316" s="59">
        <f>IF(AND(AB316&lt;&gt;"",AC316&lt;&gt;""),AC316,AB316&amp;AC316)</f>
        <v/>
      </c>
      <c r="AB316" s="12">
        <f>IF(H316=0,"",IF(I316=13,H316&amp;"  "&amp;TEXT(I316,"000")&amp;"  "&amp;TEXT(J316,"0000")&amp;"  "&amp;K316&amp;" - CPF: "&amp;E316,H316&amp;"  "&amp;TEXT(J316,"0000")&amp;"  "&amp;K316&amp;" - CPF: "&amp;AF316))</f>
        <v/>
      </c>
      <c r="AC316" s="12">
        <f>IF(L316=0,"",IF(AND(L316="CNPJ/CPF",A316="PF"),"PIX: "&amp;TEXT(M316,"00000000000"),IF(L316="TELEFONE","PIX: "&amp;M316,IF(L316="EMAIL","PIX: "&amp;M316,"PIX: "&amp;TEXT(M316,"00000000000000")))))</f>
        <v/>
      </c>
      <c r="AE316" s="86">
        <f>IF(A316="PF",LEN(B316),"")</f>
        <v/>
      </c>
      <c r="AF316" s="12">
        <f>IF(AE316="","",IF(AE316=8,"000."&amp;LEFT(B316,3)&amp;"."&amp;MID(B316,4,3)&amp;"-"&amp;RIGHT(B316,2),IF(AE316=9,"00"&amp;LEFT(B316,1)&amp;"."&amp;MID(B316,2,3)&amp;"."&amp;MID(B316,5,3)&amp;"-"&amp;RIGHT(B316,2),IF(AE316=10,"0"&amp;LEFT(B316,2)&amp;"."&amp;MID(B316,3,3)&amp;"."&amp;MID(B316,6,3)&amp;"-"&amp;RIGHT(B316,2),LEFT(B316,3)&amp;"."&amp;MID(B316,4,3)&amp;"."&amp;MID(B316,7,3)&amp;"-"&amp;RIGHT(B316,2)))))</f>
        <v/>
      </c>
    </row>
    <row r="317">
      <c r="A317" s="98">
        <f>IF(B317="","",IF(LEN(B317)&lt;=11,"PF","PJ"))</f>
        <v/>
      </c>
      <c r="B317" s="98" t="n">
        <v>91559197668</v>
      </c>
      <c r="C317" s="75" t="inlineStr">
        <is>
          <t>JESUSMAR MELQUIADES DA CRUZ</t>
        </is>
      </c>
      <c r="D317" s="35">
        <f>UPPER(C317)</f>
        <v/>
      </c>
      <c r="E317" s="98">
        <f>B317</f>
        <v/>
      </c>
      <c r="M317" s="41">
        <f>IF(L317=0,"",IF(L317=Diversos!$I$2,IF(LEN(B317)&lt;=11,TEXT(B317,"00000000000"),TEXT(B317,"00000000000000")),IF(L317=Diversos!$I$3,G317,F317)))</f>
        <v/>
      </c>
      <c r="N317" s="12" t="inlineStr">
        <is>
          <t>MO</t>
        </is>
      </c>
      <c r="P317" s="12" t="inlineStr">
        <is>
          <t>COLABORADOR</t>
        </is>
      </c>
      <c r="AA317" s="59">
        <f>IF(AND(AB317&lt;&gt;"",AC317&lt;&gt;""),AC317,AB317&amp;AC317)</f>
        <v/>
      </c>
      <c r="AB317" s="12">
        <f>IF(H317=0,"",IF(I317=13,H317&amp;"  "&amp;TEXT(I317,"000")&amp;"  "&amp;TEXT(J317,"0000")&amp;"  "&amp;K317&amp;" - CPF: "&amp;E317,H317&amp;"  "&amp;TEXT(J317,"0000")&amp;"  "&amp;K317&amp;" - CPF: "&amp;AF317))</f>
        <v/>
      </c>
      <c r="AC317" s="12">
        <f>IF(L317=0,"",IF(AND(L317="CNPJ/CPF",A317="PF"),"PIX: "&amp;TEXT(M317,"00000000000"),IF(L317="TELEFONE","PIX: "&amp;M317,IF(L317="EMAIL","PIX: "&amp;M317,"PIX: "&amp;TEXT(M317,"00000000000000")))))</f>
        <v/>
      </c>
      <c r="AE317" s="86">
        <f>IF(A317="PF",LEN(B317),"")</f>
        <v/>
      </c>
      <c r="AF317" s="12">
        <f>IF(AE317="","",IF(AE317=8,"000."&amp;LEFT(B317,3)&amp;"."&amp;MID(B317,4,3)&amp;"-"&amp;RIGHT(B317,2),IF(AE317=9,"00"&amp;LEFT(B317,1)&amp;"."&amp;MID(B317,2,3)&amp;"."&amp;MID(B317,5,3)&amp;"-"&amp;RIGHT(B317,2),IF(AE317=10,"0"&amp;LEFT(B317,2)&amp;"."&amp;MID(B317,3,3)&amp;"."&amp;MID(B317,6,3)&amp;"-"&amp;RIGHT(B317,2),LEFT(B317,3)&amp;"."&amp;MID(B317,4,3)&amp;"."&amp;MID(B317,7,3)&amp;"-"&amp;RIGHT(B317,2)))))</f>
        <v/>
      </c>
    </row>
    <row r="318">
      <c r="A318" s="98">
        <f>IF(B318="","",IF(LEN(B318)&lt;=11,"PF","PJ"))</f>
        <v/>
      </c>
      <c r="B318" s="98" t="n">
        <v>3481975600</v>
      </c>
      <c r="C318" s="35" t="inlineStr">
        <is>
          <t>JOAO BATISTA CALDEIRA</t>
        </is>
      </c>
      <c r="D318" s="36">
        <f>UPPER(C318)</f>
        <v/>
      </c>
      <c r="E318" s="37">
        <f>B318</f>
        <v/>
      </c>
      <c r="I318" s="45" t="n"/>
      <c r="L318" s="12" t="inlineStr">
        <is>
          <t>CNPJ/CPF</t>
        </is>
      </c>
      <c r="M318" s="41">
        <f>IF(L318=0,"",IF(L318=Diversos!$I$2,IF(LEN(B318)&lt;=11,TEXT(B318,"00000000000"),TEXT(B318,"00000000000000")),IF(L318=Diversos!$I$3,G318,F318)))</f>
        <v/>
      </c>
      <c r="N318" s="44" t="inlineStr">
        <is>
          <t>MO</t>
        </is>
      </c>
      <c r="P318" s="44" t="inlineStr">
        <is>
          <t>COLABORADOR</t>
        </is>
      </c>
      <c r="AA318" s="59">
        <f>IF(AND(AB318&lt;&gt;"",AC318&lt;&gt;""),AC318,AB318&amp;AC318)</f>
        <v/>
      </c>
      <c r="AB318" s="12">
        <f>IF(H318=0,"",IF(I318=13,H318&amp;"  "&amp;TEXT(I318,"000")&amp;"  "&amp;TEXT(J318,"0000")&amp;"  "&amp;K318&amp;" - CPF: "&amp;E318,H318&amp;"  "&amp;TEXT(J318,"0000")&amp;"  "&amp;K318&amp;" - CPF: "&amp;AF318))</f>
        <v/>
      </c>
      <c r="AC318" s="12">
        <f>IF(L318=0,"",IF(AND(L318="CNPJ/CPF",A318="PF"),"PIX: "&amp;TEXT(M318,"00000000000"),IF(L318="TELEFONE","PIX: "&amp;M318,IF(L318="EMAIL","PIX: "&amp;M318,"PIX: "&amp;TEXT(M318,"00000000000000")))))</f>
        <v/>
      </c>
      <c r="AE318" s="86">
        <f>IF(A318="PF",LEN(B318),"")</f>
        <v/>
      </c>
      <c r="AF318" s="12">
        <f>IF(AE318="","",IF(AE318=8,"000."&amp;LEFT(B318,3)&amp;"."&amp;MID(B318,4,3)&amp;"-"&amp;RIGHT(B318,2),IF(AE318=9,"00"&amp;LEFT(B318,1)&amp;"."&amp;MID(B318,2,3)&amp;"."&amp;MID(B318,5,3)&amp;"-"&amp;RIGHT(B318,2),IF(AE318=10,"0"&amp;LEFT(B318,2)&amp;"."&amp;MID(B318,3,3)&amp;"."&amp;MID(B318,6,3)&amp;"-"&amp;RIGHT(B318,2),LEFT(B318,3)&amp;"."&amp;MID(B318,4,3)&amp;"."&amp;MID(B318,7,3)&amp;"-"&amp;RIGHT(B318,2)))))</f>
        <v/>
      </c>
    </row>
    <row r="319">
      <c r="A319" s="98">
        <f>IF(B319="","",IF(LEN(B319)&lt;=11,"PF","PJ"))</f>
        <v/>
      </c>
      <c r="B319" s="98" t="n">
        <v>31999860940</v>
      </c>
      <c r="C319" s="35" t="inlineStr">
        <is>
          <t>JOAO BATISTA DA SILVA</t>
        </is>
      </c>
      <c r="D319" s="36">
        <f>UPPER(C319)</f>
        <v/>
      </c>
      <c r="E319" s="37">
        <f>B319</f>
        <v/>
      </c>
      <c r="L319" s="12" t="inlineStr">
        <is>
          <t>CNPJ/CPF</t>
        </is>
      </c>
      <c r="M319" s="41">
        <f>IF(L319=0,"",IF(L319=Diversos!$I$2,IF(LEN(B319)&lt;=11,TEXT(B319,"00000000000"),TEXT(B319,"00000000000000")),IF(L319=Diversos!$I$3,G319,F319)))</f>
        <v/>
      </c>
      <c r="N319" s="12" t="inlineStr">
        <is>
          <t>MO</t>
        </is>
      </c>
      <c r="P319" s="12" t="inlineStr">
        <is>
          <t>COLABORADOR</t>
        </is>
      </c>
      <c r="AA319" s="59">
        <f>IF(AND(AB319&lt;&gt;"",AC319&lt;&gt;""),AC319,AB319&amp;AC319)</f>
        <v/>
      </c>
      <c r="AB319" s="12">
        <f>IF(H319=0,"",IF(I319=13,H319&amp;"  "&amp;TEXT(I319,"000")&amp;"  "&amp;TEXT(J319,"0000")&amp;"  "&amp;K319&amp;" - CPF: "&amp;E319,H319&amp;"  "&amp;TEXT(J319,"0000")&amp;"  "&amp;K319&amp;" - CPF: "&amp;AF319))</f>
        <v/>
      </c>
      <c r="AC319" s="12">
        <f>IF(L319=0,"",IF(AND(L319="CNPJ/CPF",A319="PF"),"PIX: "&amp;TEXT(M319,"00000000000"),IF(L319="TELEFONE","PIX: "&amp;M319,IF(L319="EMAIL","PIX: "&amp;M319,"PIX: "&amp;TEXT(M319,"00000000000000")))))</f>
        <v/>
      </c>
      <c r="AE319" s="86">
        <f>IF(A319="PF",LEN(B319),"")</f>
        <v/>
      </c>
      <c r="AF319" s="12">
        <f>IF(AE319="","",IF(AE319=8,"000."&amp;LEFT(B319,3)&amp;"."&amp;MID(B319,4,3)&amp;"-"&amp;RIGHT(B319,2),IF(AE319=9,"00"&amp;LEFT(B319,1)&amp;"."&amp;MID(B319,2,3)&amp;"."&amp;MID(B319,5,3)&amp;"-"&amp;RIGHT(B319,2),IF(AE319=10,"0"&amp;LEFT(B319,2)&amp;"."&amp;MID(B319,3,3)&amp;"."&amp;MID(B319,6,3)&amp;"-"&amp;RIGHT(B319,2),LEFT(B319,3)&amp;"."&amp;MID(B319,4,3)&amp;"."&amp;MID(B319,7,3)&amp;"-"&amp;RIGHT(B319,2)))))</f>
        <v/>
      </c>
    </row>
    <row r="320">
      <c r="A320" s="98">
        <f>IF(B320="","",IF(LEN(B320)&lt;=11,"PF","PJ"))</f>
        <v/>
      </c>
      <c r="B320" s="98" t="n">
        <v>7378472808</v>
      </c>
      <c r="C320" s="35" t="inlineStr">
        <is>
          <t>JOÃO BATISTA DA SILVA</t>
        </is>
      </c>
      <c r="D320" s="36">
        <f>UPPER(C320)</f>
        <v/>
      </c>
      <c r="E320" s="37">
        <f>B320</f>
        <v/>
      </c>
      <c r="H320" s="12" t="inlineStr">
        <is>
          <t>CEF</t>
        </is>
      </c>
      <c r="I320" s="39" t="n">
        <v>13</v>
      </c>
      <c r="J320" s="40" t="n">
        <v>2837</v>
      </c>
      <c r="K320" s="12" t="n">
        <v>294738</v>
      </c>
      <c r="M320" s="41">
        <f>IF(L320=0,"",IF(L320=Diversos!$I$2,IF(LEN(B320)&lt;=11,TEXT(B320,"00000000000"),TEXT(B320,"00000000000000")),IF(L320=Diversos!$I$3,G320,F320)))</f>
        <v/>
      </c>
      <c r="N320" s="12" t="inlineStr">
        <is>
          <t>MO</t>
        </is>
      </c>
      <c r="P320" s="12" t="inlineStr">
        <is>
          <t>COLABORADOR</t>
        </is>
      </c>
      <c r="AA320" s="59">
        <f>IF(AND(AB320&lt;&gt;"",AC320&lt;&gt;""),AC320,AB320&amp;AC320)</f>
        <v/>
      </c>
      <c r="AB320" s="12">
        <f>IF(H320=0,"",IF(I320=13,H320&amp;"  "&amp;TEXT(I320,"000")&amp;"  "&amp;TEXT(J320,"0000")&amp;"  "&amp;K320&amp;" - CPF: "&amp;E320,H320&amp;"  "&amp;TEXT(J320,"0000")&amp;"  "&amp;K320&amp;" - CPF: "&amp;AF320))</f>
        <v/>
      </c>
      <c r="AC320" s="12">
        <f>IF(L320=0,"",IF(AND(L320="CNPJ/CPF",A320="PF"),"PIX: "&amp;TEXT(M320,"00000000000"),IF(L320="TELEFONE","PIX: "&amp;M320,IF(L320="EMAIL","PIX: "&amp;M320,"PIX: "&amp;TEXT(M320,"00000000000000")))))</f>
        <v/>
      </c>
      <c r="AE320" s="86">
        <f>IF(A320="PF",LEN(B320),"")</f>
        <v/>
      </c>
      <c r="AF320" s="12">
        <f>IF(AE320="","",IF(AE320=8,"000."&amp;LEFT(B320,3)&amp;"."&amp;MID(B320,4,3)&amp;"-"&amp;RIGHT(B320,2),IF(AE320=9,"00"&amp;LEFT(B320,1)&amp;"."&amp;MID(B320,2,3)&amp;"."&amp;MID(B320,5,3)&amp;"-"&amp;RIGHT(B320,2),IF(AE320=10,"0"&amp;LEFT(B320,2)&amp;"."&amp;MID(B320,3,3)&amp;"."&amp;MID(B320,6,3)&amp;"-"&amp;RIGHT(B320,2),LEFT(B320,3)&amp;"."&amp;MID(B320,4,3)&amp;"."&amp;MID(B320,7,3)&amp;"-"&amp;RIGHT(B320,2)))))</f>
        <v/>
      </c>
    </row>
    <row r="321">
      <c r="A321" s="98">
        <f>IF(B321="","",IF(LEN(B321)&lt;=11,"PF","PJ"))</f>
        <v/>
      </c>
      <c r="B321" s="98" t="n">
        <v>5318038646</v>
      </c>
      <c r="C321" s="35" t="inlineStr">
        <is>
          <t>JOÃO CARLOS DOS SANTOS BARBOSA</t>
        </is>
      </c>
      <c r="D321" s="35">
        <f>UPPER(C321)</f>
        <v/>
      </c>
      <c r="E321" s="37">
        <f>B321</f>
        <v/>
      </c>
      <c r="L321" s="12" t="inlineStr">
        <is>
          <t>CNPJ/CPF</t>
        </is>
      </c>
      <c r="M321" s="41">
        <f>IF(L321=0,"",IF(L321=Diversos!$I$2,IF(LEN(B321)&lt;=11,TEXT(B321,"00000000000"),TEXT(B321,"00000000000000")),IF(L321=Diversos!$I$3,G321,F321)))</f>
        <v/>
      </c>
      <c r="N321" s="12" t="inlineStr">
        <is>
          <t>MO</t>
        </is>
      </c>
      <c r="P321" s="44" t="inlineStr">
        <is>
          <t>COLABORADOR</t>
        </is>
      </c>
      <c r="AA321" s="59">
        <f>IF(AND(AB321&lt;&gt;"",AC321&lt;&gt;""),AC321,AB321&amp;AC321)</f>
        <v/>
      </c>
      <c r="AB321" s="12">
        <f>IF(H321=0,"",IF(I321=13,H321&amp;"  "&amp;TEXT(I321,"000")&amp;"  "&amp;TEXT(J321,"0000")&amp;"  "&amp;K321&amp;" - CPF: "&amp;E321,H321&amp;"  "&amp;TEXT(J321,"0000")&amp;"  "&amp;K321&amp;" - CPF: "&amp;AF321))</f>
        <v/>
      </c>
      <c r="AC321" s="12">
        <f>IF(L321=0,"",IF(AND(L321="CNPJ/CPF",A321="PF"),"PIX: "&amp;TEXT(M321,"00000000000"),IF(L321="TELEFONE","PIX: "&amp;M321,IF(L321="EMAIL","PIX: "&amp;M321,"PIX: "&amp;TEXT(M321,"00000000000000")))))</f>
        <v/>
      </c>
      <c r="AE321" s="86">
        <f>IF(A321="PF",LEN(B321),"")</f>
        <v/>
      </c>
      <c r="AF321" s="12">
        <f>IF(AE321="","",IF(AE321=8,"000."&amp;LEFT(B321,3)&amp;"."&amp;MID(B321,4,3)&amp;"-"&amp;RIGHT(B321,2),IF(AE321=9,"00"&amp;LEFT(B321,1)&amp;"."&amp;MID(B321,2,3)&amp;"."&amp;MID(B321,5,3)&amp;"-"&amp;RIGHT(B321,2),IF(AE321=10,"0"&amp;LEFT(B321,2)&amp;"."&amp;MID(B321,3,3)&amp;"."&amp;MID(B321,6,3)&amp;"-"&amp;RIGHT(B321,2),LEFT(B321,3)&amp;"."&amp;MID(B321,4,3)&amp;"."&amp;MID(B321,7,3)&amp;"-"&amp;RIGHT(B321,2)))))</f>
        <v/>
      </c>
    </row>
    <row r="322">
      <c r="A322" s="98">
        <f>IF(B322="","",IF(LEN(B322)&lt;=11,"PF","PJ"))</f>
        <v/>
      </c>
      <c r="B322" s="52" t="n">
        <v>20020020000</v>
      </c>
      <c r="C322" s="35" t="inlineStr">
        <is>
          <t>JOÃO FELIPE VALENTIM LAUAR</t>
        </is>
      </c>
      <c r="D322" s="36">
        <f>UPPER(C322)</f>
        <v/>
      </c>
      <c r="E322" s="37">
        <f>B322</f>
        <v/>
      </c>
      <c r="I322" s="45" t="n"/>
      <c r="L322" s="12" t="inlineStr">
        <is>
          <t>CNPJ/CPF</t>
        </is>
      </c>
      <c r="M322" s="41">
        <f>IF(L322=0,"",IF(L322=Diversos!$I$2,IF(LEN(B322)&lt;=11,TEXT(B322,"00000000000"),TEXT(B322,"00000000000000")),IF(L322=Diversos!$I$3,G322,F322)))</f>
        <v/>
      </c>
      <c r="N322" s="44" t="inlineStr">
        <is>
          <t>DIV</t>
        </is>
      </c>
      <c r="P322" s="44" t="inlineStr">
        <is>
          <t>TERCEIRO</t>
        </is>
      </c>
      <c r="AA322" s="59">
        <f>IF(AND(AB322&lt;&gt;"",AC322&lt;&gt;""),AC322,AB322&amp;AC322)</f>
        <v/>
      </c>
      <c r="AB322" s="12">
        <f>IF(H322=0,"",IF(I322=13,H322&amp;"  "&amp;TEXT(I322,"000")&amp;"  "&amp;TEXT(J322,"0000")&amp;"  "&amp;K322&amp;" - CPF: "&amp;E322,H322&amp;"  "&amp;TEXT(J322,"0000")&amp;"  "&amp;K322&amp;" - CPF: "&amp;AF322))</f>
        <v/>
      </c>
      <c r="AC322" s="12">
        <f>IF(L322=0,"",IF(AND(L322="CNPJ/CPF",A322="PF"),"PIX: "&amp;TEXT(M322,"00000000000"),IF(L322="TELEFONE","PIX: "&amp;M322,IF(L322="EMAIL","PIX: "&amp;M322,"PIX: "&amp;TEXT(M322,"00000000000000")))))</f>
        <v/>
      </c>
      <c r="AE322" s="86">
        <f>IF(A322="PF",LEN(B322),"")</f>
        <v/>
      </c>
      <c r="AF322" s="12">
        <f>IF(AE322="","",IF(AE322=8,"000."&amp;LEFT(B322,3)&amp;"."&amp;MID(B322,4,3)&amp;"-"&amp;RIGHT(B322,2),IF(AE322=9,"00"&amp;LEFT(B322,1)&amp;"."&amp;MID(B322,2,3)&amp;"."&amp;MID(B322,5,3)&amp;"-"&amp;RIGHT(B322,2),IF(AE322=10,"0"&amp;LEFT(B322,2)&amp;"."&amp;MID(B322,3,3)&amp;"."&amp;MID(B322,6,3)&amp;"-"&amp;RIGHT(B322,2),LEFT(B322,3)&amp;"."&amp;MID(B322,4,3)&amp;"."&amp;MID(B322,7,3)&amp;"-"&amp;RIGHT(B322,2)))))</f>
        <v/>
      </c>
    </row>
    <row r="323">
      <c r="A323" s="98">
        <f>IF(B323="","",IF(LEN(B323)&lt;=11,"PF","PJ"))</f>
        <v/>
      </c>
      <c r="B323" s="52" t="n">
        <v>13213213200</v>
      </c>
      <c r="C323" s="35" t="inlineStr">
        <is>
          <t>JOÃO HERNANY SODRE FABIANO</t>
        </is>
      </c>
      <c r="D323" s="36">
        <f>UPPER(C323)</f>
        <v/>
      </c>
      <c r="E323" s="98">
        <f>B323</f>
        <v/>
      </c>
      <c r="M323" s="41">
        <f>IF(L323=0,"",IF(L323=Diversos!$I$2,IF(LEN(B323)&lt;=11,TEXT(B323,"00000000000"),TEXT(B323,"00000000000000")),IF(L323=Diversos!$I$3,G323,F323)))</f>
        <v/>
      </c>
      <c r="N323" s="12" t="inlineStr">
        <is>
          <t>DIV</t>
        </is>
      </c>
      <c r="O323" s="12" t="inlineStr">
        <is>
          <t>FRETE</t>
        </is>
      </c>
      <c r="P323" s="12" t="inlineStr">
        <is>
          <t>TERCEIRO</t>
        </is>
      </c>
      <c r="AA323" s="59">
        <f>IF(AND(AB323&lt;&gt;"",AC323&lt;&gt;""),AC323,AB323&amp;AC323)</f>
        <v/>
      </c>
      <c r="AB323" s="12">
        <f>IF(H323=0,"",IF(I323=13,H323&amp;"  "&amp;TEXT(I323,"000")&amp;"  "&amp;TEXT(J323,"0000")&amp;"  "&amp;K323&amp;" - CPF: "&amp;E323,H323&amp;"  "&amp;TEXT(J323,"0000")&amp;"  "&amp;K323&amp;" - CPF: "&amp;AF323))</f>
        <v/>
      </c>
      <c r="AC323" s="12">
        <f>IF(L323=0,"",IF(AND(L323="CNPJ/CPF",A323="PF"),"PIX: "&amp;TEXT(M323,"00000000000"),IF(L323="TELEFONE","PIX: "&amp;M323,IF(L323="EMAIL","PIX: "&amp;M323,"PIX: "&amp;TEXT(M323,"00000000000000")))))</f>
        <v/>
      </c>
      <c r="AE323" s="86">
        <f>IF(A323="PF",LEN(B323),"")</f>
        <v/>
      </c>
      <c r="AF323" s="12">
        <f>IF(AE323="","",IF(AE323=8,"000."&amp;LEFT(B323,3)&amp;"."&amp;MID(B323,4,3)&amp;"-"&amp;RIGHT(B323,2),IF(AE323=9,"00"&amp;LEFT(B323,1)&amp;"."&amp;MID(B323,2,3)&amp;"."&amp;MID(B323,5,3)&amp;"-"&amp;RIGHT(B323,2),IF(AE323=10,"0"&amp;LEFT(B323,2)&amp;"."&amp;MID(B323,3,3)&amp;"."&amp;MID(B323,6,3)&amp;"-"&amp;RIGHT(B323,2),LEFT(B323,3)&amp;"."&amp;MID(B323,4,3)&amp;"."&amp;MID(B323,7,3)&amp;"-"&amp;RIGHT(B323,2)))))</f>
        <v/>
      </c>
    </row>
    <row r="324">
      <c r="A324" s="98">
        <f>IF(B324="","",IF(LEN(B324)&lt;=11,"PF","PJ"))</f>
        <v/>
      </c>
      <c r="B324" s="98" t="n">
        <v>505644630</v>
      </c>
      <c r="C324" s="35" t="inlineStr">
        <is>
          <t>JOÃO LUIZ PEREIRA</t>
        </is>
      </c>
      <c r="D324" s="35">
        <f>UPPER(C324)</f>
        <v/>
      </c>
      <c r="E324" s="37">
        <f>B324</f>
        <v/>
      </c>
      <c r="L324" s="12" t="inlineStr">
        <is>
          <t>CNPJ/CPF</t>
        </is>
      </c>
      <c r="M324" s="41">
        <f>IF(L324=0,"",IF(L324=Diversos!$I$2,IF(LEN(B324)&lt;=11,TEXT(B324,"00000000000"),TEXT(B324,"00000000000000")),IF(L324=Diversos!$I$3,G324,F324)))</f>
        <v/>
      </c>
      <c r="N324" s="12" t="inlineStr">
        <is>
          <t>MO</t>
        </is>
      </c>
      <c r="P324" s="44" t="inlineStr">
        <is>
          <t>COLABORADOR</t>
        </is>
      </c>
      <c r="AA324" s="59">
        <f>IF(AND(AB324&lt;&gt;"",AC324&lt;&gt;""),AC324,AB324&amp;AC324)</f>
        <v/>
      </c>
      <c r="AB324" s="12">
        <f>IF(H324=0,"",IF(I324=13,H324&amp;"  "&amp;TEXT(I324,"000")&amp;"  "&amp;TEXT(J324,"0000")&amp;"  "&amp;K324&amp;" - CPF: "&amp;E324,H324&amp;"  "&amp;TEXT(J324,"0000")&amp;"  "&amp;K324&amp;" - CPF: "&amp;AF324))</f>
        <v/>
      </c>
      <c r="AC324" s="12">
        <f>IF(L324=0,"",IF(AND(L324="CNPJ/CPF",A324="PF"),"PIX: "&amp;TEXT(M324,"00000000000"),IF(L324="TELEFONE","PIX: "&amp;M324,IF(L324="EMAIL","PIX: "&amp;M324,"PIX: "&amp;TEXT(M324,"00000000000000")))))</f>
        <v/>
      </c>
      <c r="AE324" s="86">
        <f>IF(A324="PF",LEN(B324),"")</f>
        <v/>
      </c>
      <c r="AF324" s="12">
        <f>IF(AE324="","",IF(AE324=8,"000."&amp;LEFT(B324,3)&amp;"."&amp;MID(B324,4,3)&amp;"-"&amp;RIGHT(B324,2),IF(AE324=9,"00"&amp;LEFT(B324,1)&amp;"."&amp;MID(B324,2,3)&amp;"."&amp;MID(B324,5,3)&amp;"-"&amp;RIGHT(B324,2),IF(AE324=10,"0"&amp;LEFT(B324,2)&amp;"."&amp;MID(B324,3,3)&amp;"."&amp;MID(B324,6,3)&amp;"-"&amp;RIGHT(B324,2),LEFT(B324,3)&amp;"."&amp;MID(B324,4,3)&amp;"."&amp;MID(B324,7,3)&amp;"-"&amp;RIGHT(B324,2)))))</f>
        <v/>
      </c>
    </row>
    <row r="325">
      <c r="A325" s="98">
        <f>IF(B325="","",IF(LEN(B325)&lt;=11,"PF","PJ"))</f>
        <v/>
      </c>
      <c r="B325" s="98" t="n">
        <v>31999521026</v>
      </c>
      <c r="C325" s="35" t="inlineStr">
        <is>
          <t>JOÃO MARINHO</t>
        </is>
      </c>
      <c r="D325" s="35">
        <f>UPPER(C325)</f>
        <v/>
      </c>
      <c r="E325" s="98">
        <f>B325</f>
        <v/>
      </c>
      <c r="M325" s="41">
        <f>IF(L325=0,"",IF(L325=Diversos!$I$2,IF(LEN(B325)&lt;=11,TEXT(B325,"00000000000"),TEXT(B325,"00000000000000")),IF(L325=Diversos!$I$3,G325,F325)))</f>
        <v/>
      </c>
      <c r="N325" s="12" t="inlineStr">
        <is>
          <t>SERV</t>
        </is>
      </c>
      <c r="AA325" s="59">
        <f>IF(AND(AB325&lt;&gt;"",AC325&lt;&gt;""),AC325,AB325&amp;AC325)</f>
        <v/>
      </c>
      <c r="AB325" s="12">
        <f>IF(H325=0,"",IF(I325=13,H325&amp;"  "&amp;TEXT(I325,"000")&amp;"  "&amp;TEXT(J325,"0000")&amp;"  "&amp;K325&amp;" - CPF: "&amp;E325,H325&amp;"  "&amp;TEXT(J325,"0000")&amp;"  "&amp;K325&amp;" - CPF: "&amp;AF325))</f>
        <v/>
      </c>
      <c r="AC325" s="12">
        <f>IF(L325=0,"",IF(AND(L325="CNPJ/CPF",A325="PF"),"PIX: "&amp;TEXT(M325,"00000000000"),IF(L325="TELEFONE","PIX: "&amp;M325,IF(L325="EMAIL","PIX: "&amp;M325,"PIX: "&amp;TEXT(M325,"00000000000000")))))</f>
        <v/>
      </c>
      <c r="AE325" s="86">
        <f>IF(A325="PF",LEN(B325),"")</f>
        <v/>
      </c>
      <c r="AF325" s="12">
        <f>IF(AE325="","",IF(AE325=8,"000."&amp;LEFT(B325,3)&amp;"."&amp;MID(B325,4,3)&amp;"-"&amp;RIGHT(B325,2),IF(AE325=9,"00"&amp;LEFT(B325,1)&amp;"."&amp;MID(B325,2,3)&amp;"."&amp;MID(B325,5,3)&amp;"-"&amp;RIGHT(B325,2),IF(AE325=10,"0"&amp;LEFT(B325,2)&amp;"."&amp;MID(B325,3,3)&amp;"."&amp;MID(B325,6,3)&amp;"-"&amp;RIGHT(B325,2),LEFT(B325,3)&amp;"."&amp;MID(B325,4,3)&amp;"."&amp;MID(B325,7,3)&amp;"-"&amp;RIGHT(B325,2)))))</f>
        <v/>
      </c>
    </row>
    <row r="326">
      <c r="A326" s="98">
        <f>IF(B326="","",IF(LEN(B326)&lt;=11,"PF","PJ"))</f>
        <v/>
      </c>
      <c r="B326" s="52" t="n">
        <v>31992052554</v>
      </c>
      <c r="C326" s="35" t="inlineStr">
        <is>
          <t>JOÃO PAULO GUIMARÃES MARTINI</t>
        </is>
      </c>
      <c r="D326" s="35">
        <f>UPPER(C326)</f>
        <v/>
      </c>
      <c r="E326" s="98">
        <f>B326</f>
        <v/>
      </c>
      <c r="F326" s="38" t="n">
        <v>31992052554</v>
      </c>
      <c r="L326" s="12" t="inlineStr">
        <is>
          <t>TELEFONE</t>
        </is>
      </c>
      <c r="M326" s="41">
        <f>IF(L326=0,"",IF(L326=Diversos!$I$2,IF(LEN(B326)&lt;=11,TEXT(B326,"00000000000"),TEXT(B326,"00000000000000")),IF(L326=Diversos!$I$3,G326,F326)))</f>
        <v/>
      </c>
      <c r="N326" s="12" t="inlineStr">
        <is>
          <t>SERV</t>
        </is>
      </c>
      <c r="AA326" s="59">
        <f>IF(AND(AB326&lt;&gt;"",AC326&lt;&gt;""),AC326,AB326&amp;AC326)</f>
        <v/>
      </c>
      <c r="AB326" s="12">
        <f>IF(H326=0,"",IF(I326=13,H326&amp;"  "&amp;TEXT(I326,"000")&amp;"  "&amp;TEXT(J326,"0000")&amp;"  "&amp;K326&amp;" - CPF: "&amp;E326,H326&amp;"  "&amp;TEXT(J326,"0000")&amp;"  "&amp;K326&amp;" - CPF: "&amp;AF326))</f>
        <v/>
      </c>
      <c r="AC326" s="12">
        <f>IF(L326=0,"",IF(AND(L326="CNPJ/CPF",A326="PF"),"PIX: "&amp;TEXT(M326,"00000000000"),IF(L326="TELEFONE","PIX: "&amp;M326,IF(L326="EMAIL","PIX: "&amp;M326,"PIX: "&amp;TEXT(M326,"00000000000000")))))</f>
        <v/>
      </c>
      <c r="AE326" s="86">
        <f>IF(A326="PF",LEN(B326),"")</f>
        <v/>
      </c>
      <c r="AF326" s="12">
        <f>IF(AE326="","",IF(AE326=8,"000."&amp;LEFT(B326,3)&amp;"."&amp;MID(B326,4,3)&amp;"-"&amp;RIGHT(B326,2),IF(AE326=9,"00"&amp;LEFT(B326,1)&amp;"."&amp;MID(B326,2,3)&amp;"."&amp;MID(B326,5,3)&amp;"-"&amp;RIGHT(B326,2),IF(AE326=10,"0"&amp;LEFT(B326,2)&amp;"."&amp;MID(B326,3,3)&amp;"."&amp;MID(B326,6,3)&amp;"-"&amp;RIGHT(B326,2),LEFT(B326,3)&amp;"."&amp;MID(B326,4,3)&amp;"."&amp;MID(B326,7,3)&amp;"-"&amp;RIGHT(B326,2)))))</f>
        <v/>
      </c>
    </row>
    <row r="327">
      <c r="A327" s="98">
        <f>IF(B327="","",IF(LEN(B327)&lt;=11,"PF","PJ"))</f>
        <v/>
      </c>
      <c r="B327" s="98" t="n">
        <v>15960585600</v>
      </c>
      <c r="C327" s="35" t="inlineStr">
        <is>
          <t>JOÃO VICTOR RODRIGUES DOS REIS</t>
        </is>
      </c>
      <c r="D327" s="35">
        <f>UPPER(C327)</f>
        <v/>
      </c>
      <c r="E327" s="98">
        <f>B327</f>
        <v/>
      </c>
      <c r="L327" s="12" t="inlineStr">
        <is>
          <t>CNPJ/CPF</t>
        </is>
      </c>
      <c r="M327" s="41">
        <f>IF(L327=0,"",IF(L327=Diversos!$I$2,IF(LEN(B327)&lt;=11,TEXT(B327,"00000000000"),TEXT(B327,"00000000000000")),IF(L327=Diversos!$I$3,G327,F327)))</f>
        <v/>
      </c>
      <c r="N327" s="12" t="inlineStr">
        <is>
          <t>MO</t>
        </is>
      </c>
      <c r="P327" s="12" t="inlineStr">
        <is>
          <t>COLABORADOR</t>
        </is>
      </c>
      <c r="AA327" s="59">
        <f>IF(AND(AB327&lt;&gt;"",AC327&lt;&gt;""),AC327,AB327&amp;AC327)</f>
        <v/>
      </c>
      <c r="AB327" s="12">
        <f>IF(H327=0,"",IF(I327=13,H327&amp;"  "&amp;TEXT(I327,"000")&amp;"  "&amp;TEXT(J327,"0000")&amp;"  "&amp;K327&amp;" - CPF: "&amp;E327,H327&amp;"  "&amp;TEXT(J327,"0000")&amp;"  "&amp;K327&amp;" - CPF: "&amp;AF327))</f>
        <v/>
      </c>
      <c r="AC327" s="12">
        <f>IF(L327=0,"",IF(AND(L327="CNPJ/CPF",A327="PF"),"PIX: "&amp;TEXT(M327,"00000000000"),IF(L327="TELEFONE","PIX: "&amp;M327,IF(L327="EMAIL","PIX: "&amp;M327,"PIX: "&amp;TEXT(M327,"00000000000000")))))</f>
        <v/>
      </c>
      <c r="AE327" s="86">
        <f>IF(A327="PF",LEN(B327),"")</f>
        <v/>
      </c>
      <c r="AF327" s="12">
        <f>IF(AE327="","",IF(AE327=8,"000."&amp;LEFT(B327,3)&amp;"."&amp;MID(B327,4,3)&amp;"-"&amp;RIGHT(B327,2),IF(AE327=9,"00"&amp;LEFT(B327,1)&amp;"."&amp;MID(B327,2,3)&amp;"."&amp;MID(B327,5,3)&amp;"-"&amp;RIGHT(B327,2),IF(AE327=10,"0"&amp;LEFT(B327,2)&amp;"."&amp;MID(B327,3,3)&amp;"."&amp;MID(B327,6,3)&amp;"-"&amp;RIGHT(B327,2),LEFT(B327,3)&amp;"."&amp;MID(B327,4,3)&amp;"."&amp;MID(B327,7,3)&amp;"-"&amp;RIGHT(B327,2)))))</f>
        <v/>
      </c>
    </row>
    <row r="328">
      <c r="A328" s="98">
        <f>IF(B328="","",IF(LEN(B328)&lt;=11,"PF","PJ"))</f>
        <v/>
      </c>
      <c r="B328" s="98" t="n">
        <v>622640607</v>
      </c>
      <c r="C328" s="35" t="inlineStr">
        <is>
          <t>JOEMIO RODRIGUES</t>
        </is>
      </c>
      <c r="D328" s="36">
        <f>UPPER(C328)</f>
        <v/>
      </c>
      <c r="E328" s="37">
        <f>B328</f>
        <v/>
      </c>
      <c r="F328" s="43" t="n"/>
      <c r="L328" s="12" t="inlineStr">
        <is>
          <t>CNPJ/CPF</t>
        </is>
      </c>
      <c r="M328" s="41">
        <f>IF(L328=0,"",IF(L328=Diversos!$I$2,IF(LEN(B328)&lt;=11,TEXT(B328,"00000000000"),TEXT(B328,"00000000000000")),IF(L328=Diversos!$I$3,G328,F328)))</f>
        <v/>
      </c>
      <c r="N328" s="12" t="inlineStr">
        <is>
          <t>SERV</t>
        </is>
      </c>
      <c r="AA328" s="59">
        <f>IF(AND(AB328&lt;&gt;"",AC328&lt;&gt;""),AC328,AB328&amp;AC328)</f>
        <v/>
      </c>
      <c r="AB328" s="12">
        <f>IF(H328=0,"",IF(I328=13,H328&amp;"  "&amp;TEXT(I328,"000")&amp;"  "&amp;TEXT(J328,"0000")&amp;"  "&amp;K328&amp;" - CPF: "&amp;E328,H328&amp;"  "&amp;TEXT(J328,"0000")&amp;"  "&amp;K328&amp;" - CPF: "&amp;AF328))</f>
        <v/>
      </c>
      <c r="AC328" s="12">
        <f>IF(L328=0,"",IF(AND(L328="CNPJ/CPF",A328="PF"),"PIX: "&amp;TEXT(M328,"00000000000"),IF(L328="TELEFONE","PIX: "&amp;M328,IF(L328="EMAIL","PIX: "&amp;M328,"PIX: "&amp;TEXT(M328,"00000000000000")))))</f>
        <v/>
      </c>
      <c r="AE328" s="86">
        <f>IF(A328="PF",LEN(B328),"")</f>
        <v/>
      </c>
      <c r="AF328" s="12">
        <f>IF(AE328="","",IF(AE328=8,"000."&amp;LEFT(B328,3)&amp;"."&amp;MID(B328,4,3)&amp;"-"&amp;RIGHT(B328,2),IF(AE328=9,"00"&amp;LEFT(B328,1)&amp;"."&amp;MID(B328,2,3)&amp;"."&amp;MID(B328,5,3)&amp;"-"&amp;RIGHT(B328,2),IF(AE328=10,"0"&amp;LEFT(B328,2)&amp;"."&amp;MID(B328,3,3)&amp;"."&amp;MID(B328,6,3)&amp;"-"&amp;RIGHT(B328,2),LEFT(B328,3)&amp;"."&amp;MID(B328,4,3)&amp;"."&amp;MID(B328,7,3)&amp;"-"&amp;RIGHT(B328,2)))))</f>
        <v/>
      </c>
    </row>
    <row r="329">
      <c r="A329" s="98">
        <f>IF(B329="","",IF(LEN(B329)&lt;=11,"PF","PJ"))</f>
        <v/>
      </c>
      <c r="B329" s="52" t="n">
        <v>11611611600</v>
      </c>
      <c r="C329" s="35" t="inlineStr">
        <is>
          <t>JONATHAN ANJOS DE OLIVEIRA</t>
        </is>
      </c>
      <c r="D329" s="36">
        <f>UPPER(C329)</f>
        <v/>
      </c>
      <c r="E329" s="37">
        <f>B329</f>
        <v/>
      </c>
      <c r="F329" s="43" t="n">
        <v>31975646887</v>
      </c>
      <c r="L329" s="12" t="inlineStr">
        <is>
          <t>TELEFONE</t>
        </is>
      </c>
      <c r="M329" s="41">
        <f>IF(L329=0,"",IF(L329=Diversos!$I$2,IF(LEN(B329)&lt;=11,TEXT(B329,"00000000000"),TEXT(B329,"00000000000000")),IF(L329=Diversos!$I$3,G329,F329)))</f>
        <v/>
      </c>
      <c r="N329" s="12" t="inlineStr">
        <is>
          <t>SERV</t>
        </is>
      </c>
      <c r="AA329" s="59">
        <f>IF(AND(AB329&lt;&gt;"",AC329&lt;&gt;""),AC329,AB329&amp;AC329)</f>
        <v/>
      </c>
      <c r="AB329" s="12">
        <f>IF(H329=0,"",IF(I329=13,H329&amp;"  "&amp;TEXT(I329,"000")&amp;"  "&amp;TEXT(J329,"0000")&amp;"  "&amp;K329&amp;" - CPF: "&amp;E329,H329&amp;"  "&amp;TEXT(J329,"0000")&amp;"  "&amp;K329&amp;" - CPF: "&amp;AF329))</f>
        <v/>
      </c>
      <c r="AC329" s="12">
        <f>IF(L329=0,"",IF(AND(L329="CNPJ/CPF",A329="PF"),"PIX: "&amp;TEXT(M329,"00000000000"),IF(L329="TELEFONE","PIX: "&amp;M329,IF(L329="EMAIL","PIX: "&amp;M329,"PIX: "&amp;TEXT(M329,"00000000000000")))))</f>
        <v/>
      </c>
      <c r="AE329" s="86">
        <f>IF(A329="PF",LEN(B329),"")</f>
        <v/>
      </c>
      <c r="AF329" s="12">
        <f>IF(AE329="","",IF(AE329=8,"000."&amp;LEFT(B329,3)&amp;"."&amp;MID(B329,4,3)&amp;"-"&amp;RIGHT(B329,2),IF(AE329=9,"00"&amp;LEFT(B329,1)&amp;"."&amp;MID(B329,2,3)&amp;"."&amp;MID(B329,5,3)&amp;"-"&amp;RIGHT(B329,2),IF(AE329=10,"0"&amp;LEFT(B329,2)&amp;"."&amp;MID(B329,3,3)&amp;"."&amp;MID(B329,6,3)&amp;"-"&amp;RIGHT(B329,2),LEFT(B329,3)&amp;"."&amp;MID(B329,4,3)&amp;"."&amp;MID(B329,7,3)&amp;"-"&amp;RIGHT(B329,2)))))</f>
        <v/>
      </c>
    </row>
    <row r="330">
      <c r="A330" s="98">
        <f>IF(B330="","",IF(LEN(B330)&lt;=11,"PF","PJ"))</f>
        <v/>
      </c>
      <c r="B330" s="98" t="n">
        <v>60917440625</v>
      </c>
      <c r="C330" s="35" t="inlineStr">
        <is>
          <t>JOSE ANGELO FERREIRA</t>
        </is>
      </c>
      <c r="D330" s="35">
        <f>UPPER(C330)</f>
        <v/>
      </c>
      <c r="E330" s="37">
        <f>B330</f>
        <v/>
      </c>
      <c r="L330" s="12" t="inlineStr">
        <is>
          <t>CNPJ/CPF</t>
        </is>
      </c>
      <c r="M330" s="41">
        <f>IF(L330=0,"",IF(L330=Diversos!$I$2,IF(LEN(B330)&lt;=11,TEXT(B330,"00000000000"),TEXT(B330,"00000000000000")),IF(L330=Diversos!$I$3,G330,F330)))</f>
        <v/>
      </c>
      <c r="N330" s="12" t="inlineStr">
        <is>
          <t>MO</t>
        </is>
      </c>
      <c r="P330" s="12" t="inlineStr">
        <is>
          <t>COLABORADOR</t>
        </is>
      </c>
      <c r="AA330" s="59">
        <f>IF(AND(AB330&lt;&gt;"",AC330&lt;&gt;""),AC330,AB330&amp;AC330)</f>
        <v/>
      </c>
      <c r="AB330" s="12">
        <f>IF(H330=0,"",IF(I330=13,H330&amp;"  "&amp;TEXT(I330,"000")&amp;"  "&amp;TEXT(J330,"0000")&amp;"  "&amp;K330&amp;" - CPF: "&amp;E330,H330&amp;"  "&amp;TEXT(J330,"0000")&amp;"  "&amp;K330&amp;" - CPF: "&amp;AF330))</f>
        <v/>
      </c>
      <c r="AC330" s="12">
        <f>IF(L330=0,"",IF(AND(L330="CNPJ/CPF",A330="PF"),"PIX: "&amp;TEXT(M330,"00000000000"),IF(L330="TELEFONE","PIX: "&amp;M330,IF(L330="EMAIL","PIX: "&amp;M330,"PIX: "&amp;TEXT(M330,"00000000000000")))))</f>
        <v/>
      </c>
      <c r="AE330" s="86">
        <f>IF(A330="PF",LEN(B330),"")</f>
        <v/>
      </c>
      <c r="AF330" s="12">
        <f>IF(AE330="","",IF(AE330=8,"000."&amp;LEFT(B330,3)&amp;"."&amp;MID(B330,4,3)&amp;"-"&amp;RIGHT(B330,2),IF(AE330=9,"00"&amp;LEFT(B330,1)&amp;"."&amp;MID(B330,2,3)&amp;"."&amp;MID(B330,5,3)&amp;"-"&amp;RIGHT(B330,2),IF(AE330=10,"0"&amp;LEFT(B330,2)&amp;"."&amp;MID(B330,3,3)&amp;"."&amp;MID(B330,6,3)&amp;"-"&amp;RIGHT(B330,2),LEFT(B330,3)&amp;"."&amp;MID(B330,4,3)&amp;"."&amp;MID(B330,7,3)&amp;"-"&amp;RIGHT(B330,2)))))</f>
        <v/>
      </c>
    </row>
    <row r="331">
      <c r="A331" s="98">
        <f>IF(B331="","",IF(LEN(B331)&lt;=11,"PF","PJ"))</f>
        <v/>
      </c>
      <c r="B331" s="98" t="n">
        <v>39880516672</v>
      </c>
      <c r="C331" s="35" t="inlineStr">
        <is>
          <t>JOSÉ ANTONIO DE OLIVEIRA</t>
        </is>
      </c>
      <c r="D331" s="35">
        <f>UPPER(C331)</f>
        <v/>
      </c>
      <c r="E331" s="98">
        <f>B331</f>
        <v/>
      </c>
      <c r="M331" s="41">
        <f>IF(L331=0,"",IF(L331=Diversos!$I$2,IF(LEN(B331)&lt;=11,TEXT(B331,"00000000000"),TEXT(B331,"00000000000000")),IF(L331=Diversos!$I$3,G331,F331)))</f>
        <v/>
      </c>
      <c r="N331" s="12" t="inlineStr">
        <is>
          <t>MO</t>
        </is>
      </c>
      <c r="AA331" s="59">
        <f>IF(AND(AB331&lt;&gt;"",AC331&lt;&gt;""),AC331,AB331&amp;AC331)</f>
        <v/>
      </c>
      <c r="AB331" s="12">
        <f>IF(H331=0,"",IF(I331=13,H331&amp;"  "&amp;TEXT(I331,"000")&amp;"  "&amp;TEXT(J331,"0000")&amp;"  "&amp;K331&amp;" - CPF: "&amp;E331,H331&amp;"  "&amp;TEXT(J331,"0000")&amp;"  "&amp;K331&amp;" - CPF: "&amp;AF331))</f>
        <v/>
      </c>
      <c r="AC331" s="12">
        <f>IF(L331=0,"",IF(AND(L331="CNPJ/CPF",A331="PF"),"PIX: "&amp;TEXT(M331,"00000000000"),IF(L331="TELEFONE","PIX: "&amp;M331,IF(L331="EMAIL","PIX: "&amp;M331,"PIX: "&amp;TEXT(M331,"00000000000000")))))</f>
        <v/>
      </c>
      <c r="AE331" s="86">
        <f>IF(A331="PF",LEN(B331),"")</f>
        <v/>
      </c>
      <c r="AF331" s="12">
        <f>IF(AE331="","",IF(AE331=8,"000."&amp;LEFT(B331,3)&amp;"."&amp;MID(B331,4,3)&amp;"-"&amp;RIGHT(B331,2),IF(AE331=9,"00"&amp;LEFT(B331,1)&amp;"."&amp;MID(B331,2,3)&amp;"."&amp;MID(B331,5,3)&amp;"-"&amp;RIGHT(B331,2),IF(AE331=10,"0"&amp;LEFT(B331,2)&amp;"."&amp;MID(B331,3,3)&amp;"."&amp;MID(B331,6,3)&amp;"-"&amp;RIGHT(B331,2),LEFT(B331,3)&amp;"."&amp;MID(B331,4,3)&amp;"."&amp;MID(B331,7,3)&amp;"-"&amp;RIGHT(B331,2)))))</f>
        <v/>
      </c>
    </row>
    <row r="332">
      <c r="A332" s="98">
        <f>IF(B332="","",IF(LEN(B332)&lt;=11,"PF","PJ"))</f>
        <v/>
      </c>
      <c r="B332" s="37" t="n">
        <v>10559679661</v>
      </c>
      <c r="C332" s="36" t="inlineStr">
        <is>
          <t>JOSE CARLOS BATISTA</t>
        </is>
      </c>
      <c r="D332" s="36">
        <f>UPPER(C332)</f>
        <v/>
      </c>
      <c r="E332" s="37">
        <f>B332</f>
        <v/>
      </c>
      <c r="F332" s="43" t="n">
        <v>31986859061</v>
      </c>
      <c r="G332" s="44" t="n"/>
      <c r="H332" s="44" t="inlineStr">
        <is>
          <t>NUBANK</t>
        </is>
      </c>
      <c r="I332" s="45" t="n"/>
      <c r="J332" s="46" t="n">
        <v>1</v>
      </c>
      <c r="K332" s="44" t="n">
        <v>41945736</v>
      </c>
      <c r="L332" s="59" t="inlineStr">
        <is>
          <t>TELEFONE</t>
        </is>
      </c>
      <c r="M332" s="41">
        <f>IF(L332=0,"",IF(L332=Diversos!$I$2,IF(LEN(B332)&lt;=11,TEXT(B332,"00000000000"),TEXT(B332,"00000000000000")),IF(L332=Diversos!$I$3,G332,F332)))</f>
        <v/>
      </c>
      <c r="N332" s="44" t="inlineStr">
        <is>
          <t>MO</t>
        </is>
      </c>
      <c r="O332" s="44" t="n"/>
      <c r="P332" s="44" t="inlineStr">
        <is>
          <t>COLABORADOR</t>
        </is>
      </c>
      <c r="Q332" s="44" t="n"/>
      <c r="R332" s="44" t="n"/>
      <c r="S332" s="44" t="n"/>
      <c r="T332" s="44" t="n"/>
      <c r="U332" s="47" t="n"/>
      <c r="V332" s="44" t="n"/>
      <c r="W332" s="44" t="n"/>
      <c r="X332" s="44" t="n"/>
      <c r="Y332" s="44" t="n"/>
      <c r="Z332" s="44" t="n"/>
      <c r="AA332" s="59">
        <f>IF(AND(AB332&lt;&gt;"",AC332&lt;&gt;""),AC332,AB332&amp;AC332)</f>
        <v/>
      </c>
      <c r="AB332" s="12">
        <f>IF(H332=0,"",IF(I332=13,H332&amp;"  "&amp;TEXT(I332,"000")&amp;"  "&amp;TEXT(J332,"0000")&amp;"  "&amp;K332&amp;" - CPF: "&amp;E332,H332&amp;"  "&amp;TEXT(J332,"0000")&amp;"  "&amp;K332&amp;" - CPF: "&amp;AF332))</f>
        <v/>
      </c>
      <c r="AC332" s="12">
        <f>IF(L332=0,"",IF(AND(L332="CNPJ/CPF",A332="PF"),"PIX: "&amp;TEXT(M332,"00000000000"),IF(L332="TELEFONE","PIX: "&amp;M332,IF(L332="EMAIL","PIX: "&amp;M332,"PIX: "&amp;TEXT(M332,"00000000000000")))))</f>
        <v/>
      </c>
      <c r="AE332" s="86">
        <f>IF(A332="PF",LEN(B332),"")</f>
        <v/>
      </c>
      <c r="AF332" s="12">
        <f>IF(AE332="","",IF(AE332=8,"000."&amp;LEFT(B332,3)&amp;"."&amp;MID(B332,4,3)&amp;"-"&amp;RIGHT(B332,2),IF(AE332=9,"00"&amp;LEFT(B332,1)&amp;"."&amp;MID(B332,2,3)&amp;"."&amp;MID(B332,5,3)&amp;"-"&amp;RIGHT(B332,2),IF(AE332=10,"0"&amp;LEFT(B332,2)&amp;"."&amp;MID(B332,3,3)&amp;"."&amp;MID(B332,6,3)&amp;"-"&amp;RIGHT(B332,2),LEFT(B332,3)&amp;"."&amp;MID(B332,4,3)&amp;"."&amp;MID(B332,7,3)&amp;"-"&amp;RIGHT(B332,2)))))</f>
        <v/>
      </c>
    </row>
    <row r="333">
      <c r="A333" s="98">
        <f>IF(B333="","",IF(LEN(B333)&lt;=11,"PF","PJ"))</f>
        <v/>
      </c>
      <c r="B333" s="98" t="n">
        <v>93261616687</v>
      </c>
      <c r="C333" s="35" t="inlineStr">
        <is>
          <t>JOSÉ CARLOS DOS REIS</t>
        </is>
      </c>
      <c r="D333" s="35">
        <f>UPPER(C333)</f>
        <v/>
      </c>
      <c r="E333" s="98">
        <f>B333</f>
        <v/>
      </c>
      <c r="L333" s="12" t="inlineStr">
        <is>
          <t>CNPJ/CPF</t>
        </is>
      </c>
      <c r="M333" s="41">
        <f>IF(L333=0,"",IF(L333=Diversos!$I$2,IF(LEN(B333)&lt;=11,TEXT(B333,"00000000000"),TEXT(B333,"00000000000000")),IF(L333=Diversos!$I$3,G333,F333)))</f>
        <v/>
      </c>
      <c r="N333" s="12" t="inlineStr">
        <is>
          <t>MO</t>
        </is>
      </c>
      <c r="AA333" s="59">
        <f>IF(AND(AB333&lt;&gt;"",AC333&lt;&gt;""),AC333,AB333&amp;AC333)</f>
        <v/>
      </c>
      <c r="AB333" s="12">
        <f>IF(H333=0,"",IF(I333=13,H333&amp;"  "&amp;TEXT(I333,"000")&amp;"  "&amp;TEXT(J333,"0000")&amp;"  "&amp;K333&amp;" - CPF: "&amp;E333,H333&amp;"  "&amp;TEXT(J333,"0000")&amp;"  "&amp;K333&amp;" - CPF: "&amp;AF333))</f>
        <v/>
      </c>
      <c r="AC333" s="12">
        <f>IF(L333=0,"",IF(AND(L333="CNPJ/CPF",A333="PF"),"PIX: "&amp;TEXT(M333,"00000000000"),IF(L333="TELEFONE","PIX: "&amp;M333,IF(L333="EMAIL","PIX: "&amp;M333,"PIX: "&amp;TEXT(M333,"00000000000000")))))</f>
        <v/>
      </c>
      <c r="AE333" s="86">
        <f>IF(A333="PF",LEN(B333),"")</f>
        <v/>
      </c>
      <c r="AF333" s="12">
        <f>IF(AE333="","",IF(AE333=8,"000."&amp;LEFT(B333,3)&amp;"."&amp;MID(B333,4,3)&amp;"-"&amp;RIGHT(B333,2),IF(AE333=9,"00"&amp;LEFT(B333,1)&amp;"."&amp;MID(B333,2,3)&amp;"."&amp;MID(B333,5,3)&amp;"-"&amp;RIGHT(B333,2),IF(AE333=10,"0"&amp;LEFT(B333,2)&amp;"."&amp;MID(B333,3,3)&amp;"."&amp;MID(B333,6,3)&amp;"-"&amp;RIGHT(B333,2),LEFT(B333,3)&amp;"."&amp;MID(B333,4,3)&amp;"."&amp;MID(B333,7,3)&amp;"-"&amp;RIGHT(B333,2)))))</f>
        <v/>
      </c>
    </row>
    <row r="334">
      <c r="A334" s="98">
        <f>IF(B334="","",IF(LEN(B334)&lt;=11,"PF","PJ"))</f>
        <v/>
      </c>
      <c r="B334" s="98" t="n">
        <v>84113685649</v>
      </c>
      <c r="C334" s="35" t="inlineStr">
        <is>
          <t>JOSE CARLOS MARTINS BARBOSA</t>
        </is>
      </c>
      <c r="D334" s="36">
        <f>UPPER(C334)</f>
        <v/>
      </c>
      <c r="E334" s="37">
        <f>B334</f>
        <v/>
      </c>
      <c r="H334" s="12" t="inlineStr">
        <is>
          <t>CEF</t>
        </is>
      </c>
      <c r="I334" s="39" t="n">
        <v>13</v>
      </c>
      <c r="J334" s="40" t="n">
        <v>1466</v>
      </c>
      <c r="K334" s="12" t="n">
        <v>397537</v>
      </c>
      <c r="M334" s="41">
        <f>IF(L334=0,"",IF(L334=Diversos!$I$2,IF(LEN(B334)&lt;=11,TEXT(B334,"00000000000"),TEXT(B334,"00000000000000")),IF(L334=Diversos!$I$3,G334,F334)))</f>
        <v/>
      </c>
      <c r="N334" s="12" t="inlineStr">
        <is>
          <t>MO</t>
        </is>
      </c>
      <c r="P334" s="12" t="inlineStr">
        <is>
          <t>COLABORADOR</t>
        </is>
      </c>
      <c r="AA334" s="59">
        <f>IF(AND(AB334&lt;&gt;"",AC334&lt;&gt;""),AC334,AB334&amp;AC334)</f>
        <v/>
      </c>
      <c r="AB334" s="12">
        <f>IF(H334=0,"",IF(I334=13,H334&amp;"  "&amp;TEXT(I334,"000")&amp;"  "&amp;TEXT(J334,"0000")&amp;"  "&amp;K334&amp;" - CPF: "&amp;E334,H334&amp;"  "&amp;TEXT(J334,"0000")&amp;"  "&amp;K334&amp;" - CPF: "&amp;AF334))</f>
        <v/>
      </c>
      <c r="AC334" s="12">
        <f>IF(L334=0,"",IF(AND(L334="CNPJ/CPF",A334="PF"),"PIX: "&amp;TEXT(M334,"00000000000"),IF(L334="TELEFONE","PIX: "&amp;M334,IF(L334="EMAIL","PIX: "&amp;M334,"PIX: "&amp;TEXT(M334,"00000000000000")))))</f>
        <v/>
      </c>
      <c r="AE334" s="86">
        <f>IF(A334="PF",LEN(B334),"")</f>
        <v/>
      </c>
      <c r="AF334" s="12">
        <f>IF(AE334="","",IF(AE334=8,"000."&amp;LEFT(B334,3)&amp;"."&amp;MID(B334,4,3)&amp;"-"&amp;RIGHT(B334,2),IF(AE334=9,"00"&amp;LEFT(B334,1)&amp;"."&amp;MID(B334,2,3)&amp;"."&amp;MID(B334,5,3)&amp;"-"&amp;RIGHT(B334,2),IF(AE334=10,"0"&amp;LEFT(B334,2)&amp;"."&amp;MID(B334,3,3)&amp;"."&amp;MID(B334,6,3)&amp;"-"&amp;RIGHT(B334,2),LEFT(B334,3)&amp;"."&amp;MID(B334,4,3)&amp;"."&amp;MID(B334,7,3)&amp;"-"&amp;RIGHT(B334,2)))))</f>
        <v/>
      </c>
    </row>
    <row r="335">
      <c r="A335" s="98">
        <f>IF(B335="","",IF(LEN(B335)&lt;=11,"PF","PJ"))</f>
        <v/>
      </c>
      <c r="B335" s="98" t="n">
        <v>31986367059</v>
      </c>
      <c r="C335" s="35" t="inlineStr">
        <is>
          <t>JOSÉ DE OLIVEIRA JUNIOR</t>
        </is>
      </c>
      <c r="D335" s="35">
        <f>UPPER(C335)</f>
        <v/>
      </c>
      <c r="E335" s="98">
        <f>B335</f>
        <v/>
      </c>
      <c r="F335" s="38" t="n">
        <v>31986367059</v>
      </c>
      <c r="L335" s="12" t="inlineStr">
        <is>
          <t>TELEFONE</t>
        </is>
      </c>
      <c r="M335" s="41">
        <f>IF(L335=0,"",IF(L335=Diversos!$I$2,IF(LEN(B335)&lt;=11,TEXT(B335,"00000000000"),TEXT(B335,"00000000000000")),IF(L335=Diversos!$I$3,G335,F335)))</f>
        <v/>
      </c>
      <c r="N335" s="12" t="inlineStr">
        <is>
          <t>MO</t>
        </is>
      </c>
      <c r="AA335" s="59">
        <f>IF(AND(AB335&lt;&gt;"",AC335&lt;&gt;""),AC335,AB335&amp;AC335)</f>
        <v/>
      </c>
      <c r="AB335" s="12">
        <f>IF(H335=0,"",IF(I335=13,H335&amp;"  "&amp;TEXT(I335,"000")&amp;"  "&amp;TEXT(J335,"0000")&amp;"  "&amp;K335&amp;" - CPF: "&amp;E335,H335&amp;"  "&amp;TEXT(J335,"0000")&amp;"  "&amp;K335&amp;" - CPF: "&amp;AF335))</f>
        <v/>
      </c>
      <c r="AC335" s="12">
        <f>IF(L335=0,"",IF(AND(L335="CNPJ/CPF",A335="PF"),"PIX: "&amp;TEXT(M335,"00000000000"),IF(L335="TELEFONE","PIX: "&amp;M335,IF(L335="EMAIL","PIX: "&amp;M335,"PIX: "&amp;TEXT(M335,"00000000000000")))))</f>
        <v/>
      </c>
      <c r="AE335" s="86">
        <f>IF(A335="PF",LEN(B335),"")</f>
        <v/>
      </c>
      <c r="AF335" s="12">
        <f>IF(AE335="","",IF(AE335=8,"000."&amp;LEFT(B335,3)&amp;"."&amp;MID(B335,4,3)&amp;"-"&amp;RIGHT(B335,2),IF(AE335=9,"00"&amp;LEFT(B335,1)&amp;"."&amp;MID(B335,2,3)&amp;"."&amp;MID(B335,5,3)&amp;"-"&amp;RIGHT(B335,2),IF(AE335=10,"0"&amp;LEFT(B335,2)&amp;"."&amp;MID(B335,3,3)&amp;"."&amp;MID(B335,6,3)&amp;"-"&amp;RIGHT(B335,2),LEFT(B335,3)&amp;"."&amp;MID(B335,4,3)&amp;"."&amp;MID(B335,7,3)&amp;"-"&amp;RIGHT(B335,2)))))</f>
        <v/>
      </c>
    </row>
    <row r="336">
      <c r="A336" s="98">
        <f>IF(B336="","",IF(LEN(B336)&lt;=11,"PF","PJ"))</f>
        <v/>
      </c>
      <c r="B336" s="98" t="n">
        <v>38821850587</v>
      </c>
      <c r="C336" s="35" t="inlineStr">
        <is>
          <t>JOSÉ DE SOUZA</t>
        </is>
      </c>
      <c r="D336" s="36">
        <f>UPPER(C336)</f>
        <v/>
      </c>
      <c r="E336" s="37">
        <f>B336</f>
        <v/>
      </c>
      <c r="M336" s="41">
        <f>IF(L336=0,"",IF(L336=Diversos!$I$2,IF(LEN(B336)&lt;=11,TEXT(B336,"00000000000"),TEXT(B336,"00000000000000")),IF(L336=Diversos!$I$3,G336,F336)))</f>
        <v/>
      </c>
      <c r="N336" s="12" t="inlineStr">
        <is>
          <t>MO</t>
        </is>
      </c>
      <c r="P336" s="12" t="inlineStr">
        <is>
          <t>COLABORADOR</t>
        </is>
      </c>
      <c r="AA336" s="59">
        <f>IF(AND(AB336&lt;&gt;"",AC336&lt;&gt;""),AC336,AB336&amp;AC336)</f>
        <v/>
      </c>
      <c r="AB336" s="12">
        <f>IF(H336=0,"",IF(I336=13,H336&amp;"  "&amp;TEXT(I336,"000")&amp;"  "&amp;TEXT(J336,"0000")&amp;"  "&amp;K336&amp;" - CPF: "&amp;E336,H336&amp;"  "&amp;TEXT(J336,"0000")&amp;"  "&amp;K336&amp;" - CPF: "&amp;AF336))</f>
        <v/>
      </c>
      <c r="AC336" s="12">
        <f>IF(L336=0,"",IF(AND(L336="CNPJ/CPF",A336="PF"),"PIX: "&amp;TEXT(M336,"00000000000"),IF(L336="TELEFONE","PIX: "&amp;M336,IF(L336="EMAIL","PIX: "&amp;M336,"PIX: "&amp;TEXT(M336,"00000000000000")))))</f>
        <v/>
      </c>
      <c r="AE336" s="86">
        <f>IF(A336="PF",LEN(B336),"")</f>
        <v/>
      </c>
      <c r="AF336" s="12">
        <f>IF(AE336="","",IF(AE336=8,"000."&amp;LEFT(B336,3)&amp;"."&amp;MID(B336,4,3)&amp;"-"&amp;RIGHT(B336,2),IF(AE336=9,"00"&amp;LEFT(B336,1)&amp;"."&amp;MID(B336,2,3)&amp;"."&amp;MID(B336,5,3)&amp;"-"&amp;RIGHT(B336,2),IF(AE336=10,"0"&amp;LEFT(B336,2)&amp;"."&amp;MID(B336,3,3)&amp;"."&amp;MID(B336,6,3)&amp;"-"&amp;RIGHT(B336,2),LEFT(B336,3)&amp;"."&amp;MID(B336,4,3)&amp;"."&amp;MID(B336,7,3)&amp;"-"&amp;RIGHT(B336,2)))))</f>
        <v/>
      </c>
    </row>
    <row r="337">
      <c r="A337" s="98">
        <f>IF(B337="","",IF(LEN(B337)&lt;=11,"PF","PJ"))</f>
        <v/>
      </c>
      <c r="B337" s="98" t="n">
        <v>977964760</v>
      </c>
      <c r="C337" s="35" t="inlineStr">
        <is>
          <t>JOSÉ DO CARMO</t>
        </is>
      </c>
      <c r="D337" s="35" t="inlineStr">
        <is>
          <t>JOSÉ DO CARMO</t>
        </is>
      </c>
      <c r="E337" s="98">
        <f>B337</f>
        <v/>
      </c>
      <c r="F337" s="38" t="n">
        <v>31994297287</v>
      </c>
      <c r="L337" s="12" t="inlineStr">
        <is>
          <t>CNPJ/CPF</t>
        </is>
      </c>
      <c r="M337" s="41">
        <f>IF(L337=0,"",IF(L337=Diversos!$I$2,IF(LEN(B337)&lt;=11,TEXT(B337,"00000000000"),TEXT(B337,"00000000000000")),IF(L337=Diversos!$I$3,G337,F337)))</f>
        <v/>
      </c>
      <c r="N337" s="12" t="inlineStr">
        <is>
          <t>MO</t>
        </is>
      </c>
      <c r="P337" s="12" t="inlineStr">
        <is>
          <t>COLABORADOR</t>
        </is>
      </c>
      <c r="AA337" s="59">
        <f>IF(AND(AB337&lt;&gt;"",AC337&lt;&gt;""),AC337,AB337&amp;AC337)</f>
        <v/>
      </c>
      <c r="AB337" s="12">
        <f>IF(H337=0,"",IF(I337=13,H337&amp;"  "&amp;TEXT(I337,"000")&amp;"  "&amp;TEXT(J337,"0000")&amp;"  "&amp;K337&amp;" - CPF: "&amp;E337,H337&amp;"  "&amp;TEXT(J337,"0000")&amp;"  "&amp;K337&amp;" - CPF: "&amp;AF337))</f>
        <v/>
      </c>
      <c r="AC337" s="12">
        <f>IF(L337=0,"",IF(AND(L337="CNPJ/CPF",A337="PF"),"PIX: "&amp;TEXT(M337,"00000000000"),IF(L337="TELEFONE","PIX: "&amp;M337,IF(L337="EMAIL","PIX: "&amp;M337,"PIX: "&amp;TEXT(M337,"00000000000000")))))</f>
        <v/>
      </c>
      <c r="AE337" s="86">
        <f>IF(A337="PF",LEN(B337),"")</f>
        <v/>
      </c>
      <c r="AF337" s="12">
        <f>IF(AE337="","",IF(AE337=8,"000."&amp;LEFT(B337,3)&amp;"."&amp;MID(B337,4,3)&amp;"-"&amp;RIGHT(B337,2),IF(AE337=9,"00"&amp;LEFT(B337,1)&amp;"."&amp;MID(B337,2,3)&amp;"."&amp;MID(B337,5,3)&amp;"-"&amp;RIGHT(B337,2),IF(AE337=10,"0"&amp;LEFT(B337,2)&amp;"."&amp;MID(B337,3,3)&amp;"."&amp;MID(B337,6,3)&amp;"-"&amp;RIGHT(B337,2),LEFT(B337,3)&amp;"."&amp;MID(B337,4,3)&amp;"."&amp;MID(B337,7,3)&amp;"-"&amp;RIGHT(B337,2)))))</f>
        <v/>
      </c>
    </row>
    <row r="338">
      <c r="A338" s="98">
        <f>IF(B338="","",IF(LEN(B338)&lt;=11,"PF","PJ"))</f>
        <v/>
      </c>
      <c r="B338" s="98" t="n">
        <v>75403234691</v>
      </c>
      <c r="C338" s="35" t="inlineStr">
        <is>
          <t>JOSÉ ELY DUARTE</t>
        </is>
      </c>
      <c r="D338" s="35">
        <f>UPPER(C338)</f>
        <v/>
      </c>
      <c r="E338" s="98">
        <f>B338</f>
        <v/>
      </c>
      <c r="M338" s="41">
        <f>IF(L338=0,"",IF(L338=Diversos!$I$2,IF(LEN(B338)&lt;=11,TEXT(B338,"00000000000"),TEXT(B338,"00000000000000")),IF(L338=Diversos!$I$3,G338,F338)))</f>
        <v/>
      </c>
      <c r="N338" s="12" t="inlineStr">
        <is>
          <t>SERV</t>
        </is>
      </c>
      <c r="AA338" s="59">
        <f>IF(AND(AB338&lt;&gt;"",AC338&lt;&gt;""),AC338,AB338&amp;AC338)</f>
        <v/>
      </c>
      <c r="AB338" s="12">
        <f>IF(H338=0,"",IF(I338=13,H338&amp;"  "&amp;TEXT(I338,"000")&amp;"  "&amp;TEXT(J338,"0000")&amp;"  "&amp;K338&amp;" - CPF: "&amp;E338,H338&amp;"  "&amp;TEXT(J338,"0000")&amp;"  "&amp;K338&amp;" - CPF: "&amp;AF338))</f>
        <v/>
      </c>
      <c r="AC338" s="12">
        <f>IF(L338=0,"",IF(AND(L338="CNPJ/CPF",A338="PF"),"PIX: "&amp;TEXT(M338,"00000000000"),IF(L338="TELEFONE","PIX: "&amp;M338,IF(L338="EMAIL","PIX: "&amp;M338,"PIX: "&amp;TEXT(M338,"00000000000000")))))</f>
        <v/>
      </c>
      <c r="AE338" s="86">
        <f>IF(A338="PF",LEN(B338),"")</f>
        <v/>
      </c>
      <c r="AF338" s="12">
        <f>IF(AE338="","",IF(AE338=8,"000."&amp;LEFT(B338,3)&amp;"."&amp;MID(B338,4,3)&amp;"-"&amp;RIGHT(B338,2),IF(AE338=9,"00"&amp;LEFT(B338,1)&amp;"."&amp;MID(B338,2,3)&amp;"."&amp;MID(B338,5,3)&amp;"-"&amp;RIGHT(B338,2),IF(AE338=10,"0"&amp;LEFT(B338,2)&amp;"."&amp;MID(B338,3,3)&amp;"."&amp;MID(B338,6,3)&amp;"-"&amp;RIGHT(B338,2),LEFT(B338,3)&amp;"."&amp;MID(B338,4,3)&amp;"."&amp;MID(B338,7,3)&amp;"-"&amp;RIGHT(B338,2)))))</f>
        <v/>
      </c>
    </row>
    <row r="339">
      <c r="A339" s="98">
        <f>IF(B339="","",IF(LEN(B339)&lt;=11,"PF","PJ"))</f>
        <v/>
      </c>
      <c r="B339" s="98" t="n">
        <v>29747074672</v>
      </c>
      <c r="C339" s="35" t="inlineStr">
        <is>
          <t xml:space="preserve">JOSE EUSTAQUIO DA SILVA </t>
        </is>
      </c>
      <c r="D339" s="35">
        <f>UPPER(C339)</f>
        <v/>
      </c>
      <c r="E339" s="98">
        <f>B339</f>
        <v/>
      </c>
      <c r="F339" s="43" t="n">
        <v>31999971773</v>
      </c>
      <c r="L339" s="12" t="inlineStr">
        <is>
          <t>TELEFONE</t>
        </is>
      </c>
      <c r="M339" s="41">
        <f>IF(L339=0,"",IF(L339=Diversos!$I$2,IF(LEN(B339)&lt;=11,TEXT(B339,"00000000000"),TEXT(B339,"00000000000000")),IF(L339=Diversos!$I$3,G339,F339)))</f>
        <v/>
      </c>
      <c r="N339" s="12" t="inlineStr">
        <is>
          <t>DIV</t>
        </is>
      </c>
      <c r="AA339" s="59">
        <f>IF(AND(AB339&lt;&gt;"",AC339&lt;&gt;""),AC339,AB339&amp;AC339)</f>
        <v/>
      </c>
      <c r="AB339" s="12">
        <f>IF(H339=0,"",IF(I339=13,H339&amp;"  "&amp;TEXT(I339,"000")&amp;"  "&amp;TEXT(J339,"0000")&amp;"  "&amp;K339&amp;" - CPF: "&amp;E339,H339&amp;"  "&amp;TEXT(J339,"0000")&amp;"  "&amp;K339&amp;" - CPF: "&amp;AF339))</f>
        <v/>
      </c>
      <c r="AC339" s="12">
        <f>IF(L339=0,"",IF(AND(L339="CNPJ/CPF",A339="PF"),"PIX: "&amp;TEXT(M339,"00000000000"),IF(L339="TELEFONE","PIX: "&amp;M339,IF(L339="EMAIL","PIX: "&amp;M339,"PIX: "&amp;TEXT(M339,"00000000000000")))))</f>
        <v/>
      </c>
      <c r="AE339" s="86">
        <f>IF(A339="PF",LEN(B339),"")</f>
        <v/>
      </c>
      <c r="AF339" s="12">
        <f>IF(AE339="","",IF(AE339=8,"000."&amp;LEFT(B339,3)&amp;"."&amp;MID(B339,4,3)&amp;"-"&amp;RIGHT(B339,2),IF(AE339=9,"00"&amp;LEFT(B339,1)&amp;"."&amp;MID(B339,2,3)&amp;"."&amp;MID(B339,5,3)&amp;"-"&amp;RIGHT(B339,2),IF(AE339=10,"0"&amp;LEFT(B339,2)&amp;"."&amp;MID(B339,3,3)&amp;"."&amp;MID(B339,6,3)&amp;"-"&amp;RIGHT(B339,2),LEFT(B339,3)&amp;"."&amp;MID(B339,4,3)&amp;"."&amp;MID(B339,7,3)&amp;"-"&amp;RIGHT(B339,2)))))</f>
        <v/>
      </c>
    </row>
    <row r="340">
      <c r="A340" s="98">
        <f>IF(B340="","",IF(LEN(B340)&lt;=11,"PF","PJ"))</f>
        <v/>
      </c>
      <c r="B340" s="98" t="n">
        <v>10133905632</v>
      </c>
      <c r="C340" s="35" t="inlineStr">
        <is>
          <t xml:space="preserve">JOSÉ FERNANDO DOS SANTOS </t>
        </is>
      </c>
      <c r="D340" s="36">
        <f>UPPER(C340)</f>
        <v/>
      </c>
      <c r="E340" s="37">
        <f>B340</f>
        <v/>
      </c>
      <c r="I340" s="45" t="n"/>
      <c r="L340" s="12" t="inlineStr">
        <is>
          <t>CNPJ/CPF</t>
        </is>
      </c>
      <c r="M340" s="41">
        <f>IF(L340=0,"",IF(L340=Diversos!$I$2,IF(LEN(B340)&lt;=11,TEXT(B340,"00000000000"),TEXT(B340,"00000000000000")),IF(L340=Diversos!$I$3,G340,F340)))</f>
        <v/>
      </c>
      <c r="N340" s="44" t="inlineStr">
        <is>
          <t>MO</t>
        </is>
      </c>
      <c r="P340" s="12" t="inlineStr">
        <is>
          <t>COLABORADOR</t>
        </is>
      </c>
      <c r="AA340" s="59">
        <f>IF(AND(AB340&lt;&gt;"",AC340&lt;&gt;""),AC340,AB340&amp;AC340)</f>
        <v/>
      </c>
      <c r="AB340" s="12">
        <f>IF(H340=0,"",IF(I340=13,H340&amp;"  "&amp;TEXT(I340,"000")&amp;"  "&amp;TEXT(J340,"0000")&amp;"  "&amp;K340&amp;" - CPF: "&amp;E340,H340&amp;"  "&amp;TEXT(J340,"0000")&amp;"  "&amp;K340&amp;" - CPF: "&amp;AF340))</f>
        <v/>
      </c>
      <c r="AC340" s="12">
        <f>IF(L340=0,"",IF(AND(L340="CNPJ/CPF",A340="PF"),"PIX: "&amp;TEXT(M340,"00000000000"),IF(L340="TELEFONE","PIX: "&amp;M340,IF(L340="EMAIL","PIX: "&amp;M340,"PIX: "&amp;TEXT(M340,"00000000000000")))))</f>
        <v/>
      </c>
      <c r="AE340" s="86">
        <f>IF(A340="PF",LEN(B340),"")</f>
        <v/>
      </c>
      <c r="AF340" s="12">
        <f>IF(AE340="","",IF(AE340=8,"000."&amp;LEFT(B340,3)&amp;"."&amp;MID(B340,4,3)&amp;"-"&amp;RIGHT(B340,2),IF(AE340=9,"00"&amp;LEFT(B340,1)&amp;"."&amp;MID(B340,2,3)&amp;"."&amp;MID(B340,5,3)&amp;"-"&amp;RIGHT(B340,2),IF(AE340=10,"0"&amp;LEFT(B340,2)&amp;"."&amp;MID(B340,3,3)&amp;"."&amp;MID(B340,6,3)&amp;"-"&amp;RIGHT(B340,2),LEFT(B340,3)&amp;"."&amp;MID(B340,4,3)&amp;"."&amp;MID(B340,7,3)&amp;"-"&amp;RIGHT(B340,2)))))</f>
        <v/>
      </c>
    </row>
    <row r="341">
      <c r="A341" s="98">
        <f>IF(B341="","",IF(LEN(B341)&lt;=11,"PF","PJ"))</f>
        <v/>
      </c>
      <c r="B341" s="98" t="n">
        <v>31971872702</v>
      </c>
      <c r="C341" s="35" t="inlineStr">
        <is>
          <t>JOSÉ GERALDO DO NASCIMENTO</t>
        </is>
      </c>
      <c r="D341" s="35">
        <f>UPPER(C341)</f>
        <v/>
      </c>
      <c r="E341" s="98">
        <f>B341</f>
        <v/>
      </c>
      <c r="M341" s="41">
        <f>IF(L341=0,"",IF(L341=Diversos!$I$2,IF(LEN(B341)&lt;=11,TEXT(B341,"00000000000"),TEXT(B341,"00000000000000")),IF(L341=Diversos!$I$3,G341,F341)))</f>
        <v/>
      </c>
      <c r="N341" s="12" t="inlineStr">
        <is>
          <t>SERV</t>
        </is>
      </c>
      <c r="AA341" s="59">
        <f>IF(AND(AB341&lt;&gt;"",AC341&lt;&gt;""),AC341,AB341&amp;AC341)</f>
        <v/>
      </c>
      <c r="AB341" s="12">
        <f>IF(H341=0,"",IF(I341=13,H341&amp;"  "&amp;TEXT(I341,"000")&amp;"  "&amp;TEXT(J341,"0000")&amp;"  "&amp;K341&amp;" - CPF: "&amp;E341,H341&amp;"  "&amp;TEXT(J341,"0000")&amp;"  "&amp;K341&amp;" - CPF: "&amp;AF341))</f>
        <v/>
      </c>
      <c r="AC341" s="12">
        <f>IF(L341=0,"",IF(AND(L341="CNPJ/CPF",A341="PF"),"PIX: "&amp;TEXT(M341,"00000000000"),IF(L341="TELEFONE","PIX: "&amp;M341,IF(L341="EMAIL","PIX: "&amp;M341,"PIX: "&amp;TEXT(M341,"00000000000000")))))</f>
        <v/>
      </c>
      <c r="AE341" s="86">
        <f>IF(A341="PF",LEN(B341),"")</f>
        <v/>
      </c>
      <c r="AF341" s="12">
        <f>IF(AE341="","",IF(AE341=8,"000."&amp;LEFT(B341,3)&amp;"."&amp;MID(B341,4,3)&amp;"-"&amp;RIGHT(B341,2),IF(AE341=9,"00"&amp;LEFT(B341,1)&amp;"."&amp;MID(B341,2,3)&amp;"."&amp;MID(B341,5,3)&amp;"-"&amp;RIGHT(B341,2),IF(AE341=10,"0"&amp;LEFT(B341,2)&amp;"."&amp;MID(B341,3,3)&amp;"."&amp;MID(B341,6,3)&amp;"-"&amp;RIGHT(B341,2),LEFT(B341,3)&amp;"."&amp;MID(B341,4,3)&amp;"."&amp;MID(B341,7,3)&amp;"-"&amp;RIGHT(B341,2)))))</f>
        <v/>
      </c>
    </row>
    <row r="342">
      <c r="A342" s="98">
        <f>IF(B342="","",IF(LEN(B342)&lt;=11,"PF","PJ"))</f>
        <v/>
      </c>
      <c r="B342" s="98" t="n">
        <v>42751357687</v>
      </c>
      <c r="C342" s="35" t="inlineStr">
        <is>
          <t>JOSÉ GERALDO LONGUINHO</t>
        </is>
      </c>
      <c r="D342" s="35">
        <f>UPPER(C342)</f>
        <v/>
      </c>
      <c r="E342" s="37">
        <f>B342</f>
        <v/>
      </c>
      <c r="L342" s="12" t="inlineStr">
        <is>
          <t>CNPJ/CPF</t>
        </is>
      </c>
      <c r="M342" s="41">
        <f>IF(L342=0,"",IF(L342=Diversos!$I$2,IF(LEN(B342)&lt;=11,TEXT(B342,"00000000000"),TEXT(B342,"00000000000000")),IF(L342=Diversos!$I$3,G342,F342)))</f>
        <v/>
      </c>
      <c r="N342" s="12" t="inlineStr">
        <is>
          <t>MO</t>
        </is>
      </c>
      <c r="P342" s="12" t="inlineStr">
        <is>
          <t>COLABORADOR</t>
        </is>
      </c>
      <c r="AA342" s="59">
        <f>IF(AND(AB342&lt;&gt;"",AC342&lt;&gt;""),AC342,AB342&amp;AC342)</f>
        <v/>
      </c>
      <c r="AB342" s="12">
        <f>IF(H342=0,"",IF(I342=13,H342&amp;"  "&amp;TEXT(I342,"000")&amp;"  "&amp;TEXT(J342,"0000")&amp;"  "&amp;K342&amp;" - CPF: "&amp;E342,H342&amp;"  "&amp;TEXT(J342,"0000")&amp;"  "&amp;K342&amp;" - CPF: "&amp;AF342))</f>
        <v/>
      </c>
      <c r="AC342" s="12">
        <f>IF(L342=0,"",IF(AND(L342="CNPJ/CPF",A342="PF"),"PIX: "&amp;TEXT(M342,"00000000000"),IF(L342="TELEFONE","PIX: "&amp;M342,IF(L342="EMAIL","PIX: "&amp;M342,"PIX: "&amp;TEXT(M342,"00000000000000")))))</f>
        <v/>
      </c>
      <c r="AE342" s="86">
        <f>IF(A342="PF",LEN(B342),"")</f>
        <v/>
      </c>
      <c r="AF342" s="12">
        <f>IF(AE342="","",IF(AE342=8,"000."&amp;LEFT(B342,3)&amp;"."&amp;MID(B342,4,3)&amp;"-"&amp;RIGHT(B342,2),IF(AE342=9,"00"&amp;LEFT(B342,1)&amp;"."&amp;MID(B342,2,3)&amp;"."&amp;MID(B342,5,3)&amp;"-"&amp;RIGHT(B342,2),IF(AE342=10,"0"&amp;LEFT(B342,2)&amp;"."&amp;MID(B342,3,3)&amp;"."&amp;MID(B342,6,3)&amp;"-"&amp;RIGHT(B342,2),LEFT(B342,3)&amp;"."&amp;MID(B342,4,3)&amp;"."&amp;MID(B342,7,3)&amp;"-"&amp;RIGHT(B342,2)))))</f>
        <v/>
      </c>
    </row>
    <row r="343">
      <c r="A343" s="98">
        <f>IF(B343="","",IF(LEN(B343)&lt;=11,"PF","PJ"))</f>
        <v/>
      </c>
      <c r="B343" s="52" t="n">
        <v>31985119162</v>
      </c>
      <c r="C343" s="35" t="inlineStr">
        <is>
          <t>JOSÉ MARCELO GEREMIAS</t>
        </is>
      </c>
      <c r="D343" s="35">
        <f>UPPER(C343)</f>
        <v/>
      </c>
      <c r="E343" s="98">
        <f>B343</f>
        <v/>
      </c>
      <c r="F343" s="38" t="n">
        <v>31985119162</v>
      </c>
      <c r="L343" s="12" t="inlineStr">
        <is>
          <t>TELEFONE</t>
        </is>
      </c>
      <c r="M343" s="41">
        <f>IF(L343=0,"",IF(L343=Diversos!$I$2,IF(LEN(B343)&lt;=11,TEXT(B343,"00000000000"),TEXT(B343,"00000000000000")),IF(L343=Diversos!$I$3,G343,F343)))</f>
        <v/>
      </c>
      <c r="N343" s="12" t="inlineStr">
        <is>
          <t>SERV</t>
        </is>
      </c>
      <c r="O343" s="12" t="inlineStr">
        <is>
          <t>ELETRICISTA</t>
        </is>
      </c>
      <c r="AA343" s="59">
        <f>IF(AND(AB343&lt;&gt;"",AC343&lt;&gt;""),AC343,AB343&amp;AC343)</f>
        <v/>
      </c>
      <c r="AB343" s="12">
        <f>IF(H343=0,"",IF(I343=13,H343&amp;"  "&amp;TEXT(I343,"000")&amp;"  "&amp;TEXT(J343,"0000")&amp;"  "&amp;K343&amp;" - CPF: "&amp;E343,H343&amp;"  "&amp;TEXT(J343,"0000")&amp;"  "&amp;K343&amp;" - CPF: "&amp;AF343))</f>
        <v/>
      </c>
      <c r="AC343" s="12">
        <f>IF(L343=0,"",IF(AND(L343="CNPJ/CPF",A343="PF"),"PIX: "&amp;TEXT(M343,"00000000000"),IF(L343="TELEFONE","PIX: "&amp;M343,IF(L343="EMAIL","PIX: "&amp;M343,"PIX: "&amp;TEXT(M343,"00000000000000")))))</f>
        <v/>
      </c>
      <c r="AE343" s="86">
        <f>IF(A343="PF",LEN(B343),"")</f>
        <v/>
      </c>
      <c r="AF343" s="12">
        <f>IF(AE343="","",IF(AE343=8,"000."&amp;LEFT(B343,3)&amp;"."&amp;MID(B343,4,3)&amp;"-"&amp;RIGHT(B343,2),IF(AE343=9,"00"&amp;LEFT(B343,1)&amp;"."&amp;MID(B343,2,3)&amp;"."&amp;MID(B343,5,3)&amp;"-"&amp;RIGHT(B343,2),IF(AE343=10,"0"&amp;LEFT(B343,2)&amp;"."&amp;MID(B343,3,3)&amp;"."&amp;MID(B343,6,3)&amp;"-"&amp;RIGHT(B343,2),LEFT(B343,3)&amp;"."&amp;MID(B343,4,3)&amp;"."&amp;MID(B343,7,3)&amp;"-"&amp;RIGHT(B343,2)))))</f>
        <v/>
      </c>
    </row>
    <row r="344">
      <c r="A344" s="98">
        <f>IF(B344="","",IF(LEN(B344)&lt;=11,"PF","PJ"))</f>
        <v/>
      </c>
      <c r="B344" s="98" t="n">
        <v>39376583</v>
      </c>
      <c r="C344" s="35" t="inlineStr">
        <is>
          <t>José Nilson Pereira de Souza</t>
        </is>
      </c>
      <c r="D344" s="35" t="inlineStr">
        <is>
          <t>JOSÉ NILSON PEREIRA DE SOUZA</t>
        </is>
      </c>
      <c r="E344" s="98">
        <f>B344</f>
        <v/>
      </c>
      <c r="F344" t="n">
        <v>31993338125</v>
      </c>
      <c r="L344" s="12" t="inlineStr">
        <is>
          <t>TELEFONE</t>
        </is>
      </c>
      <c r="M344" s="41">
        <f>IF(L344=0,"",IF(L344=Diversos!$I$2,IF(LEN(B344)&lt;=11,TEXT(B344,"00000000000"),TEXT(B344,"00000000000000")),IF(L344=Diversos!$I$3,G344,F344)))</f>
        <v/>
      </c>
      <c r="N344" s="12" t="inlineStr">
        <is>
          <t>MO</t>
        </is>
      </c>
      <c r="AA344" s="59">
        <f>IF(AND(AB344&lt;&gt;"",AC344&lt;&gt;""),AC344,AB344&amp;AC344)</f>
        <v/>
      </c>
      <c r="AB344" s="12">
        <f>IF(H344=0,"",IF(I344=13,H344&amp;"  "&amp;TEXT(I344,"000")&amp;"  "&amp;TEXT(J344,"0000")&amp;"  "&amp;K344&amp;" - CPF: "&amp;E344,H344&amp;"  "&amp;TEXT(J344,"0000")&amp;"  "&amp;K344&amp;" - CPF: "&amp;AF344))</f>
        <v/>
      </c>
      <c r="AC344" s="12">
        <f>IF(L344=0,"",IF(AND(L344="CNPJ/CPF",A344="PF"),"PIX: "&amp;TEXT(M344,"00000000000"),IF(L344="TELEFONE","PIX: "&amp;M344,IF(L344="EMAIL","PIX: "&amp;M344,"PIX: "&amp;TEXT(M344,"00000000000000")))))</f>
        <v/>
      </c>
      <c r="AE344" s="86">
        <f>IF(A344="PF",LEN(B344),"")</f>
        <v/>
      </c>
      <c r="AF344" s="12">
        <f>IF(AE344="","",IF(AE344=8,"000."&amp;LEFT(B344,3)&amp;"."&amp;MID(B344,4,3)&amp;"-"&amp;RIGHT(B344,2),IF(AE344=9,"00"&amp;LEFT(B344,1)&amp;"."&amp;MID(B344,2,3)&amp;"."&amp;MID(B344,5,3)&amp;"-"&amp;RIGHT(B344,2),IF(AE344=10,"0"&amp;LEFT(B344,2)&amp;"."&amp;MID(B344,3,3)&amp;"."&amp;MID(B344,6,3)&amp;"-"&amp;RIGHT(B344,2),LEFT(B344,3)&amp;"."&amp;MID(B344,4,3)&amp;"."&amp;MID(B344,7,3)&amp;"-"&amp;RIGHT(B344,2)))))</f>
        <v/>
      </c>
    </row>
    <row r="345">
      <c r="A345" s="98">
        <f>IF(B345="","",IF(LEN(B345)&lt;=11,"PF","PJ"))</f>
        <v/>
      </c>
      <c r="B345" s="98" t="n">
        <v>4000059646</v>
      </c>
      <c r="C345" s="35" t="inlineStr">
        <is>
          <t>JOSÉ ROBERTO FERREIRA DE ANDRADE</t>
        </is>
      </c>
      <c r="D345" s="35">
        <f>UPPER(C345)</f>
        <v/>
      </c>
      <c r="E345" s="37">
        <f>B345</f>
        <v/>
      </c>
      <c r="H345" s="12" t="inlineStr">
        <is>
          <t>CEF</t>
        </is>
      </c>
      <c r="I345" s="39" t="n">
        <v>13</v>
      </c>
      <c r="J345" s="40" t="n">
        <v>892</v>
      </c>
      <c r="K345" s="12" t="n">
        <v>1205172</v>
      </c>
      <c r="M345" s="41">
        <f>IF(L345=0,"",IF(L345=Diversos!$I$2,IF(LEN(B345)&lt;=11,TEXT(B345,"00000000000"),TEXT(B345,"00000000000000")),IF(L345=Diversos!$I$3,G345,F345)))</f>
        <v/>
      </c>
      <c r="N345" s="12" t="inlineStr">
        <is>
          <t>MO</t>
        </is>
      </c>
      <c r="P345" s="12" t="inlineStr">
        <is>
          <t>COLABORADOR</t>
        </is>
      </c>
      <c r="AA345" s="59">
        <f>IF(AND(AB345&lt;&gt;"",AC345&lt;&gt;""),AC345,AB345&amp;AC345)</f>
        <v/>
      </c>
      <c r="AB345" s="12">
        <f>IF(H345=0,"",IF(I345=13,H345&amp;"  "&amp;TEXT(I345,"000")&amp;"  "&amp;TEXT(J345,"0000")&amp;"  "&amp;K345&amp;" - CPF: "&amp;E345,H345&amp;"  "&amp;TEXT(J345,"0000")&amp;"  "&amp;K345&amp;" - CPF: "&amp;AF345))</f>
        <v/>
      </c>
      <c r="AC345" s="12">
        <f>IF(L345=0,"",IF(AND(L345="CNPJ/CPF",A345="PF"),"PIX: "&amp;TEXT(M345,"00000000000"),IF(L345="TELEFONE","PIX: "&amp;M345,IF(L345="EMAIL","PIX: "&amp;M345,"PIX: "&amp;TEXT(M345,"00000000000000")))))</f>
        <v/>
      </c>
      <c r="AE345" s="86">
        <f>IF(A345="PF",LEN(B345),"")</f>
        <v/>
      </c>
      <c r="AF345" s="12">
        <f>IF(AE345="","",IF(AE345=8,"000."&amp;LEFT(B345,3)&amp;"."&amp;MID(B345,4,3)&amp;"-"&amp;RIGHT(B345,2),IF(AE345=9,"00"&amp;LEFT(B345,1)&amp;"."&amp;MID(B345,2,3)&amp;"."&amp;MID(B345,5,3)&amp;"-"&amp;RIGHT(B345,2),IF(AE345=10,"0"&amp;LEFT(B345,2)&amp;"."&amp;MID(B345,3,3)&amp;"."&amp;MID(B345,6,3)&amp;"-"&amp;RIGHT(B345,2),LEFT(B345,3)&amp;"."&amp;MID(B345,4,3)&amp;"."&amp;MID(B345,7,3)&amp;"-"&amp;RIGHT(B345,2)))))</f>
        <v/>
      </c>
    </row>
    <row r="346">
      <c r="A346" s="98">
        <f>IF(B346="","",IF(LEN(B346)&lt;=11,"PF","PJ"))</f>
        <v/>
      </c>
      <c r="B346" s="52" t="n">
        <v>600</v>
      </c>
      <c r="C346" s="35" t="inlineStr">
        <is>
          <t>JOSÉ RODRIGO DO CARMO DE OLIVEIRA</t>
        </is>
      </c>
      <c r="D346" s="35">
        <f>UPPER(C346)</f>
        <v/>
      </c>
      <c r="E346" s="98">
        <f>B346</f>
        <v/>
      </c>
      <c r="F346" s="23" t="n">
        <v>31995457098</v>
      </c>
      <c r="L346" s="12" t="inlineStr">
        <is>
          <t>TELEFONE</t>
        </is>
      </c>
      <c r="M346" s="41">
        <f>IF(L346=0,"",IF(L346=Diversos!$I$2,IF(LEN(B346)&lt;=11,TEXT(B346,"00000000000"),TEXT(B346,"00000000000000")),IF(L346=Diversos!$I$3,G346,F346)))</f>
        <v/>
      </c>
      <c r="N346" s="12" t="inlineStr">
        <is>
          <t>MO</t>
        </is>
      </c>
      <c r="P346" s="12" t="inlineStr">
        <is>
          <t>COLABORADOR</t>
        </is>
      </c>
      <c r="AA346" s="59">
        <f>IF(AND(AB346&lt;&gt;"",AC346&lt;&gt;""),AC346,AB346&amp;AC346)</f>
        <v/>
      </c>
      <c r="AB346" s="12">
        <f>IF(H346=0,"",IF(I346=13,H346&amp;"  "&amp;TEXT(I346,"000")&amp;"  "&amp;TEXT(J346,"0000")&amp;"  "&amp;K346&amp;" - CPF: "&amp;E346,H346&amp;"  "&amp;TEXT(J346,"0000")&amp;"  "&amp;K346&amp;" - CPF: "&amp;AF346))</f>
        <v/>
      </c>
      <c r="AC346" s="12">
        <f>IF(L346=0,"",IF(AND(L346="CNPJ/CPF",A346="PF"),"PIX: "&amp;TEXT(M346,"00000000000"),IF(L346="TELEFONE","PIX: "&amp;M346,IF(L346="EMAIL","PIX: "&amp;M346,"PIX: "&amp;TEXT(M346,"00000000000000")))))</f>
        <v/>
      </c>
      <c r="AE346" s="86">
        <f>IF(A346="PF",LEN(B346),"")</f>
        <v/>
      </c>
      <c r="AF346" s="12">
        <f>IF(AE346="","",IF(AE346=8,"000."&amp;LEFT(B346,3)&amp;"."&amp;MID(B346,4,3)&amp;"-"&amp;RIGHT(B346,2),IF(AE346=9,"00"&amp;LEFT(B346,1)&amp;"."&amp;MID(B346,2,3)&amp;"."&amp;MID(B346,5,3)&amp;"-"&amp;RIGHT(B346,2),IF(AE346=10,"0"&amp;LEFT(B346,2)&amp;"."&amp;MID(B346,3,3)&amp;"."&amp;MID(B346,6,3)&amp;"-"&amp;RIGHT(B346,2),LEFT(B346,3)&amp;"."&amp;MID(B346,4,3)&amp;"."&amp;MID(B346,7,3)&amp;"-"&amp;RIGHT(B346,2)))))</f>
        <v/>
      </c>
    </row>
    <row r="347">
      <c r="A347" s="98">
        <f>IF(B347="","",IF(LEN(B347)&lt;=11,"PF","PJ"))</f>
        <v/>
      </c>
      <c r="B347" s="98" t="n">
        <v>52447561687</v>
      </c>
      <c r="C347" s="35" t="inlineStr">
        <is>
          <t>JOSÉ TEIXEIRA</t>
        </is>
      </c>
      <c r="D347" s="35">
        <f>UPPER(C347)</f>
        <v/>
      </c>
      <c r="E347" s="98">
        <f>B347</f>
        <v/>
      </c>
      <c r="H347" s="12" t="inlineStr">
        <is>
          <t>CEF</t>
        </is>
      </c>
      <c r="I347" s="39" t="n">
        <v>13</v>
      </c>
      <c r="J347" s="40" t="n">
        <v>94</v>
      </c>
      <c r="K347" s="12" t="n">
        <v>622952</v>
      </c>
      <c r="M347" s="41">
        <f>IF(L347=0,"",IF(L347=Diversos!$I$2,IF(LEN(B347)&lt;=11,TEXT(B347,"00000000000"),TEXT(B347,"00000000000000")),IF(L347=Diversos!$I$3,G347,F347)))</f>
        <v/>
      </c>
      <c r="N347" s="12" t="inlineStr">
        <is>
          <t>SERV</t>
        </is>
      </c>
      <c r="O347" s="12" t="inlineStr">
        <is>
          <t>ELETRICISTA</t>
        </is>
      </c>
      <c r="AA347" s="59">
        <f>IF(AND(AB347&lt;&gt;"",AC347&lt;&gt;""),AC347,AB347&amp;AC347)</f>
        <v/>
      </c>
      <c r="AB347" s="12">
        <f>IF(H347=0,"",IF(I347=13,H347&amp;"  "&amp;TEXT(I347,"000")&amp;"  "&amp;TEXT(J347,"0000")&amp;"  "&amp;K347&amp;" - CPF: "&amp;E347,H347&amp;"  "&amp;TEXT(J347,"0000")&amp;"  "&amp;K347&amp;" - CPF: "&amp;AF347))</f>
        <v/>
      </c>
      <c r="AC347" s="12">
        <f>IF(L347=0,"",IF(AND(L347="CNPJ/CPF",A347="PF"),"PIX: "&amp;TEXT(M347,"00000000000"),IF(L347="TELEFONE","PIX: "&amp;M347,IF(L347="EMAIL","PIX: "&amp;M347,"PIX: "&amp;TEXT(M347,"00000000000000")))))</f>
        <v/>
      </c>
      <c r="AE347" s="86">
        <f>IF(A347="PF",LEN(B347),"")</f>
        <v/>
      </c>
      <c r="AF347" s="12">
        <f>IF(AE347="","",IF(AE347=8,"000."&amp;LEFT(B347,3)&amp;"."&amp;MID(B347,4,3)&amp;"-"&amp;RIGHT(B347,2),IF(AE347=9,"00"&amp;LEFT(B347,1)&amp;"."&amp;MID(B347,2,3)&amp;"."&amp;MID(B347,5,3)&amp;"-"&amp;RIGHT(B347,2),IF(AE347=10,"0"&amp;LEFT(B347,2)&amp;"."&amp;MID(B347,3,3)&amp;"."&amp;MID(B347,6,3)&amp;"-"&amp;RIGHT(B347,2),LEFT(B347,3)&amp;"."&amp;MID(B347,4,3)&amp;"."&amp;MID(B347,7,3)&amp;"-"&amp;RIGHT(B347,2)))))</f>
        <v/>
      </c>
    </row>
    <row r="348">
      <c r="A348" s="98">
        <f>IF(B348="","",IF(LEN(B348)&lt;=11,"PF","PJ"))</f>
        <v/>
      </c>
      <c r="B348" s="98" t="n">
        <v>41623141877</v>
      </c>
      <c r="C348" s="35" t="inlineStr">
        <is>
          <t>JOSEISON DOS SANTOS MORAIS</t>
        </is>
      </c>
      <c r="D348" s="36">
        <f>UPPER(C348)</f>
        <v/>
      </c>
      <c r="E348" s="37">
        <f>B348</f>
        <v/>
      </c>
      <c r="H348" s="12" t="inlineStr">
        <is>
          <t>CEF</t>
        </is>
      </c>
      <c r="I348" s="39" t="n">
        <v>13</v>
      </c>
      <c r="J348" s="40" t="n">
        <v>1422</v>
      </c>
      <c r="K348" s="12" t="n">
        <v>330638</v>
      </c>
      <c r="M348" s="41">
        <f>IF(L348=0,"",IF(L348=Diversos!$I$2,IF(LEN(B348)&lt;=11,TEXT(B348,"00000000000"),TEXT(B348,"00000000000000")),IF(L348=Diversos!$I$3,G348,F348)))</f>
        <v/>
      </c>
      <c r="N348" s="12" t="inlineStr">
        <is>
          <t>MO</t>
        </is>
      </c>
      <c r="P348" s="12" t="inlineStr">
        <is>
          <t>COLABORADOR</t>
        </is>
      </c>
      <c r="AA348" s="59">
        <f>IF(AND(AB348&lt;&gt;"",AC348&lt;&gt;""),AC348,AB348&amp;AC348)</f>
        <v/>
      </c>
      <c r="AB348" s="12">
        <f>IF(H348=0,"",IF(I348=13,H348&amp;"  "&amp;TEXT(I348,"000")&amp;"  "&amp;TEXT(J348,"0000")&amp;"  "&amp;K348&amp;" - CPF: "&amp;E348,H348&amp;"  "&amp;TEXT(J348,"0000")&amp;"  "&amp;K348&amp;" - CPF: "&amp;AF348))</f>
        <v/>
      </c>
      <c r="AC348" s="12">
        <f>IF(L348=0,"",IF(AND(L348="CNPJ/CPF",A348="PF"),"PIX: "&amp;TEXT(M348,"00000000000"),IF(L348="TELEFONE","PIX: "&amp;M348,IF(L348="EMAIL","PIX: "&amp;M348,"PIX: "&amp;TEXT(M348,"00000000000000")))))</f>
        <v/>
      </c>
      <c r="AE348" s="86">
        <f>IF(A348="PF",LEN(B348),"")</f>
        <v/>
      </c>
      <c r="AF348" s="12">
        <f>IF(AE348="","",IF(AE348=8,"000."&amp;LEFT(B348,3)&amp;"."&amp;MID(B348,4,3)&amp;"-"&amp;RIGHT(B348,2),IF(AE348=9,"00"&amp;LEFT(B348,1)&amp;"."&amp;MID(B348,2,3)&amp;"."&amp;MID(B348,5,3)&amp;"-"&amp;RIGHT(B348,2),IF(AE348=10,"0"&amp;LEFT(B348,2)&amp;"."&amp;MID(B348,3,3)&amp;"."&amp;MID(B348,6,3)&amp;"-"&amp;RIGHT(B348,2),LEFT(B348,3)&amp;"."&amp;MID(B348,4,3)&amp;"."&amp;MID(B348,7,3)&amp;"-"&amp;RIGHT(B348,2)))))</f>
        <v/>
      </c>
    </row>
    <row r="349">
      <c r="A349" s="98">
        <f>IF(B349="","",IF(LEN(B349)&lt;=11,"PF","PJ"))</f>
        <v/>
      </c>
      <c r="B349" s="37" t="n">
        <v>11410364607</v>
      </c>
      <c r="C349" s="36" t="inlineStr">
        <is>
          <t>JOSOE LOURENÇO DA SILVA</t>
        </is>
      </c>
      <c r="D349" s="36">
        <f>UPPER(C349)</f>
        <v/>
      </c>
      <c r="E349" s="37">
        <f>B349</f>
        <v/>
      </c>
      <c r="F349" s="43" t="n"/>
      <c r="G349" s="44" t="n"/>
      <c r="H349" s="44" t="inlineStr">
        <is>
          <t>CEF</t>
        </is>
      </c>
      <c r="I349" s="45" t="n"/>
      <c r="J349" s="46" t="inlineStr">
        <is>
          <t>01926 1288</t>
        </is>
      </c>
      <c r="K349" s="44" t="n">
        <v>8552166672</v>
      </c>
      <c r="L349" s="44" t="n"/>
      <c r="M349" s="41">
        <f>IF(L349=0,"",IF(L349=Diversos!$I$2,IF(LEN(B349)&lt;=11,TEXT(B349,"00000000000"),TEXT(B349,"00000000000000")),IF(L349=Diversos!$I$3,G349,F349)))</f>
        <v/>
      </c>
      <c r="N349" s="44" t="inlineStr">
        <is>
          <t>MO</t>
        </is>
      </c>
      <c r="O349" s="44" t="n"/>
      <c r="P349" s="44" t="inlineStr">
        <is>
          <t>COLABORADOR</t>
        </is>
      </c>
      <c r="Q349" s="44" t="n"/>
      <c r="R349" s="44" t="n"/>
      <c r="S349" s="44" t="n"/>
      <c r="T349" s="44" t="n"/>
      <c r="U349" s="47" t="n"/>
      <c r="V349" s="44" t="n"/>
      <c r="W349" s="44" t="n"/>
      <c r="X349" s="44" t="n"/>
      <c r="Y349" s="44" t="n"/>
      <c r="Z349" s="44" t="n"/>
      <c r="AA349" s="59">
        <f>IF(AND(AB349&lt;&gt;"",AC349&lt;&gt;""),AC349,AB349&amp;AC349)</f>
        <v/>
      </c>
      <c r="AB349" s="12">
        <f>IF(H349=0,"",IF(I349=13,H349&amp;"  "&amp;TEXT(I349,"000")&amp;"  "&amp;TEXT(J349,"0000")&amp;"  "&amp;K349&amp;" - CPF: "&amp;E349,H349&amp;"  "&amp;TEXT(J349,"0000")&amp;"  "&amp;K349&amp;" - CPF: "&amp;AF349))</f>
        <v/>
      </c>
      <c r="AC349" s="12">
        <f>IF(L349=0,"",IF(AND(L349="CNPJ/CPF",A349="PF"),"PIX: "&amp;TEXT(M349,"00000000000"),IF(L349="TELEFONE","PIX: "&amp;M349,IF(L349="EMAIL","PIX: "&amp;M349,"PIX: "&amp;TEXT(M349,"00000000000000")))))</f>
        <v/>
      </c>
      <c r="AE349" s="86">
        <f>IF(A349="PF",LEN(B349),"")</f>
        <v/>
      </c>
      <c r="AF349" s="12">
        <f>IF(AE349="","",IF(AE349=8,"000."&amp;LEFT(B349,3)&amp;"."&amp;MID(B349,4,3)&amp;"-"&amp;RIGHT(B349,2),IF(AE349=9,"00"&amp;LEFT(B349,1)&amp;"."&amp;MID(B349,2,3)&amp;"."&amp;MID(B349,5,3)&amp;"-"&amp;RIGHT(B349,2),IF(AE349=10,"0"&amp;LEFT(B349,2)&amp;"."&amp;MID(B349,3,3)&amp;"."&amp;MID(B349,6,3)&amp;"-"&amp;RIGHT(B349,2),LEFT(B349,3)&amp;"."&amp;MID(B349,4,3)&amp;"."&amp;MID(B349,7,3)&amp;"-"&amp;RIGHT(B349,2)))))</f>
        <v/>
      </c>
    </row>
    <row r="350">
      <c r="A350" s="98">
        <f>IF(B350="","",IF(LEN(B350)&lt;=11,"PF","PJ"))</f>
        <v/>
      </c>
      <c r="B350" s="98" t="n">
        <v>9001176640</v>
      </c>
      <c r="C350" s="35" t="inlineStr">
        <is>
          <t>JÚLIA MELO VASCONCELOS RINALDI</t>
        </is>
      </c>
      <c r="D350" s="35">
        <f>UPPER(C350)</f>
        <v/>
      </c>
      <c r="E350" s="98">
        <f>B350</f>
        <v/>
      </c>
      <c r="L350" s="12" t="inlineStr">
        <is>
          <t>CNPJ/CPF</t>
        </is>
      </c>
      <c r="M350" s="41">
        <f>IF(L350=0,"",IF(L350=Diversos!$I$2,IF(LEN(B350)&lt;=11,TEXT(B350,"00000000000"),TEXT(B350,"00000000000000")),IF(L350=Diversos!$I$3,G350,F350)))</f>
        <v/>
      </c>
      <c r="N350" s="12" t="inlineStr">
        <is>
          <t>MO</t>
        </is>
      </c>
      <c r="P350" s="12" t="inlineStr">
        <is>
          <t>COLABORADOR</t>
        </is>
      </c>
      <c r="AA350" s="59">
        <f>IF(AND(AB350&lt;&gt;"",AC350&lt;&gt;""),AC350,AB350&amp;AC350)</f>
        <v/>
      </c>
      <c r="AB350" s="12">
        <f>IF(H350=0,"",IF(I350=13,H350&amp;"  "&amp;TEXT(I350,"000")&amp;"  "&amp;TEXT(J350,"0000")&amp;"  "&amp;K350&amp;" - CPF: "&amp;E350,H350&amp;"  "&amp;TEXT(J350,"0000")&amp;"  "&amp;K350&amp;" - CPF: "&amp;AF350))</f>
        <v/>
      </c>
      <c r="AC350" s="12">
        <f>IF(L350=0,"",IF(AND(L350="CNPJ/CPF",A350="PF"),"PIX: "&amp;TEXT(M350,"00000000000"),IF(L350="TELEFONE","PIX: "&amp;M350,IF(L350="EMAIL","PIX: "&amp;M350,"PIX: "&amp;TEXT(M350,"00000000000000")))))</f>
        <v/>
      </c>
      <c r="AE350" s="86">
        <f>IF(A350="PF",LEN(B350),"")</f>
        <v/>
      </c>
      <c r="AF350" s="12">
        <f>IF(AE350="","",IF(AE350=8,"000."&amp;LEFT(B350,3)&amp;"."&amp;MID(B350,4,3)&amp;"-"&amp;RIGHT(B350,2),IF(AE350=9,"00"&amp;LEFT(B350,1)&amp;"."&amp;MID(B350,2,3)&amp;"."&amp;MID(B350,5,3)&amp;"-"&amp;RIGHT(B350,2),IF(AE350=10,"0"&amp;LEFT(B350,2)&amp;"."&amp;MID(B350,3,3)&amp;"."&amp;MID(B350,6,3)&amp;"-"&amp;RIGHT(B350,2),LEFT(B350,3)&amp;"."&amp;MID(B350,4,3)&amp;"."&amp;MID(B350,7,3)&amp;"-"&amp;RIGHT(B350,2)))))</f>
        <v/>
      </c>
    </row>
    <row r="351">
      <c r="A351" s="98">
        <f>IF(B351="","",IF(LEN(B351)&lt;=11,"PF","PJ"))</f>
        <v/>
      </c>
      <c r="B351" s="52" t="n">
        <v>50050050000</v>
      </c>
      <c r="C351" s="35" t="inlineStr">
        <is>
          <t>JULIO CESAR</t>
        </is>
      </c>
      <c r="D351" s="36">
        <f>UPPER(C351)</f>
        <v/>
      </c>
      <c r="E351" s="37">
        <f>B351</f>
        <v/>
      </c>
      <c r="F351" s="43" t="n">
        <v>31997663985</v>
      </c>
      <c r="L351" s="12" t="inlineStr">
        <is>
          <t>TELEFONE</t>
        </is>
      </c>
      <c r="M351" s="41">
        <f>IF(L351=0,"",IF(L351=Diversos!$I$2,IF(LEN(B351)&lt;=11,TEXT(B351,"00000000000"),TEXT(B351,"00000000000000")),IF(L351=Diversos!$I$3,G351,F351)))</f>
        <v/>
      </c>
      <c r="N351" s="12" t="inlineStr">
        <is>
          <t>MO</t>
        </is>
      </c>
      <c r="P351" s="12" t="inlineStr">
        <is>
          <t>COLABORADOR</t>
        </is>
      </c>
      <c r="AA351" s="59">
        <f>IF(AND(AB351&lt;&gt;"",AC351&lt;&gt;""),AC351,AB351&amp;AC351)</f>
        <v/>
      </c>
      <c r="AB351" s="12">
        <f>IF(H351=0,"",IF(I351=13,H351&amp;"  "&amp;TEXT(I351,"000")&amp;"  "&amp;TEXT(J351,"0000")&amp;"  "&amp;K351&amp;" - CPF: "&amp;E351,H351&amp;"  "&amp;TEXT(J351,"0000")&amp;"  "&amp;K351&amp;" - CPF: "&amp;AF351))</f>
        <v/>
      </c>
      <c r="AC351" s="12">
        <f>IF(L351=0,"",IF(AND(L351="CNPJ/CPF",A351="PF"),"PIX: "&amp;TEXT(M351,"00000000000"),IF(L351="TELEFONE","PIX: "&amp;M351,IF(L351="EMAIL","PIX: "&amp;M351,"PIX: "&amp;TEXT(M351,"00000000000000")))))</f>
        <v/>
      </c>
      <c r="AE351" s="86">
        <f>IF(A351="PF",LEN(B351),"")</f>
        <v/>
      </c>
      <c r="AF351" s="12">
        <f>IF(AE351="","",IF(AE351=8,"000."&amp;LEFT(B351,3)&amp;"."&amp;MID(B351,4,3)&amp;"-"&amp;RIGHT(B351,2),IF(AE351=9,"00"&amp;LEFT(B351,1)&amp;"."&amp;MID(B351,2,3)&amp;"."&amp;MID(B351,5,3)&amp;"-"&amp;RIGHT(B351,2),IF(AE351=10,"0"&amp;LEFT(B351,2)&amp;"."&amp;MID(B351,3,3)&amp;"."&amp;MID(B351,6,3)&amp;"-"&amp;RIGHT(B351,2),LEFT(B351,3)&amp;"."&amp;MID(B351,4,3)&amp;"."&amp;MID(B351,7,3)&amp;"-"&amp;RIGHT(B351,2)))))</f>
        <v/>
      </c>
    </row>
    <row r="352">
      <c r="A352" s="98">
        <f>IF(B352="","",IF(LEN(B352)&lt;=11,"PF","PJ"))</f>
        <v/>
      </c>
      <c r="B352" s="98" t="n">
        <v>1718964676</v>
      </c>
      <c r="C352" s="35" t="inlineStr">
        <is>
          <t>JULIO CESAR DOS SANTOS SILVA</t>
        </is>
      </c>
      <c r="D352" s="35">
        <f>UPPER(C352)</f>
        <v/>
      </c>
      <c r="E352" s="98">
        <f>B352</f>
        <v/>
      </c>
      <c r="H352" s="12" t="inlineStr">
        <is>
          <t>CEF</t>
        </is>
      </c>
      <c r="I352" s="39" t="n">
        <v>13</v>
      </c>
      <c r="J352" s="40" t="n">
        <v>1926</v>
      </c>
      <c r="K352" s="82" t="n">
        <v>486824</v>
      </c>
      <c r="M352" s="41">
        <f>IF(L352=0,"",IF(L352=Diversos!$I$2,IF(LEN(B352)&lt;=11,TEXT(B352,"00000000000"),TEXT(B352,"00000000000000")),IF(L352=Diversos!$I$3,G352,F352)))</f>
        <v/>
      </c>
      <c r="N352" s="12" t="inlineStr">
        <is>
          <t>MO</t>
        </is>
      </c>
      <c r="P352" s="12" t="inlineStr">
        <is>
          <t>COLABORADOR</t>
        </is>
      </c>
      <c r="AA352" s="59">
        <f>IF(AND(AB352&lt;&gt;"",AC352&lt;&gt;""),AC352,AB352&amp;AC352)</f>
        <v/>
      </c>
      <c r="AB352" s="12">
        <f>IF(H352=0,"",IF(I352=13,H352&amp;"  "&amp;TEXT(I352,"000")&amp;"  "&amp;TEXT(J352,"0000")&amp;"  "&amp;K352&amp;" - CPF: "&amp;E352,H352&amp;"  "&amp;TEXT(J352,"0000")&amp;"  "&amp;K352&amp;" - CPF: "&amp;AF352))</f>
        <v/>
      </c>
      <c r="AC352" s="12">
        <f>IF(L352=0,"",IF(AND(L352="CNPJ/CPF",A352="PF"),"PIX: "&amp;TEXT(M352,"00000000000"),IF(L352="TELEFONE","PIX: "&amp;M352,IF(L352="EMAIL","PIX: "&amp;M352,"PIX: "&amp;TEXT(M352,"00000000000000")))))</f>
        <v/>
      </c>
      <c r="AE352" s="86">
        <f>IF(A352="PF",LEN(B352),"")</f>
        <v/>
      </c>
      <c r="AF352" s="12">
        <f>IF(AE352="","",IF(AE352=8,"000."&amp;LEFT(B352,3)&amp;"."&amp;MID(B352,4,3)&amp;"-"&amp;RIGHT(B352,2),IF(AE352=9,"00"&amp;LEFT(B352,1)&amp;"."&amp;MID(B352,2,3)&amp;"."&amp;MID(B352,5,3)&amp;"-"&amp;RIGHT(B352,2),IF(AE352=10,"0"&amp;LEFT(B352,2)&amp;"."&amp;MID(B352,3,3)&amp;"."&amp;MID(B352,6,3)&amp;"-"&amp;RIGHT(B352,2),LEFT(B352,3)&amp;"."&amp;MID(B352,4,3)&amp;"."&amp;MID(B352,7,3)&amp;"-"&amp;RIGHT(B352,2)))))</f>
        <v/>
      </c>
    </row>
    <row r="353">
      <c r="A353" s="98">
        <f>IF(B353="","",IF(LEN(B353)&lt;=11,"PF","PJ"))</f>
        <v/>
      </c>
      <c r="B353" s="98" t="n">
        <v>43283811001202</v>
      </c>
      <c r="C353" s="35" t="inlineStr">
        <is>
          <t>KALUNGA SA</t>
        </is>
      </c>
      <c r="D353" s="36">
        <f>UPPER(C353)</f>
        <v/>
      </c>
      <c r="E353" s="37">
        <f>B353</f>
        <v/>
      </c>
      <c r="M353" s="41">
        <f>IF(L353=0,"",IF(L353=Diversos!$I$2,IF(LEN(B353)&lt;=11,TEXT(B353,"00000000000"),TEXT(B353,"00000000000000")),IF(L353=Diversos!$I$3,G353,F353)))</f>
        <v/>
      </c>
      <c r="N353" s="12" t="inlineStr">
        <is>
          <t>DIV</t>
        </is>
      </c>
      <c r="Q353" s="12" t="inlineStr">
        <is>
          <t>ESTRADA DOS ALPES</t>
        </is>
      </c>
      <c r="R353" s="12" t="n">
        <v>900</v>
      </c>
      <c r="T353" s="12" t="inlineStr">
        <is>
          <t>JARDIM BELVAL</t>
        </is>
      </c>
      <c r="V353" s="12" t="inlineStr">
        <is>
          <t>BARUERI</t>
        </is>
      </c>
      <c r="W353" s="12" t="inlineStr">
        <is>
          <t>SP</t>
        </is>
      </c>
      <c r="AA353" s="59">
        <f>IF(AND(AB353&lt;&gt;"",AC353&lt;&gt;""),AC353,AB353&amp;AC353)</f>
        <v/>
      </c>
      <c r="AB353" s="12">
        <f>IF(H353=0,"",IF(I353=13,H353&amp;"  "&amp;TEXT(I353,"000")&amp;"  "&amp;TEXT(J353,"0000")&amp;"  "&amp;K353&amp;" - CPF: "&amp;E353,H353&amp;"  "&amp;TEXT(J353,"0000")&amp;"  "&amp;K353&amp;" - CPF: "&amp;AF353))</f>
        <v/>
      </c>
      <c r="AC353" s="12">
        <f>IF(L353=0,"",IF(AND(L353="CNPJ/CPF",A353="PF"),"PIX: "&amp;TEXT(M353,"00000000000"),IF(L353="TELEFONE","PIX: "&amp;M353,IF(L353="EMAIL","PIX: "&amp;M353,"PIX: "&amp;TEXT(M353,"00000000000000")))))</f>
        <v/>
      </c>
      <c r="AE353" s="86">
        <f>IF(A353="PF",LEN(B353),"")</f>
        <v/>
      </c>
      <c r="AF353" s="12">
        <f>IF(AE353="","",IF(AE353=8,"000."&amp;LEFT(B353,3)&amp;"."&amp;MID(B353,4,3)&amp;"-"&amp;RIGHT(B353,2),IF(AE353=9,"00"&amp;LEFT(B353,1)&amp;"."&amp;MID(B353,2,3)&amp;"."&amp;MID(B353,5,3)&amp;"-"&amp;RIGHT(B353,2),IF(AE353=10,"0"&amp;LEFT(B353,2)&amp;"."&amp;MID(B353,3,3)&amp;"."&amp;MID(B353,6,3)&amp;"-"&amp;RIGHT(B353,2),LEFT(B353,3)&amp;"."&amp;MID(B353,4,3)&amp;"."&amp;MID(B353,7,3)&amp;"-"&amp;RIGHT(B353,2)))))</f>
        <v/>
      </c>
    </row>
    <row r="354">
      <c r="A354" s="98">
        <f>IF(B354="","",IF(LEN(B354)&lt;=11,"PF","PJ"))</f>
        <v/>
      </c>
      <c r="B354" s="98" t="n">
        <v>9250736606</v>
      </c>
      <c r="C354" s="35" t="inlineStr">
        <is>
          <t>KENDIS GONÇALVES DE MORAES</t>
        </is>
      </c>
      <c r="D354" s="35">
        <f>UPPER(C354)</f>
        <v/>
      </c>
      <c r="E354" s="98">
        <f>B354</f>
        <v/>
      </c>
      <c r="L354" s="12" t="inlineStr">
        <is>
          <t>CNPJ/CPF</t>
        </is>
      </c>
      <c r="M354" s="41">
        <f>IF(L354=0,"",IF(L354=Diversos!$I$2,IF(LEN(B354)&lt;=11,TEXT(B354,"00000000000"),TEXT(B354,"00000000000000")),IF(L354=Diversos!$I$3,G354,F354)))</f>
        <v/>
      </c>
      <c r="N354" s="12" t="inlineStr">
        <is>
          <t>MO</t>
        </is>
      </c>
      <c r="P354" s="12" t="inlineStr">
        <is>
          <t>COLABORADOR</t>
        </is>
      </c>
      <c r="AA354" s="59">
        <f>IF(AND(AB354&lt;&gt;"",AC354&lt;&gt;""),AC354,AB354&amp;AC354)</f>
        <v/>
      </c>
      <c r="AB354" s="12">
        <f>IF(H354=0,"",IF(I354=13,H354&amp;"  "&amp;TEXT(I354,"000")&amp;"  "&amp;TEXT(J354,"0000")&amp;"  "&amp;K354&amp;" - CPF: "&amp;E354,H354&amp;"  "&amp;TEXT(J354,"0000")&amp;"  "&amp;K354&amp;" - CPF: "&amp;AF354))</f>
        <v/>
      </c>
      <c r="AC354" s="12">
        <f>IF(L354=0,"",IF(AND(L354="CNPJ/CPF",A354="PF"),"PIX: "&amp;TEXT(M354,"00000000000"),IF(L354="TELEFONE","PIX: "&amp;M354,IF(L354="EMAIL","PIX: "&amp;M354,"PIX: "&amp;TEXT(M354,"00000000000000")))))</f>
        <v/>
      </c>
      <c r="AE354" s="86">
        <f>IF(A354="PF",LEN(B354),"")</f>
        <v/>
      </c>
      <c r="AF354" s="12">
        <f>IF(AE354="","",IF(AE354=8,"000."&amp;LEFT(B354,3)&amp;"."&amp;MID(B354,4,3)&amp;"-"&amp;RIGHT(B354,2),IF(AE354=9,"00"&amp;LEFT(B354,1)&amp;"."&amp;MID(B354,2,3)&amp;"."&amp;MID(B354,5,3)&amp;"-"&amp;RIGHT(B354,2),IF(AE354=10,"0"&amp;LEFT(B354,2)&amp;"."&amp;MID(B354,3,3)&amp;"."&amp;MID(B354,6,3)&amp;"-"&amp;RIGHT(B354,2),LEFT(B354,3)&amp;"."&amp;MID(B354,4,3)&amp;"."&amp;MID(B354,7,3)&amp;"-"&amp;RIGHT(B354,2)))))</f>
        <v/>
      </c>
    </row>
    <row r="355">
      <c r="A355" s="98">
        <f>IF(B355="","",IF(LEN(B355)&lt;=11,"PF","PJ"))</f>
        <v/>
      </c>
      <c r="B355" s="98" t="n">
        <v>8605940699</v>
      </c>
      <c r="C355" s="35" t="inlineStr">
        <is>
          <t>KENIO DE SOUZA PRATES PESSOA</t>
        </is>
      </c>
      <c r="D355" s="36">
        <f>UPPER(C355)</f>
        <v/>
      </c>
      <c r="E355" s="37">
        <f>B355</f>
        <v/>
      </c>
      <c r="H355" s="12" t="inlineStr">
        <is>
          <t>CEF</t>
        </is>
      </c>
      <c r="J355" s="40" t="n">
        <v>3663</v>
      </c>
      <c r="K355" s="12" t="n">
        <v>91796</v>
      </c>
      <c r="M355" s="41">
        <f>IF(L355=0,"",IF(L355=Diversos!$I$2,IF(LEN(B355)&lt;=11,TEXT(B355,"00000000000"),TEXT(B355,"00000000000000")),IF(L355=Diversos!$I$3,G355,F355)))</f>
        <v/>
      </c>
      <c r="N355" s="12" t="inlineStr">
        <is>
          <t>MO</t>
        </is>
      </c>
      <c r="P355" s="12" t="inlineStr">
        <is>
          <t>COLABORADOR</t>
        </is>
      </c>
      <c r="AA355" s="59">
        <f>IF(AND(AB355&lt;&gt;"",AC355&lt;&gt;""),AC355,AB355&amp;AC355)</f>
        <v/>
      </c>
      <c r="AB355" s="12">
        <f>IF(H355=0,"",IF(I355=13,H355&amp;"  "&amp;TEXT(I355,"000")&amp;"  "&amp;TEXT(J355,"0000")&amp;"  "&amp;K355&amp;" - CPF: "&amp;E355,H355&amp;"  "&amp;TEXT(J355,"0000")&amp;"  "&amp;K355&amp;" - CPF: "&amp;AF355))</f>
        <v/>
      </c>
      <c r="AC355" s="12">
        <f>IF(L355=0,"",IF(AND(L355="CNPJ/CPF",A355="PF"),"PIX: "&amp;TEXT(M355,"00000000000"),IF(L355="TELEFONE","PIX: "&amp;M355,IF(L355="EMAIL","PIX: "&amp;M355,"PIX: "&amp;TEXT(M355,"00000000000000")))))</f>
        <v/>
      </c>
      <c r="AE355" s="86">
        <f>IF(A355="PF",LEN(B355),"")</f>
        <v/>
      </c>
      <c r="AF355" s="12">
        <f>IF(AE355="","",IF(AE355=8,"000."&amp;LEFT(B355,3)&amp;"."&amp;MID(B355,4,3)&amp;"-"&amp;RIGHT(B355,2),IF(AE355=9,"00"&amp;LEFT(B355,1)&amp;"."&amp;MID(B355,2,3)&amp;"."&amp;MID(B355,5,3)&amp;"-"&amp;RIGHT(B355,2),IF(AE355=10,"0"&amp;LEFT(B355,2)&amp;"."&amp;MID(B355,3,3)&amp;"."&amp;MID(B355,6,3)&amp;"-"&amp;RIGHT(B355,2),LEFT(B355,3)&amp;"."&amp;MID(B355,4,3)&amp;"."&amp;MID(B355,7,3)&amp;"-"&amp;RIGHT(B355,2)))))</f>
        <v/>
      </c>
    </row>
    <row r="356">
      <c r="A356" s="98">
        <f>IF(B356="","",IF(LEN(B356)&lt;=11,"PF","PJ"))</f>
        <v/>
      </c>
      <c r="B356" s="98" t="n">
        <v>6114935001580</v>
      </c>
      <c r="C356" s="35" t="inlineStr">
        <is>
          <t>KOMLOG IMPORTACAO LTDA</t>
        </is>
      </c>
      <c r="D356" s="35">
        <f>UPPER(C356)</f>
        <v/>
      </c>
      <c r="E356" s="98">
        <f>B356</f>
        <v/>
      </c>
      <c r="M356" s="41">
        <f>IF(L356=0,"",IF(L356=Diversos!$I$2,IF(LEN(B356)&lt;=11,TEXT(B356,"00000000000"),TEXT(B356,"00000000000000")),IF(L356=Diversos!$I$3,G356,F356)))</f>
        <v/>
      </c>
      <c r="N356" s="12" t="inlineStr">
        <is>
          <t>MAT</t>
        </is>
      </c>
      <c r="AA356" s="59">
        <f>IF(AND(AB356&lt;&gt;"",AC356&lt;&gt;""),AC356,AB356&amp;AC356)</f>
        <v/>
      </c>
      <c r="AB356" s="12">
        <f>IF(H356=0,"",IF(I356=13,H356&amp;"  "&amp;TEXT(I356,"000")&amp;"  "&amp;TEXT(J356,"0000")&amp;"  "&amp;K356&amp;" - CPF: "&amp;E356,H356&amp;"  "&amp;TEXT(J356,"0000")&amp;"  "&amp;K356&amp;" - CPF: "&amp;AF356))</f>
        <v/>
      </c>
      <c r="AC356" s="12">
        <f>IF(L356=0,"",IF(AND(L356="CNPJ/CPF",A356="PF"),"PIX: "&amp;TEXT(M356,"00000000000"),IF(L356="TELEFONE","PIX: "&amp;M356,IF(L356="EMAIL","PIX: "&amp;M356,"PIX: "&amp;TEXT(M356,"00000000000000")))))</f>
        <v/>
      </c>
      <c r="AE356" s="86">
        <f>IF(A356="PF",LEN(B356),"")</f>
        <v/>
      </c>
      <c r="AF356" s="12">
        <f>IF(AE356="","",IF(AE356=8,"000."&amp;LEFT(B356,3)&amp;"."&amp;MID(B356,4,3)&amp;"-"&amp;RIGHT(B356,2),IF(AE356=9,"00"&amp;LEFT(B356,1)&amp;"."&amp;MID(B356,2,3)&amp;"."&amp;MID(B356,5,3)&amp;"-"&amp;RIGHT(B356,2),IF(AE356=10,"0"&amp;LEFT(B356,2)&amp;"."&amp;MID(B356,3,3)&amp;"."&amp;MID(B356,6,3)&amp;"-"&amp;RIGHT(B356,2),LEFT(B356,3)&amp;"."&amp;MID(B356,4,3)&amp;"."&amp;MID(B356,7,3)&amp;"-"&amp;RIGHT(B356,2)))))</f>
        <v/>
      </c>
    </row>
    <row r="357">
      <c r="A357" s="98">
        <f>IF(B357="","",IF(LEN(B357)&lt;=11,"PF","PJ"))</f>
        <v/>
      </c>
      <c r="B357" s="98" t="n">
        <v>20702896000168</v>
      </c>
      <c r="C357" s="35" t="inlineStr">
        <is>
          <t>LA PREMOLDADOS</t>
        </is>
      </c>
      <c r="D357" s="35">
        <f>UPPER(C357)</f>
        <v/>
      </c>
      <c r="E357" s="98">
        <f>B357</f>
        <v/>
      </c>
      <c r="M357" s="41">
        <f>IF(L357=0,"",IF(L357=Diversos!$I$2,IF(LEN(B357)&lt;=11,TEXT(B357,"00000000000"),TEXT(B357,"00000000000000")),IF(L357=Diversos!$I$3,G357,F357)))</f>
        <v/>
      </c>
      <c r="N357" s="12" t="inlineStr">
        <is>
          <t>MAT</t>
        </is>
      </c>
      <c r="AA357" s="59">
        <f>IF(AND(AB357&lt;&gt;"",AC357&lt;&gt;""),AC357,AB357&amp;AC357)</f>
        <v/>
      </c>
      <c r="AB357" s="12">
        <f>IF(H357=0,"",IF(I357=13,H357&amp;"  "&amp;TEXT(I357,"000")&amp;"  "&amp;TEXT(J357,"0000")&amp;"  "&amp;K357&amp;" - CPF: "&amp;E357,H357&amp;"  "&amp;TEXT(J357,"0000")&amp;"  "&amp;K357&amp;" - CPF: "&amp;AF357))</f>
        <v/>
      </c>
      <c r="AC357" s="12">
        <f>IF(L357=0,"",IF(AND(L357="CNPJ/CPF",A357="PF"),"PIX: "&amp;TEXT(M357,"00000000000"),IF(L357="TELEFONE","PIX: "&amp;M357,IF(L357="EMAIL","PIX: "&amp;M357,"PIX: "&amp;TEXT(M357,"00000000000000")))))</f>
        <v/>
      </c>
      <c r="AE357" s="86">
        <f>IF(A357="PF",LEN(B357),"")</f>
        <v/>
      </c>
      <c r="AF357" s="12">
        <f>IF(AE357="","",IF(AE357=8,"000."&amp;LEFT(B357,3)&amp;"."&amp;MID(B357,4,3)&amp;"-"&amp;RIGHT(B357,2),IF(AE357=9,"00"&amp;LEFT(B357,1)&amp;"."&amp;MID(B357,2,3)&amp;"."&amp;MID(B357,5,3)&amp;"-"&amp;RIGHT(B357,2),IF(AE357=10,"0"&amp;LEFT(B357,2)&amp;"."&amp;MID(B357,3,3)&amp;"."&amp;MID(B357,6,3)&amp;"-"&amp;RIGHT(B357,2),LEFT(B357,3)&amp;"."&amp;MID(B357,4,3)&amp;"."&amp;MID(B357,7,3)&amp;"-"&amp;RIGHT(B357,2)))))</f>
        <v/>
      </c>
    </row>
    <row r="358">
      <c r="A358" s="98">
        <f>IF(B358="","",IF(LEN(B358)&lt;=11,"PF","PJ"))</f>
        <v/>
      </c>
      <c r="B358" s="98" t="n">
        <v>28353992000150</v>
      </c>
      <c r="C358" s="35" t="inlineStr">
        <is>
          <t>LAJES E LAJES PREMOLDADOS FAB COM LTDA</t>
        </is>
      </c>
      <c r="D358" s="36">
        <f>UPPER(C358)</f>
        <v/>
      </c>
      <c r="E358" s="37">
        <f>B358</f>
        <v/>
      </c>
      <c r="L358" s="12" t="inlineStr">
        <is>
          <t>CNPJ/CPF</t>
        </is>
      </c>
      <c r="M358" s="41">
        <f>IF(L358=0,"",IF(L358=Diversos!$I$2,IF(LEN(B358)&lt;=11,TEXT(B358,"00000000000"),TEXT(B358,"00000000000000")),IF(L358=Diversos!$I$3,G358,F358)))</f>
        <v/>
      </c>
      <c r="N358" s="12" t="inlineStr">
        <is>
          <t>MAT</t>
        </is>
      </c>
      <c r="P358" s="12" t="inlineStr">
        <is>
          <t>FORNECEDOR</t>
        </is>
      </c>
      <c r="Q358" s="12" t="inlineStr">
        <is>
          <t>RUA SOLIMÕES</t>
        </is>
      </c>
      <c r="R358" s="12" t="n">
        <v>95</v>
      </c>
      <c r="S358" s="12" t="inlineStr">
        <is>
          <t>GALPÃO</t>
        </is>
      </c>
      <c r="T358" s="12" t="inlineStr">
        <is>
          <t>JARDINOPOLIS</t>
        </is>
      </c>
      <c r="U358" s="42" t="n">
        <v>30510530</v>
      </c>
      <c r="V358" s="12" t="inlineStr">
        <is>
          <t>BELO HORIZONTE</t>
        </is>
      </c>
      <c r="W358" s="12" t="inlineStr">
        <is>
          <t>MG</t>
        </is>
      </c>
      <c r="AA358" s="59">
        <f>IF(AND(AB358&lt;&gt;"",AC358&lt;&gt;""),AC358,AB358&amp;AC358)</f>
        <v/>
      </c>
      <c r="AB358" s="12">
        <f>IF(H358=0,"",IF(I358=13,H358&amp;"  "&amp;TEXT(I358,"000")&amp;"  "&amp;TEXT(J358,"0000")&amp;"  "&amp;K358&amp;" - CPF: "&amp;E358,H358&amp;"  "&amp;TEXT(J358,"0000")&amp;"  "&amp;K358&amp;" - CPF: "&amp;AF358))</f>
        <v/>
      </c>
      <c r="AC358" s="12">
        <f>IF(L358=0,"",IF(AND(L358="CNPJ/CPF",A358="PF"),"PIX: "&amp;TEXT(M358,"00000000000"),IF(L358="TELEFONE","PIX: "&amp;M358,IF(L358="EMAIL","PIX: "&amp;M358,"PIX: "&amp;TEXT(M358,"00000000000000")))))</f>
        <v/>
      </c>
      <c r="AE358" s="86">
        <f>IF(A358="PF",LEN(B358),"")</f>
        <v/>
      </c>
      <c r="AF358" s="12">
        <f>IF(AE358="","",IF(AE358=8,"000."&amp;LEFT(B358,3)&amp;"."&amp;MID(B358,4,3)&amp;"-"&amp;RIGHT(B358,2),IF(AE358=9,"00"&amp;LEFT(B358,1)&amp;"."&amp;MID(B358,2,3)&amp;"."&amp;MID(B358,5,3)&amp;"-"&amp;RIGHT(B358,2),IF(AE358=10,"0"&amp;LEFT(B358,2)&amp;"."&amp;MID(B358,3,3)&amp;"."&amp;MID(B358,6,3)&amp;"-"&amp;RIGHT(B358,2),LEFT(B358,3)&amp;"."&amp;MID(B358,4,3)&amp;"."&amp;MID(B358,7,3)&amp;"-"&amp;RIGHT(B358,2)))))</f>
        <v/>
      </c>
    </row>
    <row r="359">
      <c r="A359" s="98">
        <f>IF(B359="","",IF(LEN(B359)&lt;=11,"PF","PJ"))</f>
        <v/>
      </c>
      <c r="B359" s="98" t="n">
        <v>7080680000140</v>
      </c>
      <c r="C359" s="35" t="inlineStr">
        <is>
          <t>LAMINA TEMPER COMERCIO E INDUSTRIA DE VIDROS DE SEGURANCA LTDA</t>
        </is>
      </c>
      <c r="D359" s="35" t="inlineStr">
        <is>
          <t>LAMINA TEMPER</t>
        </is>
      </c>
      <c r="E359" s="98">
        <f>B359</f>
        <v/>
      </c>
      <c r="M359" s="41">
        <f>IF(L359=0,"",IF(L359=Diversos!$I$2,IF(LEN(B359)&lt;=11,TEXT(B359,"00000000000"),TEXT(B359,"00000000000000")),IF(L359=Diversos!$I$3,G359,F359)))</f>
        <v/>
      </c>
      <c r="N359" s="12" t="inlineStr">
        <is>
          <t>MAT</t>
        </is>
      </c>
      <c r="AA359" s="59">
        <f>IF(AND(AB359&lt;&gt;"",AC359&lt;&gt;""),AC359,AB359&amp;AC359)</f>
        <v/>
      </c>
      <c r="AB359" s="12">
        <f>IF(H359=0,"",IF(I359=13,H359&amp;"  "&amp;TEXT(I359,"000")&amp;"  "&amp;TEXT(J359,"0000")&amp;"  "&amp;K359&amp;" - CPF: "&amp;E359,H359&amp;"  "&amp;TEXT(J359,"0000")&amp;"  "&amp;K359&amp;" - CPF: "&amp;AF359))</f>
        <v/>
      </c>
      <c r="AC359" s="12">
        <f>IF(L359=0,"",IF(AND(L359="CNPJ/CPF",A359="PF"),"PIX: "&amp;TEXT(M359,"00000000000"),IF(L359="TELEFONE","PIX: "&amp;M359,IF(L359="EMAIL","PIX: "&amp;M359,"PIX: "&amp;TEXT(M359,"00000000000000")))))</f>
        <v/>
      </c>
      <c r="AE359" s="86">
        <f>IF(A359="PF",LEN(B359),"")</f>
        <v/>
      </c>
      <c r="AF359" s="12">
        <f>IF(AE359="","",IF(AE359=8,"000."&amp;LEFT(B359,3)&amp;"."&amp;MID(B359,4,3)&amp;"-"&amp;RIGHT(B359,2),IF(AE359=9,"00"&amp;LEFT(B359,1)&amp;"."&amp;MID(B359,2,3)&amp;"."&amp;MID(B359,5,3)&amp;"-"&amp;RIGHT(B359,2),IF(AE359=10,"0"&amp;LEFT(B359,2)&amp;"."&amp;MID(B359,3,3)&amp;"."&amp;MID(B359,6,3)&amp;"-"&amp;RIGHT(B359,2),LEFT(B359,3)&amp;"."&amp;MID(B359,4,3)&amp;"."&amp;MID(B359,7,3)&amp;"-"&amp;RIGHT(B359,2)))))</f>
        <v/>
      </c>
    </row>
    <row r="360">
      <c r="A360" s="98">
        <f>IF(B360="","",IF(LEN(B360)&lt;=11,"PF","PJ"))</f>
        <v/>
      </c>
      <c r="B360" s="98" t="n">
        <v>48206936000108</v>
      </c>
      <c r="C360" s="35" t="inlineStr">
        <is>
          <t>LARA INDUSTRIA E COMERCIO DE PEDRAS LTDA</t>
        </is>
      </c>
      <c r="D360" s="36">
        <f>UPPER(C360)</f>
        <v/>
      </c>
      <c r="E360" s="37">
        <f>B360</f>
        <v/>
      </c>
      <c r="M360" s="41">
        <f>IF(L360=0,"",IF(L360=Diversos!$I$2,IF(LEN(B360)&lt;=11,TEXT(B360,"00000000000"),TEXT(B360,"00000000000000")),IF(L360=Diversos!$I$3,G360,F360)))</f>
        <v/>
      </c>
      <c r="N360" s="12" t="inlineStr">
        <is>
          <t>MAT</t>
        </is>
      </c>
      <c r="P360" s="12" t="inlineStr">
        <is>
          <t>FORNECEDOR</t>
        </is>
      </c>
      <c r="Q360" s="12" t="inlineStr">
        <is>
          <t>ROD BR 265</t>
        </is>
      </c>
      <c r="R360" s="12" t="n">
        <v>0</v>
      </c>
      <c r="S360" s="12" t="inlineStr">
        <is>
          <t>SALA 03</t>
        </is>
      </c>
      <c r="T360" s="12" t="inlineStr">
        <is>
          <t>VILA JARDIM SÃO JOSÉ</t>
        </is>
      </c>
      <c r="U360" s="42" t="n">
        <v>36307251</v>
      </c>
      <c r="V360" s="12" t="inlineStr">
        <is>
          <t>SÃO JOÃO DEL REY</t>
        </is>
      </c>
      <c r="W360" s="12" t="inlineStr">
        <is>
          <t>MG</t>
        </is>
      </c>
      <c r="AA360" s="59">
        <f>IF(AND(AB360&lt;&gt;"",AC360&lt;&gt;""),AC360,AB360&amp;AC360)</f>
        <v/>
      </c>
      <c r="AB360" s="12">
        <f>IF(H360=0,"",IF(I360=13,H360&amp;"  "&amp;TEXT(I360,"000")&amp;"  "&amp;TEXT(J360,"0000")&amp;"  "&amp;K360&amp;" - CPF: "&amp;E360,H360&amp;"  "&amp;TEXT(J360,"0000")&amp;"  "&amp;K360&amp;" - CPF: "&amp;AF360))</f>
        <v/>
      </c>
      <c r="AC360" s="12">
        <f>IF(L360=0,"",IF(AND(L360="CNPJ/CPF",A360="PF"),"PIX: "&amp;TEXT(M360,"00000000000"),IF(L360="TELEFONE","PIX: "&amp;M360,IF(L360="EMAIL","PIX: "&amp;M360,"PIX: "&amp;TEXT(M360,"00000000000000")))))</f>
        <v/>
      </c>
      <c r="AE360" s="86">
        <f>IF(A360="PF",LEN(B360),"")</f>
        <v/>
      </c>
      <c r="AF360" s="12">
        <f>IF(AE360="","",IF(AE360=8,"000."&amp;LEFT(B360,3)&amp;"."&amp;MID(B360,4,3)&amp;"-"&amp;RIGHT(B360,2),IF(AE360=9,"00"&amp;LEFT(B360,1)&amp;"."&amp;MID(B360,2,3)&amp;"."&amp;MID(B360,5,3)&amp;"-"&amp;RIGHT(B360,2),IF(AE360=10,"0"&amp;LEFT(B360,2)&amp;"."&amp;MID(B360,3,3)&amp;"."&amp;MID(B360,6,3)&amp;"-"&amp;RIGHT(B360,2),LEFT(B360,3)&amp;"."&amp;MID(B360,4,3)&amp;"."&amp;MID(B360,7,3)&amp;"-"&amp;RIGHT(B360,2)))))</f>
        <v/>
      </c>
    </row>
    <row r="361">
      <c r="A361" s="98">
        <f>IF(B361="","",IF(LEN(B361)&lt;=11,"PF","PJ"))</f>
        <v/>
      </c>
      <c r="B361" s="98" t="n">
        <v>15095008000156</v>
      </c>
      <c r="C361" s="35" t="inlineStr">
        <is>
          <t>LASER PISOS ENGENHARIA LTDA</t>
        </is>
      </c>
      <c r="D361" s="35">
        <f>UPPER(C361)</f>
        <v/>
      </c>
      <c r="E361" s="98">
        <f>B361</f>
        <v/>
      </c>
      <c r="M361" s="41">
        <f>IF(L361=0,"",IF(L361=Diversos!$I$2,IF(LEN(B361)&lt;=11,TEXT(B361,"00000000000"),TEXT(B361,"00000000000000")),IF(L361=Diversos!$I$3,G361,F361)))</f>
        <v/>
      </c>
      <c r="N361" s="12" t="inlineStr">
        <is>
          <t>SERV</t>
        </is>
      </c>
      <c r="Q361" s="12" t="inlineStr">
        <is>
          <t>Rua Veneza</t>
        </is>
      </c>
      <c r="R361" s="12" t="n">
        <v>291</v>
      </c>
      <c r="T361" s="12" t="inlineStr">
        <is>
          <t>NOVA SUISSA</t>
        </is>
      </c>
      <c r="U361" s="42" t="n">
        <v>30421249</v>
      </c>
      <c r="V361" s="12" t="inlineStr">
        <is>
          <t>BELO HORIZONTE</t>
        </is>
      </c>
      <c r="W361" s="12" t="inlineStr">
        <is>
          <t>MG</t>
        </is>
      </c>
      <c r="AA361" s="59">
        <f>IF(AND(AB361&lt;&gt;"",AC361&lt;&gt;""),AC361,AB361&amp;AC361)</f>
        <v/>
      </c>
      <c r="AB361" s="12">
        <f>IF(H361=0,"",IF(I361=13,H361&amp;"  "&amp;TEXT(I361,"000")&amp;"  "&amp;TEXT(J361,"0000")&amp;"  "&amp;K361&amp;" - CPF: "&amp;E361,H361&amp;"  "&amp;TEXT(J361,"0000")&amp;"  "&amp;K361&amp;" - CPF: "&amp;AF361))</f>
        <v/>
      </c>
      <c r="AC361" s="12">
        <f>IF(L361=0,"",IF(AND(L361="CNPJ/CPF",A361="PF"),"PIX: "&amp;TEXT(M361,"00000000000"),IF(L361="TELEFONE","PIX: "&amp;M361,IF(L361="EMAIL","PIX: "&amp;M361,"PIX: "&amp;TEXT(M361,"00000000000000")))))</f>
        <v/>
      </c>
      <c r="AE361" s="86">
        <f>IF(A361="PF",LEN(B361),"")</f>
        <v/>
      </c>
      <c r="AF361" s="12">
        <f>IF(AE361="","",IF(AE361=8,"000."&amp;LEFT(B361,3)&amp;"."&amp;MID(B361,4,3)&amp;"-"&amp;RIGHT(B361,2),IF(AE361=9,"00"&amp;LEFT(B361,1)&amp;"."&amp;MID(B361,2,3)&amp;"."&amp;MID(B361,5,3)&amp;"-"&amp;RIGHT(B361,2),IF(AE361=10,"0"&amp;LEFT(B361,2)&amp;"."&amp;MID(B361,3,3)&amp;"."&amp;MID(B361,6,3)&amp;"-"&amp;RIGHT(B361,2),LEFT(B361,3)&amp;"."&amp;MID(B361,4,3)&amp;"."&amp;MID(B361,7,3)&amp;"-"&amp;RIGHT(B361,2)))))</f>
        <v/>
      </c>
    </row>
    <row r="362">
      <c r="A362" s="98">
        <f>IF(B362="","",IF(LEN(B362)&lt;=11,"PF","PJ"))</f>
        <v/>
      </c>
      <c r="B362" s="98" t="n">
        <v>5881010604</v>
      </c>
      <c r="C362" s="35" t="inlineStr">
        <is>
          <t>LC DA SILVA TRANSPORTE</t>
        </is>
      </c>
      <c r="D362" s="36">
        <f>UPPER(C362)</f>
        <v/>
      </c>
      <c r="E362" s="37">
        <f>B362</f>
        <v/>
      </c>
      <c r="L362" s="12" t="inlineStr">
        <is>
          <t>CNPJ/CPF</t>
        </is>
      </c>
      <c r="M362" s="41">
        <f>IF(L362=0,"",IF(L362=Diversos!$I$2,IF(LEN(B362)&lt;=11,TEXT(B362,"00000000000"),TEXT(B362,"00000000000000")),IF(L362=Diversos!$I$3,G362,F362)))</f>
        <v/>
      </c>
      <c r="N362" s="12" t="inlineStr">
        <is>
          <t>DIV</t>
        </is>
      </c>
      <c r="O362" s="12" t="inlineStr">
        <is>
          <t>FRETE</t>
        </is>
      </c>
      <c r="AA362" s="59">
        <f>IF(AND(AB362&lt;&gt;"",AC362&lt;&gt;""),AC362,AB362&amp;AC362)</f>
        <v/>
      </c>
      <c r="AB362" s="12">
        <f>IF(H362=0,"",IF(I362=13,H362&amp;"  "&amp;TEXT(I362,"000")&amp;"  "&amp;TEXT(J362,"0000")&amp;"  "&amp;K362&amp;" - CPF: "&amp;E362,H362&amp;"  "&amp;TEXT(J362,"0000")&amp;"  "&amp;K362&amp;" - CPF: "&amp;AF362))</f>
        <v/>
      </c>
      <c r="AC362" s="12">
        <f>IF(L362=0,"",IF(AND(L362="CNPJ/CPF",A362="PF"),"PIX: "&amp;TEXT(M362,"00000000000"),IF(L362="TELEFONE","PIX: "&amp;M362,IF(L362="EMAIL","PIX: "&amp;M362,"PIX: "&amp;TEXT(M362,"00000000000000")))))</f>
        <v/>
      </c>
      <c r="AE362" s="86">
        <f>IF(A362="PF",LEN(B362),"")</f>
        <v/>
      </c>
      <c r="AF362" s="12">
        <f>IF(AE362="","",IF(AE362=8,"000."&amp;LEFT(B362,3)&amp;"."&amp;MID(B362,4,3)&amp;"-"&amp;RIGHT(B362,2),IF(AE362=9,"00"&amp;LEFT(B362,1)&amp;"."&amp;MID(B362,2,3)&amp;"."&amp;MID(B362,5,3)&amp;"-"&amp;RIGHT(B362,2),IF(AE362=10,"0"&amp;LEFT(B362,2)&amp;"."&amp;MID(B362,3,3)&amp;"."&amp;MID(B362,6,3)&amp;"-"&amp;RIGHT(B362,2),LEFT(B362,3)&amp;"."&amp;MID(B362,4,3)&amp;"."&amp;MID(B362,7,3)&amp;"-"&amp;RIGHT(B362,2)))))</f>
        <v/>
      </c>
    </row>
    <row r="363">
      <c r="A363" s="98">
        <f>IF(B363="","",IF(LEN(B363)&lt;=11,"PF","PJ"))</f>
        <v/>
      </c>
      <c r="B363" s="98" t="n">
        <v>3891863683</v>
      </c>
      <c r="C363" s="35" t="inlineStr">
        <is>
          <t>LEANDRO ALVES</t>
        </is>
      </c>
      <c r="D363" s="35">
        <f>UPPER(C363)</f>
        <v/>
      </c>
      <c r="E363" s="98">
        <f>B363</f>
        <v/>
      </c>
      <c r="F363" s="38" t="n">
        <v>31983866282</v>
      </c>
      <c r="L363" s="12" t="inlineStr">
        <is>
          <t>TELEFONE</t>
        </is>
      </c>
      <c r="M363" s="41">
        <f>IF(L363=0,"",IF(L363=Diversos!$I$2,IF(LEN(B363)&lt;=11,TEXT(B363,"00000000000"),TEXT(B363,"00000000000000")),IF(L363=Diversos!$I$3,G363,F363)))</f>
        <v/>
      </c>
      <c r="N363" s="12" t="inlineStr">
        <is>
          <t>SERV</t>
        </is>
      </c>
      <c r="AA363" s="59">
        <f>IF(AND(AB363&lt;&gt;"",AC363&lt;&gt;""),AC363,AB363&amp;AC363)</f>
        <v/>
      </c>
      <c r="AB363" s="12">
        <f>IF(H363=0,"",IF(I363=13,H363&amp;"  "&amp;TEXT(I363,"000")&amp;"  "&amp;TEXT(J363,"0000")&amp;"  "&amp;K363&amp;" - CPF: "&amp;E363,H363&amp;"  "&amp;TEXT(J363,"0000")&amp;"  "&amp;K363&amp;" - CPF: "&amp;AF363))</f>
        <v/>
      </c>
      <c r="AC363" s="12">
        <f>IF(L363=0,"",IF(AND(L363="CNPJ/CPF",A363="PF"),"PIX: "&amp;TEXT(M363,"00000000000"),IF(L363="TELEFONE","PIX: "&amp;M363,IF(L363="EMAIL","PIX: "&amp;M363,"PIX: "&amp;TEXT(M363,"00000000000000")))))</f>
        <v/>
      </c>
      <c r="AE363" s="86">
        <f>IF(A363="PF",LEN(B363),"")</f>
        <v/>
      </c>
      <c r="AF363" s="12">
        <f>IF(AE363="","",IF(AE363=8,"000."&amp;LEFT(B363,3)&amp;"."&amp;MID(B363,4,3)&amp;"-"&amp;RIGHT(B363,2),IF(AE363=9,"00"&amp;LEFT(B363,1)&amp;"."&amp;MID(B363,2,3)&amp;"."&amp;MID(B363,5,3)&amp;"-"&amp;RIGHT(B363,2),IF(AE363=10,"0"&amp;LEFT(B363,2)&amp;"."&amp;MID(B363,3,3)&amp;"."&amp;MID(B363,6,3)&amp;"-"&amp;RIGHT(B363,2),LEFT(B363,3)&amp;"."&amp;MID(B363,4,3)&amp;"."&amp;MID(B363,7,3)&amp;"-"&amp;RIGHT(B363,2)))))</f>
        <v/>
      </c>
    </row>
    <row r="364">
      <c r="A364" s="98">
        <f>IF(B364="","",IF(LEN(B364)&lt;=11,"PF","PJ"))</f>
        <v/>
      </c>
      <c r="B364" s="52" t="n">
        <v>12312312300</v>
      </c>
      <c r="C364" s="35" t="inlineStr">
        <is>
          <t xml:space="preserve">LEANDRO RIBEIRO MARTINS </t>
        </is>
      </c>
      <c r="D364" s="35">
        <f>UPPER(C364)</f>
        <v/>
      </c>
      <c r="E364" s="98">
        <f>B364</f>
        <v/>
      </c>
      <c r="G364" s="48" t="inlineStr">
        <is>
          <t>leandrorm91@gmail.com</t>
        </is>
      </c>
      <c r="L364" s="12" t="inlineStr">
        <is>
          <t>EMAIL</t>
        </is>
      </c>
      <c r="M364" s="41">
        <f>IF(L364=0,"",IF(L364=Diversos!$I$2,IF(LEN(B364)&lt;=11,TEXT(B364,"00000000000"),TEXT(B364,"00000000000000")),IF(L364=Diversos!$I$3,G364,F364)))</f>
        <v/>
      </c>
      <c r="N364" s="12" t="inlineStr">
        <is>
          <t>DIV</t>
        </is>
      </c>
      <c r="O364" s="12" t="inlineStr">
        <is>
          <t>MOTOBOY</t>
        </is>
      </c>
      <c r="AA364" s="59">
        <f>IF(AND(AB364&lt;&gt;"",AC364&lt;&gt;""),AC364,AB364&amp;AC364)</f>
        <v/>
      </c>
      <c r="AB364" s="12">
        <f>IF(H364=0,"",IF(I364=13,H364&amp;"  "&amp;TEXT(I364,"000")&amp;"  "&amp;TEXT(J364,"0000")&amp;"  "&amp;K364&amp;" - CPF: "&amp;E364,H364&amp;"  "&amp;TEXT(J364,"0000")&amp;"  "&amp;K364&amp;" - CPF: "&amp;AF364))</f>
        <v/>
      </c>
      <c r="AC364" s="12">
        <f>IF(L364=0,"",IF(AND(L364="CNPJ/CPF",A364="PF"),"PIX: "&amp;TEXT(M364,"00000000000"),IF(L364="TELEFONE","PIX: "&amp;M364,IF(L364="EMAIL","PIX: "&amp;M364,"PIX: "&amp;TEXT(M364,"00000000000000")))))</f>
        <v/>
      </c>
      <c r="AE364" s="86">
        <f>IF(A364="PF",LEN(B364),"")</f>
        <v/>
      </c>
      <c r="AF364" s="12">
        <f>IF(AE364="","",IF(AE364=8,"000."&amp;LEFT(B364,3)&amp;"."&amp;MID(B364,4,3)&amp;"-"&amp;RIGHT(B364,2),IF(AE364=9,"00"&amp;LEFT(B364,1)&amp;"."&amp;MID(B364,2,3)&amp;"."&amp;MID(B364,5,3)&amp;"-"&amp;RIGHT(B364,2),IF(AE364=10,"0"&amp;LEFT(B364,2)&amp;"."&amp;MID(B364,3,3)&amp;"."&amp;MID(B364,6,3)&amp;"-"&amp;RIGHT(B364,2),LEFT(B364,3)&amp;"."&amp;MID(B364,4,3)&amp;"."&amp;MID(B364,7,3)&amp;"-"&amp;RIGHT(B364,2)))))</f>
        <v/>
      </c>
    </row>
    <row r="365">
      <c r="A365" s="98">
        <f>IF(B365="","",IF(LEN(B365)&lt;=11,"PF","PJ"))</f>
        <v/>
      </c>
      <c r="B365" s="98" t="n">
        <v>354731696</v>
      </c>
      <c r="C365" s="35" t="inlineStr">
        <is>
          <t>LEONARDO F F MAIA</t>
        </is>
      </c>
      <c r="D365" s="36">
        <f>UPPER(C365)</f>
        <v/>
      </c>
      <c r="E365" s="37">
        <f>B365</f>
        <v/>
      </c>
      <c r="L365" s="12" t="inlineStr">
        <is>
          <t>CNPJ/CPF</t>
        </is>
      </c>
      <c r="M365" s="41">
        <f>IF(L365=0,"",IF(L365=Diversos!$I$2,IF(LEN(B365)&lt;=11,TEXT(B365,"00000000000"),TEXT(B365,"00000000000000")),IF(L365=Diversos!$I$3,G365,F365)))</f>
        <v/>
      </c>
      <c r="N365" s="12" t="inlineStr">
        <is>
          <t>SERV</t>
        </is>
      </c>
      <c r="P365" s="12" t="inlineStr">
        <is>
          <t>FORNECEDOR</t>
        </is>
      </c>
      <c r="AA365" s="59">
        <f>IF(AND(AB365&lt;&gt;"",AC365&lt;&gt;""),AC365,AB365&amp;AC365)</f>
        <v/>
      </c>
      <c r="AB365" s="12">
        <f>IF(H365=0,"",IF(I365=13,H365&amp;"  "&amp;TEXT(I365,"000")&amp;"  "&amp;TEXT(J365,"0000")&amp;"  "&amp;K365&amp;" - CPF: "&amp;E365,H365&amp;"  "&amp;TEXT(J365,"0000")&amp;"  "&amp;K365&amp;" - CPF: "&amp;AF365))</f>
        <v/>
      </c>
      <c r="AC365" s="12">
        <f>IF(L365=0,"",IF(AND(L365="CNPJ/CPF",A365="PF"),"PIX: "&amp;TEXT(M365,"00000000000"),IF(L365="TELEFONE","PIX: "&amp;M365,IF(L365="EMAIL","PIX: "&amp;M365,"PIX: "&amp;TEXT(M365,"00000000000000")))))</f>
        <v/>
      </c>
      <c r="AE365" s="86">
        <f>IF(A365="PF",LEN(B365),"")</f>
        <v/>
      </c>
      <c r="AF365" s="12">
        <f>IF(AE365="","",IF(AE365=8,"000."&amp;LEFT(B365,3)&amp;"."&amp;MID(B365,4,3)&amp;"-"&amp;RIGHT(B365,2),IF(AE365=9,"00"&amp;LEFT(B365,1)&amp;"."&amp;MID(B365,2,3)&amp;"."&amp;MID(B365,5,3)&amp;"-"&amp;RIGHT(B365,2),IF(AE365=10,"0"&amp;LEFT(B365,2)&amp;"."&amp;MID(B365,3,3)&amp;"."&amp;MID(B365,6,3)&amp;"-"&amp;RIGHT(B365,2),LEFT(B365,3)&amp;"."&amp;MID(B365,4,3)&amp;"."&amp;MID(B365,7,3)&amp;"-"&amp;RIGHT(B365,2)))))</f>
        <v/>
      </c>
    </row>
    <row r="366">
      <c r="A366" s="98">
        <f>IF(B366="","",IF(LEN(B366)&lt;=11,"PF","PJ"))</f>
        <v/>
      </c>
      <c r="B366" s="98" t="n">
        <v>60016760620</v>
      </c>
      <c r="C366" s="35" t="inlineStr">
        <is>
          <t>LEONARDO JOSÉ RODRIGUES</t>
        </is>
      </c>
      <c r="D366" s="35">
        <f>UPPER(C366)</f>
        <v/>
      </c>
      <c r="E366" s="98">
        <f>B366</f>
        <v/>
      </c>
      <c r="M366" s="41">
        <f>IF(L366=0,"",IF(L366=Diversos!$I$2,IF(LEN(B366)&lt;=11,TEXT(B366,"00000000000"),TEXT(B366,"00000000000000")),IF(L366=Diversos!$I$3,G366,F366)))</f>
        <v/>
      </c>
      <c r="N366" s="12" t="inlineStr">
        <is>
          <t>DIV</t>
        </is>
      </c>
      <c r="O366" s="12" t="inlineStr">
        <is>
          <t>FRETE</t>
        </is>
      </c>
      <c r="AA366" s="59">
        <f>IF(AND(AB366&lt;&gt;"",AC366&lt;&gt;""),AC366,AB366&amp;AC366)</f>
        <v/>
      </c>
      <c r="AB366" s="12">
        <f>IF(H366=0,"",IF(I366=13,H366&amp;"  "&amp;TEXT(I366,"000")&amp;"  "&amp;TEXT(J366,"0000")&amp;"  "&amp;K366&amp;" - CPF: "&amp;E366,H366&amp;"  "&amp;TEXT(J366,"0000")&amp;"  "&amp;K366&amp;" - CPF: "&amp;AF366))</f>
        <v/>
      </c>
      <c r="AC366" s="12">
        <f>IF(L366=0,"",IF(AND(L366="CNPJ/CPF",A366="PF"),"PIX: "&amp;TEXT(M366,"00000000000"),IF(L366="TELEFONE","PIX: "&amp;M366,IF(L366="EMAIL","PIX: "&amp;M366,"PIX: "&amp;TEXT(M366,"00000000000000")))))</f>
        <v/>
      </c>
      <c r="AE366" s="86">
        <f>IF(A366="PF",LEN(B366),"")</f>
        <v/>
      </c>
      <c r="AF366" s="12">
        <f>IF(AE366="","",IF(AE366=8,"000."&amp;LEFT(B366,3)&amp;"."&amp;MID(B366,4,3)&amp;"-"&amp;RIGHT(B366,2),IF(AE366=9,"00"&amp;LEFT(B366,1)&amp;"."&amp;MID(B366,2,3)&amp;"."&amp;MID(B366,5,3)&amp;"-"&amp;RIGHT(B366,2),IF(AE366=10,"0"&amp;LEFT(B366,2)&amp;"."&amp;MID(B366,3,3)&amp;"."&amp;MID(B366,6,3)&amp;"-"&amp;RIGHT(B366,2),LEFT(B366,3)&amp;"."&amp;MID(B366,4,3)&amp;"."&amp;MID(B366,7,3)&amp;"-"&amp;RIGHT(B366,2)))))</f>
        <v/>
      </c>
    </row>
    <row r="367">
      <c r="A367" s="98">
        <f>IF(B367="","",IF(LEN(B367)&lt;=11,"PF","PJ"))</f>
        <v/>
      </c>
      <c r="B367" s="52" t="n">
        <v>30030030000</v>
      </c>
      <c r="C367" s="35" t="inlineStr">
        <is>
          <t>LEONARDO SOARES MATEUS</t>
        </is>
      </c>
      <c r="D367" s="36">
        <f>UPPER(C367)</f>
        <v/>
      </c>
      <c r="E367" s="37">
        <f>B367</f>
        <v/>
      </c>
      <c r="I367" s="45" t="n"/>
      <c r="M367" s="41">
        <f>IF(L367=0,"",IF(L367=Diversos!$I$2,IF(LEN(B367)&lt;=11,TEXT(B367,"00000000000"),TEXT(B367,"00000000000000")),IF(L367=Diversos!$I$3,G367,F367)))</f>
        <v/>
      </c>
      <c r="N367" s="44" t="inlineStr">
        <is>
          <t>DIV</t>
        </is>
      </c>
      <c r="O367" s="12" t="inlineStr">
        <is>
          <t>FRETE</t>
        </is>
      </c>
      <c r="P367" s="12" t="inlineStr">
        <is>
          <t>TERCEIRO</t>
        </is>
      </c>
      <c r="AA367" s="59">
        <f>IF(AND(AB367&lt;&gt;"",AC367&lt;&gt;""),AC367,AB367&amp;AC367)</f>
        <v/>
      </c>
      <c r="AB367" s="12">
        <f>IF(H367=0,"",IF(I367=13,H367&amp;"  "&amp;TEXT(I367,"000")&amp;"  "&amp;TEXT(J367,"0000")&amp;"  "&amp;K367&amp;" - CPF: "&amp;E367,H367&amp;"  "&amp;TEXT(J367,"0000")&amp;"  "&amp;K367&amp;" - CPF: "&amp;AF367))</f>
        <v/>
      </c>
      <c r="AC367" s="12">
        <f>IF(L367=0,"",IF(AND(L367="CNPJ/CPF",A367="PF"),"PIX: "&amp;TEXT(M367,"00000000000"),IF(L367="TELEFONE","PIX: "&amp;M367,IF(L367="EMAIL","PIX: "&amp;M367,"PIX: "&amp;TEXT(M367,"00000000000000")))))</f>
        <v/>
      </c>
      <c r="AE367" s="86">
        <f>IF(A367="PF",LEN(B367),"")</f>
        <v/>
      </c>
      <c r="AF367" s="12">
        <f>IF(AE367="","",IF(AE367=8,"000."&amp;LEFT(B367,3)&amp;"."&amp;MID(B367,4,3)&amp;"-"&amp;RIGHT(B367,2),IF(AE367=9,"00"&amp;LEFT(B367,1)&amp;"."&amp;MID(B367,2,3)&amp;"."&amp;MID(B367,5,3)&amp;"-"&amp;RIGHT(B367,2),IF(AE367=10,"0"&amp;LEFT(B367,2)&amp;"."&amp;MID(B367,3,3)&amp;"."&amp;MID(B367,6,3)&amp;"-"&amp;RIGHT(B367,2),LEFT(B367,3)&amp;"."&amp;MID(B367,4,3)&amp;"."&amp;MID(B367,7,3)&amp;"-"&amp;RIGHT(B367,2)))))</f>
        <v/>
      </c>
    </row>
    <row r="368">
      <c r="A368" s="98">
        <f>IF(B368="","",IF(LEN(B368)&lt;=11,"PF","PJ"))</f>
        <v/>
      </c>
      <c r="B368" s="98" t="n">
        <v>1438784002140</v>
      </c>
      <c r="C368" s="35" t="inlineStr">
        <is>
          <t>LEROY MERLIN COMPANHIA BRASILEIRA DE BRICOLAGEM</t>
        </is>
      </c>
      <c r="D368" s="35" t="inlineStr">
        <is>
          <t>LEROY MERLIN</t>
        </is>
      </c>
      <c r="E368" s="37">
        <f>B368</f>
        <v/>
      </c>
      <c r="F368" s="43" t="n"/>
      <c r="M368" s="41">
        <f>IF(L368=0,"",IF(L368=Diversos!$I$2,IF(LEN(B368)&lt;=11,TEXT(B368,"00000000000"),TEXT(B368,"00000000000000")),IF(L368=Diversos!$I$3,G368,F368)))</f>
        <v/>
      </c>
      <c r="N368" s="12" t="inlineStr">
        <is>
          <t>MAT</t>
        </is>
      </c>
      <c r="Q368" s="12" t="inlineStr">
        <is>
          <t>Rodovia Br356</t>
        </is>
      </c>
      <c r="R368" s="12" t="n">
        <v>7515</v>
      </c>
      <c r="T368" s="12" t="inlineStr">
        <is>
          <t>BELVEDERE</t>
        </is>
      </c>
      <c r="U368" s="42" t="n">
        <v>30320765</v>
      </c>
      <c r="V368" s="12" t="inlineStr">
        <is>
          <t>BELO HORIZONTE</t>
        </is>
      </c>
      <c r="W368" s="12" t="inlineStr">
        <is>
          <t>MG</t>
        </is>
      </c>
      <c r="AA368" s="59">
        <f>IF(AND(AB368&lt;&gt;"",AC368&lt;&gt;""),AC368,AB368&amp;AC368)</f>
        <v/>
      </c>
      <c r="AB368" s="12">
        <f>IF(H368=0,"",IF(I368=13,H368&amp;"  "&amp;TEXT(I368,"000")&amp;"  "&amp;TEXT(J368,"0000")&amp;"  "&amp;K368&amp;" - CPF: "&amp;E368,H368&amp;"  "&amp;TEXT(J368,"0000")&amp;"  "&amp;K368&amp;" - CPF: "&amp;AF368))</f>
        <v/>
      </c>
      <c r="AC368" s="12">
        <f>IF(L368=0,"",IF(AND(L368="CNPJ/CPF",A368="PF"),"PIX: "&amp;TEXT(M368,"00000000000"),IF(L368="TELEFONE","PIX: "&amp;M368,IF(L368="EMAIL","PIX: "&amp;M368,"PIX: "&amp;TEXT(M368,"00000000000000")))))</f>
        <v/>
      </c>
      <c r="AE368" s="86">
        <f>IF(A368="PF",LEN(B368),"")</f>
        <v/>
      </c>
      <c r="AF368" s="12">
        <f>IF(AE368="","",IF(AE368=8,"000."&amp;LEFT(B368,3)&amp;"."&amp;MID(B368,4,3)&amp;"-"&amp;RIGHT(B368,2),IF(AE368=9,"00"&amp;LEFT(B368,1)&amp;"."&amp;MID(B368,2,3)&amp;"."&amp;MID(B368,5,3)&amp;"-"&amp;RIGHT(B368,2),IF(AE368=10,"0"&amp;LEFT(B368,2)&amp;"."&amp;MID(B368,3,3)&amp;"."&amp;MID(B368,6,3)&amp;"-"&amp;RIGHT(B368,2),LEFT(B368,3)&amp;"."&amp;MID(B368,4,3)&amp;"."&amp;MID(B368,7,3)&amp;"-"&amp;RIGHT(B368,2)))))</f>
        <v/>
      </c>
    </row>
    <row r="369">
      <c r="A369" s="98">
        <f>IF(B369="","",IF(LEN(B369)&lt;=11,"PF","PJ"))</f>
        <v/>
      </c>
      <c r="B369" s="98" t="n">
        <v>15029348000189</v>
      </c>
      <c r="C369" s="35" t="inlineStr">
        <is>
          <t>LIGEIRIM EXPRESS CAÇAMBAS LTDA</t>
        </is>
      </c>
      <c r="D369" s="35">
        <f>UPPER(C369)</f>
        <v/>
      </c>
      <c r="E369" s="98">
        <f>B369</f>
        <v/>
      </c>
      <c r="M369" s="41">
        <f>IF(L369=0,"",IF(L369=Diversos!$I$2,IF(LEN(B369)&lt;=11,TEXT(B369,"00000000000"),TEXT(B369,"00000000000000")),IF(L369=Diversos!$I$3,G369,F369)))</f>
        <v/>
      </c>
      <c r="N369" s="12" t="inlineStr">
        <is>
          <t>SERV</t>
        </is>
      </c>
      <c r="AA369" s="59">
        <f>IF(AND(AB369&lt;&gt;"",AC369&lt;&gt;""),AC369,AB369&amp;AC369)</f>
        <v/>
      </c>
      <c r="AB369" s="12">
        <f>IF(H369=0,"",IF(I369=13,H369&amp;"  "&amp;TEXT(I369,"000")&amp;"  "&amp;TEXT(J369,"0000")&amp;"  "&amp;K369&amp;" - CPF: "&amp;E369,H369&amp;"  "&amp;TEXT(J369,"0000")&amp;"  "&amp;K369&amp;" - CPF: "&amp;AF369))</f>
        <v/>
      </c>
      <c r="AC369" s="12">
        <f>IF(L369=0,"",IF(AND(L369="CNPJ/CPF",A369="PF"),"PIX: "&amp;TEXT(M369,"00000000000"),IF(L369="TELEFONE","PIX: "&amp;M369,IF(L369="EMAIL","PIX: "&amp;M369,"PIX: "&amp;TEXT(M369,"00000000000000")))))</f>
        <v/>
      </c>
      <c r="AE369" s="86">
        <f>IF(A369="PF",LEN(B369),"")</f>
        <v/>
      </c>
      <c r="AF369" s="12">
        <f>IF(AE369="","",IF(AE369=8,"000."&amp;LEFT(B369,3)&amp;"."&amp;MID(B369,4,3)&amp;"-"&amp;RIGHT(B369,2),IF(AE369=9,"00"&amp;LEFT(B369,1)&amp;"."&amp;MID(B369,2,3)&amp;"."&amp;MID(B369,5,3)&amp;"-"&amp;RIGHT(B369,2),IF(AE369=10,"0"&amp;LEFT(B369,2)&amp;"."&amp;MID(B369,3,3)&amp;"."&amp;MID(B369,6,3)&amp;"-"&amp;RIGHT(B369,2),LEFT(B369,3)&amp;"."&amp;MID(B369,4,3)&amp;"."&amp;MID(B369,7,3)&amp;"-"&amp;RIGHT(B369,2)))))</f>
        <v/>
      </c>
    </row>
    <row r="370">
      <c r="A370" s="98">
        <f>IF(B370="","",IF(LEN(B370)&lt;=11,"PF","PJ"))</f>
        <v/>
      </c>
      <c r="B370" s="98" t="n">
        <v>45086515000194</v>
      </c>
      <c r="C370" s="35" t="inlineStr">
        <is>
          <t>LISA PAPEIS LTDA</t>
        </is>
      </c>
      <c r="D370" s="35">
        <f>UPPER(C370)</f>
        <v/>
      </c>
      <c r="E370" s="37">
        <f>B370</f>
        <v/>
      </c>
      <c r="I370" s="45" t="n"/>
      <c r="M370" s="41">
        <f>IF(L370=0,"",IF(L370=Diversos!$I$2,IF(LEN(B370)&lt;=11,TEXT(B370,"00000000000"),TEXT(B370,"00000000000000")),IF(L370=Diversos!$I$3,G370,F370)))</f>
        <v/>
      </c>
      <c r="N370" s="12" t="inlineStr">
        <is>
          <t>DIV</t>
        </is>
      </c>
      <c r="Q370" s="12" t="inlineStr">
        <is>
          <t>TRAVESSA BENEDITO BALBINO PEREIRA</t>
        </is>
      </c>
      <c r="R370" s="12" t="n">
        <v>26</v>
      </c>
      <c r="T370" s="12" t="inlineStr">
        <is>
          <t>CENTRO</t>
        </is>
      </c>
      <c r="U370" s="42" t="n">
        <v>37110000</v>
      </c>
      <c r="V370" s="12" t="inlineStr">
        <is>
          <t>ELOI MENDES</t>
        </is>
      </c>
      <c r="W370" s="12" t="inlineStr">
        <is>
          <t>MG</t>
        </is>
      </c>
      <c r="AA370" s="59">
        <f>IF(AND(AB370&lt;&gt;"",AC370&lt;&gt;""),AC370,AB370&amp;AC370)</f>
        <v/>
      </c>
      <c r="AB370" s="12">
        <f>IF(H370=0,"",IF(I370=13,H370&amp;"  "&amp;TEXT(I370,"000")&amp;"  "&amp;TEXT(J370,"0000")&amp;"  "&amp;K370&amp;" - CPF: "&amp;E370,H370&amp;"  "&amp;TEXT(J370,"0000")&amp;"  "&amp;K370&amp;" - CPF: "&amp;AF370))</f>
        <v/>
      </c>
      <c r="AC370" s="12">
        <f>IF(L370=0,"",IF(AND(L370="CNPJ/CPF",A370="PF"),"PIX: "&amp;TEXT(M370,"00000000000"),IF(L370="TELEFONE","PIX: "&amp;M370,IF(L370="EMAIL","PIX: "&amp;M370,"PIX: "&amp;TEXT(M370,"00000000000000")))))</f>
        <v/>
      </c>
      <c r="AE370" s="86">
        <f>IF(A370="PF",LEN(B370),"")</f>
        <v/>
      </c>
      <c r="AF370" s="12">
        <f>IF(AE370="","",IF(AE370=8,"000."&amp;LEFT(B370,3)&amp;"."&amp;MID(B370,4,3)&amp;"-"&amp;RIGHT(B370,2),IF(AE370=9,"00"&amp;LEFT(B370,1)&amp;"."&amp;MID(B370,2,3)&amp;"."&amp;MID(B370,5,3)&amp;"-"&amp;RIGHT(B370,2),IF(AE370=10,"0"&amp;LEFT(B370,2)&amp;"."&amp;MID(B370,3,3)&amp;"."&amp;MID(B370,6,3)&amp;"-"&amp;RIGHT(B370,2),LEFT(B370,3)&amp;"."&amp;MID(B370,4,3)&amp;"."&amp;MID(B370,7,3)&amp;"-"&amp;RIGHT(B370,2)))))</f>
        <v/>
      </c>
    </row>
    <row r="371">
      <c r="A371" s="98">
        <f>IF(B371="","",IF(LEN(B371)&lt;=11,"PF","PJ"))</f>
        <v/>
      </c>
      <c r="B371" s="98" t="n">
        <v>7111474000150</v>
      </c>
      <c r="C371" s="35" t="inlineStr">
        <is>
          <t>LISBOA INDUSTRIA DE PREMOLDADOS DE CONCRETO E DISTRIBUIDORA DE CIMENTOS</t>
        </is>
      </c>
      <c r="D371" s="36" t="inlineStr">
        <is>
          <t>LISBOA PREMOLDADOS E CIMENTOS</t>
        </is>
      </c>
      <c r="E371" s="37">
        <f>B371</f>
        <v/>
      </c>
      <c r="I371" s="45" t="n"/>
      <c r="M371" s="41">
        <f>IF(L371=0,"",IF(L371=Diversos!$I$2,IF(LEN(B371)&lt;=11,TEXT(B371,"00000000000"),TEXT(B371,"00000000000000")),IF(L371=Diversos!$I$3,G371,F371)))</f>
        <v/>
      </c>
      <c r="N371" s="12" t="inlineStr">
        <is>
          <t>MAT</t>
        </is>
      </c>
      <c r="Q371" s="12" t="inlineStr">
        <is>
          <t>AVENIDA HEGEL RAYMUNDO DE CASTRO LIMA</t>
        </is>
      </c>
      <c r="R371" s="12" t="n">
        <v>590</v>
      </c>
      <c r="T371" s="12" t="inlineStr">
        <is>
          <t>DISTRITO INDUSTRIAL</t>
        </is>
      </c>
      <c r="U371" s="42" t="n">
        <v>32113485</v>
      </c>
      <c r="V371" s="12" t="inlineStr">
        <is>
          <t>CONTAGEM</t>
        </is>
      </c>
      <c r="W371" s="12" t="inlineStr">
        <is>
          <t>MG</t>
        </is>
      </c>
      <c r="AA371" s="59">
        <f>IF(AND(AB371&lt;&gt;"",AC371&lt;&gt;""),AC371,AB371&amp;AC371)</f>
        <v/>
      </c>
      <c r="AB371" s="12">
        <f>IF(H371=0,"",IF(I371=13,H371&amp;"  "&amp;TEXT(I371,"000")&amp;"  "&amp;TEXT(J371,"0000")&amp;"  "&amp;K371&amp;" - CPF: "&amp;E371,H371&amp;"  "&amp;TEXT(J371,"0000")&amp;"  "&amp;K371&amp;" - CPF: "&amp;AF371))</f>
        <v/>
      </c>
      <c r="AC371" s="12">
        <f>IF(L371=0,"",IF(AND(L371="CNPJ/CPF",A371="PF"),"PIX: "&amp;TEXT(M371,"00000000000"),IF(L371="TELEFONE","PIX: "&amp;M371,IF(L371="EMAIL","PIX: "&amp;M371,"PIX: "&amp;TEXT(M371,"00000000000000")))))</f>
        <v/>
      </c>
      <c r="AE371" s="86">
        <f>IF(A371="PF",LEN(B371),"")</f>
        <v/>
      </c>
      <c r="AF371" s="12">
        <f>IF(AE371="","",IF(AE371=8,"000."&amp;LEFT(B371,3)&amp;"."&amp;MID(B371,4,3)&amp;"-"&amp;RIGHT(B371,2),IF(AE371=9,"00"&amp;LEFT(B371,1)&amp;"."&amp;MID(B371,2,3)&amp;"."&amp;MID(B371,5,3)&amp;"-"&amp;RIGHT(B371,2),IF(AE371=10,"0"&amp;LEFT(B371,2)&amp;"."&amp;MID(B371,3,3)&amp;"."&amp;MID(B371,6,3)&amp;"-"&amp;RIGHT(B371,2),LEFT(B371,3)&amp;"."&amp;MID(B371,4,3)&amp;"."&amp;MID(B371,7,3)&amp;"-"&amp;RIGHT(B371,2)))))</f>
        <v/>
      </c>
    </row>
    <row r="372">
      <c r="A372" s="98">
        <f>IF(B372="","",IF(LEN(B372)&lt;=11,"PF","PJ"))</f>
        <v/>
      </c>
      <c r="B372" s="98" t="n">
        <v>9462647000100</v>
      </c>
      <c r="C372" s="35" t="inlineStr">
        <is>
          <t>CLAYTON PATRICIO RAMOS</t>
        </is>
      </c>
      <c r="D372" s="36" t="inlineStr">
        <is>
          <t>LOC RAMOS</t>
        </is>
      </c>
      <c r="E372" s="98">
        <f>B372</f>
        <v/>
      </c>
      <c r="M372" s="41">
        <f>IF(L372=0,"",IF(L372=Diversos!$I$2,IF(LEN(B372)&lt;=11,TEXT(B372,"00000000000"),TEXT(B372,"00000000000000")),IF(L372=Diversos!$I$3,G372,F372)))</f>
        <v/>
      </c>
      <c r="N372" s="12" t="inlineStr">
        <is>
          <t>LOC</t>
        </is>
      </c>
      <c r="Q372" s="12" t="inlineStr">
        <is>
          <t>RUA LUIZA LUCINDA</t>
        </is>
      </c>
      <c r="R372" s="12" t="n">
        <v>170</v>
      </c>
      <c r="S372" s="12" t="inlineStr">
        <is>
          <t>A</t>
        </is>
      </c>
      <c r="T372" s="12" t="inlineStr">
        <is>
          <t>VILA APARECIDA</t>
        </is>
      </c>
      <c r="U372" s="42" t="n">
        <v>34004469</v>
      </c>
      <c r="V372" s="12" t="inlineStr">
        <is>
          <t>NOVA LIMA</t>
        </is>
      </c>
      <c r="W372" s="12" t="inlineStr">
        <is>
          <t>MG</t>
        </is>
      </c>
      <c r="AA372" s="59">
        <f>IF(AND(AB372&lt;&gt;"",AC372&lt;&gt;""),AC372,AB372&amp;AC372)</f>
        <v/>
      </c>
      <c r="AB372" s="12">
        <f>IF(H372=0,"",IF(I372=13,H372&amp;"  "&amp;TEXT(I372,"000")&amp;"  "&amp;TEXT(J372,"0000")&amp;"  "&amp;K372&amp;" - CPF: "&amp;E372,H372&amp;"  "&amp;TEXT(J372,"0000")&amp;"  "&amp;K372&amp;" - CPF: "&amp;AF372))</f>
        <v/>
      </c>
      <c r="AC372" s="12">
        <f>IF(L372=0,"",IF(AND(L372="CNPJ/CPF",A372="PF"),"PIX: "&amp;TEXT(M372,"00000000000"),IF(L372="TELEFONE","PIX: "&amp;M372,IF(L372="EMAIL","PIX: "&amp;M372,"PIX: "&amp;TEXT(M372,"00000000000000")))))</f>
        <v/>
      </c>
      <c r="AE372" s="86">
        <f>IF(A372="PF",LEN(B372),"")</f>
        <v/>
      </c>
      <c r="AF372" s="12">
        <f>IF(AE372="","",IF(AE372=8,"000."&amp;LEFT(B372,3)&amp;"."&amp;MID(B372,4,3)&amp;"-"&amp;RIGHT(B372,2),IF(AE372=9,"00"&amp;LEFT(B372,1)&amp;"."&amp;MID(B372,2,3)&amp;"."&amp;MID(B372,5,3)&amp;"-"&amp;RIGHT(B372,2),IF(AE372=10,"0"&amp;LEFT(B372,2)&amp;"."&amp;MID(B372,3,3)&amp;"."&amp;MID(B372,6,3)&amp;"-"&amp;RIGHT(B372,2),LEFT(B372,3)&amp;"."&amp;MID(B372,4,3)&amp;"."&amp;MID(B372,7,3)&amp;"-"&amp;RIGHT(B372,2)))))</f>
        <v/>
      </c>
    </row>
    <row r="373">
      <c r="A373" s="98">
        <f>IF(B373="","",IF(LEN(B373)&lt;=11,"PF","PJ"))</f>
        <v/>
      </c>
      <c r="B373" s="98" t="n">
        <v>21944558000103</v>
      </c>
      <c r="C373" s="35" t="inlineStr">
        <is>
          <t>Locan  Locadora de Andaimes e Equipamentos Para Construcao Civil LTDA</t>
        </is>
      </c>
      <c r="D373" s="35" t="inlineStr">
        <is>
          <t>LOCAN ANDAIMES</t>
        </is>
      </c>
      <c r="E373" s="37">
        <f>B373</f>
        <v/>
      </c>
      <c r="F373" s="43" t="n"/>
      <c r="M373" s="41">
        <f>IF(L373=0,"",IF(L373=Diversos!$I$2,IF(LEN(B373)&lt;=11,TEXT(B373,"00000000000"),TEXT(B373,"00000000000000")),IF(L373=Diversos!$I$3,G373,F373)))</f>
        <v/>
      </c>
      <c r="N373" s="12" t="inlineStr">
        <is>
          <t>LOC</t>
        </is>
      </c>
      <c r="Q373" s="12" t="inlineStr">
        <is>
          <t>Rua Gentil Portugal do Brasil</t>
        </is>
      </c>
      <c r="R373" s="12" t="n">
        <v>10</v>
      </c>
      <c r="T373" s="12" t="inlineStr">
        <is>
          <t>CAMARGOS</t>
        </is>
      </c>
      <c r="U373" s="42" t="n">
        <v>30520540</v>
      </c>
      <c r="V373" s="12" t="inlineStr">
        <is>
          <t>BELO HORIZONTE</t>
        </is>
      </c>
      <c r="W373" s="12" t="inlineStr">
        <is>
          <t>MG</t>
        </is>
      </c>
      <c r="AA373" s="59">
        <f>IF(AND(AB373&lt;&gt;"",AC373&lt;&gt;""),AC373,AB373&amp;AC373)</f>
        <v/>
      </c>
      <c r="AB373" s="12">
        <f>IF(H373=0,"",IF(I373=13,H373&amp;"  "&amp;TEXT(I373,"000")&amp;"  "&amp;TEXT(J373,"0000")&amp;"  "&amp;K373&amp;" - CPF: "&amp;E373,H373&amp;"  "&amp;TEXT(J373,"0000")&amp;"  "&amp;K373&amp;" - CPF: "&amp;AF373))</f>
        <v/>
      </c>
      <c r="AC373" s="12">
        <f>IF(L373=0,"",IF(AND(L373="CNPJ/CPF",A373="PF"),"PIX: "&amp;TEXT(M373,"00000000000"),IF(L373="TELEFONE","PIX: "&amp;M373,IF(L373="EMAIL","PIX: "&amp;M373,"PIX: "&amp;TEXT(M373,"00000000000000")))))</f>
        <v/>
      </c>
      <c r="AE373" s="86">
        <f>IF(A373="PF",LEN(B373),"")</f>
        <v/>
      </c>
      <c r="AF373" s="12">
        <f>IF(AE373="","",IF(AE373=8,"000."&amp;LEFT(B373,3)&amp;"."&amp;MID(B373,4,3)&amp;"-"&amp;RIGHT(B373,2),IF(AE373=9,"00"&amp;LEFT(B373,1)&amp;"."&amp;MID(B373,2,3)&amp;"."&amp;MID(B373,5,3)&amp;"-"&amp;RIGHT(B373,2),IF(AE373=10,"0"&amp;LEFT(B373,2)&amp;"."&amp;MID(B373,3,3)&amp;"."&amp;MID(B373,6,3)&amp;"-"&amp;RIGHT(B373,2),LEFT(B373,3)&amp;"."&amp;MID(B373,4,3)&amp;"."&amp;MID(B373,7,3)&amp;"-"&amp;RIGHT(B373,2)))))</f>
        <v/>
      </c>
    </row>
    <row r="374">
      <c r="A374" s="98">
        <f>IF(B374="","",IF(LEN(B374)&lt;=11,"PF","PJ"))</f>
        <v/>
      </c>
      <c r="B374" s="98" t="n">
        <v>7409393000130</v>
      </c>
      <c r="C374" s="35" t="inlineStr">
        <is>
          <t>LOCFER IMPORTACAO DISTRIBUICAO COMERCIO E LOCACAO DE EQUIPAMENTOS LTDA</t>
        </is>
      </c>
      <c r="D374" s="36" t="inlineStr">
        <is>
          <t>LOCFER</t>
        </is>
      </c>
      <c r="E374" s="37">
        <f>B374</f>
        <v/>
      </c>
      <c r="I374" s="45" t="n"/>
      <c r="M374" s="41">
        <f>IF(L374=0,"",IF(L374=Diversos!$I$2,IF(LEN(B374)&lt;=11,TEXT(B374,"00000000000"),TEXT(B374,"00000000000000")),IF(L374=Diversos!$I$3,G374,F374)))</f>
        <v/>
      </c>
      <c r="N374" s="12" t="inlineStr">
        <is>
          <t>LOC</t>
        </is>
      </c>
      <c r="Q374" s="12" t="inlineStr">
        <is>
          <t>Rua Ibaite</t>
        </is>
      </c>
      <c r="R374" s="12" t="n">
        <v>172</v>
      </c>
      <c r="T374" s="12" t="inlineStr">
        <is>
          <t>Darcy Vargas</t>
        </is>
      </c>
      <c r="U374" s="42" t="n">
        <v>32372210</v>
      </c>
      <c r="V374" s="12" t="inlineStr">
        <is>
          <t>CONTAGEM</t>
        </is>
      </c>
      <c r="W374" s="12" t="inlineStr">
        <is>
          <t>MG</t>
        </is>
      </c>
      <c r="AA374" s="59">
        <f>IF(AND(AB374&lt;&gt;"",AC374&lt;&gt;""),AC374,AB374&amp;AC374)</f>
        <v/>
      </c>
      <c r="AB374" s="12">
        <f>IF(H374=0,"",IF(I374=13,H374&amp;"  "&amp;TEXT(I374,"000")&amp;"  "&amp;TEXT(J374,"0000")&amp;"  "&amp;K374&amp;" - CPF: "&amp;E374,H374&amp;"  "&amp;TEXT(J374,"0000")&amp;"  "&amp;K374&amp;" - CPF: "&amp;AF374))</f>
        <v/>
      </c>
      <c r="AC374" s="12">
        <f>IF(L374=0,"",IF(AND(L374="CNPJ/CPF",A374="PF"),"PIX: "&amp;TEXT(M374,"00000000000"),IF(L374="TELEFONE","PIX: "&amp;M374,IF(L374="EMAIL","PIX: "&amp;M374,"PIX: "&amp;TEXT(M374,"00000000000000")))))</f>
        <v/>
      </c>
      <c r="AE374" s="86">
        <f>IF(A374="PF",LEN(B374),"")</f>
        <v/>
      </c>
      <c r="AF374" s="12">
        <f>IF(AE374="","",IF(AE374=8,"000."&amp;LEFT(B374,3)&amp;"."&amp;MID(B374,4,3)&amp;"-"&amp;RIGHT(B374,2),IF(AE374=9,"00"&amp;LEFT(B374,1)&amp;"."&amp;MID(B374,2,3)&amp;"."&amp;MID(B374,5,3)&amp;"-"&amp;RIGHT(B374,2),IF(AE374=10,"0"&amp;LEFT(B374,2)&amp;"."&amp;MID(B374,3,3)&amp;"."&amp;MID(B374,6,3)&amp;"-"&amp;RIGHT(B374,2),LEFT(B374,3)&amp;"."&amp;MID(B374,4,3)&amp;"."&amp;MID(B374,7,3)&amp;"-"&amp;RIGHT(B374,2)))))</f>
        <v/>
      </c>
    </row>
    <row r="375">
      <c r="A375" s="98">
        <f>IF(B375="","",IF(LEN(B375)&lt;=11,"PF","PJ"))</f>
        <v/>
      </c>
      <c r="B375" s="98" t="n">
        <v>2976739633</v>
      </c>
      <c r="C375" s="35" t="inlineStr">
        <is>
          <t>JOSÉ CHARLES RODRIGUES PEREIRA</t>
        </is>
      </c>
      <c r="D375" s="35" t="inlineStr">
        <is>
          <t>LOCFURO</t>
        </is>
      </c>
      <c r="E375" s="37">
        <f>B375</f>
        <v/>
      </c>
      <c r="F375" s="43" t="n"/>
      <c r="L375" s="12" t="inlineStr">
        <is>
          <t>CNPJ/CPF</t>
        </is>
      </c>
      <c r="M375" s="41">
        <f>IF(L375=0,"",IF(L375=Diversos!$I$2,IF(LEN(B375)&lt;=11,TEXT(B375,"00000000000"),TEXT(B375,"00000000000000")),IF(L375=Diversos!$I$3,G375,F375)))</f>
        <v/>
      </c>
      <c r="N375" s="12" t="inlineStr">
        <is>
          <t>SERV</t>
        </is>
      </c>
      <c r="AA375" s="59">
        <f>IF(AND(AB375&lt;&gt;"",AC375&lt;&gt;""),AC375,AB375&amp;AC375)</f>
        <v/>
      </c>
      <c r="AB375" s="12">
        <f>IF(H375=0,"",IF(I375=13,H375&amp;"  "&amp;TEXT(I375,"000")&amp;"  "&amp;TEXT(J375,"0000")&amp;"  "&amp;K375&amp;" - CPF: "&amp;E375,H375&amp;"  "&amp;TEXT(J375,"0000")&amp;"  "&amp;K375&amp;" - CPF: "&amp;AF375))</f>
        <v/>
      </c>
      <c r="AC375" s="12">
        <f>IF(L375=0,"",IF(AND(L375="CNPJ/CPF",A375="PF"),"PIX: "&amp;TEXT(M375,"00000000000"),IF(L375="TELEFONE","PIX: "&amp;M375,IF(L375="EMAIL","PIX: "&amp;M375,"PIX: "&amp;TEXT(M375,"00000000000000")))))</f>
        <v/>
      </c>
      <c r="AE375" s="86">
        <f>IF(A375="PF",LEN(B375),"")</f>
        <v/>
      </c>
      <c r="AF375" s="12">
        <f>IF(AE375="","",IF(AE375=8,"000."&amp;LEFT(B375,3)&amp;"."&amp;MID(B375,4,3)&amp;"-"&amp;RIGHT(B375,2),IF(AE375=9,"00"&amp;LEFT(B375,1)&amp;"."&amp;MID(B375,2,3)&amp;"."&amp;MID(B375,5,3)&amp;"-"&amp;RIGHT(B375,2),IF(AE375=10,"0"&amp;LEFT(B375,2)&amp;"."&amp;MID(B375,3,3)&amp;"."&amp;MID(B375,6,3)&amp;"-"&amp;RIGHT(B375,2),LEFT(B375,3)&amp;"."&amp;MID(B375,4,3)&amp;"."&amp;MID(B375,7,3)&amp;"-"&amp;RIGHT(B375,2)))))</f>
        <v/>
      </c>
    </row>
    <row r="376">
      <c r="A376" s="98">
        <f>IF(B376="","",IF(LEN(B376)&lt;=11,"PF","PJ"))</f>
        <v/>
      </c>
      <c r="B376" s="98" t="n">
        <v>46161144000120</v>
      </c>
      <c r="C376" s="36" t="inlineStr">
        <is>
          <t>ALCENIRA MATIAS DA SILVA</t>
        </is>
      </c>
      <c r="D376" s="36" t="inlineStr">
        <is>
          <t>LOJA DO MECANICO</t>
        </is>
      </c>
      <c r="E376" s="37">
        <f>B376</f>
        <v/>
      </c>
      <c r="F376" s="43" t="n"/>
      <c r="G376" s="44" t="n"/>
      <c r="H376" s="44" t="n"/>
      <c r="I376" s="45" t="n"/>
      <c r="J376" s="46" t="n"/>
      <c r="K376" s="44" t="n"/>
      <c r="L376" s="44" t="n"/>
      <c r="M376" s="41">
        <f>IF(L376=0,"",IF(L376=Diversos!$I$2,IF(LEN(B376)&lt;=11,TEXT(B376,"00000000000"),TEXT(B376,"00000000000000")),IF(L376=Diversos!$I$3,G376,F376)))</f>
        <v/>
      </c>
      <c r="N376" s="44" t="inlineStr">
        <is>
          <t>MAT</t>
        </is>
      </c>
      <c r="O376" s="44" t="n"/>
      <c r="P376" s="44" t="inlineStr">
        <is>
          <t>FORNECEDOR</t>
        </is>
      </c>
      <c r="Q376" s="44" t="n"/>
      <c r="R376" s="44" t="n"/>
      <c r="S376" s="44" t="n"/>
      <c r="T376" s="44" t="n"/>
      <c r="U376" s="47" t="n"/>
      <c r="V376" s="44" t="n"/>
      <c r="W376" s="44" t="n"/>
      <c r="X376" s="44" t="n"/>
      <c r="Y376" s="44" t="n"/>
      <c r="Z376" s="44" t="n"/>
      <c r="AA376" s="59">
        <f>IF(AND(AB376&lt;&gt;"",AC376&lt;&gt;""),AC376,AB376&amp;AC376)</f>
        <v/>
      </c>
      <c r="AB376" s="12">
        <f>IF(H376=0,"",IF(I376=13,H376&amp;"  "&amp;TEXT(I376,"000")&amp;"  "&amp;TEXT(J376,"0000")&amp;"  "&amp;K376&amp;" - CPF: "&amp;E376,H376&amp;"  "&amp;TEXT(J376,"0000")&amp;"  "&amp;K376&amp;" - CPF: "&amp;AF376))</f>
        <v/>
      </c>
      <c r="AC376" s="12">
        <f>IF(L376=0,"",IF(AND(L376="CNPJ/CPF",A376="PF"),"PIX: "&amp;TEXT(M376,"00000000000"),IF(L376="TELEFONE","PIX: "&amp;M376,IF(L376="EMAIL","PIX: "&amp;M376,"PIX: "&amp;TEXT(M376,"00000000000000")))))</f>
        <v/>
      </c>
      <c r="AE376" s="86">
        <f>IF(A376="PF",LEN(B376),"")</f>
        <v/>
      </c>
      <c r="AF376" s="12">
        <f>IF(AE376="","",IF(AE376=8,"000."&amp;LEFT(B376,3)&amp;"."&amp;MID(B376,4,3)&amp;"-"&amp;RIGHT(B376,2),IF(AE376=9,"00"&amp;LEFT(B376,1)&amp;"."&amp;MID(B376,2,3)&amp;"."&amp;MID(B376,5,3)&amp;"-"&amp;RIGHT(B376,2),IF(AE376=10,"0"&amp;LEFT(B376,2)&amp;"."&amp;MID(B376,3,3)&amp;"."&amp;MID(B376,6,3)&amp;"-"&amp;RIGHT(B376,2),LEFT(B376,3)&amp;"."&amp;MID(B376,4,3)&amp;"."&amp;MID(B376,7,3)&amp;"-"&amp;RIGHT(B376,2)))))</f>
        <v/>
      </c>
    </row>
    <row r="377">
      <c r="A377" s="98">
        <f>IF(B377="","",IF(LEN(B377)&lt;=11,"PF","PJ"))</f>
        <v/>
      </c>
      <c r="B377" s="98" t="n">
        <v>17581836000634</v>
      </c>
      <c r="C377" s="35" t="inlineStr">
        <is>
          <t>SOCIEDADE IRMAOS BARROS ANDRADE LTDA</t>
        </is>
      </c>
      <c r="D377" s="35" t="inlineStr">
        <is>
          <t>LOJA DO PAULO</t>
        </is>
      </c>
      <c r="E377" s="37">
        <f>B377</f>
        <v/>
      </c>
      <c r="F377" s="43" t="n"/>
      <c r="M377" s="41">
        <f>IF(L377=0,"",IF(L377=Diversos!$I$2,IF(LEN(B377)&lt;=11,TEXT(B377,"00000000000"),TEXT(B377,"00000000000000")),IF(L377=Diversos!$I$3,G377,F377)))</f>
        <v/>
      </c>
      <c r="N377" s="12" t="inlineStr">
        <is>
          <t>MAT</t>
        </is>
      </c>
      <c r="Q377" s="12" t="inlineStr">
        <is>
          <t>Rua Coronel Bernardino</t>
        </is>
      </c>
      <c r="R377" s="12" t="n">
        <v>209</v>
      </c>
      <c r="S377" s="12" t="inlineStr">
        <is>
          <t xml:space="preserve">A </t>
        </is>
      </c>
      <c r="T377" s="12" t="inlineStr">
        <is>
          <t>Palmeiras</t>
        </is>
      </c>
      <c r="U377" s="42" t="n">
        <v>30575480</v>
      </c>
      <c r="V377" s="12" t="inlineStr">
        <is>
          <t>BELO HORIZONTE</t>
        </is>
      </c>
      <c r="W377" s="12" t="inlineStr">
        <is>
          <t>MG</t>
        </is>
      </c>
      <c r="AA377" s="59">
        <f>IF(AND(AB377&lt;&gt;"",AC377&lt;&gt;""),AC377,AB377&amp;AC377)</f>
        <v/>
      </c>
      <c r="AB377" s="12">
        <f>IF(H377=0,"",IF(I377=13,H377&amp;"  "&amp;TEXT(I377,"000")&amp;"  "&amp;TEXT(J377,"0000")&amp;"  "&amp;K377&amp;" - CPF: "&amp;E377,H377&amp;"  "&amp;TEXT(J377,"0000")&amp;"  "&amp;K377&amp;" - CPF: "&amp;AF377))</f>
        <v/>
      </c>
      <c r="AC377" s="12">
        <f>IF(L377=0,"",IF(AND(L377="CNPJ/CPF",A377="PF"),"PIX: "&amp;TEXT(M377,"00000000000"),IF(L377="TELEFONE","PIX: "&amp;M377,IF(L377="EMAIL","PIX: "&amp;M377,"PIX: "&amp;TEXT(M377,"00000000000000")))))</f>
        <v/>
      </c>
      <c r="AE377" s="86">
        <f>IF(A377="PF",LEN(B377),"")</f>
        <v/>
      </c>
      <c r="AF377" s="12">
        <f>IF(AE377="","",IF(AE377=8,"000."&amp;LEFT(B377,3)&amp;"."&amp;MID(B377,4,3)&amp;"-"&amp;RIGHT(B377,2),IF(AE377=9,"00"&amp;LEFT(B377,1)&amp;"."&amp;MID(B377,2,3)&amp;"."&amp;MID(B377,5,3)&amp;"-"&amp;RIGHT(B377,2),IF(AE377=10,"0"&amp;LEFT(B377,2)&amp;"."&amp;MID(B377,3,3)&amp;"."&amp;MID(B377,6,3)&amp;"-"&amp;RIGHT(B377,2),LEFT(B377,3)&amp;"."&amp;MID(B377,4,3)&amp;"."&amp;MID(B377,7,3)&amp;"-"&amp;RIGHT(B377,2)))))</f>
        <v/>
      </c>
    </row>
    <row r="378">
      <c r="A378" s="98">
        <f>IF(B378="","",IF(LEN(B378)&lt;=11,"PF","PJ"))</f>
        <v/>
      </c>
      <c r="B378" s="98" t="n">
        <v>17581836000200</v>
      </c>
      <c r="C378" s="35" t="inlineStr">
        <is>
          <t>SOCIEDADE IRMAOS BARROS ANDRADE LTDA</t>
        </is>
      </c>
      <c r="D378" s="35" t="inlineStr">
        <is>
          <t>LOJA DO PAULO</t>
        </is>
      </c>
      <c r="E378" s="37">
        <f>B378</f>
        <v/>
      </c>
      <c r="F378" s="43" t="n"/>
      <c r="M378" s="41">
        <f>IF(L378=0,"",IF(L378=Diversos!$I$2,IF(LEN(B378)&lt;=11,TEXT(B378,"00000000000"),TEXT(B378,"00000000000000")),IF(L378=Diversos!$I$3,G378,F378)))</f>
        <v/>
      </c>
      <c r="N378" s="12" t="inlineStr">
        <is>
          <t>MAT</t>
        </is>
      </c>
      <c r="Q378" s="12" t="inlineStr">
        <is>
          <t>Rua Coronel Bernardino</t>
        </is>
      </c>
      <c r="R378" s="12" t="n">
        <v>209</v>
      </c>
      <c r="S378" s="12" t="inlineStr">
        <is>
          <t xml:space="preserve">A </t>
        </is>
      </c>
      <c r="T378" s="12" t="inlineStr">
        <is>
          <t>Palmeiras</t>
        </is>
      </c>
      <c r="U378" s="42" t="n">
        <v>30575480</v>
      </c>
      <c r="V378" s="12" t="inlineStr">
        <is>
          <t>BELO HORIZONTE</t>
        </is>
      </c>
      <c r="W378" s="12" t="inlineStr">
        <is>
          <t>MG</t>
        </is>
      </c>
      <c r="AA378" s="59">
        <f>IF(AND(AB378&lt;&gt;"",AC378&lt;&gt;""),AC378,AB378&amp;AC378)</f>
        <v/>
      </c>
      <c r="AB378" s="12">
        <f>IF(H378=0,"",IF(I378=13,H378&amp;"  "&amp;TEXT(I378,"000")&amp;"  "&amp;TEXT(J378,"0000")&amp;"  "&amp;K378&amp;" - CPF: "&amp;E378,H378&amp;"  "&amp;TEXT(J378,"0000")&amp;"  "&amp;K378&amp;" - CPF: "&amp;AF378))</f>
        <v/>
      </c>
      <c r="AC378" s="12">
        <f>IF(L378=0,"",IF(AND(L378="CNPJ/CPF",A378="PF"),"PIX: "&amp;TEXT(M378,"00000000000"),IF(L378="TELEFONE","PIX: "&amp;M378,IF(L378="EMAIL","PIX: "&amp;M378,"PIX: "&amp;TEXT(M378,"00000000000000")))))</f>
        <v/>
      </c>
      <c r="AE378" s="86">
        <f>IF(A378="PF",LEN(B378),"")</f>
        <v/>
      </c>
      <c r="AF378" s="12">
        <f>IF(AE378="","",IF(AE378=8,"000."&amp;LEFT(B378,3)&amp;"."&amp;MID(B378,4,3)&amp;"-"&amp;RIGHT(B378,2),IF(AE378=9,"00"&amp;LEFT(B378,1)&amp;"."&amp;MID(B378,2,3)&amp;"."&amp;MID(B378,5,3)&amp;"-"&amp;RIGHT(B378,2),IF(AE378=10,"0"&amp;LEFT(B378,2)&amp;"."&amp;MID(B378,3,3)&amp;"."&amp;MID(B378,6,3)&amp;"-"&amp;RIGHT(B378,2),LEFT(B378,3)&amp;"."&amp;MID(B378,4,3)&amp;"."&amp;MID(B378,7,3)&amp;"-"&amp;RIGHT(B378,2)))))</f>
        <v/>
      </c>
    </row>
    <row r="379">
      <c r="A379" s="98">
        <f>IF(B379="","",IF(LEN(B379)&lt;=11,"PF","PJ"))</f>
        <v/>
      </c>
      <c r="B379" s="98" t="n">
        <v>16515454000135</v>
      </c>
      <c r="C379" s="35" t="inlineStr">
        <is>
          <t>LOJA DO PAULO COMERCIO LTDA</t>
        </is>
      </c>
      <c r="D379" s="35" t="inlineStr">
        <is>
          <t>LOJA DO PAULO</t>
        </is>
      </c>
      <c r="E379" s="98">
        <f>B379</f>
        <v/>
      </c>
      <c r="M379" s="41">
        <f>IF(L379=0,"",IF(L379=Diversos!$I$2,IF(LEN(B379)&lt;=11,TEXT(B379,"00000000000"),TEXT(B379,"00000000000000")),IF(L379=Diversos!$I$3,G379,F379)))</f>
        <v/>
      </c>
      <c r="N379" s="12" t="inlineStr">
        <is>
          <t>MAT</t>
        </is>
      </c>
      <c r="AA379" s="59">
        <f>IF(AND(AB379&lt;&gt;"",AC379&lt;&gt;""),AC379,AB379&amp;AC379)</f>
        <v/>
      </c>
      <c r="AB379" s="12">
        <f>IF(H379=0,"",IF(I379=13,H379&amp;"  "&amp;TEXT(I379,"000")&amp;"  "&amp;TEXT(J379,"0000")&amp;"  "&amp;K379&amp;" - CPF: "&amp;E379,H379&amp;"  "&amp;TEXT(J379,"0000")&amp;"  "&amp;K379&amp;" - CPF: "&amp;AF379))</f>
        <v/>
      </c>
      <c r="AC379" s="12">
        <f>IF(L379=0,"",IF(AND(L379="CNPJ/CPF",A379="PF"),"PIX: "&amp;TEXT(M379,"00000000000"),IF(L379="TELEFONE","PIX: "&amp;M379,IF(L379="EMAIL","PIX: "&amp;M379,"PIX: "&amp;TEXT(M379,"00000000000000")))))</f>
        <v/>
      </c>
      <c r="AE379" s="86">
        <f>IF(A379="PF",LEN(B379),"")</f>
        <v/>
      </c>
      <c r="AF379" s="12">
        <f>IF(AE379="","",IF(AE379=8,"000."&amp;LEFT(B379,3)&amp;"."&amp;MID(B379,4,3)&amp;"-"&amp;RIGHT(B379,2),IF(AE379=9,"00"&amp;LEFT(B379,1)&amp;"."&amp;MID(B379,2,3)&amp;"."&amp;MID(B379,5,3)&amp;"-"&amp;RIGHT(B379,2),IF(AE379=10,"0"&amp;LEFT(B379,2)&amp;"."&amp;MID(B379,3,3)&amp;"."&amp;MID(B379,6,3)&amp;"-"&amp;RIGHT(B379,2),LEFT(B379,3)&amp;"."&amp;MID(B379,4,3)&amp;"."&amp;MID(B379,7,3)&amp;"-"&amp;RIGHT(B379,2)))))</f>
        <v/>
      </c>
    </row>
    <row r="380">
      <c r="A380" s="98">
        <f>IF(B380="","",IF(LEN(B380)&lt;=11,"PF","PJ"))</f>
        <v/>
      </c>
      <c r="B380" s="98" t="n">
        <v>22061279000156</v>
      </c>
      <c r="C380" s="35" t="inlineStr">
        <is>
          <t>LOJA DOS PARAFUSOS LTDA</t>
        </is>
      </c>
      <c r="D380" s="35">
        <f>UPPER(C380)</f>
        <v/>
      </c>
      <c r="E380" s="37">
        <f>B380</f>
        <v/>
      </c>
      <c r="F380" s="43" t="n"/>
      <c r="M380" s="41">
        <f>IF(L380=0,"",IF(L380=Diversos!$I$2,IF(LEN(B380)&lt;=11,TEXT(B380,"00000000000"),TEXT(B380,"00000000000000")),IF(L380=Diversos!$I$3,G380,F380)))</f>
        <v/>
      </c>
      <c r="N380" s="12" t="inlineStr">
        <is>
          <t>MAT</t>
        </is>
      </c>
      <c r="Q380" s="12" t="inlineStr">
        <is>
          <t>RUA DOS TUPIS</t>
        </is>
      </c>
      <c r="R380" s="12" t="n">
        <v>986</v>
      </c>
      <c r="T380" s="12" t="inlineStr">
        <is>
          <t>CENTRO</t>
        </is>
      </c>
      <c r="U380" s="42" t="n">
        <v>30190066</v>
      </c>
      <c r="V380" s="12" t="inlineStr">
        <is>
          <t>BELO HORIZONTE</t>
        </is>
      </c>
      <c r="W380" s="12" t="inlineStr">
        <is>
          <t>MG</t>
        </is>
      </c>
      <c r="AA380" s="59">
        <f>IF(AND(AB380&lt;&gt;"",AC380&lt;&gt;""),AC380,AB380&amp;AC380)</f>
        <v/>
      </c>
      <c r="AB380" s="12">
        <f>IF(H380=0,"",IF(I380=13,H380&amp;"  "&amp;TEXT(I380,"000")&amp;"  "&amp;TEXT(J380,"0000")&amp;"  "&amp;K380&amp;" - CPF: "&amp;E380,H380&amp;"  "&amp;TEXT(J380,"0000")&amp;"  "&amp;K380&amp;" - CPF: "&amp;AF380))</f>
        <v/>
      </c>
      <c r="AC380" s="12">
        <f>IF(L380=0,"",IF(AND(L380="CNPJ/CPF",A380="PF"),"PIX: "&amp;TEXT(M380,"00000000000"),IF(L380="TELEFONE","PIX: "&amp;M380,IF(L380="EMAIL","PIX: "&amp;M380,"PIX: "&amp;TEXT(M380,"00000000000000")))))</f>
        <v/>
      </c>
      <c r="AE380" s="86">
        <f>IF(A380="PF",LEN(B380),"")</f>
        <v/>
      </c>
      <c r="AF380" s="12">
        <f>IF(AE380="","",IF(AE380=8,"000."&amp;LEFT(B380,3)&amp;"."&amp;MID(B380,4,3)&amp;"-"&amp;RIGHT(B380,2),IF(AE380=9,"00"&amp;LEFT(B380,1)&amp;"."&amp;MID(B380,2,3)&amp;"."&amp;MID(B380,5,3)&amp;"-"&amp;RIGHT(B380,2),IF(AE380=10,"0"&amp;LEFT(B380,2)&amp;"."&amp;MID(B380,3,3)&amp;"."&amp;MID(B380,6,3)&amp;"-"&amp;RIGHT(B380,2),LEFT(B380,3)&amp;"."&amp;MID(B380,4,3)&amp;"."&amp;MID(B380,7,3)&amp;"-"&amp;RIGHT(B380,2)))))</f>
        <v/>
      </c>
    </row>
    <row r="381">
      <c r="A381" s="98">
        <f>IF(B381="","",IF(LEN(B381)&lt;=11,"PF","PJ"))</f>
        <v/>
      </c>
      <c r="B381" s="98" t="n">
        <v>17155342000183</v>
      </c>
      <c r="C381" s="35" t="inlineStr">
        <is>
          <t>LOJA ELETRICA LTDA</t>
        </is>
      </c>
      <c r="D381" s="35">
        <f>UPPER(C381)</f>
        <v/>
      </c>
      <c r="E381" s="37">
        <f>B381</f>
        <v/>
      </c>
      <c r="F381" s="43" t="n"/>
      <c r="M381" s="41">
        <f>IF(L381=0,"",IF(L381=Diversos!$I$2,IF(LEN(B381)&lt;=11,TEXT(B381,"00000000000"),TEXT(B381,"00000000000000")),IF(L381=Diversos!$I$3,G381,F381)))</f>
        <v/>
      </c>
      <c r="N381" s="12" t="inlineStr">
        <is>
          <t>MAT</t>
        </is>
      </c>
      <c r="Q381" s="12" t="inlineStr">
        <is>
          <t>Avenida Santos Dumont</t>
        </is>
      </c>
      <c r="R381" s="12" t="n">
        <v>402</v>
      </c>
      <c r="T381" s="12" t="inlineStr">
        <is>
          <t>CENTRO</t>
        </is>
      </c>
      <c r="U381" s="42" t="n">
        <v>30111040</v>
      </c>
      <c r="V381" s="12" t="inlineStr">
        <is>
          <t>BELO HORIZONTE</t>
        </is>
      </c>
      <c r="W381" s="12" t="inlineStr">
        <is>
          <t>MG</t>
        </is>
      </c>
      <c r="AA381" s="59">
        <f>IF(AND(AB381&lt;&gt;"",AC381&lt;&gt;""),AC381,AB381&amp;AC381)</f>
        <v/>
      </c>
      <c r="AB381" s="12">
        <f>IF(H381=0,"",IF(I381=13,H381&amp;"  "&amp;TEXT(I381,"000")&amp;"  "&amp;TEXT(J381,"0000")&amp;"  "&amp;K381&amp;" - CPF: "&amp;E381,H381&amp;"  "&amp;TEXT(J381,"0000")&amp;"  "&amp;K381&amp;" - CPF: "&amp;AF381))</f>
        <v/>
      </c>
      <c r="AC381" s="12">
        <f>IF(L381=0,"",IF(AND(L381="CNPJ/CPF",A381="PF"),"PIX: "&amp;TEXT(M381,"00000000000"),IF(L381="TELEFONE","PIX: "&amp;M381,IF(L381="EMAIL","PIX: "&amp;M381,"PIX: "&amp;TEXT(M381,"00000000000000")))))</f>
        <v/>
      </c>
      <c r="AE381" s="86">
        <f>IF(A381="PF",LEN(B381),"")</f>
        <v/>
      </c>
      <c r="AF381" s="12">
        <f>IF(AE381="","",IF(AE381=8,"000."&amp;LEFT(B381,3)&amp;"."&amp;MID(B381,4,3)&amp;"-"&amp;RIGHT(B381,2),IF(AE381=9,"00"&amp;LEFT(B381,1)&amp;"."&amp;MID(B381,2,3)&amp;"."&amp;MID(B381,5,3)&amp;"-"&amp;RIGHT(B381,2),IF(AE381=10,"0"&amp;LEFT(B381,2)&amp;"."&amp;MID(B381,3,3)&amp;"."&amp;MID(B381,6,3)&amp;"-"&amp;RIGHT(B381,2),LEFT(B381,3)&amp;"."&amp;MID(B381,4,3)&amp;"."&amp;MID(B381,7,3)&amp;"-"&amp;RIGHT(B381,2)))))</f>
        <v/>
      </c>
    </row>
    <row r="382">
      <c r="A382" s="98">
        <f>IF(B382="","",IF(LEN(B382)&lt;=11,"PF","PJ"))</f>
        <v/>
      </c>
      <c r="B382" s="98" t="n">
        <v>14939732000156</v>
      </c>
      <c r="C382" s="35" t="inlineStr">
        <is>
          <t>LOKS EQUIPAMENTOS LTDA</t>
        </is>
      </c>
      <c r="D382" s="35">
        <f>UPPER(C382)</f>
        <v/>
      </c>
      <c r="E382" s="37">
        <f>B382</f>
        <v/>
      </c>
      <c r="N382" s="12" t="inlineStr">
        <is>
          <t>LOC</t>
        </is>
      </c>
      <c r="Q382" s="12" t="inlineStr">
        <is>
          <t>AVENIDA PORTUGAL</t>
        </is>
      </c>
      <c r="R382" s="12" t="n">
        <v>5003</v>
      </c>
      <c r="T382" s="12" t="inlineStr">
        <is>
          <t>ITAPOA</t>
        </is>
      </c>
      <c r="U382" s="42" t="n">
        <v>31710400</v>
      </c>
      <c r="V382" s="12" t="inlineStr">
        <is>
          <t>BELO HORIZONTE</t>
        </is>
      </c>
      <c r="W382" s="12" t="inlineStr">
        <is>
          <t>MG</t>
        </is>
      </c>
      <c r="AA382" s="59">
        <f>IF(AND(AB382&lt;&gt;"",AC382&lt;&gt;""),AC382,AB382&amp;AC382)</f>
        <v/>
      </c>
      <c r="AB382" s="12">
        <f>IF(H382=0,"",IF(I382=13,H382&amp;"  "&amp;TEXT(I382,"000")&amp;"  "&amp;TEXT(J382,"0000")&amp;"  "&amp;K382&amp;" - CPF: "&amp;E382,H382&amp;"  "&amp;TEXT(J382,"0000")&amp;"  "&amp;K382&amp;" - CPF: "&amp;AF382))</f>
        <v/>
      </c>
      <c r="AC382" s="12">
        <f>IF(L382=0,"",IF(AND(L382="CNPJ/CPF",A382="PF"),"PIX: "&amp;TEXT(M382,"00000000000"),IF(L382="TELEFONE","PIX: "&amp;M382,IF(L382="EMAIL","PIX: "&amp;M382,"PIX: "&amp;TEXT(M382,"00000000000000")))))</f>
        <v/>
      </c>
      <c r="AE382" s="86">
        <f>IF(A382="PF",LEN(B382),"")</f>
        <v/>
      </c>
      <c r="AF382" s="12">
        <f>IF(AE382="","",IF(AE382=8,"000."&amp;LEFT(B382,3)&amp;"."&amp;MID(B382,4,3)&amp;"-"&amp;RIGHT(B382,2),IF(AE382=9,"00"&amp;LEFT(B382,1)&amp;"."&amp;MID(B382,2,3)&amp;"."&amp;MID(B382,5,3)&amp;"-"&amp;RIGHT(B382,2),IF(AE382=10,"0"&amp;LEFT(B382,2)&amp;"."&amp;MID(B382,3,3)&amp;"."&amp;MID(B382,6,3)&amp;"-"&amp;RIGHT(B382,2),LEFT(B382,3)&amp;"."&amp;MID(B382,4,3)&amp;"."&amp;MID(B382,7,3)&amp;"-"&amp;RIGHT(B382,2)))))</f>
        <v/>
      </c>
    </row>
    <row r="383">
      <c r="A383" s="98">
        <f>IF(B383="","",IF(LEN(B383)&lt;=11,"PF","PJ"))</f>
        <v/>
      </c>
      <c r="B383" s="98" t="n">
        <v>17475666000107</v>
      </c>
      <c r="C383" s="35" t="inlineStr">
        <is>
          <t>LOMAC LOCAÇÕES</t>
        </is>
      </c>
      <c r="D383" s="35">
        <f>UPPER(C383)</f>
        <v/>
      </c>
      <c r="E383" s="98">
        <f>B383</f>
        <v/>
      </c>
      <c r="M383" s="41">
        <f>IF(L383=0,"",IF(L383=Diversos!$I$2,IF(LEN(B383)&lt;=11,TEXT(B383,"00000000000"),TEXT(B383,"00000000000000")),IF(L383=Diversos!$I$3,G383,F383)))</f>
        <v/>
      </c>
      <c r="N383" s="12" t="inlineStr">
        <is>
          <t>MAT</t>
        </is>
      </c>
      <c r="AA383" s="59">
        <f>IF(AND(AB383&lt;&gt;"",AC383&lt;&gt;""),AC383,AB383&amp;AC383)</f>
        <v/>
      </c>
      <c r="AB383" s="12">
        <f>IF(H383=0,"",IF(I383=13,H383&amp;"  "&amp;TEXT(I383,"000")&amp;"  "&amp;TEXT(J383,"0000")&amp;"  "&amp;K383&amp;" - CPF: "&amp;E383,H383&amp;"  "&amp;TEXT(J383,"0000")&amp;"  "&amp;K383&amp;" - CPF: "&amp;AF383))</f>
        <v/>
      </c>
      <c r="AC383" s="12">
        <f>IF(L383=0,"",IF(AND(L383="CNPJ/CPF",A383="PF"),"PIX: "&amp;TEXT(M383,"00000000000"),IF(L383="TELEFONE","PIX: "&amp;M383,IF(L383="EMAIL","PIX: "&amp;M383,"PIX: "&amp;TEXT(M383,"00000000000000")))))</f>
        <v/>
      </c>
      <c r="AE383" s="86">
        <f>IF(A383="PF",LEN(B383),"")</f>
        <v/>
      </c>
      <c r="AF383" s="12">
        <f>IF(AE383="","",IF(AE383=8,"000."&amp;LEFT(B383,3)&amp;"."&amp;MID(B383,4,3)&amp;"-"&amp;RIGHT(B383,2),IF(AE383=9,"00"&amp;LEFT(B383,1)&amp;"."&amp;MID(B383,2,3)&amp;"."&amp;MID(B383,5,3)&amp;"-"&amp;RIGHT(B383,2),IF(AE383=10,"0"&amp;LEFT(B383,2)&amp;"."&amp;MID(B383,3,3)&amp;"."&amp;MID(B383,6,3)&amp;"-"&amp;RIGHT(B383,2),LEFT(B383,3)&amp;"."&amp;MID(B383,4,3)&amp;"."&amp;MID(B383,7,3)&amp;"-"&amp;RIGHT(B383,2)))))</f>
        <v/>
      </c>
    </row>
    <row r="384">
      <c r="A384" s="98">
        <f>IF(B384="","",IF(LEN(B384)&lt;=11,"PF","PJ"))</f>
        <v/>
      </c>
      <c r="B384" s="98" t="n">
        <v>40711646000100</v>
      </c>
      <c r="C384" s="35" t="inlineStr">
        <is>
          <t>LP FUNDACOES LTDA</t>
        </is>
      </c>
      <c r="D384" s="35">
        <f>UPPER(C384)</f>
        <v/>
      </c>
      <c r="E384" s="98">
        <f>B384</f>
        <v/>
      </c>
      <c r="L384" s="12" t="inlineStr">
        <is>
          <t>CNPJ/CPF</t>
        </is>
      </c>
      <c r="M384" s="41">
        <f>IF(L384=0,"",IF(L384=Diversos!$I$2,IF(LEN(B384)&lt;=11,TEXT(B384,"00000000000"),TEXT(B384,"00000000000000")),IF(L384=Diversos!$I$3,G384,F384)))</f>
        <v/>
      </c>
      <c r="N384" s="12" t="inlineStr">
        <is>
          <t>SERV</t>
        </is>
      </c>
      <c r="O384" s="12" t="inlineStr">
        <is>
          <t>FLAVIO TUBULEIRO</t>
        </is>
      </c>
      <c r="Q384" s="12" t="inlineStr">
        <is>
          <t>Avenida dos Andradas</t>
        </is>
      </c>
      <c r="R384" s="12" t="n">
        <v>302</v>
      </c>
      <c r="S384" s="12" t="inlineStr">
        <is>
          <t>SALA 504</t>
        </is>
      </c>
      <c r="T384" s="12" t="inlineStr">
        <is>
          <t>CENTRO</t>
        </is>
      </c>
      <c r="U384" s="42" t="n">
        <v>30120010</v>
      </c>
      <c r="V384" s="12" t="inlineStr">
        <is>
          <t>BELO HORIZONTE</t>
        </is>
      </c>
      <c r="W384" s="12" t="inlineStr">
        <is>
          <t>MG</t>
        </is>
      </c>
      <c r="AA384" s="59">
        <f>IF(AND(AB384&lt;&gt;"",AC384&lt;&gt;""),AC384,AB384&amp;AC384)</f>
        <v/>
      </c>
      <c r="AB384" s="12">
        <f>IF(H384=0,"",IF(I384=13,H384&amp;"  "&amp;TEXT(I384,"000")&amp;"  "&amp;TEXT(J384,"0000")&amp;"  "&amp;K384&amp;" - CPF: "&amp;E384,H384&amp;"  "&amp;TEXT(J384,"0000")&amp;"  "&amp;K384&amp;" - CPF: "&amp;AF384))</f>
        <v/>
      </c>
      <c r="AC384" s="12">
        <f>IF(L384=0,"",IF(AND(L384="CNPJ/CPF",A384="PF"),"PIX: "&amp;TEXT(M384,"00000000000"),IF(L384="TELEFONE","PIX: "&amp;M384,IF(L384="EMAIL","PIX: "&amp;M384,"PIX: "&amp;TEXT(M384,"00000000000000")))))</f>
        <v/>
      </c>
      <c r="AE384" s="86">
        <f>IF(A384="PF",LEN(B384),"")</f>
        <v/>
      </c>
      <c r="AF384" s="12">
        <f>IF(AE384="","",IF(AE384=8,"000."&amp;LEFT(B384,3)&amp;"."&amp;MID(B384,4,3)&amp;"-"&amp;RIGHT(B384,2),IF(AE384=9,"00"&amp;LEFT(B384,1)&amp;"."&amp;MID(B384,2,3)&amp;"."&amp;MID(B384,5,3)&amp;"-"&amp;RIGHT(B384,2),IF(AE384=10,"0"&amp;LEFT(B384,2)&amp;"."&amp;MID(B384,3,3)&amp;"."&amp;MID(B384,6,3)&amp;"-"&amp;RIGHT(B384,2),LEFT(B384,3)&amp;"."&amp;MID(B384,4,3)&amp;"."&amp;MID(B384,7,3)&amp;"-"&amp;RIGHT(B384,2)))))</f>
        <v/>
      </c>
    </row>
    <row r="385">
      <c r="A385" s="98">
        <f>IF(B385="","",IF(LEN(B385)&lt;=11,"PF","PJ"))</f>
        <v/>
      </c>
      <c r="B385" s="98" t="n">
        <v>7853729000150</v>
      </c>
      <c r="C385" s="35" t="inlineStr">
        <is>
          <t>LR TEXEIRA COM TRANSPORTES EPP</t>
        </is>
      </c>
      <c r="D385" s="35">
        <f>UPPER(C385)</f>
        <v/>
      </c>
      <c r="E385" s="98">
        <f>B385</f>
        <v/>
      </c>
      <c r="N385" s="12" t="inlineStr">
        <is>
          <t>DIV</t>
        </is>
      </c>
      <c r="O385" s="12" t="inlineStr">
        <is>
          <t>FRETE</t>
        </is>
      </c>
      <c r="AA385" s="59">
        <f>IF(AND(AB385&lt;&gt;"",AC385&lt;&gt;""),AC385,AB385&amp;AC385)</f>
        <v/>
      </c>
      <c r="AB385" s="12">
        <f>IF(H385=0,"",IF(I385=13,H385&amp;"  "&amp;TEXT(I385,"000")&amp;"  "&amp;TEXT(J385,"0000")&amp;"  "&amp;K385&amp;" - CPF: "&amp;E385,H385&amp;"  "&amp;TEXT(J385,"0000")&amp;"  "&amp;K385&amp;" - CPF: "&amp;AF385))</f>
        <v/>
      </c>
      <c r="AC385" s="12">
        <f>IF(L385=0,"",IF(AND(L385="CNPJ/CPF",A385="PF"),"PIX: "&amp;TEXT(M385,"00000000000"),IF(L385="TELEFONE","PIX: "&amp;M385,IF(L385="EMAIL","PIX: "&amp;M385,"PIX: "&amp;TEXT(M385,"00000000000000")))))</f>
        <v/>
      </c>
      <c r="AE385" s="86">
        <f>IF(A385="PF",LEN(B385),"")</f>
        <v/>
      </c>
      <c r="AF385" s="12">
        <f>IF(AE385="","",IF(AE385=8,"000."&amp;LEFT(B385,3)&amp;"."&amp;MID(B385,4,3)&amp;"-"&amp;RIGHT(B385,2),IF(AE385=9,"00"&amp;LEFT(B385,1)&amp;"."&amp;MID(B385,2,3)&amp;"."&amp;MID(B385,5,3)&amp;"-"&amp;RIGHT(B385,2),IF(AE385=10,"0"&amp;LEFT(B385,2)&amp;"."&amp;MID(B385,3,3)&amp;"."&amp;MID(B385,6,3)&amp;"-"&amp;RIGHT(B385,2),LEFT(B385,3)&amp;"."&amp;MID(B385,4,3)&amp;"."&amp;MID(B385,7,3)&amp;"-"&amp;RIGHT(B385,2)))))</f>
        <v/>
      </c>
    </row>
    <row r="386">
      <c r="A386" s="98">
        <f>IF(B386="","",IF(LEN(B386)&lt;=11,"PF","PJ"))</f>
        <v/>
      </c>
      <c r="B386" s="98" t="n">
        <v>4570925642</v>
      </c>
      <c r="C386" s="35" t="inlineStr">
        <is>
          <t>LUCAS COSTA OLIVEIRA</t>
        </is>
      </c>
      <c r="D386" s="35">
        <f>UPPER(C386)</f>
        <v/>
      </c>
      <c r="E386" s="98">
        <f>B386</f>
        <v/>
      </c>
      <c r="H386" s="12" t="inlineStr">
        <is>
          <t>ITAÚ</t>
        </is>
      </c>
      <c r="J386" s="40" t="n">
        <v>9687</v>
      </c>
      <c r="K386" s="12" t="n">
        <v>15579</v>
      </c>
      <c r="M386" s="41">
        <f>IF(L386=0,"",IF(L386=Diversos!$I$2,IF(LEN(B386)&lt;=11,TEXT(B386,"00000000000"),TEXT(B386,"00000000000000")),IF(L386=Diversos!$I$3,G386,F386)))</f>
        <v/>
      </c>
      <c r="N386" s="12" t="inlineStr">
        <is>
          <t>DIV</t>
        </is>
      </c>
      <c r="O386" s="12" t="inlineStr">
        <is>
          <t>CINTOS PARAQUEDAS  OBRA</t>
        </is>
      </c>
      <c r="AA386" s="59">
        <f>IF(AND(AB386&lt;&gt;"",AC386&lt;&gt;""),AC386,AB386&amp;AC386)</f>
        <v/>
      </c>
      <c r="AB386" s="12">
        <f>IF(H386=0,"",IF(I386=13,H386&amp;"  "&amp;TEXT(I386,"000")&amp;"  "&amp;TEXT(J386,"0000")&amp;"  "&amp;K386&amp;" - CPF: "&amp;E386,H386&amp;"  "&amp;TEXT(J386,"0000")&amp;"  "&amp;K386&amp;" - CPF: "&amp;AF386))</f>
        <v/>
      </c>
      <c r="AC386" s="12">
        <f>IF(L386=0,"",IF(AND(L386="CNPJ/CPF",A386="PF"),"PIX: "&amp;TEXT(M386,"00000000000"),IF(L386="TELEFONE","PIX: "&amp;M386,IF(L386="EMAIL","PIX: "&amp;M386,"PIX: "&amp;TEXT(M386,"00000000000000")))))</f>
        <v/>
      </c>
      <c r="AE386" s="86">
        <f>IF(A386="PF",LEN(B386),"")</f>
        <v/>
      </c>
      <c r="AF386" s="12">
        <f>IF(AE386="","",IF(AE386=8,"000."&amp;LEFT(B386,3)&amp;"."&amp;MID(B386,4,3)&amp;"-"&amp;RIGHT(B386,2),IF(AE386=9,"00"&amp;LEFT(B386,1)&amp;"."&amp;MID(B386,2,3)&amp;"."&amp;MID(B386,5,3)&amp;"-"&amp;RIGHT(B386,2),IF(AE386=10,"0"&amp;LEFT(B386,2)&amp;"."&amp;MID(B386,3,3)&amp;"."&amp;MID(B386,6,3)&amp;"-"&amp;RIGHT(B386,2),LEFT(B386,3)&amp;"."&amp;MID(B386,4,3)&amp;"."&amp;MID(B386,7,3)&amp;"-"&amp;RIGHT(B386,2)))))</f>
        <v/>
      </c>
    </row>
    <row r="387">
      <c r="A387" s="98">
        <f>IF(B387="","",IF(LEN(B387)&lt;=11,"PF","PJ"))</f>
        <v/>
      </c>
      <c r="B387" s="98" t="n">
        <v>12924634652</v>
      </c>
      <c r="C387" s="35" t="inlineStr">
        <is>
          <t>LUCAS ERON DELELIS DE ALMEIDA</t>
        </is>
      </c>
      <c r="D387" s="35">
        <f>UPPER(C387)</f>
        <v/>
      </c>
      <c r="E387" s="98">
        <f>B387</f>
        <v/>
      </c>
      <c r="F387" s="38" t="n">
        <v>31993604019</v>
      </c>
      <c r="L387" s="12" t="inlineStr">
        <is>
          <t>TELEFONE</t>
        </is>
      </c>
      <c r="M387" s="41">
        <f>IF(L387=0,"",IF(L387=Diversos!$I$2,IF(LEN(B387)&lt;=11,TEXT(B387,"00000000000"),TEXT(B387,"00000000000000")),IF(L387=Diversos!$I$3,G387,F387)))</f>
        <v/>
      </c>
      <c r="N387" s="12" t="inlineStr">
        <is>
          <t>MO</t>
        </is>
      </c>
      <c r="AA387" s="59">
        <f>IF(AND(AB387&lt;&gt;"",AC387&lt;&gt;""),AC387,AB387&amp;AC387)</f>
        <v/>
      </c>
      <c r="AB387" s="12">
        <f>IF(H387=0,"",IF(I387=13,H387&amp;"  "&amp;TEXT(I387,"000")&amp;"  "&amp;TEXT(J387,"0000")&amp;"  "&amp;K387&amp;" - CPF: "&amp;E387,H387&amp;"  "&amp;TEXT(J387,"0000")&amp;"  "&amp;K387&amp;" - CPF: "&amp;AF387))</f>
        <v/>
      </c>
      <c r="AC387" s="12">
        <f>IF(L387=0,"",IF(AND(L387="CNPJ/CPF",A387="PF"),"PIX: "&amp;TEXT(M387,"00000000000"),IF(L387="TELEFONE","PIX: "&amp;M387,IF(L387="EMAIL","PIX: "&amp;M387,"PIX: "&amp;TEXT(M387,"00000000000000")))))</f>
        <v/>
      </c>
      <c r="AE387" s="86">
        <f>IF(A387="PF",LEN(B387),"")</f>
        <v/>
      </c>
      <c r="AF387" s="12">
        <f>IF(AE387="","",IF(AE387=8,"000."&amp;LEFT(B387,3)&amp;"."&amp;MID(B387,4,3)&amp;"-"&amp;RIGHT(B387,2),IF(AE387=9,"00"&amp;LEFT(B387,1)&amp;"."&amp;MID(B387,2,3)&amp;"."&amp;MID(B387,5,3)&amp;"-"&amp;RIGHT(B387,2),IF(AE387=10,"0"&amp;LEFT(B387,2)&amp;"."&amp;MID(B387,3,3)&amp;"."&amp;MID(B387,6,3)&amp;"-"&amp;RIGHT(B387,2),LEFT(B387,3)&amp;"."&amp;MID(B387,4,3)&amp;"."&amp;MID(B387,7,3)&amp;"-"&amp;RIGHT(B387,2)))))</f>
        <v/>
      </c>
    </row>
    <row r="388">
      <c r="A388" s="98">
        <f>IF(B388="","",IF(LEN(B388)&lt;=11,"PF","PJ"))</f>
        <v/>
      </c>
      <c r="B388" s="52" t="n">
        <v>31985017826</v>
      </c>
      <c r="C388" s="35" t="inlineStr">
        <is>
          <t>LUCAS INACIO DE JESUS</t>
        </is>
      </c>
      <c r="D388" s="35">
        <f>UPPER(C388)</f>
        <v/>
      </c>
      <c r="E388" s="98">
        <f>B388</f>
        <v/>
      </c>
      <c r="F388" s="38" t="n">
        <v>31985017826</v>
      </c>
      <c r="L388" s="12" t="inlineStr">
        <is>
          <t>TELEFONE</t>
        </is>
      </c>
      <c r="M388" s="41">
        <f>IF(L388=0,"",IF(L388=Diversos!$I$2,IF(LEN(B388)&lt;=11,TEXT(B388,"00000000000"),TEXT(B388,"00000000000000")),IF(L388=Diversos!$I$3,G388,F388)))</f>
        <v/>
      </c>
      <c r="N388" s="12" t="inlineStr">
        <is>
          <t>MO</t>
        </is>
      </c>
      <c r="AA388" s="59">
        <f>IF(AND(AB388&lt;&gt;"",AC388&lt;&gt;""),AC388,AB388&amp;AC388)</f>
        <v/>
      </c>
      <c r="AB388" s="12">
        <f>IF(H388=0,"",IF(I388=13,H388&amp;"  "&amp;TEXT(I388,"000")&amp;"  "&amp;TEXT(J388,"0000")&amp;"  "&amp;K388&amp;" - CPF: "&amp;E388,H388&amp;"  "&amp;TEXT(J388,"0000")&amp;"  "&amp;K388&amp;" - CPF: "&amp;AF388))</f>
        <v/>
      </c>
      <c r="AC388" s="12">
        <f>IF(L388=0,"",IF(AND(L388="CNPJ/CPF",A388="PF"),"PIX: "&amp;TEXT(M388,"00000000000"),IF(L388="TELEFONE","PIX: "&amp;M388,IF(L388="EMAIL","PIX: "&amp;M388,"PIX: "&amp;TEXT(M388,"00000000000000")))))</f>
        <v/>
      </c>
      <c r="AE388" s="86">
        <f>IF(A388="PF",LEN(B388),"")</f>
        <v/>
      </c>
      <c r="AF388" s="12">
        <f>IF(AE388="","",IF(AE388=8,"000."&amp;LEFT(B388,3)&amp;"."&amp;MID(B388,4,3)&amp;"-"&amp;RIGHT(B388,2),IF(AE388=9,"00"&amp;LEFT(B388,1)&amp;"."&amp;MID(B388,2,3)&amp;"."&amp;MID(B388,5,3)&amp;"-"&amp;RIGHT(B388,2),IF(AE388=10,"0"&amp;LEFT(B388,2)&amp;"."&amp;MID(B388,3,3)&amp;"."&amp;MID(B388,6,3)&amp;"-"&amp;RIGHT(B388,2),LEFT(B388,3)&amp;"."&amp;MID(B388,4,3)&amp;"."&amp;MID(B388,7,3)&amp;"-"&amp;RIGHT(B388,2)))))</f>
        <v/>
      </c>
    </row>
    <row r="389">
      <c r="A389" s="98">
        <f>IF(B389="","",IF(LEN(B389)&lt;=11,"PF","PJ"))</f>
        <v/>
      </c>
      <c r="B389" s="98" t="n">
        <v>14073650610</v>
      </c>
      <c r="C389" s="35" t="inlineStr">
        <is>
          <t>LUIZ ARAUJO GOMES</t>
        </is>
      </c>
      <c r="D389" s="35">
        <f>UPPER(C389)</f>
        <v/>
      </c>
      <c r="E389" s="98">
        <f>B389</f>
        <v/>
      </c>
      <c r="F389" s="38" t="n">
        <v>31994890070</v>
      </c>
      <c r="L389" s="12" t="inlineStr">
        <is>
          <t>TELEFONE</t>
        </is>
      </c>
      <c r="M389" s="41">
        <f>IF(L389=0,"",IF(L389=Diversos!$I$2,IF(LEN(B389)&lt;=11,TEXT(B389,"00000000000"),TEXT(B389,"00000000000000")),IF(L389=Diversos!$I$3,G389,F389)))</f>
        <v/>
      </c>
      <c r="N389" s="12" t="inlineStr">
        <is>
          <t>MO</t>
        </is>
      </c>
      <c r="P389" s="12" t="inlineStr">
        <is>
          <t>COLABORADOR</t>
        </is>
      </c>
      <c r="AA389" s="59">
        <f>IF(AND(AB389&lt;&gt;"",AC389&lt;&gt;""),AC389,AB389&amp;AC389)</f>
        <v/>
      </c>
      <c r="AB389" s="12">
        <f>IF(H389=0,"",IF(I389=13,H389&amp;"  "&amp;TEXT(I389,"000")&amp;"  "&amp;TEXT(J389,"0000")&amp;"  "&amp;K389&amp;" - CPF: "&amp;E389,H389&amp;"  "&amp;TEXT(J389,"0000")&amp;"  "&amp;K389&amp;" - CPF: "&amp;AF389))</f>
        <v/>
      </c>
      <c r="AC389" s="12">
        <f>IF(L389=0,"",IF(AND(L389="CNPJ/CPF",A389="PF"),"PIX: "&amp;TEXT(M389,"00000000000"),IF(L389="TELEFONE","PIX: "&amp;M389,IF(L389="EMAIL","PIX: "&amp;M389,"PIX: "&amp;TEXT(M389,"00000000000000")))))</f>
        <v/>
      </c>
      <c r="AE389" s="86">
        <f>IF(A389="PF",LEN(B389),"")</f>
        <v/>
      </c>
      <c r="AF389" s="12">
        <f>IF(AE389="","",IF(AE389=8,"000."&amp;LEFT(B389,3)&amp;"."&amp;MID(B389,4,3)&amp;"-"&amp;RIGHT(B389,2),IF(AE389=9,"00"&amp;LEFT(B389,1)&amp;"."&amp;MID(B389,2,3)&amp;"."&amp;MID(B389,5,3)&amp;"-"&amp;RIGHT(B389,2),IF(AE389=10,"0"&amp;LEFT(B389,2)&amp;"."&amp;MID(B389,3,3)&amp;"."&amp;MID(B389,6,3)&amp;"-"&amp;RIGHT(B389,2),LEFT(B389,3)&amp;"."&amp;MID(B389,4,3)&amp;"."&amp;MID(B389,7,3)&amp;"-"&amp;RIGHT(B389,2)))))</f>
        <v/>
      </c>
    </row>
    <row r="390">
      <c r="A390" s="98">
        <f>IF(B390="","",IF(LEN(B390)&lt;=11,"PF","PJ"))</f>
        <v/>
      </c>
      <c r="B390" s="98" t="n">
        <v>37984081646</v>
      </c>
      <c r="C390" s="35" t="inlineStr">
        <is>
          <t>LUIZA BATISTA DO NASCIMENTO</t>
        </is>
      </c>
      <c r="D390" s="35">
        <f>UPPER(C390)</f>
        <v/>
      </c>
      <c r="E390" s="98">
        <f>B390</f>
        <v/>
      </c>
      <c r="M390" s="41">
        <f>IF(L390=0,"",IF(L390=Diversos!$I$2,IF(LEN(B390)&lt;=11,TEXT(B390,"00000000000"),TEXT(B390,"00000000000000")),IF(L390=Diversos!$I$3,G390,F390)))</f>
        <v/>
      </c>
      <c r="N390" s="12" t="inlineStr">
        <is>
          <t>MAT</t>
        </is>
      </c>
      <c r="AA390" s="59">
        <f>IF(AND(AB390&lt;&gt;"",AC390&lt;&gt;""),AC390,AB390&amp;AC390)</f>
        <v/>
      </c>
      <c r="AB390" s="12">
        <f>IF(H390=0,"",IF(I390=13,H390&amp;"  "&amp;TEXT(I390,"000")&amp;"  "&amp;TEXT(J390,"0000")&amp;"  "&amp;K390&amp;" - CPF: "&amp;E390,H390&amp;"  "&amp;TEXT(J390,"0000")&amp;"  "&amp;K390&amp;" - CPF: "&amp;AF390))</f>
        <v/>
      </c>
      <c r="AC390" s="12">
        <f>IF(L390=0,"",IF(AND(L390="CNPJ/CPF",A390="PF"),"PIX: "&amp;TEXT(M390,"00000000000"),IF(L390="TELEFONE","PIX: "&amp;M390,IF(L390="EMAIL","PIX: "&amp;M390,"PIX: "&amp;TEXT(M390,"00000000000000")))))</f>
        <v/>
      </c>
      <c r="AE390" s="86">
        <f>IF(A390="PF",LEN(B390),"")</f>
        <v/>
      </c>
      <c r="AF390" s="12">
        <f>IF(AE390="","",IF(AE390=8,"000."&amp;LEFT(B390,3)&amp;"."&amp;MID(B390,4,3)&amp;"-"&amp;RIGHT(B390,2),IF(AE390=9,"00"&amp;LEFT(B390,1)&amp;"."&amp;MID(B390,2,3)&amp;"."&amp;MID(B390,5,3)&amp;"-"&amp;RIGHT(B390,2),IF(AE390=10,"0"&amp;LEFT(B390,2)&amp;"."&amp;MID(B390,3,3)&amp;"."&amp;MID(B390,6,3)&amp;"-"&amp;RIGHT(B390,2),LEFT(B390,3)&amp;"."&amp;MID(B390,4,3)&amp;"."&amp;MID(B390,7,3)&amp;"-"&amp;RIGHT(B390,2)))))</f>
        <v/>
      </c>
    </row>
    <row r="391">
      <c r="A391" s="98">
        <f>IF(B391="","",IF(LEN(B391)&lt;=11,"PF","PJ"))</f>
        <v/>
      </c>
      <c r="B391" s="98" t="n">
        <v>26562214000145</v>
      </c>
      <c r="C391" s="55" t="inlineStr">
        <is>
          <t>FERRO E ACO M2 LTDA</t>
        </is>
      </c>
      <c r="D391" s="55" t="inlineStr">
        <is>
          <t>M2 FERRAÇO</t>
        </is>
      </c>
      <c r="E391" s="37">
        <f>B391</f>
        <v/>
      </c>
      <c r="I391" s="45" t="n"/>
      <c r="M391" s="41">
        <f>IF(L391=0,"",IF(L391=Diversos!$I$2,IF(LEN(B391)&lt;=11,TEXT(B391,"00000000000"),TEXT(B391,"00000000000000")),IF(L391=Diversos!$I$3,G391,F391)))</f>
        <v/>
      </c>
      <c r="N391" s="12" t="inlineStr">
        <is>
          <t>MAT</t>
        </is>
      </c>
      <c r="Q391" s="56" t="inlineStr">
        <is>
          <t>AVENIDA PREFEITO LI GUERRA</t>
        </is>
      </c>
      <c r="R391" s="57" t="n">
        <v>420</v>
      </c>
      <c r="S391" s="56" t="n"/>
      <c r="T391" s="56" t="inlineStr">
        <is>
          <t>PRAIA</t>
        </is>
      </c>
      <c r="U391" s="57" t="n">
        <v>35900279</v>
      </c>
      <c r="V391" s="56" t="inlineStr">
        <is>
          <t>ITABIRA</t>
        </is>
      </c>
      <c r="W391" s="56" t="inlineStr">
        <is>
          <t>MG</t>
        </is>
      </c>
      <c r="AA391" s="59">
        <f>IF(AND(AB391&lt;&gt;"",AC391&lt;&gt;""),AC391,AB391&amp;AC391)</f>
        <v/>
      </c>
      <c r="AB391" s="12">
        <f>IF(H391=0,"",IF(I391=13,H391&amp;"  "&amp;TEXT(I391,"000")&amp;"  "&amp;TEXT(J391,"0000")&amp;"  "&amp;K391&amp;" - CPF: "&amp;E391,H391&amp;"  "&amp;TEXT(J391,"0000")&amp;"  "&amp;K391&amp;" - CPF: "&amp;AF391))</f>
        <v/>
      </c>
      <c r="AC391" s="12">
        <f>IF(L391=0,"",IF(AND(L391="CNPJ/CPF",A391="PF"),"PIX: "&amp;TEXT(M391,"00000000000"),IF(L391="TELEFONE","PIX: "&amp;M391,IF(L391="EMAIL","PIX: "&amp;M391,"PIX: "&amp;TEXT(M391,"00000000000000")))))</f>
        <v/>
      </c>
      <c r="AE391" s="86">
        <f>IF(A391="PF",LEN(B391),"")</f>
        <v/>
      </c>
      <c r="AF391" s="12">
        <f>IF(AE391="","",IF(AE391=8,"000."&amp;LEFT(B391,3)&amp;"."&amp;MID(B391,4,3)&amp;"-"&amp;RIGHT(B391,2),IF(AE391=9,"00"&amp;LEFT(B391,1)&amp;"."&amp;MID(B391,2,3)&amp;"."&amp;MID(B391,5,3)&amp;"-"&amp;RIGHT(B391,2),IF(AE391=10,"0"&amp;LEFT(B391,2)&amp;"."&amp;MID(B391,3,3)&amp;"."&amp;MID(B391,6,3)&amp;"-"&amp;RIGHT(B391,2),LEFT(B391,3)&amp;"."&amp;MID(B391,4,3)&amp;"."&amp;MID(B391,7,3)&amp;"-"&amp;RIGHT(B391,2)))))</f>
        <v/>
      </c>
    </row>
    <row r="392">
      <c r="A392" s="98">
        <f>IF(B392="","",IF(LEN(B392)&lt;=11,"PF","PJ"))</f>
        <v/>
      </c>
      <c r="B392" s="98" t="n">
        <v>21450879000143</v>
      </c>
      <c r="C392" s="35" t="inlineStr">
        <is>
          <t>MADEIREIRA CAUS LTDA</t>
        </is>
      </c>
      <c r="D392" s="35" t="inlineStr">
        <is>
          <t>MACAL</t>
        </is>
      </c>
      <c r="E392" s="98">
        <f>B392</f>
        <v/>
      </c>
      <c r="M392" s="41">
        <f>IF(L392=0,"",IF(L392=Diversos!$I$2,IF(LEN(B392)&lt;=11,TEXT(B392,"00000000000"),TEXT(B392,"00000000000000")),IF(L392=Diversos!$I$3,G392,F392)))</f>
        <v/>
      </c>
      <c r="N392" s="12" t="inlineStr">
        <is>
          <t>MAT</t>
        </is>
      </c>
      <c r="AA392" s="59">
        <f>IF(AND(AB392&lt;&gt;"",AC392&lt;&gt;""),AC392,AB392&amp;AC392)</f>
        <v/>
      </c>
      <c r="AB392" s="12">
        <f>IF(H392=0,"",IF(I392=13,H392&amp;"  "&amp;TEXT(I392,"000")&amp;"  "&amp;TEXT(J392,"0000")&amp;"  "&amp;K392&amp;" - CPF: "&amp;E392,H392&amp;"  "&amp;TEXT(J392,"0000")&amp;"  "&amp;K392&amp;" - CPF: "&amp;AF392))</f>
        <v/>
      </c>
      <c r="AC392" s="12">
        <f>IF(L392=0,"",IF(AND(L392="CNPJ/CPF",A392="PF"),"PIX: "&amp;TEXT(M392,"00000000000"),IF(L392="TELEFONE","PIX: "&amp;M392,IF(L392="EMAIL","PIX: "&amp;M392,"PIX: "&amp;TEXT(M392,"00000000000000")))))</f>
        <v/>
      </c>
      <c r="AE392" s="86">
        <f>IF(A392="PF",LEN(B392),"")</f>
        <v/>
      </c>
      <c r="AF392" s="12">
        <f>IF(AE392="","",IF(AE392=8,"000."&amp;LEFT(B392,3)&amp;"."&amp;MID(B392,4,3)&amp;"-"&amp;RIGHT(B392,2),IF(AE392=9,"00"&amp;LEFT(B392,1)&amp;"."&amp;MID(B392,2,3)&amp;"."&amp;MID(B392,5,3)&amp;"-"&amp;RIGHT(B392,2),IF(AE392=10,"0"&amp;LEFT(B392,2)&amp;"."&amp;MID(B392,3,3)&amp;"."&amp;MID(B392,6,3)&amp;"-"&amp;RIGHT(B392,2),LEFT(B392,3)&amp;"."&amp;MID(B392,4,3)&amp;"."&amp;MID(B392,7,3)&amp;"-"&amp;RIGHT(B392,2)))))</f>
        <v/>
      </c>
    </row>
    <row r="393">
      <c r="A393" s="98">
        <f>IF(B393="","",IF(LEN(B393)&lt;=11,"PF","PJ"))</f>
        <v/>
      </c>
      <c r="B393" s="98" t="n">
        <v>43876960000394</v>
      </c>
      <c r="C393" s="35" t="inlineStr">
        <is>
          <t>MACCAFERRI DO BRASIL LTDA</t>
        </is>
      </c>
      <c r="D393" s="35">
        <f>UPPER(C393)</f>
        <v/>
      </c>
      <c r="E393" s="98">
        <f>B393</f>
        <v/>
      </c>
      <c r="M393" s="41">
        <f>IF(L393=0,"",IF(L393=Diversos!$I$2,IF(LEN(B393)&lt;=11,TEXT(B393,"00000000000"),TEXT(B393,"00000000000000")),IF(L393=Diversos!$I$3,G393,F393)))</f>
        <v/>
      </c>
      <c r="N393" s="12" t="inlineStr">
        <is>
          <t>MAT</t>
        </is>
      </c>
      <c r="Q393" s="12" t="inlineStr">
        <is>
          <t>Avenida Professor Magalhaes Penido</t>
        </is>
      </c>
      <c r="R393" s="12" t="n">
        <v>659</v>
      </c>
      <c r="T393" s="12" t="inlineStr">
        <is>
          <t>SÃO LUIZ</t>
        </is>
      </c>
      <c r="U393" s="42" t="n">
        <v>31270700</v>
      </c>
      <c r="V393" s="12" t="inlineStr">
        <is>
          <t>BELO HORIZONTE</t>
        </is>
      </c>
      <c r="W393" s="12" t="inlineStr">
        <is>
          <t>MG</t>
        </is>
      </c>
      <c r="AA393" s="59">
        <f>IF(AND(AB393&lt;&gt;"",AC393&lt;&gt;""),AC393,AB393&amp;AC393)</f>
        <v/>
      </c>
      <c r="AB393" s="12">
        <f>IF(H393=0,"",IF(I393=13,H393&amp;"  "&amp;TEXT(I393,"000")&amp;"  "&amp;TEXT(J393,"0000")&amp;"  "&amp;K393&amp;" - CPF: "&amp;E393,H393&amp;"  "&amp;TEXT(J393,"0000")&amp;"  "&amp;K393&amp;" - CPF: "&amp;AF393))</f>
        <v/>
      </c>
      <c r="AC393" s="12">
        <f>IF(L393=0,"",IF(AND(L393="CNPJ/CPF",A393="PF"),"PIX: "&amp;TEXT(M393,"00000000000"),IF(L393="TELEFONE","PIX: "&amp;M393,IF(L393="EMAIL","PIX: "&amp;M393,"PIX: "&amp;TEXT(M393,"00000000000000")))))</f>
        <v/>
      </c>
      <c r="AE393" s="86">
        <f>IF(A393="PF",LEN(B393),"")</f>
        <v/>
      </c>
      <c r="AF393" s="12">
        <f>IF(AE393="","",IF(AE393=8,"000."&amp;LEFT(B393,3)&amp;"."&amp;MID(B393,4,3)&amp;"-"&amp;RIGHT(B393,2),IF(AE393=9,"00"&amp;LEFT(B393,1)&amp;"."&amp;MID(B393,2,3)&amp;"."&amp;MID(B393,5,3)&amp;"-"&amp;RIGHT(B393,2),IF(AE393=10,"0"&amp;LEFT(B393,2)&amp;"."&amp;MID(B393,3,3)&amp;"."&amp;MID(B393,6,3)&amp;"-"&amp;RIGHT(B393,2),LEFT(B393,3)&amp;"."&amp;MID(B393,4,3)&amp;"."&amp;MID(B393,7,3)&amp;"-"&amp;RIGHT(B393,2)))))</f>
        <v/>
      </c>
    </row>
    <row r="394">
      <c r="A394" s="98">
        <f>IF(B394="","",IF(LEN(B394)&lt;=11,"PF","PJ"))</f>
        <v/>
      </c>
      <c r="B394" s="98" t="n">
        <v>7861005000158</v>
      </c>
      <c r="C394" s="35" t="inlineStr">
        <is>
          <t>MADECLARA COMERCIO DE MADEIRAS LTDA</t>
        </is>
      </c>
      <c r="D394" s="35">
        <f>UPPER(C394)</f>
        <v/>
      </c>
      <c r="E394" s="98">
        <f>B394</f>
        <v/>
      </c>
      <c r="N394" s="12" t="inlineStr">
        <is>
          <t>MAT</t>
        </is>
      </c>
      <c r="Q394" s="12" t="inlineStr">
        <is>
          <t>AVENIDA PRESIDENTE TANCREDO NEVES</t>
        </is>
      </c>
      <c r="R394" s="12" t="n">
        <v>4540</v>
      </c>
      <c r="T394" s="12" t="inlineStr">
        <is>
          <t>PAQUETA</t>
        </is>
      </c>
      <c r="U394" s="42" t="n">
        <v>31330472</v>
      </c>
      <c r="V394" s="12" t="inlineStr">
        <is>
          <t>BELO HORIZONTE</t>
        </is>
      </c>
      <c r="W394" s="12" t="inlineStr">
        <is>
          <t>MG</t>
        </is>
      </c>
      <c r="AA394" s="59">
        <f>IF(AND(AB394&lt;&gt;"",AC394&lt;&gt;""),AC394,AB394&amp;AC394)</f>
        <v/>
      </c>
      <c r="AB394" s="12">
        <f>IF(H394=0,"",IF(I394=13,H394&amp;"  "&amp;TEXT(I394,"000")&amp;"  "&amp;TEXT(J394,"0000")&amp;"  "&amp;K394&amp;" - CPF: "&amp;E394,H394&amp;"  "&amp;TEXT(J394,"0000")&amp;"  "&amp;K394&amp;" - CPF: "&amp;AF394))</f>
        <v/>
      </c>
      <c r="AC394" s="12">
        <f>IF(L394=0,"",IF(AND(L394="CNPJ/CPF",A394="PF"),"PIX: "&amp;TEXT(M394,"00000000000"),IF(L394="TELEFONE","PIX: "&amp;M394,IF(L394="EMAIL","PIX: "&amp;M394,"PIX: "&amp;TEXT(M394,"00000000000000")))))</f>
        <v/>
      </c>
      <c r="AE394" s="86">
        <f>IF(A394="PF",LEN(B394),"")</f>
        <v/>
      </c>
      <c r="AF394" s="12">
        <f>IF(AE394="","",IF(AE394=8,"000."&amp;LEFT(B394,3)&amp;"."&amp;MID(B394,4,3)&amp;"-"&amp;RIGHT(B394,2),IF(AE394=9,"00"&amp;LEFT(B394,1)&amp;"."&amp;MID(B394,2,3)&amp;"."&amp;MID(B394,5,3)&amp;"-"&amp;RIGHT(B394,2),IF(AE394=10,"0"&amp;LEFT(B394,2)&amp;"."&amp;MID(B394,3,3)&amp;"."&amp;MID(B394,6,3)&amp;"-"&amp;RIGHT(B394,2),LEFT(B394,3)&amp;"."&amp;MID(B394,4,3)&amp;"."&amp;MID(B394,7,3)&amp;"-"&amp;RIGHT(B394,2)))))</f>
        <v/>
      </c>
    </row>
    <row r="395">
      <c r="A395" s="98">
        <f>IF(B395="","",IF(LEN(B395)&lt;=11,"PF","PJ"))</f>
        <v/>
      </c>
      <c r="B395" s="98" t="n">
        <v>21020250000163</v>
      </c>
      <c r="C395" s="35" t="inlineStr">
        <is>
          <t>MADEIRAS 3000 LTDA</t>
        </is>
      </c>
      <c r="D395" s="35">
        <f>UPPER(C395)</f>
        <v/>
      </c>
      <c r="E395" s="37">
        <f>B395</f>
        <v/>
      </c>
      <c r="M395" s="41">
        <f>IF(L395=0,"",IF(L395=Diversos!$I$2,IF(LEN(B395)&lt;=11,TEXT(B395,"00000000000"),TEXT(B395,"00000000000000")),IF(L395=Diversos!$I$3,G395,F395)))</f>
        <v/>
      </c>
      <c r="N395" s="12" t="inlineStr">
        <is>
          <t>MAT</t>
        </is>
      </c>
      <c r="Q395" s="12" t="inlineStr">
        <is>
          <t>AVENIDA PRESIDENTE TANCREDO NEVES</t>
        </is>
      </c>
      <c r="R395" s="12" t="n">
        <v>4466</v>
      </c>
      <c r="T395" s="12" t="inlineStr">
        <is>
          <t>PAQUETA</t>
        </is>
      </c>
      <c r="U395" s="42" t="n">
        <v>31330472</v>
      </c>
      <c r="V395" s="12" t="inlineStr">
        <is>
          <t>BELO HORIZONTE</t>
        </is>
      </c>
      <c r="W395" s="12" t="inlineStr">
        <is>
          <t>MG</t>
        </is>
      </c>
      <c r="AA395" s="59">
        <f>IF(AND(AB395&lt;&gt;"",AC395&lt;&gt;""),AC395,AB395&amp;AC395)</f>
        <v/>
      </c>
      <c r="AB395" s="12">
        <f>IF(H395=0,"",IF(I395=13,H395&amp;"  "&amp;TEXT(I395,"000")&amp;"  "&amp;TEXT(J395,"0000")&amp;"  "&amp;K395&amp;" - CPF: "&amp;E395,H395&amp;"  "&amp;TEXT(J395,"0000")&amp;"  "&amp;K395&amp;" - CPF: "&amp;AF395))</f>
        <v/>
      </c>
      <c r="AC395" s="12">
        <f>IF(L395=0,"",IF(AND(L395="CNPJ/CPF",A395="PF"),"PIX: "&amp;TEXT(M395,"00000000000"),IF(L395="TELEFONE","PIX: "&amp;M395,IF(L395="EMAIL","PIX: "&amp;M395,"PIX: "&amp;TEXT(M395,"00000000000000")))))</f>
        <v/>
      </c>
      <c r="AE395" s="86">
        <f>IF(A395="PF",LEN(B395),"")</f>
        <v/>
      </c>
      <c r="AF395" s="12">
        <f>IF(AE395="","",IF(AE395=8,"000."&amp;LEFT(B395,3)&amp;"."&amp;MID(B395,4,3)&amp;"-"&amp;RIGHT(B395,2),IF(AE395=9,"00"&amp;LEFT(B395,1)&amp;"."&amp;MID(B395,2,3)&amp;"."&amp;MID(B395,5,3)&amp;"-"&amp;RIGHT(B395,2),IF(AE395=10,"0"&amp;LEFT(B395,2)&amp;"."&amp;MID(B395,3,3)&amp;"."&amp;MID(B395,6,3)&amp;"-"&amp;RIGHT(B395,2),LEFT(B395,3)&amp;"."&amp;MID(B395,4,3)&amp;"."&amp;MID(B395,7,3)&amp;"-"&amp;RIGHT(B395,2)))))</f>
        <v/>
      </c>
    </row>
    <row r="396">
      <c r="A396" s="98">
        <f>IF(B396="","",IF(LEN(B396)&lt;=11,"PF","PJ"))</f>
        <v/>
      </c>
      <c r="B396" s="98" t="n">
        <v>12072342000104</v>
      </c>
      <c r="C396" s="58" t="inlineStr">
        <is>
          <t>MADEIREIRA SERRANO</t>
        </is>
      </c>
      <c r="D396" s="35">
        <f>UPPER(C396)</f>
        <v/>
      </c>
      <c r="E396" s="98">
        <f>B396</f>
        <v/>
      </c>
      <c r="M396" s="41">
        <f>IF(L396=0,"",IF(L396=Diversos!$I$2,IF(LEN(B396)&lt;=11,TEXT(B396,"00000000000"),TEXT(B396,"00000000000000")),IF(L396=Diversos!$I$3,G396,F396)))</f>
        <v/>
      </c>
      <c r="N396" s="12" t="inlineStr">
        <is>
          <t>MAT</t>
        </is>
      </c>
      <c r="AA396" s="59">
        <f>IF(AND(AB396&lt;&gt;"",AC396&lt;&gt;""),AC396,AB396&amp;AC396)</f>
        <v/>
      </c>
      <c r="AB396" s="12">
        <f>IF(H396=0,"",IF(I396=13,H396&amp;"  "&amp;TEXT(I396,"000")&amp;"  "&amp;TEXT(J396,"0000")&amp;"  "&amp;K396&amp;" - CPF: "&amp;E396,H396&amp;"  "&amp;TEXT(J396,"0000")&amp;"  "&amp;K396&amp;" - CPF: "&amp;AF396))</f>
        <v/>
      </c>
      <c r="AC396" s="12">
        <f>IF(L396=0,"",IF(AND(L396="CNPJ/CPF",A396="PF"),"PIX: "&amp;TEXT(M396,"00000000000"),IF(L396="TELEFONE","PIX: "&amp;M396,IF(L396="EMAIL","PIX: "&amp;M396,"PIX: "&amp;TEXT(M396,"00000000000000")))))</f>
        <v/>
      </c>
      <c r="AE396" s="86">
        <f>IF(A396="PF",LEN(B396),"")</f>
        <v/>
      </c>
      <c r="AF396" s="12">
        <f>IF(AE396="","",IF(AE396=8,"000."&amp;LEFT(B396,3)&amp;"."&amp;MID(B396,4,3)&amp;"-"&amp;RIGHT(B396,2),IF(AE396=9,"00"&amp;LEFT(B396,1)&amp;"."&amp;MID(B396,2,3)&amp;"."&amp;MID(B396,5,3)&amp;"-"&amp;RIGHT(B396,2),IF(AE396=10,"0"&amp;LEFT(B396,2)&amp;"."&amp;MID(B396,3,3)&amp;"."&amp;MID(B396,6,3)&amp;"-"&amp;RIGHT(B396,2),LEFT(B396,3)&amp;"."&amp;MID(B396,4,3)&amp;"."&amp;MID(B396,7,3)&amp;"-"&amp;RIGHT(B396,2)))))</f>
        <v/>
      </c>
    </row>
    <row r="397">
      <c r="A397" s="98">
        <f>IF(B397="","",IF(LEN(B397)&lt;=11,"PF","PJ"))</f>
        <v/>
      </c>
      <c r="B397" s="37" t="n">
        <v>29162324000108</v>
      </c>
      <c r="C397" s="36" t="inlineStr">
        <is>
          <t>DIONITON A SILVA</t>
        </is>
      </c>
      <c r="D397" s="36" t="inlineStr">
        <is>
          <t>MADEREIRA ÁGUIA</t>
        </is>
      </c>
      <c r="E397" s="37">
        <f>B397</f>
        <v/>
      </c>
      <c r="F397" s="43" t="n"/>
      <c r="G397" s="44" t="n"/>
      <c r="H397" s="44" t="n"/>
      <c r="I397" s="45" t="n"/>
      <c r="J397" s="46" t="n"/>
      <c r="K397" s="44" t="n"/>
      <c r="L397" s="44" t="n"/>
      <c r="M397" s="41">
        <f>IF(L397=0,"",IF(L397=Diversos!$I$2,IF(LEN(B397)&lt;=11,TEXT(B397,"00000000000"),TEXT(B397,"00000000000000")),IF(L397=Diversos!$I$3,G397,F397)))</f>
        <v/>
      </c>
      <c r="N397" s="44" t="inlineStr">
        <is>
          <t>MAT</t>
        </is>
      </c>
      <c r="O397" s="44" t="n"/>
      <c r="P397" s="44" t="n"/>
      <c r="Q397" s="44" t="inlineStr">
        <is>
          <t>Rua Padre Horacio Giraldi</t>
        </is>
      </c>
      <c r="R397" s="44" t="n">
        <v>1672</v>
      </c>
      <c r="S397" s="44" t="n"/>
      <c r="T397" s="44" t="inlineStr">
        <is>
          <t>CENTRO</t>
        </is>
      </c>
      <c r="U397" s="47" t="n">
        <v>39530000</v>
      </c>
      <c r="V397" s="44" t="inlineStr">
        <is>
          <t>RIO PARDO DE MINAS</t>
        </is>
      </c>
      <c r="W397" s="44" t="inlineStr">
        <is>
          <t>MG</t>
        </is>
      </c>
      <c r="X397" s="44" t="n"/>
      <c r="Y397" s="44" t="n"/>
      <c r="Z397" s="44" t="n"/>
      <c r="AA397" s="59">
        <f>IF(AND(AB397&lt;&gt;"",AC397&lt;&gt;""),AC397,AB397&amp;AC397)</f>
        <v/>
      </c>
      <c r="AB397" s="12">
        <f>IF(H397=0,"",IF(I397=13,H397&amp;"  "&amp;TEXT(I397,"000")&amp;"  "&amp;TEXT(J397,"0000")&amp;"  "&amp;K397&amp;" - CPF: "&amp;E397,H397&amp;"  "&amp;TEXT(J397,"0000")&amp;"  "&amp;K397&amp;" - CPF: "&amp;AF397))</f>
        <v/>
      </c>
      <c r="AC397" s="12">
        <f>IF(L397=0,"",IF(AND(L397="CNPJ/CPF",A397="PF"),"PIX: "&amp;TEXT(M397,"00000000000"),IF(L397="TELEFONE","PIX: "&amp;M397,IF(L397="EMAIL","PIX: "&amp;M397,"PIX: "&amp;TEXT(M397,"00000000000000")))))</f>
        <v/>
      </c>
      <c r="AE397" s="86">
        <f>IF(A397="PF",LEN(B397),"")</f>
        <v/>
      </c>
      <c r="AF397" s="12">
        <f>IF(AE397="","",IF(AE397=8,"000."&amp;LEFT(B397,3)&amp;"."&amp;MID(B397,4,3)&amp;"-"&amp;RIGHT(B397,2),IF(AE397=9,"00"&amp;LEFT(B397,1)&amp;"."&amp;MID(B397,2,3)&amp;"."&amp;MID(B397,5,3)&amp;"-"&amp;RIGHT(B397,2),IF(AE397=10,"0"&amp;LEFT(B397,2)&amp;"."&amp;MID(B397,3,3)&amp;"."&amp;MID(B397,6,3)&amp;"-"&amp;RIGHT(B397,2),LEFT(B397,3)&amp;"."&amp;MID(B397,4,3)&amp;"."&amp;MID(B397,7,3)&amp;"-"&amp;RIGHT(B397,2)))))</f>
        <v/>
      </c>
    </row>
    <row r="398">
      <c r="A398" s="98">
        <f>IF(B398="","",IF(LEN(B398)&lt;=11,"PF","PJ"))</f>
        <v/>
      </c>
      <c r="B398" s="98" t="n">
        <v>3328476000144</v>
      </c>
      <c r="C398" s="35" t="inlineStr">
        <is>
          <t>MADEREIRA ESTRELA LTDA</t>
        </is>
      </c>
      <c r="D398" s="36">
        <f>UPPER(C398)</f>
        <v/>
      </c>
      <c r="E398" s="37">
        <f>B398</f>
        <v/>
      </c>
      <c r="M398" s="41">
        <f>IF(L398=0,"",IF(L398=Diversos!$I$2,IF(LEN(B398)&lt;=11,TEXT(B398,"00000000000"),TEXT(B398,"00000000000000")),IF(L398=Diversos!$I$3,G398,F398)))</f>
        <v/>
      </c>
      <c r="N398" s="12" t="inlineStr">
        <is>
          <t>MAT</t>
        </is>
      </c>
      <c r="AA398" s="59">
        <f>IF(AND(AB398&lt;&gt;"",AC398&lt;&gt;""),AC398,AB398&amp;AC398)</f>
        <v/>
      </c>
      <c r="AB398" s="12">
        <f>IF(H398=0,"",IF(I398=13,H398&amp;"  "&amp;TEXT(I398,"000")&amp;"  "&amp;TEXT(J398,"0000")&amp;"  "&amp;K398&amp;" - CPF: "&amp;E398,H398&amp;"  "&amp;TEXT(J398,"0000")&amp;"  "&amp;K398&amp;" - CPF: "&amp;AF398))</f>
        <v/>
      </c>
      <c r="AC398" s="12">
        <f>IF(L398=0,"",IF(AND(L398="CNPJ/CPF",A398="PF"),"PIX: "&amp;TEXT(M398,"00000000000"),IF(L398="TELEFONE","PIX: "&amp;M398,IF(L398="EMAIL","PIX: "&amp;M398,"PIX: "&amp;TEXT(M398,"00000000000000")))))</f>
        <v/>
      </c>
      <c r="AE398" s="86">
        <f>IF(A398="PF",LEN(B398),"")</f>
        <v/>
      </c>
      <c r="AF398" s="12">
        <f>IF(AE398="","",IF(AE398=8,"000."&amp;LEFT(B398,3)&amp;"."&amp;MID(B398,4,3)&amp;"-"&amp;RIGHT(B398,2),IF(AE398=9,"00"&amp;LEFT(B398,1)&amp;"."&amp;MID(B398,2,3)&amp;"."&amp;MID(B398,5,3)&amp;"-"&amp;RIGHT(B398,2),IF(AE398=10,"0"&amp;LEFT(B398,2)&amp;"."&amp;MID(B398,3,3)&amp;"."&amp;MID(B398,6,3)&amp;"-"&amp;RIGHT(B398,2),LEFT(B398,3)&amp;"."&amp;MID(B398,4,3)&amp;"."&amp;MID(B398,7,3)&amp;"-"&amp;RIGHT(B398,2)))))</f>
        <v/>
      </c>
    </row>
    <row r="399">
      <c r="A399" s="98">
        <f>IF(B399="","",IF(LEN(B399)&lt;=11,"PF","PJ"))</f>
        <v/>
      </c>
      <c r="B399" s="98" t="n">
        <v>43828098000182</v>
      </c>
      <c r="C399" s="35" t="inlineStr">
        <is>
          <t>MADESCOM MADEIREIRA</t>
        </is>
      </c>
      <c r="D399" s="35" t="inlineStr">
        <is>
          <t>MADESCOM MADEIREIRA</t>
        </is>
      </c>
      <c r="E399" s="37">
        <f>B399</f>
        <v/>
      </c>
      <c r="M399" s="41">
        <f>IF(L399=0,"",IF(L399=Diversos!$I$2,IF(LEN(B399)&lt;=11,TEXT(B399,"00000000000"),TEXT(B399,"00000000000000")),IF(L399=Diversos!$I$3,G399,F399)))</f>
        <v/>
      </c>
      <c r="N399" s="12" t="inlineStr">
        <is>
          <t>MAT</t>
        </is>
      </c>
      <c r="P399" s="12" t="inlineStr">
        <is>
          <t>FORNECEDOR</t>
        </is>
      </c>
      <c r="AA399" s="59">
        <f>IF(AND(AB399&lt;&gt;"",AC399&lt;&gt;""),AC399,AB399&amp;AC399)</f>
        <v/>
      </c>
      <c r="AB399" s="12">
        <f>IF(H399=0,"",IF(I399=13,H399&amp;"  "&amp;TEXT(I399,"000")&amp;"  "&amp;TEXT(J399,"0000")&amp;"  "&amp;K399&amp;" - CPF: "&amp;E399,H399&amp;"  "&amp;TEXT(J399,"0000")&amp;"  "&amp;K399&amp;" - CPF: "&amp;AF399))</f>
        <v/>
      </c>
      <c r="AC399" s="12">
        <f>IF(L399=0,"",IF(AND(L399="CNPJ/CPF",A399="PF"),"PIX: "&amp;TEXT(M399,"00000000000"),IF(L399="TELEFONE","PIX: "&amp;M399,IF(L399="EMAIL","PIX: "&amp;M399,"PIX: "&amp;TEXT(M399,"00000000000000")))))</f>
        <v/>
      </c>
      <c r="AE399" s="86">
        <f>IF(A399="PF",LEN(B399),"")</f>
        <v/>
      </c>
      <c r="AF399" s="12">
        <f>IF(AE399="","",IF(AE399=8,"000."&amp;LEFT(B399,3)&amp;"."&amp;MID(B399,4,3)&amp;"-"&amp;RIGHT(B399,2),IF(AE399=9,"00"&amp;LEFT(B399,1)&amp;"."&amp;MID(B399,2,3)&amp;"."&amp;MID(B399,5,3)&amp;"-"&amp;RIGHT(B399,2),IF(AE399=10,"0"&amp;LEFT(B399,2)&amp;"."&amp;MID(B399,3,3)&amp;"."&amp;MID(B399,6,3)&amp;"-"&amp;RIGHT(B399,2),LEFT(B399,3)&amp;"."&amp;MID(B399,4,3)&amp;"."&amp;MID(B399,7,3)&amp;"-"&amp;RIGHT(B399,2)))))</f>
        <v/>
      </c>
    </row>
    <row r="400">
      <c r="A400" s="98">
        <f>IF(B400="","",IF(LEN(B400)&lt;=11,"PF","PJ"))</f>
        <v/>
      </c>
      <c r="B400" s="98" t="n">
        <v>34696977000107</v>
      </c>
      <c r="C400" s="35" t="inlineStr">
        <is>
          <t>MADESTE MADEIRAS E COMPENSADOS LTDA</t>
        </is>
      </c>
      <c r="D400" s="36" t="inlineStr">
        <is>
          <t>MADESTE MADEIRAS</t>
        </is>
      </c>
      <c r="E400" s="37">
        <f>B400</f>
        <v/>
      </c>
      <c r="I400" s="45" t="n"/>
      <c r="M400" s="41">
        <f>IF(L400=0,"",IF(L400=Diversos!$I$2,IF(LEN(B400)&lt;=11,TEXT(B400,"00000000000"),TEXT(B400,"00000000000000")),IF(L400=Diversos!$I$3,G400,F400)))</f>
        <v/>
      </c>
      <c r="N400" s="12" t="inlineStr">
        <is>
          <t>MAT</t>
        </is>
      </c>
      <c r="Q400" s="12" t="inlineStr">
        <is>
          <t>AVENIDA HERACLITO MOURAO DE MIRANDA</t>
        </is>
      </c>
      <c r="R400" s="12" t="n">
        <v>2584</v>
      </c>
      <c r="T400" s="12" t="inlineStr">
        <is>
          <t>CASTELO</t>
        </is>
      </c>
      <c r="U400" s="42" t="n">
        <v>31330382</v>
      </c>
      <c r="V400" s="12" t="inlineStr">
        <is>
          <t>BELO HORIZONTE</t>
        </is>
      </c>
      <c r="W400" s="12" t="inlineStr">
        <is>
          <t>MG</t>
        </is>
      </c>
      <c r="AA400" s="59">
        <f>IF(AND(AB400&lt;&gt;"",AC400&lt;&gt;""),AC400,AB400&amp;AC400)</f>
        <v/>
      </c>
      <c r="AB400" s="12">
        <f>IF(H400=0,"",IF(I400=13,H400&amp;"  "&amp;TEXT(I400,"000")&amp;"  "&amp;TEXT(J400,"0000")&amp;"  "&amp;K400&amp;" - CPF: "&amp;E400,H400&amp;"  "&amp;TEXT(J400,"0000")&amp;"  "&amp;K400&amp;" - CPF: "&amp;AF400))</f>
        <v/>
      </c>
      <c r="AC400" s="12">
        <f>IF(L400=0,"",IF(AND(L400="CNPJ/CPF",A400="PF"),"PIX: "&amp;TEXT(M400,"00000000000"),IF(L400="TELEFONE","PIX: "&amp;M400,IF(L400="EMAIL","PIX: "&amp;M400,"PIX: "&amp;TEXT(M400,"00000000000000")))))</f>
        <v/>
      </c>
      <c r="AE400" s="86">
        <f>IF(A400="PF",LEN(B400),"")</f>
        <v/>
      </c>
      <c r="AF400" s="12">
        <f>IF(AE400="","",IF(AE400=8,"000."&amp;LEFT(B400,3)&amp;"."&amp;MID(B400,4,3)&amp;"-"&amp;RIGHT(B400,2),IF(AE400=9,"00"&amp;LEFT(B400,1)&amp;"."&amp;MID(B400,2,3)&amp;"."&amp;MID(B400,5,3)&amp;"-"&amp;RIGHT(B400,2),IF(AE400=10,"0"&amp;LEFT(B400,2)&amp;"."&amp;MID(B400,3,3)&amp;"."&amp;MID(B400,6,3)&amp;"-"&amp;RIGHT(B400,2),LEFT(B400,3)&amp;"."&amp;MID(B400,4,3)&amp;"."&amp;MID(B400,7,3)&amp;"-"&amp;RIGHT(B400,2)))))</f>
        <v/>
      </c>
    </row>
    <row r="401">
      <c r="A401" s="98">
        <f>IF(B401="","",IF(LEN(B401)&lt;=11,"PF","PJ"))</f>
        <v/>
      </c>
      <c r="B401" s="98" t="n">
        <v>42542081000100</v>
      </c>
      <c r="C401" s="35" t="inlineStr">
        <is>
          <t>MADEX MADEIRAS E COMPENSADOS LTDA</t>
        </is>
      </c>
      <c r="D401" s="35">
        <f>UPPER(C401)</f>
        <v/>
      </c>
      <c r="E401" s="98">
        <f>B401</f>
        <v/>
      </c>
      <c r="N401" s="12" t="inlineStr">
        <is>
          <t>MAT</t>
        </is>
      </c>
      <c r="Q401" s="12" t="inlineStr">
        <is>
          <t>Rua Castelo de Lisboa</t>
        </is>
      </c>
      <c r="R401" s="12" t="n">
        <v>480</v>
      </c>
      <c r="T401" s="12" t="inlineStr">
        <is>
          <t>CASTELO</t>
        </is>
      </c>
      <c r="U401" s="42" t="n">
        <v>31330452</v>
      </c>
      <c r="V401" s="12" t="inlineStr">
        <is>
          <t>BELO HORIZONTE</t>
        </is>
      </c>
      <c r="W401" s="12" t="inlineStr">
        <is>
          <t>MG</t>
        </is>
      </c>
      <c r="AA401" s="59">
        <f>IF(AND(AB401&lt;&gt;"",AC401&lt;&gt;""),AC401,AB401&amp;AC401)</f>
        <v/>
      </c>
      <c r="AB401" s="12">
        <f>IF(H401=0,"",IF(I401=13,H401&amp;"  "&amp;TEXT(I401,"000")&amp;"  "&amp;TEXT(J401,"0000")&amp;"  "&amp;K401&amp;" - CPF: "&amp;E401,H401&amp;"  "&amp;TEXT(J401,"0000")&amp;"  "&amp;K401&amp;" - CPF: "&amp;AF401))</f>
        <v/>
      </c>
      <c r="AC401" s="12">
        <f>IF(L401=0,"",IF(AND(L401="CNPJ/CPF",A401="PF"),"PIX: "&amp;TEXT(M401,"00000000000"),IF(L401="TELEFONE","PIX: "&amp;M401,IF(L401="EMAIL","PIX: "&amp;M401,"PIX: "&amp;TEXT(M401,"00000000000000")))))</f>
        <v/>
      </c>
      <c r="AE401" s="86">
        <f>IF(A401="PF",LEN(B401),"")</f>
        <v/>
      </c>
      <c r="AF401" s="12">
        <f>IF(AE401="","",IF(AE401=8,"000."&amp;LEFT(B401,3)&amp;"."&amp;MID(B401,4,3)&amp;"-"&amp;RIGHT(B401,2),IF(AE401=9,"00"&amp;LEFT(B401,1)&amp;"."&amp;MID(B401,2,3)&amp;"."&amp;MID(B401,5,3)&amp;"-"&amp;RIGHT(B401,2),IF(AE401=10,"0"&amp;LEFT(B401,2)&amp;"."&amp;MID(B401,3,3)&amp;"."&amp;MID(B401,6,3)&amp;"-"&amp;RIGHT(B401,2),LEFT(B401,3)&amp;"."&amp;MID(B401,4,3)&amp;"."&amp;MID(B401,7,3)&amp;"-"&amp;RIGHT(B401,2)))))</f>
        <v/>
      </c>
    </row>
    <row r="402">
      <c r="A402" s="98">
        <f>IF(B402="","",IF(LEN(B402)&lt;=11,"PF","PJ"))</f>
        <v/>
      </c>
      <c r="B402" s="98" t="n">
        <v>17948578000177</v>
      </c>
      <c r="C402" s="35" t="inlineStr">
        <is>
          <t>MAGAZINE LUIZA</t>
        </is>
      </c>
      <c r="D402" s="35">
        <f>UPPER(C402)</f>
        <v/>
      </c>
      <c r="E402" s="98">
        <f>B402</f>
        <v/>
      </c>
      <c r="M402" s="41">
        <f>IF(L402=0,"",IF(L402=Diversos!$I$2,IF(LEN(B402)&lt;=11,TEXT(B402,"00000000000"),TEXT(B402,"00000000000000")),IF(L402=Diversos!$I$3,G402,F402)))</f>
        <v/>
      </c>
      <c r="N402" s="12" t="inlineStr">
        <is>
          <t>DIV</t>
        </is>
      </c>
      <c r="AA402" s="59">
        <f>IF(AND(AB402&lt;&gt;"",AC402&lt;&gt;""),AC402,AB402&amp;AC402)</f>
        <v/>
      </c>
      <c r="AB402" s="12">
        <f>IF(H402=0,"",IF(I402=13,H402&amp;"  "&amp;TEXT(I402,"000")&amp;"  "&amp;TEXT(J402,"0000")&amp;"  "&amp;K402&amp;" - CPF: "&amp;E402,H402&amp;"  "&amp;TEXT(J402,"0000")&amp;"  "&amp;K402&amp;" - CPF: "&amp;AF402))</f>
        <v/>
      </c>
      <c r="AC402" s="12">
        <f>IF(L402=0,"",IF(AND(L402="CNPJ/CPF",A402="PF"),"PIX: "&amp;TEXT(M402,"00000000000"),IF(L402="TELEFONE","PIX: "&amp;M402,IF(L402="EMAIL","PIX: "&amp;M402,"PIX: "&amp;TEXT(M402,"00000000000000")))))</f>
        <v/>
      </c>
      <c r="AE402" s="86">
        <f>IF(A402="PF",LEN(B402),"")</f>
        <v/>
      </c>
      <c r="AF402" s="12">
        <f>IF(AE402="","",IF(AE402=8,"000."&amp;LEFT(B402,3)&amp;"."&amp;MID(B402,4,3)&amp;"-"&amp;RIGHT(B402,2),IF(AE402=9,"00"&amp;LEFT(B402,1)&amp;"."&amp;MID(B402,2,3)&amp;"."&amp;MID(B402,5,3)&amp;"-"&amp;RIGHT(B402,2),IF(AE402=10,"0"&amp;LEFT(B402,2)&amp;"."&amp;MID(B402,3,3)&amp;"."&amp;MID(B402,6,3)&amp;"-"&amp;RIGHT(B402,2),LEFT(B402,3)&amp;"."&amp;MID(B402,4,3)&amp;"."&amp;MID(B402,7,3)&amp;"-"&amp;RIGHT(B402,2)))))</f>
        <v/>
      </c>
    </row>
    <row r="403">
      <c r="A403" s="98">
        <f>IF(B403="","",IF(LEN(B403)&lt;=11,"PF","PJ"))</f>
        <v/>
      </c>
      <c r="B403" s="98" t="n">
        <v>1034396000150</v>
      </c>
      <c r="C403" s="35" t="inlineStr">
        <is>
          <t>Sao Geraldo Materiais Para Contrucao Ltda</t>
        </is>
      </c>
      <c r="D403" s="35" t="inlineStr">
        <is>
          <t>MAGAZINE LUIZA  SAO GERALDO MAT CONTR</t>
        </is>
      </c>
      <c r="E403" s="98">
        <f>B403</f>
        <v/>
      </c>
      <c r="M403" s="41">
        <f>IF(L403=0,"",IF(L403=Diversos!$I$2,IF(LEN(B403)&lt;=11,TEXT(B403,"00000000000"),TEXT(B403,"00000000000000")),IF(L403=Diversos!$I$3,G403,F403)))</f>
        <v/>
      </c>
      <c r="N403" s="12" t="inlineStr">
        <is>
          <t>MAT</t>
        </is>
      </c>
      <c r="AA403" s="59">
        <f>IF(AND(AB403&lt;&gt;"",AC403&lt;&gt;""),AC403,AB403&amp;AC403)</f>
        <v/>
      </c>
      <c r="AB403" s="12">
        <f>IF(H403=0,"",IF(I403=13,H403&amp;"  "&amp;TEXT(I403,"000")&amp;"  "&amp;TEXT(J403,"0000")&amp;"  "&amp;K403&amp;" - CPF: "&amp;E403,H403&amp;"  "&amp;TEXT(J403,"0000")&amp;"  "&amp;K403&amp;" - CPF: "&amp;AF403))</f>
        <v/>
      </c>
      <c r="AC403" s="12">
        <f>IF(L403=0,"",IF(AND(L403="CNPJ/CPF",A403="PF"),"PIX: "&amp;TEXT(M403,"00000000000"),IF(L403="TELEFONE","PIX: "&amp;M403,IF(L403="EMAIL","PIX: "&amp;M403,"PIX: "&amp;TEXT(M403,"00000000000000")))))</f>
        <v/>
      </c>
      <c r="AE403" s="86">
        <f>IF(A403="PF",LEN(B403),"")</f>
        <v/>
      </c>
      <c r="AF403" s="12">
        <f>IF(AE403="","",IF(AE403=8,"000."&amp;LEFT(B403,3)&amp;"."&amp;MID(B403,4,3)&amp;"-"&amp;RIGHT(B403,2),IF(AE403=9,"00"&amp;LEFT(B403,1)&amp;"."&amp;MID(B403,2,3)&amp;"."&amp;MID(B403,5,3)&amp;"-"&amp;RIGHT(B403,2),IF(AE403=10,"0"&amp;LEFT(B403,2)&amp;"."&amp;MID(B403,3,3)&amp;"."&amp;MID(B403,6,3)&amp;"-"&amp;RIGHT(B403,2),LEFT(B403,3)&amp;"."&amp;MID(B403,4,3)&amp;"."&amp;MID(B403,7,3)&amp;"-"&amp;RIGHT(B403,2)))))</f>
        <v/>
      </c>
    </row>
    <row r="404">
      <c r="A404" s="98">
        <f>IF(B404="","",IF(LEN(B404)&lt;=11,"PF","PJ"))</f>
        <v/>
      </c>
      <c r="B404" s="98" t="n">
        <v>3419572670</v>
      </c>
      <c r="C404" s="35" t="inlineStr">
        <is>
          <t xml:space="preserve">MAGNO ARAUJO </t>
        </is>
      </c>
      <c r="D404" s="36">
        <f>UPPER(C404)</f>
        <v/>
      </c>
      <c r="E404" s="37">
        <f>B404</f>
        <v/>
      </c>
      <c r="H404" s="12" t="inlineStr">
        <is>
          <t>CEF</t>
        </is>
      </c>
      <c r="I404" s="45" t="n">
        <v>13</v>
      </c>
      <c r="J404" s="40" t="n">
        <v>4980</v>
      </c>
      <c r="K404" s="12" t="n">
        <v>173829</v>
      </c>
      <c r="M404" s="41">
        <f>IF(L404=0,"",IF(L404=Diversos!$I$2,IF(LEN(B404)&lt;=11,TEXT(B404,"00000000000"),TEXT(B404,"00000000000000")),IF(L404=Diversos!$I$3,G404,F404)))</f>
        <v/>
      </c>
      <c r="N404" s="12" t="inlineStr">
        <is>
          <t>MO</t>
        </is>
      </c>
      <c r="P404" s="12" t="inlineStr">
        <is>
          <t>COLABORADOR</t>
        </is>
      </c>
      <c r="AA404" s="59">
        <f>IF(AND(AB404&lt;&gt;"",AC404&lt;&gt;""),AC404,AB404&amp;AC404)</f>
        <v/>
      </c>
      <c r="AB404" s="12">
        <f>IF(H404=0,"",IF(I404=13,H404&amp;"  "&amp;TEXT(I404,"000")&amp;"  "&amp;TEXT(J404,"0000")&amp;"  "&amp;K404&amp;" - CPF: "&amp;E404,H404&amp;"  "&amp;TEXT(J404,"0000")&amp;"  "&amp;K404&amp;" - CPF: "&amp;AF404))</f>
        <v/>
      </c>
      <c r="AC404" s="12">
        <f>IF(L404=0,"",IF(AND(L404="CNPJ/CPF",A404="PF"),"PIX: "&amp;TEXT(M404,"00000000000"),IF(L404="TELEFONE","PIX: "&amp;M404,IF(L404="EMAIL","PIX: "&amp;M404,"PIX: "&amp;TEXT(M404,"00000000000000")))))</f>
        <v/>
      </c>
      <c r="AE404" s="86">
        <f>IF(A404="PF",LEN(B404),"")</f>
        <v/>
      </c>
      <c r="AF404" s="12">
        <f>IF(AE404="","",IF(AE404=8,"000."&amp;LEFT(B404,3)&amp;"."&amp;MID(B404,4,3)&amp;"-"&amp;RIGHT(B404,2),IF(AE404=9,"00"&amp;LEFT(B404,1)&amp;"."&amp;MID(B404,2,3)&amp;"."&amp;MID(B404,5,3)&amp;"-"&amp;RIGHT(B404,2),IF(AE404=10,"0"&amp;LEFT(B404,2)&amp;"."&amp;MID(B404,3,3)&amp;"."&amp;MID(B404,6,3)&amp;"-"&amp;RIGHT(B404,2),LEFT(B404,3)&amp;"."&amp;MID(B404,4,3)&amp;"."&amp;MID(B404,7,3)&amp;"-"&amp;RIGHT(B404,2)))))</f>
        <v/>
      </c>
    </row>
    <row r="405">
      <c r="A405" s="98">
        <f>IF(B405="","",IF(LEN(B405)&lt;=11,"PF","PJ"))</f>
        <v/>
      </c>
      <c r="B405" s="98" t="n">
        <v>8605940689</v>
      </c>
      <c r="C405" s="35" t="inlineStr">
        <is>
          <t>MAICON DE SOUZA PRATES PESSOA</t>
        </is>
      </c>
      <c r="D405" s="36">
        <f>UPPER(C405)</f>
        <v/>
      </c>
      <c r="E405" s="37">
        <f>B405</f>
        <v/>
      </c>
      <c r="H405" s="12" t="inlineStr">
        <is>
          <t>CEF</t>
        </is>
      </c>
      <c r="J405" s="40" t="n">
        <v>3663</v>
      </c>
      <c r="K405" s="12" t="n">
        <v>91796</v>
      </c>
      <c r="M405" s="41">
        <f>IF(L405=0,"",IF(L405=Diversos!$I$2,IF(LEN(B405)&lt;=11,TEXT(B405,"00000000000"),TEXT(B405,"00000000000000")),IF(L405=Diversos!$I$3,G405,F405)))</f>
        <v/>
      </c>
      <c r="N405" s="12" t="inlineStr">
        <is>
          <t>MO</t>
        </is>
      </c>
      <c r="P405" s="12" t="inlineStr">
        <is>
          <t>COLABORADOR</t>
        </is>
      </c>
      <c r="AA405" s="59">
        <f>IF(AND(AB405&lt;&gt;"",AC405&lt;&gt;""),AC405,AB405&amp;AC405)</f>
        <v/>
      </c>
      <c r="AB405" s="12">
        <f>IF(H405=0,"",IF(I405=13,H405&amp;"  "&amp;TEXT(I405,"000")&amp;"  "&amp;TEXT(J405,"0000")&amp;"  "&amp;K405&amp;" - CPF: "&amp;E405,H405&amp;"  "&amp;TEXT(J405,"0000")&amp;"  "&amp;K405&amp;" - CPF: "&amp;AF405))</f>
        <v/>
      </c>
      <c r="AC405" s="12">
        <f>IF(L405=0,"",IF(AND(L405="CNPJ/CPF",A405="PF"),"PIX: "&amp;TEXT(M405,"00000000000"),IF(L405="TELEFONE","PIX: "&amp;M405,IF(L405="EMAIL","PIX: "&amp;M405,"PIX: "&amp;TEXT(M405,"00000000000000")))))</f>
        <v/>
      </c>
      <c r="AE405" s="86">
        <f>IF(A405="PF",LEN(B405),"")</f>
        <v/>
      </c>
      <c r="AF405" s="12">
        <f>IF(AE405="","",IF(AE405=8,"000."&amp;LEFT(B405,3)&amp;"."&amp;MID(B405,4,3)&amp;"-"&amp;RIGHT(B405,2),IF(AE405=9,"00"&amp;LEFT(B405,1)&amp;"."&amp;MID(B405,2,3)&amp;"."&amp;MID(B405,5,3)&amp;"-"&amp;RIGHT(B405,2),IF(AE405=10,"0"&amp;LEFT(B405,2)&amp;"."&amp;MID(B405,3,3)&amp;"."&amp;MID(B405,6,3)&amp;"-"&amp;RIGHT(B405,2),LEFT(B405,3)&amp;"."&amp;MID(B405,4,3)&amp;"."&amp;MID(B405,7,3)&amp;"-"&amp;RIGHT(B405,2)))))</f>
        <v/>
      </c>
    </row>
    <row r="406">
      <c r="A406" s="98">
        <f>IF(B406="","",IF(LEN(B406)&lt;=11,"PF","PJ"))</f>
        <v/>
      </c>
      <c r="B406" s="98" t="n">
        <v>70458462667</v>
      </c>
      <c r="C406" s="35" t="inlineStr">
        <is>
          <t>MARCELO AUGUSTO DO CARMO VITALINO</t>
        </is>
      </c>
      <c r="D406" s="36">
        <f>UPPER(C406)</f>
        <v/>
      </c>
      <c r="E406" s="37">
        <f>B406</f>
        <v/>
      </c>
      <c r="G406" s="48" t="inlineStr">
        <is>
          <t>gaspazin121@gmail.com</t>
        </is>
      </c>
      <c r="L406" s="12" t="inlineStr">
        <is>
          <t>EMAIL</t>
        </is>
      </c>
      <c r="M406" s="41">
        <f>IF(L406=0,"",IF(L406=Diversos!$I$2,IF(LEN(B406)&lt;=11,TEXT(B406,"00000000000"),TEXT(B406,"00000000000000")),IF(L406=Diversos!$I$3,G406,F406)))</f>
        <v/>
      </c>
      <c r="N406" s="12" t="inlineStr">
        <is>
          <t>MO</t>
        </is>
      </c>
      <c r="P406" s="12" t="inlineStr">
        <is>
          <t>COLABORADOR</t>
        </is>
      </c>
      <c r="AA406" s="59">
        <f>IF(AND(AB406&lt;&gt;"",AC406&lt;&gt;""),AC406,AB406&amp;AC406)</f>
        <v/>
      </c>
      <c r="AB406" s="12">
        <f>IF(H406=0,"",IF(I406=13,H406&amp;"  "&amp;TEXT(I406,"000")&amp;"  "&amp;TEXT(J406,"0000")&amp;"  "&amp;K406&amp;" - CPF: "&amp;E406,H406&amp;"  "&amp;TEXT(J406,"0000")&amp;"  "&amp;K406&amp;" - CPF: "&amp;AF406))</f>
        <v/>
      </c>
      <c r="AC406" s="12">
        <f>IF(L406=0,"",IF(AND(L406="CNPJ/CPF",A406="PF"),"PIX: "&amp;TEXT(M406,"00000000000"),IF(L406="TELEFONE","PIX: "&amp;M406,IF(L406="EMAIL","PIX: "&amp;M406,"PIX: "&amp;TEXT(M406,"00000000000000")))))</f>
        <v/>
      </c>
      <c r="AE406" s="86">
        <f>IF(A406="PF",LEN(B406),"")</f>
        <v/>
      </c>
      <c r="AF406" s="12">
        <f>IF(AE406="","",IF(AE406=8,"000."&amp;LEFT(B406,3)&amp;"."&amp;MID(B406,4,3)&amp;"-"&amp;RIGHT(B406,2),IF(AE406=9,"00"&amp;LEFT(B406,1)&amp;"."&amp;MID(B406,2,3)&amp;"."&amp;MID(B406,5,3)&amp;"-"&amp;RIGHT(B406,2),IF(AE406=10,"0"&amp;LEFT(B406,2)&amp;"."&amp;MID(B406,3,3)&amp;"."&amp;MID(B406,6,3)&amp;"-"&amp;RIGHT(B406,2),LEFT(B406,3)&amp;"."&amp;MID(B406,4,3)&amp;"."&amp;MID(B406,7,3)&amp;"-"&amp;RIGHT(B406,2)))))</f>
        <v/>
      </c>
    </row>
    <row r="407">
      <c r="A407" s="98">
        <f>IF(B407="","",IF(LEN(B407)&lt;=11,"PF","PJ"))</f>
        <v/>
      </c>
      <c r="B407" s="98" t="n">
        <v>7284290633</v>
      </c>
      <c r="C407" s="35" t="inlineStr">
        <is>
          <t>MARCELO CALDEIRA DE SOUZA</t>
        </is>
      </c>
      <c r="D407" s="35">
        <f>UPPER(C407)</f>
        <v/>
      </c>
      <c r="E407" s="98">
        <f>B407</f>
        <v/>
      </c>
      <c r="L407" s="12" t="inlineStr">
        <is>
          <t>CNPJ/CPF</t>
        </is>
      </c>
      <c r="M407" s="41">
        <f>IF(L407=0,"",IF(L407=Diversos!$I$2,IF(LEN(B407)&lt;=11,TEXT(B407,"00000000000"),TEXT(B407,"00000000000000")),IF(L407=Diversos!$I$3,G407,F407)))</f>
        <v/>
      </c>
      <c r="N407" s="12" t="inlineStr">
        <is>
          <t>SERV</t>
        </is>
      </c>
      <c r="AA407" s="59">
        <f>IF(AND(AB407&lt;&gt;"",AC407&lt;&gt;""),AC407,AB407&amp;AC407)</f>
        <v/>
      </c>
      <c r="AB407" s="12">
        <f>IF(H407=0,"",IF(I407=13,H407&amp;"  "&amp;TEXT(I407,"000")&amp;"  "&amp;TEXT(J407,"0000")&amp;"  "&amp;K407&amp;" - CPF: "&amp;E407,H407&amp;"  "&amp;TEXT(J407,"0000")&amp;"  "&amp;K407&amp;" - CPF: "&amp;AF407))</f>
        <v/>
      </c>
      <c r="AC407" s="12">
        <f>IF(L407=0,"",IF(AND(L407="CNPJ/CPF",A407="PF"),"PIX: "&amp;TEXT(M407,"00000000000"),IF(L407="TELEFONE","PIX: "&amp;M407,IF(L407="EMAIL","PIX: "&amp;M407,"PIX: "&amp;TEXT(M407,"00000000000000")))))</f>
        <v/>
      </c>
      <c r="AE407" s="86">
        <f>IF(A407="PF",LEN(B407),"")</f>
        <v/>
      </c>
      <c r="AF407" s="12">
        <f>IF(AE407="","",IF(AE407=8,"000."&amp;LEFT(B407,3)&amp;"."&amp;MID(B407,4,3)&amp;"-"&amp;RIGHT(B407,2),IF(AE407=9,"00"&amp;LEFT(B407,1)&amp;"."&amp;MID(B407,2,3)&amp;"."&amp;MID(B407,5,3)&amp;"-"&amp;RIGHT(B407,2),IF(AE407=10,"0"&amp;LEFT(B407,2)&amp;"."&amp;MID(B407,3,3)&amp;"."&amp;MID(B407,6,3)&amp;"-"&amp;RIGHT(B407,2),LEFT(B407,3)&amp;"."&amp;MID(B407,4,3)&amp;"."&amp;MID(B407,7,3)&amp;"-"&amp;RIGHT(B407,2)))))</f>
        <v/>
      </c>
    </row>
    <row r="408">
      <c r="A408" s="98">
        <f>IF(B408="","",IF(LEN(B408)&lt;=11,"PF","PJ"))</f>
        <v/>
      </c>
      <c r="B408" s="98" t="n">
        <v>2038736375</v>
      </c>
      <c r="C408" s="35" t="inlineStr">
        <is>
          <t>MARCELO FERNANDES DE ALMEIDA</t>
        </is>
      </c>
      <c r="D408" s="36">
        <f>UPPER(C408)</f>
        <v/>
      </c>
      <c r="E408" s="98">
        <f>B408</f>
        <v/>
      </c>
      <c r="F408" s="38" t="inlineStr">
        <is>
          <t>31 994629438</t>
        </is>
      </c>
      <c r="L408" s="12" t="inlineStr">
        <is>
          <t>TELEFONE</t>
        </is>
      </c>
      <c r="M408" s="41">
        <f>IF(L408=0,"",IF(L408=Diversos!$I$2,IF(LEN(B408)&lt;=11,TEXT(B408,"00000000000"),TEXT(B408,"00000000000000")),IF(L408=Diversos!$I$3,G408,F408)))</f>
        <v/>
      </c>
      <c r="N408" s="12" t="inlineStr">
        <is>
          <t>MO</t>
        </is>
      </c>
      <c r="P408" s="12" t="inlineStr">
        <is>
          <t>COLABORADOR</t>
        </is>
      </c>
      <c r="AA408" s="59">
        <f>IF(AND(AB408&lt;&gt;"",AC408&lt;&gt;""),AC408,AB408&amp;AC408)</f>
        <v/>
      </c>
      <c r="AB408" s="12">
        <f>IF(H408=0,"",IF(I408=13,H408&amp;"  "&amp;TEXT(I408,"000")&amp;"  "&amp;TEXT(J408,"0000")&amp;"  "&amp;K408&amp;" - CPF: "&amp;E408,H408&amp;"  "&amp;TEXT(J408,"0000")&amp;"  "&amp;K408&amp;" - CPF: "&amp;AF408))</f>
        <v/>
      </c>
      <c r="AC408" s="12">
        <f>IF(L408=0,"",IF(AND(L408="CNPJ/CPF",A408="PF"),"PIX: "&amp;TEXT(M408,"00000000000"),IF(L408="TELEFONE","PIX: "&amp;M408,IF(L408="EMAIL","PIX: "&amp;M408,"PIX: "&amp;TEXT(M408,"00000000000000")))))</f>
        <v/>
      </c>
      <c r="AE408" s="86">
        <f>IF(A408="PF",LEN(B408),"")</f>
        <v/>
      </c>
      <c r="AF408" s="12">
        <f>IF(AE408="","",IF(AE408=8,"000."&amp;LEFT(B408,3)&amp;"."&amp;MID(B408,4,3)&amp;"-"&amp;RIGHT(B408,2),IF(AE408=9,"00"&amp;LEFT(B408,1)&amp;"."&amp;MID(B408,2,3)&amp;"."&amp;MID(B408,5,3)&amp;"-"&amp;RIGHT(B408,2),IF(AE408=10,"0"&amp;LEFT(B408,2)&amp;"."&amp;MID(B408,3,3)&amp;"."&amp;MID(B408,6,3)&amp;"-"&amp;RIGHT(B408,2),LEFT(B408,3)&amp;"."&amp;MID(B408,4,3)&amp;"."&amp;MID(B408,7,3)&amp;"-"&amp;RIGHT(B408,2)))))</f>
        <v/>
      </c>
    </row>
    <row r="409">
      <c r="A409" s="98">
        <f>IF(B409="","",IF(LEN(B409)&lt;=11,"PF","PJ"))</f>
        <v/>
      </c>
      <c r="B409" s="98" t="n">
        <v>747849609</v>
      </c>
      <c r="C409" s="35" t="inlineStr">
        <is>
          <t>MARCELO MONTEIRO MAIA</t>
        </is>
      </c>
      <c r="D409" s="35">
        <f>UPPER(C409)</f>
        <v/>
      </c>
      <c r="E409" s="98">
        <f>B409</f>
        <v/>
      </c>
      <c r="L409" s="12" t="inlineStr">
        <is>
          <t>CNPJ/CPF</t>
        </is>
      </c>
      <c r="M409" s="41">
        <f>IF(L409=0,"",IF(L409=Diversos!$I$2,IF(LEN(B409)&lt;=11,TEXT(B409,"00000000000"),TEXT(B409,"00000000000000")),IF(L409=Diversos!$I$3,G409,F409)))</f>
        <v/>
      </c>
      <c r="N409" s="12" t="inlineStr">
        <is>
          <t>SERV</t>
        </is>
      </c>
      <c r="O409" s="12" t="inlineStr">
        <is>
          <t>TERRAPLANAGEM</t>
        </is>
      </c>
      <c r="AA409" s="59">
        <f>IF(AND(AB409&lt;&gt;"",AC409&lt;&gt;""),AC409,AB409&amp;AC409)</f>
        <v/>
      </c>
      <c r="AB409" s="12">
        <f>IF(H409=0,"",IF(I409=13,H409&amp;"  "&amp;TEXT(I409,"000")&amp;"  "&amp;TEXT(J409,"0000")&amp;"  "&amp;K409&amp;" - CPF: "&amp;E409,H409&amp;"  "&amp;TEXT(J409,"0000")&amp;"  "&amp;K409&amp;" - CPF: "&amp;AF409))</f>
        <v/>
      </c>
      <c r="AC409" s="12">
        <f>IF(L409=0,"",IF(AND(L409="CNPJ/CPF",A409="PF"),"PIX: "&amp;TEXT(M409,"00000000000"),IF(L409="TELEFONE","PIX: "&amp;M409,IF(L409="EMAIL","PIX: "&amp;M409,"PIX: "&amp;TEXT(M409,"00000000000000")))))</f>
        <v/>
      </c>
      <c r="AE409" s="86">
        <f>IF(A409="PF",LEN(B409),"")</f>
        <v/>
      </c>
      <c r="AF409" s="12">
        <f>IF(AE409="","",IF(AE409=8,"000."&amp;LEFT(B409,3)&amp;"."&amp;MID(B409,4,3)&amp;"-"&amp;RIGHT(B409,2),IF(AE409=9,"00"&amp;LEFT(B409,1)&amp;"."&amp;MID(B409,2,3)&amp;"."&amp;MID(B409,5,3)&amp;"-"&amp;RIGHT(B409,2),IF(AE409=10,"0"&amp;LEFT(B409,2)&amp;"."&amp;MID(B409,3,3)&amp;"."&amp;MID(B409,6,3)&amp;"-"&amp;RIGHT(B409,2),LEFT(B409,3)&amp;"."&amp;MID(B409,4,3)&amp;"."&amp;MID(B409,7,3)&amp;"-"&amp;RIGHT(B409,2)))))</f>
        <v/>
      </c>
    </row>
    <row r="410">
      <c r="A410" s="98">
        <f>IF(B410="","",IF(LEN(B410)&lt;=11,"PF","PJ"))</f>
        <v/>
      </c>
      <c r="B410" s="98" t="n">
        <v>97230014620</v>
      </c>
      <c r="C410" s="35" t="inlineStr">
        <is>
          <t>MARCELO PEREIRA DA SILVA</t>
        </is>
      </c>
      <c r="D410" s="35">
        <f>UPPER(C410)</f>
        <v/>
      </c>
      <c r="E410" s="80">
        <f>B410</f>
        <v/>
      </c>
      <c r="M410" s="41">
        <f>IF(L410=0,"",IF(L410=Diversos!$I$2,IF(LEN(B410)&lt;=11,TEXT(B410,"00000000000"),TEXT(B410,"00000000000000")),IF(L410=Diversos!$I$3,G410,F410)))</f>
        <v/>
      </c>
      <c r="N410" s="12" t="inlineStr">
        <is>
          <t>MO</t>
        </is>
      </c>
      <c r="AA410" s="59">
        <f>IF(AND(AB410&lt;&gt;"",AC410&lt;&gt;""),AC410,AB410&amp;AC410)</f>
        <v/>
      </c>
      <c r="AB410" s="12">
        <f>IF(H410=0,"",IF(I410=13,H410&amp;"  "&amp;TEXT(I410,"000")&amp;"  "&amp;TEXT(J410,"0000")&amp;"  "&amp;K410&amp;" - CPF: "&amp;E410,H410&amp;"  "&amp;TEXT(J410,"0000")&amp;"  "&amp;K410&amp;" - CPF: "&amp;AF410))</f>
        <v/>
      </c>
      <c r="AC410" s="12">
        <f>IF(L410=0,"",IF(AND(L410="CNPJ/CPF",A410="PF"),"PIX: "&amp;TEXT(M410,"00000000000"),IF(L410="TELEFONE","PIX: "&amp;M410,IF(L410="EMAIL","PIX: "&amp;M410,"PIX: "&amp;TEXT(M410,"00000000000000")))))</f>
        <v/>
      </c>
      <c r="AE410" s="86">
        <f>IF(A410="PF",LEN(B410),"")</f>
        <v/>
      </c>
      <c r="AF410" s="12">
        <f>IF(AE410="","",IF(AE410=8,"000."&amp;LEFT(B410,3)&amp;"."&amp;MID(B410,4,3)&amp;"-"&amp;RIGHT(B410,2),IF(AE410=9,"00"&amp;LEFT(B410,1)&amp;"."&amp;MID(B410,2,3)&amp;"."&amp;MID(B410,5,3)&amp;"-"&amp;RIGHT(B410,2),IF(AE410=10,"0"&amp;LEFT(B410,2)&amp;"."&amp;MID(B410,3,3)&amp;"."&amp;MID(B410,6,3)&amp;"-"&amp;RIGHT(B410,2),LEFT(B410,3)&amp;"."&amp;MID(B410,4,3)&amp;"."&amp;MID(B410,7,3)&amp;"-"&amp;RIGHT(B410,2)))))</f>
        <v/>
      </c>
    </row>
    <row r="411">
      <c r="A411" s="98">
        <f>IF(B411="","",IF(LEN(B411)&lt;=11,"PF","PJ"))</f>
        <v/>
      </c>
      <c r="B411" s="37" t="n">
        <v>15239618640</v>
      </c>
      <c r="C411" s="36" t="inlineStr">
        <is>
          <t>MARCIO DAVID SANTOS VIEIRA</t>
        </is>
      </c>
      <c r="D411" s="36">
        <f>UPPER(C411)</f>
        <v/>
      </c>
      <c r="E411" s="37">
        <f>B411</f>
        <v/>
      </c>
      <c r="F411" s="43" t="n"/>
      <c r="G411" s="44" t="n"/>
      <c r="H411" s="44" t="n"/>
      <c r="I411" s="45" t="n"/>
      <c r="J411" s="46" t="n"/>
      <c r="K411" s="44" t="n"/>
      <c r="L411" s="44" t="inlineStr">
        <is>
          <t>CNPJ/CPF</t>
        </is>
      </c>
      <c r="M411" s="41">
        <f>IF(L411=0,"",IF(L411=Diversos!$I$2,IF(LEN(B411)&lt;=11,TEXT(B411,"00000000000"),TEXT(B411,"00000000000000")),IF(L411=Diversos!$I$3,G411,F411)))</f>
        <v/>
      </c>
      <c r="N411" s="44" t="inlineStr">
        <is>
          <t>MO</t>
        </is>
      </c>
      <c r="O411" s="44" t="n"/>
      <c r="P411" s="12" t="inlineStr">
        <is>
          <t>COLABORADOR</t>
        </is>
      </c>
      <c r="Q411" s="44" t="n"/>
      <c r="R411" s="44" t="n"/>
      <c r="S411" s="44" t="n"/>
      <c r="T411" s="44" t="n"/>
      <c r="U411" s="47" t="n"/>
      <c r="V411" s="44" t="n"/>
      <c r="W411" s="44" t="n"/>
      <c r="X411" s="44" t="n"/>
      <c r="Y411" s="44" t="n"/>
      <c r="Z411" s="44" t="n"/>
      <c r="AA411" s="59">
        <f>IF(AND(AB411&lt;&gt;"",AC411&lt;&gt;""),AC411,AB411&amp;AC411)</f>
        <v/>
      </c>
      <c r="AB411" s="12">
        <f>IF(H411=0,"",IF(I411=13,H411&amp;"  "&amp;TEXT(I411,"000")&amp;"  "&amp;TEXT(J411,"0000")&amp;"  "&amp;K411&amp;" - CPF: "&amp;E411,H411&amp;"  "&amp;TEXT(J411,"0000")&amp;"  "&amp;K411&amp;" - CPF: "&amp;AF411))</f>
        <v/>
      </c>
      <c r="AC411" s="12">
        <f>IF(L411=0,"",IF(AND(L411="CNPJ/CPF",A411="PF"),"PIX: "&amp;TEXT(M411,"00000000000"),IF(L411="TELEFONE","PIX: "&amp;M411,IF(L411="EMAIL","PIX: "&amp;M411,"PIX: "&amp;TEXT(M411,"00000000000000")))))</f>
        <v/>
      </c>
      <c r="AE411" s="86">
        <f>IF(A411="PF",LEN(B411),"")</f>
        <v/>
      </c>
      <c r="AF411" s="12">
        <f>IF(AE411="","",IF(AE411=8,"000."&amp;LEFT(B411,3)&amp;"."&amp;MID(B411,4,3)&amp;"-"&amp;RIGHT(B411,2),IF(AE411=9,"00"&amp;LEFT(B411,1)&amp;"."&amp;MID(B411,2,3)&amp;"."&amp;MID(B411,5,3)&amp;"-"&amp;RIGHT(B411,2),IF(AE411=10,"0"&amp;LEFT(B411,2)&amp;"."&amp;MID(B411,3,3)&amp;"."&amp;MID(B411,6,3)&amp;"-"&amp;RIGHT(B411,2),LEFT(B411,3)&amp;"."&amp;MID(B411,4,3)&amp;"."&amp;MID(B411,7,3)&amp;"-"&amp;RIGHT(B411,2)))))</f>
        <v/>
      </c>
    </row>
    <row r="412">
      <c r="A412" s="98">
        <f>IF(B412="","",IF(LEN(B412)&lt;=11,"PF","PJ"))</f>
        <v/>
      </c>
      <c r="B412" s="98" t="n">
        <v>5625883610</v>
      </c>
      <c r="C412" s="35" t="inlineStr">
        <is>
          <t>MARCIO JOSE DIAS</t>
        </is>
      </c>
      <c r="D412" s="36">
        <f>UPPER(C412)</f>
        <v/>
      </c>
      <c r="E412" s="37">
        <f>B412</f>
        <v/>
      </c>
      <c r="M412" s="41">
        <f>IF(L412=0,"",IF(L412=Diversos!$I$2,IF(LEN(B412)&lt;=11,TEXT(B412,"00000000000"),TEXT(B412,"00000000000000")),IF(L412=Diversos!$I$3,G412,F412)))</f>
        <v/>
      </c>
      <c r="N412" s="12" t="inlineStr">
        <is>
          <t>MO</t>
        </is>
      </c>
      <c r="P412" s="12" t="inlineStr">
        <is>
          <t>COLABORADOR</t>
        </is>
      </c>
      <c r="AA412" s="59">
        <f>IF(AND(AB412&lt;&gt;"",AC412&lt;&gt;""),AC412,AB412&amp;AC412)</f>
        <v/>
      </c>
      <c r="AB412" s="12">
        <f>IF(H412=0,"",IF(I412=13,H412&amp;"  "&amp;TEXT(I412,"000")&amp;"  "&amp;TEXT(J412,"0000")&amp;"  "&amp;K412&amp;" - CPF: "&amp;E412,H412&amp;"  "&amp;TEXT(J412,"0000")&amp;"  "&amp;K412&amp;" - CPF: "&amp;AF412))</f>
        <v/>
      </c>
      <c r="AC412" s="12">
        <f>IF(L412=0,"",IF(AND(L412="CNPJ/CPF",A412="PF"),"PIX: "&amp;TEXT(M412,"00000000000"),IF(L412="TELEFONE","PIX: "&amp;M412,IF(L412="EMAIL","PIX: "&amp;M412,"PIX: "&amp;TEXT(M412,"00000000000000")))))</f>
        <v/>
      </c>
      <c r="AE412" s="86">
        <f>IF(A412="PF",LEN(B412),"")</f>
        <v/>
      </c>
      <c r="AF412" s="12">
        <f>IF(AE412="","",IF(AE412=8,"000."&amp;LEFT(B412,3)&amp;"."&amp;MID(B412,4,3)&amp;"-"&amp;RIGHT(B412,2),IF(AE412=9,"00"&amp;LEFT(B412,1)&amp;"."&amp;MID(B412,2,3)&amp;"."&amp;MID(B412,5,3)&amp;"-"&amp;RIGHT(B412,2),IF(AE412=10,"0"&amp;LEFT(B412,2)&amp;"."&amp;MID(B412,3,3)&amp;"."&amp;MID(B412,6,3)&amp;"-"&amp;RIGHT(B412,2),LEFT(B412,3)&amp;"."&amp;MID(B412,4,3)&amp;"."&amp;MID(B412,7,3)&amp;"-"&amp;RIGHT(B412,2)))))</f>
        <v/>
      </c>
    </row>
    <row r="413">
      <c r="A413" s="98">
        <f>IF(B413="","",IF(LEN(B413)&lt;=11,"PF","PJ"))</f>
        <v/>
      </c>
      <c r="B413" s="98" t="n">
        <v>11911600</v>
      </c>
      <c r="C413" s="35" t="inlineStr">
        <is>
          <t>MARCIO ROCHA AMARAL</t>
        </is>
      </c>
      <c r="D413" s="35">
        <f>UPPER(C413)</f>
        <v/>
      </c>
      <c r="E413" s="98">
        <f>B413</f>
        <v/>
      </c>
      <c r="M413" s="41">
        <f>IF(L413=0,"",IF(L413=Diversos!$I$2,IF(LEN(B413)&lt;=11,TEXT(B413,"00000000000"),TEXT(B413,"00000000000000")),IF(L413=Diversos!$I$3,G413,F413)))</f>
        <v/>
      </c>
      <c r="N413" s="12" t="inlineStr">
        <is>
          <t>DIV</t>
        </is>
      </c>
      <c r="AA413" s="59">
        <f>IF(AND(AB413&lt;&gt;"",AC413&lt;&gt;""),AC413,AB413&amp;AC413)</f>
        <v/>
      </c>
      <c r="AB413" s="12">
        <f>IF(H413=0,"",IF(I413=13,H413&amp;"  "&amp;TEXT(I413,"000")&amp;"  "&amp;TEXT(J413,"0000")&amp;"  "&amp;K413&amp;" - CPF: "&amp;E413,H413&amp;"  "&amp;TEXT(J413,"0000")&amp;"  "&amp;K413&amp;" - CPF: "&amp;AF413))</f>
        <v/>
      </c>
      <c r="AC413" s="12">
        <f>IF(L413=0,"",IF(AND(L413="CNPJ/CPF",A413="PF"),"PIX: "&amp;TEXT(M413,"00000000000"),IF(L413="TELEFONE","PIX: "&amp;M413,IF(L413="EMAIL","PIX: "&amp;M413,"PIX: "&amp;TEXT(M413,"00000000000000")))))</f>
        <v/>
      </c>
      <c r="AE413" s="86">
        <f>IF(A413="PF",LEN(B413),"")</f>
        <v/>
      </c>
      <c r="AF413" s="12">
        <f>IF(AE413="","",IF(AE413=8,"000."&amp;LEFT(B413,3)&amp;"."&amp;MID(B413,4,3)&amp;"-"&amp;RIGHT(B413,2),IF(AE413=9,"00"&amp;LEFT(B413,1)&amp;"."&amp;MID(B413,2,3)&amp;"."&amp;MID(B413,5,3)&amp;"-"&amp;RIGHT(B413,2),IF(AE413=10,"0"&amp;LEFT(B413,2)&amp;"."&amp;MID(B413,3,3)&amp;"."&amp;MID(B413,6,3)&amp;"-"&amp;RIGHT(B413,2),LEFT(B413,3)&amp;"."&amp;MID(B413,4,3)&amp;"."&amp;MID(B413,7,3)&amp;"-"&amp;RIGHT(B413,2)))))</f>
        <v/>
      </c>
    </row>
    <row r="414">
      <c r="A414" s="98">
        <f>IF(B414="","",IF(LEN(B414)&lt;=11,"PF","PJ"))</f>
        <v/>
      </c>
      <c r="B414" s="98" t="n">
        <v>66016118672</v>
      </c>
      <c r="C414" s="35" t="inlineStr">
        <is>
          <t>MARCO ANTONIO DE OLIVEIRA</t>
        </is>
      </c>
      <c r="D414" s="35" t="inlineStr">
        <is>
          <t>MARCO ANTONIO DE OLIVEIRA</t>
        </is>
      </c>
      <c r="E414" s="98">
        <f>B414</f>
        <v/>
      </c>
      <c r="L414" s="12" t="inlineStr">
        <is>
          <t>CNPJ/CPF</t>
        </is>
      </c>
      <c r="M414" s="41">
        <f>IF(L414=0,"",IF(L414=Diversos!$I$2,IF(LEN(B414)&lt;=11,TEXT(B414,"00000000000"),TEXT(B414,"00000000000000")),IF(L414=Diversos!$I$3,G414,F414)))</f>
        <v/>
      </c>
      <c r="N414" s="12" t="inlineStr">
        <is>
          <t>MO</t>
        </is>
      </c>
      <c r="P414" s="12" t="inlineStr">
        <is>
          <t>COLABORADOR</t>
        </is>
      </c>
      <c r="AA414" s="59">
        <f>IF(AND(AB414&lt;&gt;"",AC414&lt;&gt;""),AC414,AB414&amp;AC414)</f>
        <v/>
      </c>
      <c r="AB414" s="12">
        <f>IF(H414=0,"",IF(I414=13,H414&amp;"  "&amp;TEXT(I414,"000")&amp;"  "&amp;TEXT(J414,"0000")&amp;"  "&amp;K414&amp;" - CPF: "&amp;E414,H414&amp;"  "&amp;TEXT(J414,"0000")&amp;"  "&amp;K414&amp;" - CPF: "&amp;AF414))</f>
        <v/>
      </c>
      <c r="AC414" s="12">
        <f>IF(L414=0,"",IF(AND(L414="CNPJ/CPF",A414="PF"),"PIX: "&amp;TEXT(M414,"00000000000"),IF(L414="TELEFONE","PIX: "&amp;M414,IF(L414="EMAIL","PIX: "&amp;M414,"PIX: "&amp;TEXT(M414,"00000000000000")))))</f>
        <v/>
      </c>
      <c r="AE414" s="86">
        <f>IF(A414="PF",LEN(B414),"")</f>
        <v/>
      </c>
      <c r="AF414" s="12">
        <f>IF(AE414="","",IF(AE414=8,"000."&amp;LEFT(B414,3)&amp;"."&amp;MID(B414,4,3)&amp;"-"&amp;RIGHT(B414,2),IF(AE414=9,"00"&amp;LEFT(B414,1)&amp;"."&amp;MID(B414,2,3)&amp;"."&amp;MID(B414,5,3)&amp;"-"&amp;RIGHT(B414,2),IF(AE414=10,"0"&amp;LEFT(B414,2)&amp;"."&amp;MID(B414,3,3)&amp;"."&amp;MID(B414,6,3)&amp;"-"&amp;RIGHT(B414,2),LEFT(B414,3)&amp;"."&amp;MID(B414,4,3)&amp;"."&amp;MID(B414,7,3)&amp;"-"&amp;RIGHT(B414,2)))))</f>
        <v/>
      </c>
    </row>
    <row r="415">
      <c r="A415" s="98">
        <f>IF(B415="","",IF(LEN(B415)&lt;=11,"PF","PJ"))</f>
        <v/>
      </c>
      <c r="B415" s="98" t="n">
        <v>13075426628</v>
      </c>
      <c r="C415" s="35" t="inlineStr">
        <is>
          <t>MARCO JHON DOS SANTOS PAIVA</t>
        </is>
      </c>
      <c r="D415" s="35">
        <f>UPPER(C415)</f>
        <v/>
      </c>
      <c r="E415" s="37">
        <f>B415</f>
        <v/>
      </c>
      <c r="F415" s="38" t="n">
        <v>31986556747</v>
      </c>
      <c r="L415" s="12" t="inlineStr">
        <is>
          <t>TELEFONE</t>
        </is>
      </c>
      <c r="M415" s="41">
        <f>IF(L415=0,"",IF(L415=Diversos!$I$2,IF(LEN(B415)&lt;=11,TEXT(B415,"00000000000"),TEXT(B415,"00000000000000")),IF(L415=Diversos!$I$3,G415,F415)))</f>
        <v/>
      </c>
      <c r="N415" s="12" t="inlineStr">
        <is>
          <t>MO</t>
        </is>
      </c>
      <c r="P415" s="12" t="inlineStr">
        <is>
          <t>COLABORADOR</t>
        </is>
      </c>
      <c r="AA415" s="59">
        <f>IF(AND(AB415&lt;&gt;"",AC415&lt;&gt;""),AC415,AB415&amp;AC415)</f>
        <v/>
      </c>
      <c r="AB415" s="12">
        <f>IF(H415=0,"",IF(I415=13,H415&amp;"  "&amp;TEXT(I415,"000")&amp;"  "&amp;TEXT(J415,"0000")&amp;"  "&amp;K415&amp;" - CPF: "&amp;E415,H415&amp;"  "&amp;TEXT(J415,"0000")&amp;"  "&amp;K415&amp;" - CPF: "&amp;AF415))</f>
        <v/>
      </c>
      <c r="AC415" s="12">
        <f>IF(L415=0,"",IF(AND(L415="CNPJ/CPF",A415="PF"),"PIX: "&amp;TEXT(M415,"00000000000"),IF(L415="TELEFONE","PIX: "&amp;M415,IF(L415="EMAIL","PIX: "&amp;M415,"PIX: "&amp;TEXT(M415,"00000000000000")))))</f>
        <v/>
      </c>
      <c r="AE415" s="86">
        <f>IF(A415="PF",LEN(B415),"")</f>
        <v/>
      </c>
      <c r="AF415" s="12">
        <f>IF(AE415="","",IF(AE415=8,"000."&amp;LEFT(B415,3)&amp;"."&amp;MID(B415,4,3)&amp;"-"&amp;RIGHT(B415,2),IF(AE415=9,"00"&amp;LEFT(B415,1)&amp;"."&amp;MID(B415,2,3)&amp;"."&amp;MID(B415,5,3)&amp;"-"&amp;RIGHT(B415,2),IF(AE415=10,"0"&amp;LEFT(B415,2)&amp;"."&amp;MID(B415,3,3)&amp;"."&amp;MID(B415,6,3)&amp;"-"&amp;RIGHT(B415,2),LEFT(B415,3)&amp;"."&amp;MID(B415,4,3)&amp;"."&amp;MID(B415,7,3)&amp;"-"&amp;RIGHT(B415,2)))))</f>
        <v/>
      </c>
    </row>
    <row r="416">
      <c r="A416" s="98">
        <f>IF(B416="","",IF(LEN(B416)&lt;=11,"PF","PJ"))</f>
        <v/>
      </c>
      <c r="B416" s="98" t="n">
        <v>58781929272</v>
      </c>
      <c r="C416" s="35" t="inlineStr">
        <is>
          <t>MARCO RODRIGUES DA CRUZ</t>
        </is>
      </c>
      <c r="D416" s="36">
        <f>UPPER(C416)</f>
        <v/>
      </c>
      <c r="E416" s="37">
        <f>B416</f>
        <v/>
      </c>
      <c r="I416" s="45" t="n"/>
      <c r="L416" s="12" t="inlineStr">
        <is>
          <t>CNPJ/CPF</t>
        </is>
      </c>
      <c r="M416" s="41">
        <f>IF(L416=0,"",IF(L416=Diversos!$I$2,IF(LEN(B416)&lt;=11,TEXT(B416,"00000000000"),TEXT(B416,"00000000000000")),IF(L416=Diversos!$I$3,G416,F416)))</f>
        <v/>
      </c>
      <c r="N416" s="12" t="inlineStr">
        <is>
          <t>MO</t>
        </is>
      </c>
      <c r="P416" s="12" t="inlineStr">
        <is>
          <t>COLABORADOR</t>
        </is>
      </c>
      <c r="AA416" s="59">
        <f>IF(AND(AB416&lt;&gt;"",AC416&lt;&gt;""),AC416,AB416&amp;AC416)</f>
        <v/>
      </c>
      <c r="AB416" s="12">
        <f>IF(H416=0,"",IF(I416=13,H416&amp;"  "&amp;TEXT(I416,"000")&amp;"  "&amp;TEXT(J416,"0000")&amp;"  "&amp;K416&amp;" - CPF: "&amp;E416,H416&amp;"  "&amp;TEXT(J416,"0000")&amp;"  "&amp;K416&amp;" - CPF: "&amp;AF416))</f>
        <v/>
      </c>
      <c r="AC416" s="12">
        <f>IF(L416=0,"",IF(AND(L416="CNPJ/CPF",A416="PF"),"PIX: "&amp;TEXT(M416,"00000000000"),IF(L416="TELEFONE","PIX: "&amp;M416,IF(L416="EMAIL","PIX: "&amp;M416,"PIX: "&amp;TEXT(M416,"00000000000000")))))</f>
        <v/>
      </c>
      <c r="AE416" s="86">
        <f>IF(A416="PF",LEN(B416),"")</f>
        <v/>
      </c>
      <c r="AF416" s="12">
        <f>IF(AE416="","",IF(AE416=8,"000."&amp;LEFT(B416,3)&amp;"."&amp;MID(B416,4,3)&amp;"-"&amp;RIGHT(B416,2),IF(AE416=9,"00"&amp;LEFT(B416,1)&amp;"."&amp;MID(B416,2,3)&amp;"."&amp;MID(B416,5,3)&amp;"-"&amp;RIGHT(B416,2),IF(AE416=10,"0"&amp;LEFT(B416,2)&amp;"."&amp;MID(B416,3,3)&amp;"."&amp;MID(B416,6,3)&amp;"-"&amp;RIGHT(B416,2),LEFT(B416,3)&amp;"."&amp;MID(B416,4,3)&amp;"."&amp;MID(B416,7,3)&amp;"-"&amp;RIGHT(B416,2)))))</f>
        <v/>
      </c>
    </row>
    <row r="417">
      <c r="A417" s="98">
        <f>IF(B417="","",IF(LEN(B417)&lt;=11,"PF","PJ"))</f>
        <v/>
      </c>
      <c r="B417" s="98" t="n">
        <v>4902236648</v>
      </c>
      <c r="C417" s="35" t="inlineStr">
        <is>
          <t>MARCONI DE SOUZA ARAUJO</t>
        </is>
      </c>
      <c r="D417" s="36">
        <f>UPPER(C417)</f>
        <v/>
      </c>
      <c r="E417" s="37">
        <f>B417</f>
        <v/>
      </c>
      <c r="H417" s="12" t="inlineStr">
        <is>
          <t>SANTANDER</t>
        </is>
      </c>
      <c r="I417" s="45" t="n"/>
      <c r="J417" s="40" t="n">
        <v>3180</v>
      </c>
      <c r="K417" s="12" t="n">
        <v>10831511</v>
      </c>
      <c r="M417" s="41">
        <f>IF(L417=0,"",IF(L417=Diversos!$I$2,IF(LEN(B417)&lt;=11,TEXT(B417,"00000000000"),TEXT(B417,"00000000000000")),IF(L417=Diversos!$I$3,G417,F417)))</f>
        <v/>
      </c>
      <c r="N417" s="12" t="inlineStr">
        <is>
          <t>MO</t>
        </is>
      </c>
      <c r="P417" s="12" t="inlineStr">
        <is>
          <t>COLABORADOR</t>
        </is>
      </c>
      <c r="AA417" s="59">
        <f>IF(AND(AB417&lt;&gt;"",AC417&lt;&gt;""),AC417,AB417&amp;AC417)</f>
        <v/>
      </c>
      <c r="AB417" s="12">
        <f>IF(H417=0,"",IF(I417=13,H417&amp;"  "&amp;TEXT(I417,"000")&amp;"  "&amp;TEXT(J417,"0000")&amp;"  "&amp;K417&amp;" - CPF: "&amp;E417,H417&amp;"  "&amp;TEXT(J417,"0000")&amp;"  "&amp;K417&amp;" - CPF: "&amp;AF417))</f>
        <v/>
      </c>
      <c r="AC417" s="12">
        <f>IF(L417=0,"",IF(AND(L417="CNPJ/CPF",A417="PF"),"PIX: "&amp;TEXT(M417,"00000000000"),IF(L417="TELEFONE","PIX: "&amp;M417,IF(L417="EMAIL","PIX: "&amp;M417,"PIX: "&amp;TEXT(M417,"00000000000000")))))</f>
        <v/>
      </c>
      <c r="AE417" s="86">
        <f>IF(A417="PF",LEN(B417),"")</f>
        <v/>
      </c>
      <c r="AF417" s="12">
        <f>IF(AE417="","",IF(AE417=8,"000."&amp;LEFT(B417,3)&amp;"."&amp;MID(B417,4,3)&amp;"-"&amp;RIGHT(B417,2),IF(AE417=9,"00"&amp;LEFT(B417,1)&amp;"."&amp;MID(B417,2,3)&amp;"."&amp;MID(B417,5,3)&amp;"-"&amp;RIGHT(B417,2),IF(AE417=10,"0"&amp;LEFT(B417,2)&amp;"."&amp;MID(B417,3,3)&amp;"."&amp;MID(B417,6,3)&amp;"-"&amp;RIGHT(B417,2),LEFT(B417,3)&amp;"."&amp;MID(B417,4,3)&amp;"."&amp;MID(B417,7,3)&amp;"-"&amp;RIGHT(B417,2)))))</f>
        <v/>
      </c>
    </row>
    <row r="418">
      <c r="A418" s="98">
        <f>IF(B418="","",IF(LEN(B418)&lt;=11,"PF","PJ"))</f>
        <v/>
      </c>
      <c r="B418" s="98" t="n">
        <v>12409998607</v>
      </c>
      <c r="C418" s="35" t="inlineStr">
        <is>
          <t>MARCOS COSTA SANTOS</t>
        </is>
      </c>
      <c r="D418" s="35">
        <f>UPPER(C418)</f>
        <v/>
      </c>
      <c r="E418" s="98">
        <f>B418</f>
        <v/>
      </c>
      <c r="F418" s="38" t="n">
        <v>31985907369</v>
      </c>
      <c r="L418" s="12" t="inlineStr">
        <is>
          <t>TELEFONE</t>
        </is>
      </c>
      <c r="M418" s="41">
        <f>IF(L418=0,"",IF(L418=Diversos!$I$2,IF(LEN(B418)&lt;=11,TEXT(B418,"00000000000"),TEXT(B418,"00000000000000")),IF(L418=Diversos!$I$3,G418,F418)))</f>
        <v/>
      </c>
      <c r="N418" s="12" t="inlineStr">
        <is>
          <t>MO</t>
        </is>
      </c>
      <c r="AA418" s="59">
        <f>IF(AND(AB418&lt;&gt;"",AC418&lt;&gt;""),AC418,AB418&amp;AC418)</f>
        <v/>
      </c>
      <c r="AB418" s="12">
        <f>IF(H418=0,"",IF(I418=13,H418&amp;"  "&amp;TEXT(I418,"000")&amp;"  "&amp;TEXT(J418,"0000")&amp;"  "&amp;K418&amp;" - CPF: "&amp;E418,H418&amp;"  "&amp;TEXT(J418,"0000")&amp;"  "&amp;K418&amp;" - CPF: "&amp;AF418))</f>
        <v/>
      </c>
      <c r="AC418" s="12">
        <f>IF(L418=0,"",IF(AND(L418="CNPJ/CPF",A418="PF"),"PIX: "&amp;TEXT(M418,"00000000000"),IF(L418="TELEFONE","PIX: "&amp;M418,IF(L418="EMAIL","PIX: "&amp;M418,"PIX: "&amp;TEXT(M418,"00000000000000")))))</f>
        <v/>
      </c>
      <c r="AE418" s="86">
        <f>IF(A418="PF",LEN(B418),"")</f>
        <v/>
      </c>
      <c r="AF418" s="12">
        <f>IF(AE418="","",IF(AE418=8,"000."&amp;LEFT(B418,3)&amp;"."&amp;MID(B418,4,3)&amp;"-"&amp;RIGHT(B418,2),IF(AE418=9,"00"&amp;LEFT(B418,1)&amp;"."&amp;MID(B418,2,3)&amp;"."&amp;MID(B418,5,3)&amp;"-"&amp;RIGHT(B418,2),IF(AE418=10,"0"&amp;LEFT(B418,2)&amp;"."&amp;MID(B418,3,3)&amp;"."&amp;MID(B418,6,3)&amp;"-"&amp;RIGHT(B418,2),LEFT(B418,3)&amp;"."&amp;MID(B418,4,3)&amp;"."&amp;MID(B418,7,3)&amp;"-"&amp;RIGHT(B418,2)))))</f>
        <v/>
      </c>
    </row>
    <row r="419">
      <c r="A419" s="98">
        <f>IF(B419="","",IF(LEN(B419)&lt;=11,"PF","PJ"))</f>
        <v/>
      </c>
      <c r="B419" s="98" t="n">
        <v>12312366630</v>
      </c>
      <c r="C419" s="35" t="inlineStr">
        <is>
          <t>MARCOS VIANA FREITAS</t>
        </is>
      </c>
      <c r="D419" s="36">
        <f>UPPER(C419)</f>
        <v/>
      </c>
      <c r="E419" s="37">
        <f>B419</f>
        <v/>
      </c>
      <c r="G419" s="12" t="inlineStr">
        <is>
          <t>mv483916@gmail.com</t>
        </is>
      </c>
      <c r="L419" s="12" t="inlineStr">
        <is>
          <t>EMAIL</t>
        </is>
      </c>
      <c r="M419" s="41">
        <f>IF(L419=0,"",IF(L419=Diversos!$I$2,IF(LEN(B419)&lt;=11,TEXT(B419,"00000000000"),TEXT(B419,"00000000000000")),IF(L419=Diversos!$I$3,G419,F419)))</f>
        <v/>
      </c>
      <c r="N419" s="12" t="inlineStr">
        <is>
          <t>MO</t>
        </is>
      </c>
      <c r="P419" s="12" t="inlineStr">
        <is>
          <t>COLABORADOR</t>
        </is>
      </c>
      <c r="AA419" s="59">
        <f>IF(AND(AB419&lt;&gt;"",AC419&lt;&gt;""),AC419,AB419&amp;AC419)</f>
        <v/>
      </c>
      <c r="AB419" s="12">
        <f>IF(H419=0,"",IF(I419=13,H419&amp;"  "&amp;TEXT(I419,"000")&amp;"  "&amp;TEXT(J419,"0000")&amp;"  "&amp;K419&amp;" - CPF: "&amp;E419,H419&amp;"  "&amp;TEXT(J419,"0000")&amp;"  "&amp;K419&amp;" - CPF: "&amp;AF419))</f>
        <v/>
      </c>
      <c r="AC419" s="12">
        <f>IF(L419=0,"",IF(AND(L419="CNPJ/CPF",A419="PF"),"PIX: "&amp;TEXT(M419,"00000000000"),IF(L419="TELEFONE","PIX: "&amp;M419,IF(L419="EMAIL","PIX: "&amp;M419,"PIX: "&amp;TEXT(M419,"00000000000000")))))</f>
        <v/>
      </c>
      <c r="AE419" s="86">
        <f>IF(A419="PF",LEN(B419),"")</f>
        <v/>
      </c>
      <c r="AF419" s="12">
        <f>IF(AE419="","",IF(AE419=8,"000."&amp;LEFT(B419,3)&amp;"."&amp;MID(B419,4,3)&amp;"-"&amp;RIGHT(B419,2),IF(AE419=9,"00"&amp;LEFT(B419,1)&amp;"."&amp;MID(B419,2,3)&amp;"."&amp;MID(B419,5,3)&amp;"-"&amp;RIGHT(B419,2),IF(AE419=10,"0"&amp;LEFT(B419,2)&amp;"."&amp;MID(B419,3,3)&amp;"."&amp;MID(B419,6,3)&amp;"-"&amp;RIGHT(B419,2),LEFT(B419,3)&amp;"."&amp;MID(B419,4,3)&amp;"."&amp;MID(B419,7,3)&amp;"-"&amp;RIGHT(B419,2)))))</f>
        <v/>
      </c>
    </row>
    <row r="420">
      <c r="A420" s="98">
        <f>IF(B420="","",IF(LEN(B420)&lt;=11,"PF","PJ"))</f>
        <v/>
      </c>
      <c r="B420" s="52" t="n">
        <v>11211211200</v>
      </c>
      <c r="C420" s="35" t="inlineStr">
        <is>
          <t>MARCOS VINICIOS MORAES SOARES</t>
        </is>
      </c>
      <c r="D420" s="35">
        <f>UPPER(C420)</f>
        <v/>
      </c>
      <c r="E420" s="37">
        <f>B420</f>
        <v/>
      </c>
      <c r="F420" s="43" t="n">
        <v>31982021308</v>
      </c>
      <c r="L420" s="12" t="inlineStr">
        <is>
          <t>TELEFONE</t>
        </is>
      </c>
      <c r="M420" s="41">
        <f>IF(L420=0,"",IF(L420=Diversos!$I$2,IF(LEN(B420)&lt;=11,TEXT(B420,"00000000000"),TEXT(B420,"00000000000000")),IF(L420=Diversos!$I$3,G420,F420)))</f>
        <v/>
      </c>
      <c r="N420" s="12" t="inlineStr">
        <is>
          <t>MO</t>
        </is>
      </c>
      <c r="P420" s="12" t="inlineStr">
        <is>
          <t>COLABORADOR</t>
        </is>
      </c>
      <c r="AA420" s="59">
        <f>IF(AND(AB420&lt;&gt;"",AC420&lt;&gt;""),AC420,AB420&amp;AC420)</f>
        <v/>
      </c>
      <c r="AB420" s="12">
        <f>IF(H420=0,"",IF(I420=13,H420&amp;"  "&amp;TEXT(I420,"000")&amp;"  "&amp;TEXT(J420,"0000")&amp;"  "&amp;K420&amp;" - CPF: "&amp;E420,H420&amp;"  "&amp;TEXT(J420,"0000")&amp;"  "&amp;K420&amp;" - CPF: "&amp;AF420))</f>
        <v/>
      </c>
      <c r="AC420" s="12">
        <f>IF(L420=0,"",IF(AND(L420="CNPJ/CPF",A420="PF"),"PIX: "&amp;TEXT(M420,"00000000000"),IF(L420="TELEFONE","PIX: "&amp;M420,IF(L420="EMAIL","PIX: "&amp;M420,"PIX: "&amp;TEXT(M420,"00000000000000")))))</f>
        <v/>
      </c>
      <c r="AE420" s="86">
        <f>IF(A420="PF",LEN(B420),"")</f>
        <v/>
      </c>
      <c r="AF420" s="12">
        <f>IF(AE420="","",IF(AE420=8,"000."&amp;LEFT(B420,3)&amp;"."&amp;MID(B420,4,3)&amp;"-"&amp;RIGHT(B420,2),IF(AE420=9,"00"&amp;LEFT(B420,1)&amp;"."&amp;MID(B420,2,3)&amp;"."&amp;MID(B420,5,3)&amp;"-"&amp;RIGHT(B420,2),IF(AE420=10,"0"&amp;LEFT(B420,2)&amp;"."&amp;MID(B420,3,3)&amp;"."&amp;MID(B420,6,3)&amp;"-"&amp;RIGHT(B420,2),LEFT(B420,3)&amp;"."&amp;MID(B420,4,3)&amp;"."&amp;MID(B420,7,3)&amp;"-"&amp;RIGHT(B420,2)))))</f>
        <v/>
      </c>
    </row>
    <row r="421">
      <c r="A421" s="98">
        <f>IF(B421="","",IF(LEN(B421)&lt;=11,"PF","PJ"))</f>
        <v/>
      </c>
      <c r="B421" s="98" t="n">
        <v>12235303617</v>
      </c>
      <c r="C421" s="35" t="inlineStr">
        <is>
          <t>MARCOS VINICIUS BISPO CORREIA</t>
        </is>
      </c>
      <c r="D421" s="35">
        <f>UPPER(C421)</f>
        <v/>
      </c>
      <c r="E421" s="98">
        <f>B421</f>
        <v/>
      </c>
      <c r="H421" s="12" t="inlineStr">
        <is>
          <t>CEF</t>
        </is>
      </c>
      <c r="I421" s="39" t="n">
        <v>13</v>
      </c>
      <c r="J421" s="40" t="n">
        <v>2922</v>
      </c>
      <c r="K421" s="12" t="n">
        <v>150878</v>
      </c>
      <c r="M421" s="41">
        <f>IF(L421=0,"",IF(L421=Diversos!$I$2,IF(LEN(B421)&lt;=11,TEXT(B421,"00000000000"),TEXT(B421,"00000000000000")),IF(L421=Diversos!$I$3,G421,F421)))</f>
        <v/>
      </c>
      <c r="N421" s="12" t="inlineStr">
        <is>
          <t>MO</t>
        </is>
      </c>
      <c r="P421" s="12" t="inlineStr">
        <is>
          <t>COLABORADOR</t>
        </is>
      </c>
      <c r="AA421" s="59">
        <f>IF(AND(AB421&lt;&gt;"",AC421&lt;&gt;""),AC421,AB421&amp;AC421)</f>
        <v/>
      </c>
      <c r="AB421" s="12">
        <f>IF(H421=0,"",IF(I421=13,H421&amp;"  "&amp;TEXT(I421,"000")&amp;"  "&amp;TEXT(J421,"0000")&amp;"  "&amp;K421&amp;" - CPF: "&amp;E421,H421&amp;"  "&amp;TEXT(J421,"0000")&amp;"  "&amp;K421&amp;" - CPF: "&amp;AF421))</f>
        <v/>
      </c>
      <c r="AC421" s="12">
        <f>IF(L421=0,"",IF(AND(L421="CNPJ/CPF",A421="PF"),"PIX: "&amp;TEXT(M421,"00000000000"),IF(L421="TELEFONE","PIX: "&amp;M421,IF(L421="EMAIL","PIX: "&amp;M421,"PIX: "&amp;TEXT(M421,"00000000000000")))))</f>
        <v/>
      </c>
      <c r="AE421" s="86">
        <f>IF(A421="PF",LEN(B421),"")</f>
        <v/>
      </c>
      <c r="AF421" s="12">
        <f>IF(AE421="","",IF(AE421=8,"000."&amp;LEFT(B421,3)&amp;"."&amp;MID(B421,4,3)&amp;"-"&amp;RIGHT(B421,2),IF(AE421=9,"00"&amp;LEFT(B421,1)&amp;"."&amp;MID(B421,2,3)&amp;"."&amp;MID(B421,5,3)&amp;"-"&amp;RIGHT(B421,2),IF(AE421=10,"0"&amp;LEFT(B421,2)&amp;"."&amp;MID(B421,3,3)&amp;"."&amp;MID(B421,6,3)&amp;"-"&amp;RIGHT(B421,2),LEFT(B421,3)&amp;"."&amp;MID(B421,4,3)&amp;"."&amp;MID(B421,7,3)&amp;"-"&amp;RIGHT(B421,2)))))</f>
        <v/>
      </c>
    </row>
    <row r="422">
      <c r="A422" s="98">
        <f>IF(B422="","",IF(LEN(B422)&lt;=11,"PF","PJ"))</f>
        <v/>
      </c>
      <c r="B422" s="98" t="n">
        <v>62576321615</v>
      </c>
      <c r="C422" s="35" t="inlineStr">
        <is>
          <t>MARCUS VINICIUS FERREIRA ANDRADE</t>
        </is>
      </c>
      <c r="D422" s="36">
        <f>UPPER(C422)</f>
        <v/>
      </c>
      <c r="E422" s="37">
        <f>B422</f>
        <v/>
      </c>
      <c r="F422" s="43" t="n"/>
      <c r="M422" s="41">
        <f>IF(L422=0,"",IF(L422=Diversos!$I$2,IF(LEN(B422)&lt;=11,TEXT(B422,"00000000000"),TEXT(B422,"00000000000000")),IF(L422=Diversos!$I$3,G422,F422)))</f>
        <v/>
      </c>
      <c r="N422" s="12" t="inlineStr">
        <is>
          <t>DIV</t>
        </is>
      </c>
      <c r="O422" s="12" t="inlineStr">
        <is>
          <t>FRETE</t>
        </is>
      </c>
      <c r="AA422" s="59">
        <f>IF(AND(AB422&lt;&gt;"",AC422&lt;&gt;""),AC422,AB422&amp;AC422)</f>
        <v/>
      </c>
      <c r="AB422" s="12">
        <f>IF(H422=0,"",IF(I422=13,H422&amp;"  "&amp;TEXT(I422,"000")&amp;"  "&amp;TEXT(J422,"0000")&amp;"  "&amp;K422&amp;" - CPF: "&amp;E422,H422&amp;"  "&amp;TEXT(J422,"0000")&amp;"  "&amp;K422&amp;" - CPF: "&amp;AF422))</f>
        <v/>
      </c>
      <c r="AC422" s="12">
        <f>IF(L422=0,"",IF(AND(L422="CNPJ/CPF",A422="PF"),"PIX: "&amp;TEXT(M422,"00000000000"),IF(L422="TELEFONE","PIX: "&amp;M422,IF(L422="EMAIL","PIX: "&amp;M422,"PIX: "&amp;TEXT(M422,"00000000000000")))))</f>
        <v/>
      </c>
      <c r="AE422" s="86">
        <f>IF(A422="PF",LEN(B422),"")</f>
        <v/>
      </c>
      <c r="AF422" s="12">
        <f>IF(AE422="","",IF(AE422=8,"000."&amp;LEFT(B422,3)&amp;"."&amp;MID(B422,4,3)&amp;"-"&amp;RIGHT(B422,2),IF(AE422=9,"00"&amp;LEFT(B422,1)&amp;"."&amp;MID(B422,2,3)&amp;"."&amp;MID(B422,5,3)&amp;"-"&amp;RIGHT(B422,2),IF(AE422=10,"0"&amp;LEFT(B422,2)&amp;"."&amp;MID(B422,3,3)&amp;"."&amp;MID(B422,6,3)&amp;"-"&amp;RIGHT(B422,2),LEFT(B422,3)&amp;"."&amp;MID(B422,4,3)&amp;"."&amp;MID(B422,7,3)&amp;"-"&amp;RIGHT(B422,2)))))</f>
        <v/>
      </c>
    </row>
    <row r="423">
      <c r="A423" s="98">
        <f>IF(B423="","",IF(LEN(B423)&lt;=11,"PF","PJ"))</f>
        <v/>
      </c>
      <c r="B423" s="98" t="n">
        <v>31992257606</v>
      </c>
      <c r="C423" s="35" t="inlineStr">
        <is>
          <t>MARIA JOSÉ NEPOMUCENO</t>
        </is>
      </c>
      <c r="D423" s="35">
        <f>UPPER(C423)</f>
        <v/>
      </c>
      <c r="E423" s="98">
        <f>B423</f>
        <v/>
      </c>
      <c r="M423" s="41">
        <f>IF(L423=0,"",IF(L423=Diversos!$I$2,IF(LEN(B423)&lt;=11,TEXT(B423,"00000000000"),TEXT(B423,"00000000000000")),IF(L423=Diversos!$I$3,G423,F423)))</f>
        <v/>
      </c>
      <c r="N423" s="12" t="inlineStr">
        <is>
          <t>SERV</t>
        </is>
      </c>
      <c r="AA423" s="59">
        <f>IF(AND(AB423&lt;&gt;"",AC423&lt;&gt;""),AC423,AB423&amp;AC423)</f>
        <v/>
      </c>
      <c r="AB423" s="12">
        <f>IF(H423=0,"",IF(I423=13,H423&amp;"  "&amp;TEXT(I423,"000")&amp;"  "&amp;TEXT(J423,"0000")&amp;"  "&amp;K423&amp;" - CPF: "&amp;E423,H423&amp;"  "&amp;TEXT(J423,"0000")&amp;"  "&amp;K423&amp;" - CPF: "&amp;AF423))</f>
        <v/>
      </c>
      <c r="AC423" s="12">
        <f>IF(L423=0,"",IF(AND(L423="CNPJ/CPF",A423="PF"),"PIX: "&amp;TEXT(M423,"00000000000"),IF(L423="TELEFONE","PIX: "&amp;M423,IF(L423="EMAIL","PIX: "&amp;M423,"PIX: "&amp;TEXT(M423,"00000000000000")))))</f>
        <v/>
      </c>
      <c r="AE423" s="86">
        <f>IF(A423="PF",LEN(B423),"")</f>
        <v/>
      </c>
      <c r="AF423" s="12">
        <f>IF(AE423="","",IF(AE423=8,"000."&amp;LEFT(B423,3)&amp;"."&amp;MID(B423,4,3)&amp;"-"&amp;RIGHT(B423,2),IF(AE423=9,"00"&amp;LEFT(B423,1)&amp;"."&amp;MID(B423,2,3)&amp;"."&amp;MID(B423,5,3)&amp;"-"&amp;RIGHT(B423,2),IF(AE423=10,"0"&amp;LEFT(B423,2)&amp;"."&amp;MID(B423,3,3)&amp;"."&amp;MID(B423,6,3)&amp;"-"&amp;RIGHT(B423,2),LEFT(B423,3)&amp;"."&amp;MID(B423,4,3)&amp;"."&amp;MID(B423,7,3)&amp;"-"&amp;RIGHT(B423,2)))))</f>
        <v/>
      </c>
    </row>
    <row r="424">
      <c r="A424" s="98">
        <f>IF(B424="","",IF(LEN(B424)&lt;=11,"PF","PJ"))</f>
        <v/>
      </c>
      <c r="B424" s="98" t="n">
        <v>4950750607</v>
      </c>
      <c r="C424" s="35" t="inlineStr">
        <is>
          <t>MARIO CESAR MARÇAL DA SILVA</t>
        </is>
      </c>
      <c r="D424" s="35">
        <f>UPPER(C424)</f>
        <v/>
      </c>
      <c r="E424" s="98">
        <f>B424</f>
        <v/>
      </c>
      <c r="M424" s="41">
        <f>IF(L424=0,"",IF(L424=Diversos!$I$2,IF(LEN(B424)&lt;=11,TEXT(B424,"00000000000"),TEXT(B424,"00000000000000")),IF(L424=Diversos!$I$3,G424,F424)))</f>
        <v/>
      </c>
      <c r="N424" s="12" t="inlineStr">
        <is>
          <t>MO</t>
        </is>
      </c>
      <c r="P424" s="12" t="inlineStr">
        <is>
          <t>COLABORADOR</t>
        </is>
      </c>
      <c r="AA424" s="59">
        <f>IF(AND(AB424&lt;&gt;"",AC424&lt;&gt;""),AC424,AB424&amp;AC424)</f>
        <v/>
      </c>
      <c r="AB424" s="12">
        <f>IF(H424=0,"",IF(I424=13,H424&amp;"  "&amp;TEXT(I424,"000")&amp;"  "&amp;TEXT(J424,"0000")&amp;"  "&amp;K424&amp;" - CPF: "&amp;E424,H424&amp;"  "&amp;TEXT(J424,"0000")&amp;"  "&amp;K424&amp;" - CPF: "&amp;AF424))</f>
        <v/>
      </c>
      <c r="AC424" s="12">
        <f>IF(L424=0,"",IF(AND(L424="CNPJ/CPF",A424="PF"),"PIX: "&amp;TEXT(M424,"00000000000"),IF(L424="TELEFONE","PIX: "&amp;M424,IF(L424="EMAIL","PIX: "&amp;M424,"PIX: "&amp;TEXT(M424,"00000000000000")))))</f>
        <v/>
      </c>
      <c r="AE424" s="86">
        <f>IF(A424="PF",LEN(B424),"")</f>
        <v/>
      </c>
      <c r="AF424" s="12">
        <f>IF(AE424="","",IF(AE424=8,"000."&amp;LEFT(B424,3)&amp;"."&amp;MID(B424,4,3)&amp;"-"&amp;RIGHT(B424,2),IF(AE424=9,"00"&amp;LEFT(B424,1)&amp;"."&amp;MID(B424,2,3)&amp;"."&amp;MID(B424,5,3)&amp;"-"&amp;RIGHT(B424,2),IF(AE424=10,"0"&amp;LEFT(B424,2)&amp;"."&amp;MID(B424,3,3)&amp;"."&amp;MID(B424,6,3)&amp;"-"&amp;RIGHT(B424,2),LEFT(B424,3)&amp;"."&amp;MID(B424,4,3)&amp;"."&amp;MID(B424,7,3)&amp;"-"&amp;RIGHT(B424,2)))))</f>
        <v/>
      </c>
    </row>
    <row r="425">
      <c r="A425" s="98">
        <f>IF(B425="","",IF(LEN(B425)&lt;=11,"PF","PJ"))</f>
        <v/>
      </c>
      <c r="B425" s="98" t="n">
        <v>16639091640</v>
      </c>
      <c r="C425" s="35" t="inlineStr">
        <is>
          <t>MARLON DANIEL VIEIRA SILVEIRA</t>
        </is>
      </c>
      <c r="D425" s="35">
        <f>UPPER(C425)</f>
        <v/>
      </c>
      <c r="E425" s="98">
        <f>B425</f>
        <v/>
      </c>
      <c r="N425" s="12" t="inlineStr">
        <is>
          <t>MO</t>
        </is>
      </c>
      <c r="P425" s="12" t="inlineStr">
        <is>
          <t>COLABORADOR</t>
        </is>
      </c>
      <c r="AA425" s="59">
        <f>IF(AND(AB425&lt;&gt;"",AC425&lt;&gt;""),AC425,AB425&amp;AC425)</f>
        <v/>
      </c>
      <c r="AB425" s="12">
        <f>IF(H425=0,"",IF(I425=13,H425&amp;"  "&amp;TEXT(I425,"000")&amp;"  "&amp;TEXT(J425,"0000")&amp;"  "&amp;K425&amp;" - CPF: "&amp;E425,H425&amp;"  "&amp;TEXT(J425,"0000")&amp;"  "&amp;K425&amp;" - CPF: "&amp;AF425))</f>
        <v/>
      </c>
      <c r="AC425" s="12">
        <f>IF(L425=0,"",IF(AND(L425="CNPJ/CPF",A425="PF"),"PIX: "&amp;TEXT(M425,"00000000000"),IF(L425="TELEFONE","PIX: "&amp;M425,IF(L425="EMAIL","PIX: "&amp;M425,"PIX: "&amp;TEXT(M425,"00000000000000")))))</f>
        <v/>
      </c>
      <c r="AE425" s="86">
        <f>IF(A425="PF",LEN(B425),"")</f>
        <v/>
      </c>
      <c r="AF425" s="12">
        <f>IF(AE425="","",IF(AE425=8,"000."&amp;LEFT(B425,3)&amp;"."&amp;MID(B425,4,3)&amp;"-"&amp;RIGHT(B425,2),IF(AE425=9,"00"&amp;LEFT(B425,1)&amp;"."&amp;MID(B425,2,3)&amp;"."&amp;MID(B425,5,3)&amp;"-"&amp;RIGHT(B425,2),IF(AE425=10,"0"&amp;LEFT(B425,2)&amp;"."&amp;MID(B425,3,3)&amp;"."&amp;MID(B425,6,3)&amp;"-"&amp;RIGHT(B425,2),LEFT(B425,3)&amp;"."&amp;MID(B425,4,3)&amp;"."&amp;MID(B425,7,3)&amp;"-"&amp;RIGHT(B425,2)))))</f>
        <v/>
      </c>
    </row>
    <row r="426">
      <c r="A426" s="98">
        <f>IF(B426="","",IF(LEN(B426)&lt;=11,"PF","PJ"))</f>
        <v/>
      </c>
      <c r="B426" s="98" t="n">
        <v>16678875000187</v>
      </c>
      <c r="C426" s="35" t="inlineStr">
        <is>
          <t>MARMORARIA INCONFIDENTES LTDA</t>
        </is>
      </c>
      <c r="D426" s="35">
        <f>UPPER(C426)</f>
        <v/>
      </c>
      <c r="E426" s="98">
        <f>B426</f>
        <v/>
      </c>
      <c r="M426" s="41">
        <f>IF(L426=0,"",IF(L426=Diversos!$I$2,IF(LEN(B426)&lt;=11,TEXT(B426,"00000000000"),TEXT(B426,"00000000000000")),IF(L426=Diversos!$I$3,G426,F426)))</f>
        <v/>
      </c>
      <c r="N426" s="12" t="inlineStr">
        <is>
          <t>MAT</t>
        </is>
      </c>
      <c r="AA426" s="59">
        <f>IF(AND(AB426&lt;&gt;"",AC426&lt;&gt;""),AC426,AB426&amp;AC426)</f>
        <v/>
      </c>
      <c r="AB426" s="12">
        <f>IF(H426=0,"",IF(I426=13,H426&amp;"  "&amp;TEXT(I426,"000")&amp;"  "&amp;TEXT(J426,"0000")&amp;"  "&amp;K426&amp;" - CPF: "&amp;E426,H426&amp;"  "&amp;TEXT(J426,"0000")&amp;"  "&amp;K426&amp;" - CPF: "&amp;AF426))</f>
        <v/>
      </c>
      <c r="AC426" s="12">
        <f>IF(L426=0,"",IF(AND(L426="CNPJ/CPF",A426="PF"),"PIX: "&amp;TEXT(M426,"00000000000"),IF(L426="TELEFONE","PIX: "&amp;M426,IF(L426="EMAIL","PIX: "&amp;M426,"PIX: "&amp;TEXT(M426,"00000000000000")))))</f>
        <v/>
      </c>
      <c r="AE426" s="86">
        <f>IF(A426="PF",LEN(B426),"")</f>
        <v/>
      </c>
      <c r="AF426" s="12">
        <f>IF(AE426="","",IF(AE426=8,"000."&amp;LEFT(B426,3)&amp;"."&amp;MID(B426,4,3)&amp;"-"&amp;RIGHT(B426,2),IF(AE426=9,"00"&amp;LEFT(B426,1)&amp;"."&amp;MID(B426,2,3)&amp;"."&amp;MID(B426,5,3)&amp;"-"&amp;RIGHT(B426,2),IF(AE426=10,"0"&amp;LEFT(B426,2)&amp;"."&amp;MID(B426,3,3)&amp;"."&amp;MID(B426,6,3)&amp;"-"&amp;RIGHT(B426,2),LEFT(B426,3)&amp;"."&amp;MID(B426,4,3)&amp;"."&amp;MID(B426,7,3)&amp;"-"&amp;RIGHT(B426,2)))))</f>
        <v/>
      </c>
    </row>
    <row r="427">
      <c r="A427" s="98">
        <f>IF(B427="","",IF(LEN(B427)&lt;=11,"PF","PJ"))</f>
        <v/>
      </c>
      <c r="B427" s="98" t="n">
        <v>3787931000170</v>
      </c>
      <c r="C427" s="35" t="inlineStr">
        <is>
          <t>MARCELO AUGUSTO DA SILVA MACHADO</t>
        </is>
      </c>
      <c r="D427" s="35" t="inlineStr">
        <is>
          <t>MARMOREON</t>
        </is>
      </c>
      <c r="E427" s="37">
        <f>B427</f>
        <v/>
      </c>
      <c r="F427" s="43" t="n"/>
      <c r="G427" s="12" t="inlineStr">
        <is>
          <t>marmoreon2330@gmail.com</t>
        </is>
      </c>
      <c r="L427" s="12" t="inlineStr">
        <is>
          <t>EMAIL</t>
        </is>
      </c>
      <c r="M427" s="41">
        <f>IF(L427=0,"",IF(L427=Diversos!$I$2,IF(LEN(B427)&lt;=11,TEXT(B427,"00000000000"),TEXT(B427,"00000000000000")),IF(L427=Diversos!$I$3,G427,F427)))</f>
        <v/>
      </c>
      <c r="N427" s="12" t="inlineStr">
        <is>
          <t>MAT</t>
        </is>
      </c>
      <c r="AA427" s="59">
        <f>IF(AND(AB427&lt;&gt;"",AC427&lt;&gt;""),AC427,AB427&amp;AC427)</f>
        <v/>
      </c>
      <c r="AB427" s="12">
        <f>IF(H427=0,"",IF(I427=13,H427&amp;"  "&amp;TEXT(I427,"000")&amp;"  "&amp;TEXT(J427,"0000")&amp;"  "&amp;K427&amp;" - CPF: "&amp;E427,H427&amp;"  "&amp;TEXT(J427,"0000")&amp;"  "&amp;K427&amp;" - CPF: "&amp;AF427))</f>
        <v/>
      </c>
      <c r="AC427" s="12">
        <f>IF(L427=0,"",IF(AND(L427="CNPJ/CPF",A427="PF"),"PIX: "&amp;TEXT(M427,"00000000000"),IF(L427="TELEFONE","PIX: "&amp;M427,IF(L427="EMAIL","PIX: "&amp;M427,"PIX: "&amp;TEXT(M427,"00000000000000")))))</f>
        <v/>
      </c>
      <c r="AE427" s="86">
        <f>IF(A427="PF",LEN(B427),"")</f>
        <v/>
      </c>
      <c r="AF427" s="12">
        <f>IF(AE427="","",IF(AE427=8,"000."&amp;LEFT(B427,3)&amp;"."&amp;MID(B427,4,3)&amp;"-"&amp;RIGHT(B427,2),IF(AE427=9,"00"&amp;LEFT(B427,1)&amp;"."&amp;MID(B427,2,3)&amp;"."&amp;MID(B427,5,3)&amp;"-"&amp;RIGHT(B427,2),IF(AE427=10,"0"&amp;LEFT(B427,2)&amp;"."&amp;MID(B427,3,3)&amp;"."&amp;MID(B427,6,3)&amp;"-"&amp;RIGHT(B427,2),LEFT(B427,3)&amp;"."&amp;MID(B427,4,3)&amp;"."&amp;MID(B427,7,3)&amp;"-"&amp;RIGHT(B427,2)))))</f>
        <v/>
      </c>
    </row>
    <row r="428">
      <c r="A428" s="98">
        <f>IF(B428="","",IF(LEN(B428)&lt;=11,"PF","PJ"))</f>
        <v/>
      </c>
      <c r="B428" s="98" t="n">
        <v>10272028000131</v>
      </c>
      <c r="C428" s="35" t="inlineStr">
        <is>
          <t>MASTER SOUND</t>
        </is>
      </c>
      <c r="D428" s="35">
        <f>UPPER(C428)</f>
        <v/>
      </c>
      <c r="E428" s="98">
        <f>B428</f>
        <v/>
      </c>
      <c r="M428" s="41">
        <f>IF(L428=0,"",IF(L428=Diversos!$I$2,IF(LEN(B428)&lt;=11,TEXT(B428,"00000000000"),TEXT(B428,"00000000000000")),IF(L428=Diversos!$I$3,G428,F428)))</f>
        <v/>
      </c>
      <c r="N428" s="12" t="inlineStr">
        <is>
          <t>MAT</t>
        </is>
      </c>
      <c r="AA428" s="59">
        <f>IF(AND(AB428&lt;&gt;"",AC428&lt;&gt;""),AC428,AB428&amp;AC428)</f>
        <v/>
      </c>
      <c r="AB428" s="12">
        <f>IF(H428=0,"",IF(I428=13,H428&amp;"  "&amp;TEXT(I428,"000")&amp;"  "&amp;TEXT(J428,"0000")&amp;"  "&amp;K428&amp;" - CPF: "&amp;E428,H428&amp;"  "&amp;TEXT(J428,"0000")&amp;"  "&amp;K428&amp;" - CPF: "&amp;AF428))</f>
        <v/>
      </c>
      <c r="AC428" s="12">
        <f>IF(L428=0,"",IF(AND(L428="CNPJ/CPF",A428="PF"),"PIX: "&amp;TEXT(M428,"00000000000"),IF(L428="TELEFONE","PIX: "&amp;M428,IF(L428="EMAIL","PIX: "&amp;M428,"PIX: "&amp;TEXT(M428,"00000000000000")))))</f>
        <v/>
      </c>
      <c r="AE428" s="86">
        <f>IF(A428="PF",LEN(B428),"")</f>
        <v/>
      </c>
      <c r="AF428" s="12">
        <f>IF(AE428="","",IF(AE428=8,"000."&amp;LEFT(B428,3)&amp;"."&amp;MID(B428,4,3)&amp;"-"&amp;RIGHT(B428,2),IF(AE428=9,"00"&amp;LEFT(B428,1)&amp;"."&amp;MID(B428,2,3)&amp;"."&amp;MID(B428,5,3)&amp;"-"&amp;RIGHT(B428,2),IF(AE428=10,"0"&amp;LEFT(B428,2)&amp;"."&amp;MID(B428,3,3)&amp;"."&amp;MID(B428,6,3)&amp;"-"&amp;RIGHT(B428,2),LEFT(B428,3)&amp;"."&amp;MID(B428,4,3)&amp;"."&amp;MID(B428,7,3)&amp;"-"&amp;RIGHT(B428,2)))))</f>
        <v/>
      </c>
    </row>
    <row r="429">
      <c r="A429" s="98">
        <f>IF(B429="","",IF(LEN(B429)&lt;=11,"PF","PJ"))</f>
        <v/>
      </c>
      <c r="B429" s="98" t="n">
        <v>16700914655</v>
      </c>
      <c r="C429" s="35" t="inlineStr">
        <is>
          <t>MATEUS HENRIQUE RODRIGUES</t>
        </is>
      </c>
      <c r="D429" s="35">
        <f>UPPER(C429)</f>
        <v/>
      </c>
      <c r="E429" s="37">
        <f>B429</f>
        <v/>
      </c>
      <c r="L429" s="12" t="inlineStr">
        <is>
          <t>CNPJ/CPF</t>
        </is>
      </c>
      <c r="M429" s="41">
        <f>IF(L429=0,"",IF(L429=Diversos!$I$2,IF(LEN(B429)&lt;=11,TEXT(B429,"00000000000"),TEXT(B429,"00000000000000")),IF(L429=Diversos!$I$3,G429,F429)))</f>
        <v/>
      </c>
      <c r="N429" s="12" t="inlineStr">
        <is>
          <t>MO</t>
        </is>
      </c>
      <c r="P429" s="12" t="inlineStr">
        <is>
          <t>COLABORADOR</t>
        </is>
      </c>
      <c r="AA429" s="59">
        <f>IF(AND(AB429&lt;&gt;"",AC429&lt;&gt;""),AC429,AB429&amp;AC429)</f>
        <v/>
      </c>
      <c r="AB429" s="12">
        <f>IF(H429=0,"",IF(I429=13,H429&amp;"  "&amp;TEXT(I429,"000")&amp;"  "&amp;TEXT(J429,"0000")&amp;"  "&amp;K429&amp;" - CPF: "&amp;E429,H429&amp;"  "&amp;TEXT(J429,"0000")&amp;"  "&amp;K429&amp;" - CPF: "&amp;AF429))</f>
        <v/>
      </c>
      <c r="AC429" s="12">
        <f>IF(L429=0,"",IF(AND(L429="CNPJ/CPF",A429="PF"),"PIX: "&amp;TEXT(M429,"00000000000"),IF(L429="TELEFONE","PIX: "&amp;M429,IF(L429="EMAIL","PIX: "&amp;M429,"PIX: "&amp;TEXT(M429,"00000000000000")))))</f>
        <v/>
      </c>
      <c r="AE429" s="86">
        <f>IF(A429="PF",LEN(B429),"")</f>
        <v/>
      </c>
      <c r="AF429" s="12">
        <f>IF(AE429="","",IF(AE429=8,"000."&amp;LEFT(B429,3)&amp;"."&amp;MID(B429,4,3)&amp;"-"&amp;RIGHT(B429,2),IF(AE429=9,"00"&amp;LEFT(B429,1)&amp;"."&amp;MID(B429,2,3)&amp;"."&amp;MID(B429,5,3)&amp;"-"&amp;RIGHT(B429,2),IF(AE429=10,"0"&amp;LEFT(B429,2)&amp;"."&amp;MID(B429,3,3)&amp;"."&amp;MID(B429,6,3)&amp;"-"&amp;RIGHT(B429,2),LEFT(B429,3)&amp;"."&amp;MID(B429,4,3)&amp;"."&amp;MID(B429,7,3)&amp;"-"&amp;RIGHT(B429,2)))))</f>
        <v/>
      </c>
    </row>
    <row r="430">
      <c r="A430" s="98">
        <f>IF(B430="","",IF(LEN(B430)&lt;=11,"PF","PJ"))</f>
        <v/>
      </c>
      <c r="B430" s="98" t="inlineStr">
        <is>
          <t>00.003.516/0001-90</t>
        </is>
      </c>
      <c r="C430" s="35" t="inlineStr">
        <is>
          <t>MC BAUCHEMIE BRASIL INDUSTRIA E COMERCIO LTDA</t>
        </is>
      </c>
      <c r="D430" s="36">
        <f>UPPER(C430)</f>
        <v/>
      </c>
      <c r="E430" s="37">
        <f>B430</f>
        <v/>
      </c>
      <c r="M430" s="41">
        <f>IF(L430=0,"",IF(L430=Diversos!$I$2,IF(LEN(B430)&lt;=11,TEXT(B430,"00000000000"),TEXT(B430,"00000000000000")),IF(L430=Diversos!$I$3,G430,F430)))</f>
        <v/>
      </c>
      <c r="N430" s="12" t="inlineStr">
        <is>
          <t>MAT</t>
        </is>
      </c>
      <c r="P430" s="12" t="inlineStr">
        <is>
          <t>FORNECEDOR</t>
        </is>
      </c>
      <c r="Q430" s="12" t="inlineStr">
        <is>
          <t>RUA HENRI MARTIN</t>
        </is>
      </c>
      <c r="R430" s="12" t="n">
        <v>235</v>
      </c>
      <c r="T430" s="12" t="inlineStr">
        <is>
          <t xml:space="preserve"> CHACARA BELVERDE</t>
        </is>
      </c>
      <c r="U430" s="42" t="n">
        <v>6742048</v>
      </c>
      <c r="V430" s="12" t="inlineStr">
        <is>
          <t>VARGEM GRANDE PAULISTA</t>
        </is>
      </c>
      <c r="W430" s="12" t="inlineStr">
        <is>
          <t>SP</t>
        </is>
      </c>
      <c r="AA430" s="59">
        <f>IF(AND(AB430&lt;&gt;"",AC430&lt;&gt;""),AC430,AB430&amp;AC430)</f>
        <v/>
      </c>
      <c r="AB430" s="12">
        <f>IF(H430=0,"",IF(I430=13,H430&amp;"  "&amp;TEXT(I430,"000")&amp;"  "&amp;TEXT(J430,"0000")&amp;"  "&amp;K430&amp;" - CPF: "&amp;E430,H430&amp;"  "&amp;TEXT(J430,"0000")&amp;"  "&amp;K430&amp;" - CPF: "&amp;AF430))</f>
        <v/>
      </c>
      <c r="AC430" s="12">
        <f>IF(L430=0,"",IF(AND(L430="CNPJ/CPF",A430="PF"),"PIX: "&amp;TEXT(M430,"00000000000"),IF(L430="TELEFONE","PIX: "&amp;M430,IF(L430="EMAIL","PIX: "&amp;M430,"PIX: "&amp;TEXT(M430,"00000000000000")))))</f>
        <v/>
      </c>
      <c r="AE430" s="86">
        <f>IF(A430="PF",LEN(B430),"")</f>
        <v/>
      </c>
      <c r="AF430" s="12">
        <f>IF(AE430="","",IF(AE430=8,"000."&amp;LEFT(B430,3)&amp;"."&amp;MID(B430,4,3)&amp;"-"&amp;RIGHT(B430,2),IF(AE430=9,"00"&amp;LEFT(B430,1)&amp;"."&amp;MID(B430,2,3)&amp;"."&amp;MID(B430,5,3)&amp;"-"&amp;RIGHT(B430,2),IF(AE430=10,"0"&amp;LEFT(B430,2)&amp;"."&amp;MID(B430,3,3)&amp;"."&amp;MID(B430,6,3)&amp;"-"&amp;RIGHT(B430,2),LEFT(B430,3)&amp;"."&amp;MID(B430,4,3)&amp;"."&amp;MID(B430,7,3)&amp;"-"&amp;RIGHT(B430,2)))))</f>
        <v/>
      </c>
    </row>
    <row r="431">
      <c r="A431" s="98">
        <f>IF(B431="","",IF(LEN(B431)&lt;=11,"PF","PJ"))</f>
        <v/>
      </c>
      <c r="B431" s="98" t="n">
        <v>40238235000130</v>
      </c>
      <c r="C431" s="35" t="inlineStr">
        <is>
          <t>MEGA IMPERMEABILIZAÇÃO</t>
        </is>
      </c>
      <c r="D431" s="35">
        <f>UPPER(C431)</f>
        <v/>
      </c>
      <c r="E431" s="98">
        <f>B431</f>
        <v/>
      </c>
      <c r="L431" s="12" t="inlineStr">
        <is>
          <t>CNPJ/CPF</t>
        </is>
      </c>
      <c r="M431" s="41">
        <f>IF(L431=0,"",IF(L431=Diversos!$I$2,IF(LEN(B431)&lt;=11,TEXT(B431,"00000000000"),TEXT(B431,"00000000000000")),IF(L431=Diversos!$I$3,G431,F431)))</f>
        <v/>
      </c>
      <c r="N431" s="12" t="inlineStr">
        <is>
          <t>SERV</t>
        </is>
      </c>
      <c r="AA431" s="59">
        <f>IF(AND(AB431&lt;&gt;"",AC431&lt;&gt;""),AC431,AB431&amp;AC431)</f>
        <v/>
      </c>
      <c r="AB431" s="12">
        <f>IF(H431=0,"",IF(I431=13,H431&amp;"  "&amp;TEXT(I431,"000")&amp;"  "&amp;TEXT(J431,"0000")&amp;"  "&amp;K431&amp;" - CPF: "&amp;E431,H431&amp;"  "&amp;TEXT(J431,"0000")&amp;"  "&amp;K431&amp;" - CPF: "&amp;AF431))</f>
        <v/>
      </c>
      <c r="AC431" s="12">
        <f>IF(L431=0,"",IF(AND(L431="CNPJ/CPF",A431="PF"),"PIX: "&amp;TEXT(M431,"00000000000"),IF(L431="TELEFONE","PIX: "&amp;M431,IF(L431="EMAIL","PIX: "&amp;M431,"PIX: "&amp;TEXT(M431,"00000000000000")))))</f>
        <v/>
      </c>
      <c r="AE431" s="86">
        <f>IF(A431="PF",LEN(B431),"")</f>
        <v/>
      </c>
      <c r="AF431" s="12">
        <f>IF(AE431="","",IF(AE431=8,"000."&amp;LEFT(B431,3)&amp;"."&amp;MID(B431,4,3)&amp;"-"&amp;RIGHT(B431,2),IF(AE431=9,"00"&amp;LEFT(B431,1)&amp;"."&amp;MID(B431,2,3)&amp;"."&amp;MID(B431,5,3)&amp;"-"&amp;RIGHT(B431,2),IF(AE431=10,"0"&amp;LEFT(B431,2)&amp;"."&amp;MID(B431,3,3)&amp;"."&amp;MID(B431,6,3)&amp;"-"&amp;RIGHT(B431,2),LEFT(B431,3)&amp;"."&amp;MID(B431,4,3)&amp;"."&amp;MID(B431,7,3)&amp;"-"&amp;RIGHT(B431,2)))))</f>
        <v/>
      </c>
    </row>
    <row r="432">
      <c r="A432" s="98">
        <f>IF(B432="","",IF(LEN(B432)&lt;=11,"PF","PJ"))</f>
        <v/>
      </c>
      <c r="B432" s="98" t="n">
        <v>10573521000191</v>
      </c>
      <c r="C432" s="35" t="inlineStr">
        <is>
          <t>MERCADOPAGO.COM REPRES. LTADA.</t>
        </is>
      </c>
      <c r="D432" s="35">
        <f>UPPER(C432)</f>
        <v/>
      </c>
      <c r="E432" s="37">
        <f>B432</f>
        <v/>
      </c>
      <c r="M432" s="41">
        <f>IF(L432=0,"",IF(L432=Diversos!$I$2,IF(LEN(B432)&lt;=11,TEXT(B432,"00000000000"),TEXT(B432,"00000000000000")),IF(L432=Diversos!$I$3,G432,F432)))</f>
        <v/>
      </c>
      <c r="N432" s="12" t="inlineStr">
        <is>
          <t>DIV</t>
        </is>
      </c>
      <c r="AA432" s="59">
        <f>IF(AND(AB432&lt;&gt;"",AC432&lt;&gt;""),AC432,AB432&amp;AC432)</f>
        <v/>
      </c>
      <c r="AB432" s="12">
        <f>IF(H432=0,"",IF(I432=13,H432&amp;"  "&amp;TEXT(I432,"000")&amp;"  "&amp;TEXT(J432,"0000")&amp;"  "&amp;K432&amp;" - CPF: "&amp;E432,H432&amp;"  "&amp;TEXT(J432,"0000")&amp;"  "&amp;K432&amp;" - CPF: "&amp;AF432))</f>
        <v/>
      </c>
      <c r="AC432" s="12">
        <f>IF(L432=0,"",IF(AND(L432="CNPJ/CPF",A432="PF"),"PIX: "&amp;TEXT(M432,"00000000000"),IF(L432="TELEFONE","PIX: "&amp;M432,IF(L432="EMAIL","PIX: "&amp;M432,"PIX: "&amp;TEXT(M432,"00000000000000")))))</f>
        <v/>
      </c>
      <c r="AE432" s="86">
        <f>IF(A432="PF",LEN(B432),"")</f>
        <v/>
      </c>
      <c r="AF432" s="12">
        <f>IF(AE432="","",IF(AE432=8,"000."&amp;LEFT(B432,3)&amp;"."&amp;MID(B432,4,3)&amp;"-"&amp;RIGHT(B432,2),IF(AE432=9,"00"&amp;LEFT(B432,1)&amp;"."&amp;MID(B432,2,3)&amp;"."&amp;MID(B432,5,3)&amp;"-"&amp;RIGHT(B432,2),IF(AE432=10,"0"&amp;LEFT(B432,2)&amp;"."&amp;MID(B432,3,3)&amp;"."&amp;MID(B432,6,3)&amp;"-"&amp;RIGHT(B432,2),LEFT(B432,3)&amp;"."&amp;MID(B432,4,3)&amp;"."&amp;MID(B432,7,3)&amp;"-"&amp;RIGHT(B432,2)))))</f>
        <v/>
      </c>
    </row>
    <row r="433">
      <c r="A433" s="98">
        <f>IF(B433="","",IF(LEN(B433)&lt;=11,"PF","PJ"))</f>
        <v/>
      </c>
      <c r="B433" s="98" t="n">
        <v>29319920000159</v>
      </c>
      <c r="C433" s="35" t="inlineStr">
        <is>
          <t>MF COMERCIO E INDUSTRIA DE EPS LTDA</t>
        </is>
      </c>
      <c r="D433" s="36" t="inlineStr">
        <is>
          <t>MF COMERCIO E INDUSTRIA DE EPS LTDA</t>
        </is>
      </c>
      <c r="E433" s="37">
        <f>B433</f>
        <v/>
      </c>
      <c r="M433" s="41">
        <f>IF(L433=0,"",IF(L433=Diversos!$I$2,IF(LEN(B433)&lt;=11,TEXT(B433,"00000000000"),TEXT(B433,"00000000000000")),IF(L433=Diversos!$I$3,G433,F433)))</f>
        <v/>
      </c>
      <c r="N433" s="12" t="inlineStr">
        <is>
          <t>MO</t>
        </is>
      </c>
      <c r="O433" s="12" t="inlineStr">
        <is>
          <t>EPI</t>
        </is>
      </c>
      <c r="P433" s="12" t="inlineStr">
        <is>
          <t>FORNECEDOR</t>
        </is>
      </c>
      <c r="AA433" s="59">
        <f>IF(AND(AB433&lt;&gt;"",AC433&lt;&gt;""),AC433,AB433&amp;AC433)</f>
        <v/>
      </c>
      <c r="AB433" s="12">
        <f>IF(H433=0,"",IF(I433=13,H433&amp;"  "&amp;TEXT(I433,"000")&amp;"  "&amp;TEXT(J433,"0000")&amp;"  "&amp;K433&amp;" - CPF: "&amp;E433,H433&amp;"  "&amp;TEXT(J433,"0000")&amp;"  "&amp;K433&amp;" - CPF: "&amp;AF433))</f>
        <v/>
      </c>
      <c r="AC433" s="12">
        <f>IF(L433=0,"",IF(AND(L433="CNPJ/CPF",A433="PF"),"PIX: "&amp;TEXT(M433,"00000000000"),IF(L433="TELEFONE","PIX: "&amp;M433,IF(L433="EMAIL","PIX: "&amp;M433,"PIX: "&amp;TEXT(M433,"00000000000000")))))</f>
        <v/>
      </c>
      <c r="AE433" s="86">
        <f>IF(A433="PF",LEN(B433),"")</f>
        <v/>
      </c>
      <c r="AF433" s="12">
        <f>IF(AE433="","",IF(AE433=8,"000."&amp;LEFT(B433,3)&amp;"."&amp;MID(B433,4,3)&amp;"-"&amp;RIGHT(B433,2),IF(AE433=9,"00"&amp;LEFT(B433,1)&amp;"."&amp;MID(B433,2,3)&amp;"."&amp;MID(B433,5,3)&amp;"-"&amp;RIGHT(B433,2),IF(AE433=10,"0"&amp;LEFT(B433,2)&amp;"."&amp;MID(B433,3,3)&amp;"."&amp;MID(B433,6,3)&amp;"-"&amp;RIGHT(B433,2),LEFT(B433,3)&amp;"."&amp;MID(B433,4,3)&amp;"."&amp;MID(B433,7,3)&amp;"-"&amp;RIGHT(B433,2)))))</f>
        <v/>
      </c>
    </row>
    <row r="434">
      <c r="A434" s="98">
        <f>IF(B434="","",IF(LEN(B434)&lt;=11,"PF","PJ"))</f>
        <v/>
      </c>
      <c r="B434" s="89" t="inlineStr">
        <is>
          <t>26.742.329/0001-11</t>
        </is>
      </c>
      <c r="C434" s="58" t="inlineStr">
        <is>
          <t>MG MANUTENÇÃO E SERVIÇOS</t>
        </is>
      </c>
      <c r="D434" s="35">
        <f>UPPER(C434)</f>
        <v/>
      </c>
      <c r="E434" s="98">
        <f>B434</f>
        <v/>
      </c>
      <c r="M434" s="41">
        <f>IF(L434=0,"",IF(L434=Diversos!$I$2,IF(LEN(B434)&lt;=11,TEXT(B434,"00000000000"),TEXT(B434,"00000000000000")),IF(L434=Diversos!$I$3,G434,F434)))</f>
        <v/>
      </c>
      <c r="N434" s="83" t="inlineStr">
        <is>
          <t>SERV</t>
        </is>
      </c>
      <c r="AA434" s="59">
        <f>IF(AND(AB434&lt;&gt;"",AC434&lt;&gt;""),AC434,AB434&amp;AC434)</f>
        <v/>
      </c>
      <c r="AB434" s="12">
        <f>IF(H434=0,"",IF(I434=13,H434&amp;"  "&amp;TEXT(I434,"000")&amp;"  "&amp;TEXT(J434,"0000")&amp;"  "&amp;K434&amp;" - CPF: "&amp;E434,H434&amp;"  "&amp;TEXT(J434,"0000")&amp;"  "&amp;K434&amp;" - CPF: "&amp;AF434))</f>
        <v/>
      </c>
      <c r="AC434" s="12">
        <f>IF(L434=0,"",IF(AND(L434="CNPJ/CPF",A434="PF"),"PIX: "&amp;TEXT(M434,"00000000000"),IF(L434="TELEFONE","PIX: "&amp;M434,IF(L434="EMAIL","PIX: "&amp;M434,"PIX: "&amp;TEXT(M434,"00000000000000")))))</f>
        <v/>
      </c>
      <c r="AE434" s="86">
        <f>IF(A434="PF",LEN(B434),"")</f>
        <v/>
      </c>
      <c r="AF434" s="12">
        <f>IF(AE434="","",IF(AE434=8,"000."&amp;LEFT(B434,3)&amp;"."&amp;MID(B434,4,3)&amp;"-"&amp;RIGHT(B434,2),IF(AE434=9,"00"&amp;LEFT(B434,1)&amp;"."&amp;MID(B434,2,3)&amp;"."&amp;MID(B434,5,3)&amp;"-"&amp;RIGHT(B434,2),IF(AE434=10,"0"&amp;LEFT(B434,2)&amp;"."&amp;MID(B434,3,3)&amp;"."&amp;MID(B434,6,3)&amp;"-"&amp;RIGHT(B434,2),LEFT(B434,3)&amp;"."&amp;MID(B434,4,3)&amp;"."&amp;MID(B434,7,3)&amp;"-"&amp;RIGHT(B434,2)))))</f>
        <v/>
      </c>
    </row>
    <row r="435">
      <c r="A435" s="98">
        <f>IF(B435="","",IF(LEN(B435)&lt;=11,"PF","PJ"))</f>
        <v/>
      </c>
      <c r="B435" s="98" t="n">
        <v>18535773000138</v>
      </c>
      <c r="C435" s="35" t="inlineStr">
        <is>
          <t>MG PARAFUSOS</t>
        </is>
      </c>
      <c r="D435" s="35">
        <f>UPPER(C435)</f>
        <v/>
      </c>
      <c r="E435" s="98">
        <f>B435</f>
        <v/>
      </c>
      <c r="M435" s="41">
        <f>IF(L435=0,"",IF(L435=Diversos!$I$2,IF(LEN(B435)&lt;=11,TEXT(B435,"00000000000"),TEXT(B435,"00000000000000")),IF(L435=Diversos!$I$3,G435,F435)))</f>
        <v/>
      </c>
      <c r="N435" s="12" t="inlineStr">
        <is>
          <t>MAT</t>
        </is>
      </c>
      <c r="AA435" s="59">
        <f>IF(AND(AB435&lt;&gt;"",AC435&lt;&gt;""),AC435,AB435&amp;AC435)</f>
        <v/>
      </c>
      <c r="AB435" s="12">
        <f>IF(H435=0,"",IF(I435=13,H435&amp;"  "&amp;TEXT(I435,"000")&amp;"  "&amp;TEXT(J435,"0000")&amp;"  "&amp;K435&amp;" - CPF: "&amp;E435,H435&amp;"  "&amp;TEXT(J435,"0000")&amp;"  "&amp;K435&amp;" - CPF: "&amp;AF435))</f>
        <v/>
      </c>
      <c r="AC435" s="12">
        <f>IF(L435=0,"",IF(AND(L435="CNPJ/CPF",A435="PF"),"PIX: "&amp;TEXT(M435,"00000000000"),IF(L435="TELEFONE","PIX: "&amp;M435,IF(L435="EMAIL","PIX: "&amp;M435,"PIX: "&amp;TEXT(M435,"00000000000000")))))</f>
        <v/>
      </c>
      <c r="AE435" s="86">
        <f>IF(A435="PF",LEN(B435),"")</f>
        <v/>
      </c>
      <c r="AF435" s="12">
        <f>IF(AE435="","",IF(AE435=8,"000."&amp;LEFT(B435,3)&amp;"."&amp;MID(B435,4,3)&amp;"-"&amp;RIGHT(B435,2),IF(AE435=9,"00"&amp;LEFT(B435,1)&amp;"."&amp;MID(B435,2,3)&amp;"."&amp;MID(B435,5,3)&amp;"-"&amp;RIGHT(B435,2),IF(AE435=10,"0"&amp;LEFT(B435,2)&amp;"."&amp;MID(B435,3,3)&amp;"."&amp;MID(B435,6,3)&amp;"-"&amp;RIGHT(B435,2),LEFT(B435,3)&amp;"."&amp;MID(B435,4,3)&amp;"."&amp;MID(B435,7,3)&amp;"-"&amp;RIGHT(B435,2)))))</f>
        <v/>
      </c>
    </row>
    <row r="436">
      <c r="A436" s="98">
        <f>IF(B436="","",IF(LEN(B436)&lt;=11,"PF","PJ"))</f>
        <v/>
      </c>
      <c r="B436" s="37" t="n">
        <v>36245582000113</v>
      </c>
      <c r="C436" s="36" t="inlineStr">
        <is>
          <t>MHS SEGURANÇA E MEDICINA DO TRABALHO</t>
        </is>
      </c>
      <c r="D436" s="36">
        <f>UPPER(C436)</f>
        <v/>
      </c>
      <c r="E436" s="37">
        <f>B436</f>
        <v/>
      </c>
      <c r="F436" s="43" t="n"/>
      <c r="G436" s="44" t="n"/>
      <c r="H436" s="44" t="n"/>
      <c r="I436" s="45" t="n"/>
      <c r="J436" s="46" t="n"/>
      <c r="K436" s="44" t="n"/>
      <c r="L436" s="44" t="n"/>
      <c r="M436" s="41">
        <f>IF(L436=0,"",IF(L436=Diversos!$I$2,IF(LEN(B436)&lt;=11,TEXT(B436,"00000000000"),TEXT(B436,"00000000000000")),IF(L436=Diversos!$I$3,G436,F436)))</f>
        <v/>
      </c>
      <c r="N436" s="44" t="inlineStr">
        <is>
          <t>MO</t>
        </is>
      </c>
      <c r="O436" s="12" t="inlineStr">
        <is>
          <t>MEDICINA DO TRABALHO</t>
        </is>
      </c>
      <c r="P436" s="44" t="inlineStr">
        <is>
          <t>FORNECEDOR</t>
        </is>
      </c>
      <c r="Q436" s="44" t="inlineStr">
        <is>
          <t>RUA RIO DE JANEIRO</t>
        </is>
      </c>
      <c r="R436" s="44" t="n">
        <v>462</v>
      </c>
      <c r="S436" s="44" t="inlineStr">
        <is>
          <t>SALA 1415</t>
        </is>
      </c>
      <c r="T436" s="44" t="inlineStr">
        <is>
          <t>CENTRO</t>
        </is>
      </c>
      <c r="U436" s="47" t="n">
        <v>30160909</v>
      </c>
      <c r="V436" s="44" t="inlineStr">
        <is>
          <t>BELO HORIZONTE</t>
        </is>
      </c>
      <c r="W436" s="44" t="inlineStr">
        <is>
          <t>MG</t>
        </is>
      </c>
      <c r="X436" s="44" t="n"/>
      <c r="Y436" s="44" t="n"/>
      <c r="Z436" s="44" t="n"/>
      <c r="AA436" s="59">
        <f>IF(AND(AB436&lt;&gt;"",AC436&lt;&gt;""),AC436,AB436&amp;AC436)</f>
        <v/>
      </c>
      <c r="AB436" s="12">
        <f>IF(H436=0,"",IF(I436=13,H436&amp;"  "&amp;TEXT(I436,"000")&amp;"  "&amp;TEXT(J436,"0000")&amp;"  "&amp;K436&amp;" - CPF: "&amp;E436,H436&amp;"  "&amp;TEXT(J436,"0000")&amp;"  "&amp;K436&amp;" - CPF: "&amp;AF436))</f>
        <v/>
      </c>
      <c r="AC436" s="12">
        <f>IF(L436=0,"",IF(AND(L436="CNPJ/CPF",A436="PF"),"PIX: "&amp;TEXT(M436,"00000000000"),IF(L436="TELEFONE","PIX: "&amp;M436,IF(L436="EMAIL","PIX: "&amp;M436,"PIX: "&amp;TEXT(M436,"00000000000000")))))</f>
        <v/>
      </c>
      <c r="AE436" s="86">
        <f>IF(A436="PF",LEN(B436),"")</f>
        <v/>
      </c>
      <c r="AF436" s="12">
        <f>IF(AE436="","",IF(AE436=8,"000."&amp;LEFT(B436,3)&amp;"."&amp;MID(B436,4,3)&amp;"-"&amp;RIGHT(B436,2),IF(AE436=9,"00"&amp;LEFT(B436,1)&amp;"."&amp;MID(B436,2,3)&amp;"."&amp;MID(B436,5,3)&amp;"-"&amp;RIGHT(B436,2),IF(AE436=10,"0"&amp;LEFT(B436,2)&amp;"."&amp;MID(B436,3,3)&amp;"."&amp;MID(B436,6,3)&amp;"-"&amp;RIGHT(B436,2),LEFT(B436,3)&amp;"."&amp;MID(B436,4,3)&amp;"."&amp;MID(B436,7,3)&amp;"-"&amp;RIGHT(B436,2)))))</f>
        <v/>
      </c>
    </row>
    <row r="437">
      <c r="A437" s="98">
        <f>IF(B437="","",IF(LEN(B437)&lt;=11,"PF","PJ"))</f>
        <v/>
      </c>
      <c r="B437" s="98" t="n">
        <v>57265801504</v>
      </c>
      <c r="C437" s="35" t="inlineStr">
        <is>
          <t>MIGUEL SOUZA DE OLIVEIRA</t>
        </is>
      </c>
      <c r="D437" s="35">
        <f>UPPER(C437)</f>
        <v/>
      </c>
      <c r="E437" s="98">
        <f>B437</f>
        <v/>
      </c>
      <c r="L437" s="12" t="inlineStr">
        <is>
          <t>CNPJ/CPF</t>
        </is>
      </c>
      <c r="M437" s="41">
        <f>IF(L437=0,"",IF(L437=Diversos!$I$2,IF(LEN(B437)&lt;=11,TEXT(B437,"00000000000"),TEXT(B437,"00000000000000")),IF(L437=Diversos!$I$3,G437,F437)))</f>
        <v/>
      </c>
      <c r="N437" s="12" t="inlineStr">
        <is>
          <t>MO</t>
        </is>
      </c>
      <c r="AA437" s="59">
        <f>IF(AND(AB437&lt;&gt;"",AC437&lt;&gt;""),AC437,AB437&amp;AC437)</f>
        <v/>
      </c>
      <c r="AB437" s="12">
        <f>IF(H437=0,"",IF(I437=13,H437&amp;"  "&amp;TEXT(I437,"000")&amp;"  "&amp;TEXT(J437,"0000")&amp;"  "&amp;K437&amp;" - CPF: "&amp;E437,H437&amp;"  "&amp;TEXT(J437,"0000")&amp;"  "&amp;K437&amp;" - CPF: "&amp;AF437))</f>
        <v/>
      </c>
      <c r="AC437" s="12">
        <f>IF(L437=0,"",IF(AND(L437="CNPJ/CPF",A437="PF"),"PIX: "&amp;TEXT(M437,"00000000000"),IF(L437="TELEFONE","PIX: "&amp;M437,IF(L437="EMAIL","PIX: "&amp;M437,"PIX: "&amp;TEXT(M437,"00000000000000")))))</f>
        <v/>
      </c>
      <c r="AE437" s="86">
        <f>IF(A437="PF",LEN(B437),"")</f>
        <v/>
      </c>
      <c r="AF437" s="12">
        <f>IF(AE437="","",IF(AE437=8,"000."&amp;LEFT(B437,3)&amp;"."&amp;MID(B437,4,3)&amp;"-"&amp;RIGHT(B437,2),IF(AE437=9,"00"&amp;LEFT(B437,1)&amp;"."&amp;MID(B437,2,3)&amp;"."&amp;MID(B437,5,3)&amp;"-"&amp;RIGHT(B437,2),IF(AE437=10,"0"&amp;LEFT(B437,2)&amp;"."&amp;MID(B437,3,3)&amp;"."&amp;MID(B437,6,3)&amp;"-"&amp;RIGHT(B437,2),LEFT(B437,3)&amp;"."&amp;MID(B437,4,3)&amp;"."&amp;MID(B437,7,3)&amp;"-"&amp;RIGHT(B437,2)))))</f>
        <v/>
      </c>
    </row>
    <row r="438">
      <c r="A438" s="98">
        <f>IF(B438="","",IF(LEN(B438)&lt;=11,"PF","PJ"))</f>
        <v/>
      </c>
      <c r="B438" s="37" t="n">
        <v>17194994000127</v>
      </c>
      <c r="C438" s="36" t="inlineStr">
        <is>
          <t>MINAS FERRAMENTAS LTDA</t>
        </is>
      </c>
      <c r="D438" s="36">
        <f>UPPER(C438)</f>
        <v/>
      </c>
      <c r="E438" s="37">
        <f>B438</f>
        <v/>
      </c>
      <c r="F438" s="43" t="n"/>
      <c r="G438" s="44" t="n"/>
      <c r="H438" s="44" t="n"/>
      <c r="I438" s="45" t="n"/>
      <c r="J438" s="46" t="n"/>
      <c r="K438" s="44" t="n"/>
      <c r="L438" s="44" t="n"/>
      <c r="M438" s="41">
        <f>IF(L438=0,"",IF(L438=Diversos!$I$2,IF(LEN(B438)&lt;=11,TEXT(B438,"00000000000"),TEXT(B438,"00000000000000")),IF(L438=Diversos!$I$3,G438,F438)))</f>
        <v/>
      </c>
      <c r="N438" s="44" t="inlineStr">
        <is>
          <t>MAT</t>
        </is>
      </c>
      <c r="O438" s="44" t="n"/>
      <c r="P438" s="44" t="n"/>
      <c r="Q438" s="44" t="inlineStr">
        <is>
          <t>Avenida Bias Fortes</t>
        </is>
      </c>
      <c r="R438" s="44" t="n">
        <v>1853</v>
      </c>
      <c r="S438" s="44" t="n"/>
      <c r="T438" s="44" t="inlineStr">
        <is>
          <t>BARRO PRETO</t>
        </is>
      </c>
      <c r="U438" s="47" t="n">
        <v>30170019</v>
      </c>
      <c r="V438" s="44" t="inlineStr">
        <is>
          <t>BELO HORIZONTE</t>
        </is>
      </c>
      <c r="W438" s="44" t="inlineStr">
        <is>
          <t>MG</t>
        </is>
      </c>
      <c r="X438" s="44" t="n"/>
      <c r="Y438" s="44" t="n"/>
      <c r="Z438" s="44" t="n"/>
      <c r="AA438" s="59">
        <f>IF(AND(AB438&lt;&gt;"",AC438&lt;&gt;""),AC438,AB438&amp;AC438)</f>
        <v/>
      </c>
      <c r="AB438" s="12">
        <f>IF(H438=0,"",IF(I438=13,H438&amp;"  "&amp;TEXT(I438,"000")&amp;"  "&amp;TEXT(J438,"0000")&amp;"  "&amp;K438&amp;" - CPF: "&amp;E438,H438&amp;"  "&amp;TEXT(J438,"0000")&amp;"  "&amp;K438&amp;" - CPF: "&amp;AF438))</f>
        <v/>
      </c>
      <c r="AC438" s="12">
        <f>IF(L438=0,"",IF(AND(L438="CNPJ/CPF",A438="PF"),"PIX: "&amp;TEXT(M438,"00000000000"),IF(L438="TELEFONE","PIX: "&amp;M438,IF(L438="EMAIL","PIX: "&amp;M438,"PIX: "&amp;TEXT(M438,"00000000000000")))))</f>
        <v/>
      </c>
      <c r="AE438" s="86">
        <f>IF(A438="PF",LEN(B438),"")</f>
        <v/>
      </c>
      <c r="AF438" s="12">
        <f>IF(AE438="","",IF(AE438=8,"000."&amp;LEFT(B438,3)&amp;"."&amp;MID(B438,4,3)&amp;"-"&amp;RIGHT(B438,2),IF(AE438=9,"00"&amp;LEFT(B438,1)&amp;"."&amp;MID(B438,2,3)&amp;"."&amp;MID(B438,5,3)&amp;"-"&amp;RIGHT(B438,2),IF(AE438=10,"0"&amp;LEFT(B438,2)&amp;"."&amp;MID(B438,3,3)&amp;"."&amp;MID(B438,6,3)&amp;"-"&amp;RIGHT(B438,2),LEFT(B438,3)&amp;"."&amp;MID(B438,4,3)&amp;"."&amp;MID(B438,7,3)&amp;"-"&amp;RIGHT(B438,2)))))</f>
        <v/>
      </c>
    </row>
    <row r="439">
      <c r="A439" s="98">
        <f>IF(B439="","",IF(LEN(B439)&lt;=11,"PF","PJ"))</f>
        <v/>
      </c>
      <c r="B439" s="37" t="n">
        <v>17194994000470</v>
      </c>
      <c r="C439" s="36" t="inlineStr">
        <is>
          <t>MINAS FERRAMENTAS LTDA</t>
        </is>
      </c>
      <c r="D439" s="36">
        <f>UPPER(C439)</f>
        <v/>
      </c>
      <c r="E439" s="37">
        <f>B439</f>
        <v/>
      </c>
      <c r="F439" s="43" t="n"/>
      <c r="G439" s="44" t="n"/>
      <c r="H439" s="44" t="n"/>
      <c r="I439" s="45" t="n"/>
      <c r="J439" s="46" t="n"/>
      <c r="K439" s="44" t="n"/>
      <c r="L439" s="44" t="n"/>
      <c r="M439" s="41">
        <f>IF(L439=0,"",IF(L439=Diversos!$I$2,IF(LEN(B439)&lt;=11,TEXT(B439,"00000000000"),TEXT(B439,"00000000000000")),IF(L439=Diversos!$I$3,G439,F439)))</f>
        <v/>
      </c>
      <c r="N439" s="44" t="inlineStr">
        <is>
          <t>MAT</t>
        </is>
      </c>
      <c r="O439" s="44" t="n"/>
      <c r="P439" s="44" t="n"/>
      <c r="Q439" s="44" t="inlineStr">
        <is>
          <t>Avenida Bias Fortes</t>
        </is>
      </c>
      <c r="R439" s="44" t="n">
        <v>1853</v>
      </c>
      <c r="S439" s="44" t="n"/>
      <c r="T439" s="44" t="inlineStr">
        <is>
          <t>BARRO PRETO</t>
        </is>
      </c>
      <c r="U439" s="47" t="n">
        <v>30170019</v>
      </c>
      <c r="V439" s="44" t="inlineStr">
        <is>
          <t>BELO HORIZONTE</t>
        </is>
      </c>
      <c r="W439" s="44" t="inlineStr">
        <is>
          <t>MG</t>
        </is>
      </c>
      <c r="X439" s="44" t="n"/>
      <c r="Y439" s="44" t="n"/>
      <c r="Z439" s="44" t="n"/>
      <c r="AA439" s="59">
        <f>IF(AND(AB439&lt;&gt;"",AC439&lt;&gt;""),AC439,AB439&amp;AC439)</f>
        <v/>
      </c>
      <c r="AB439" s="12">
        <f>IF(H439=0,"",IF(I439=13,H439&amp;"  "&amp;TEXT(I439,"000")&amp;"  "&amp;TEXT(J439,"0000")&amp;"  "&amp;K439&amp;" - CPF: "&amp;E439,H439&amp;"  "&amp;TEXT(J439,"0000")&amp;"  "&amp;K439&amp;" - CPF: "&amp;AF439))</f>
        <v/>
      </c>
      <c r="AC439" s="12">
        <f>IF(L439=0,"",IF(AND(L439="CNPJ/CPF",A439="PF"),"PIX: "&amp;TEXT(M439,"00000000000"),IF(L439="TELEFONE","PIX: "&amp;M439,IF(L439="EMAIL","PIX: "&amp;M439,"PIX: "&amp;TEXT(M439,"00000000000000")))))</f>
        <v/>
      </c>
      <c r="AE439" s="86">
        <f>IF(A439="PF",LEN(B439),"")</f>
        <v/>
      </c>
      <c r="AF439" s="12">
        <f>IF(AE439="","",IF(AE439=8,"000."&amp;LEFT(B439,3)&amp;"."&amp;MID(B439,4,3)&amp;"-"&amp;RIGHT(B439,2),IF(AE439=9,"00"&amp;LEFT(B439,1)&amp;"."&amp;MID(B439,2,3)&amp;"."&amp;MID(B439,5,3)&amp;"-"&amp;RIGHT(B439,2),IF(AE439=10,"0"&amp;LEFT(B439,2)&amp;"."&amp;MID(B439,3,3)&amp;"."&amp;MID(B439,6,3)&amp;"-"&amp;RIGHT(B439,2),LEFT(B439,3)&amp;"."&amp;MID(B439,4,3)&amp;"."&amp;MID(B439,7,3)&amp;"-"&amp;RIGHT(B439,2)))))</f>
        <v/>
      </c>
    </row>
    <row r="440">
      <c r="A440" s="98">
        <f>IF(B440="","",IF(LEN(B440)&lt;=11,"PF","PJ"))</f>
        <v/>
      </c>
      <c r="B440" s="98" t="n">
        <v>31989487968</v>
      </c>
      <c r="C440" s="35" t="inlineStr">
        <is>
          <t>MISLANIA COELHO DE MATOS SANTOS</t>
        </is>
      </c>
      <c r="D440" s="35">
        <f>UPPER(C440)</f>
        <v/>
      </c>
      <c r="E440" s="98">
        <f>B440</f>
        <v/>
      </c>
      <c r="M440" s="41">
        <f>IF(L440=0,"",IF(L440=Diversos!$I$2,IF(LEN(B440)&lt;=11,TEXT(B440,"00000000000"),TEXT(B440,"00000000000000")),IF(L440=Diversos!$I$3,G440,F440)))</f>
        <v/>
      </c>
      <c r="N440" s="12" t="inlineStr">
        <is>
          <t>SERV</t>
        </is>
      </c>
      <c r="AA440" s="59">
        <f>IF(AND(AB440&lt;&gt;"",AC440&lt;&gt;""),AC440,AB440&amp;AC440)</f>
        <v/>
      </c>
      <c r="AB440" s="12">
        <f>IF(H440=0,"",IF(I440=13,H440&amp;"  "&amp;TEXT(I440,"000")&amp;"  "&amp;TEXT(J440,"0000")&amp;"  "&amp;K440&amp;" - CPF: "&amp;E440,H440&amp;"  "&amp;TEXT(J440,"0000")&amp;"  "&amp;K440&amp;" - CPF: "&amp;AF440))</f>
        <v/>
      </c>
      <c r="AC440" s="12">
        <f>IF(L440=0,"",IF(AND(L440="CNPJ/CPF",A440="PF"),"PIX: "&amp;TEXT(M440,"00000000000"),IF(L440="TELEFONE","PIX: "&amp;M440,IF(L440="EMAIL","PIX: "&amp;M440,"PIX: "&amp;TEXT(M440,"00000000000000")))))</f>
        <v/>
      </c>
      <c r="AE440" s="86">
        <f>IF(A440="PF",LEN(B440),"")</f>
        <v/>
      </c>
      <c r="AF440" s="12">
        <f>IF(AE440="","",IF(AE440=8,"000."&amp;LEFT(B440,3)&amp;"."&amp;MID(B440,4,3)&amp;"-"&amp;RIGHT(B440,2),IF(AE440=9,"00"&amp;LEFT(B440,1)&amp;"."&amp;MID(B440,2,3)&amp;"."&amp;MID(B440,5,3)&amp;"-"&amp;RIGHT(B440,2),IF(AE440=10,"0"&amp;LEFT(B440,2)&amp;"."&amp;MID(B440,3,3)&amp;"."&amp;MID(B440,6,3)&amp;"-"&amp;RIGHT(B440,2),LEFT(B440,3)&amp;"."&amp;MID(B440,4,3)&amp;"."&amp;MID(B440,7,3)&amp;"-"&amp;RIGHT(B440,2)))))</f>
        <v/>
      </c>
    </row>
    <row r="441">
      <c r="A441" s="98">
        <f>IF(B441="","",IF(LEN(B441)&lt;=11,"PF","PJ"))</f>
        <v/>
      </c>
      <c r="B441" s="98" t="n">
        <v>50322705000101</v>
      </c>
      <c r="C441" s="35" t="inlineStr">
        <is>
          <t>MIX BOMBAS PEDRA LTDA</t>
        </is>
      </c>
      <c r="D441" s="35">
        <f>UPPER(C441)</f>
        <v/>
      </c>
      <c r="E441" s="98">
        <f>B441</f>
        <v/>
      </c>
      <c r="M441" s="41">
        <f>IF(L441=0,"",IF(L441=Diversos!$I$2,IF(LEN(B441)&lt;=11,TEXT(B441,"00000000000"),TEXT(B441,"00000000000000")),IF(L441=Diversos!$I$3,G441,F441)))</f>
        <v/>
      </c>
      <c r="N441" s="12" t="inlineStr">
        <is>
          <t>MAT</t>
        </is>
      </c>
      <c r="AA441" s="59">
        <f>IF(AND(AB441&lt;&gt;"",AC441&lt;&gt;""),AC441,AB441&amp;AC441)</f>
        <v/>
      </c>
      <c r="AB441" s="12">
        <f>IF(H441=0,"",IF(I441=13,H441&amp;"  "&amp;TEXT(I441,"000")&amp;"  "&amp;TEXT(J441,"0000")&amp;"  "&amp;K441&amp;" - CPF: "&amp;E441,H441&amp;"  "&amp;TEXT(J441,"0000")&amp;"  "&amp;K441&amp;" - CPF: "&amp;AF441))</f>
        <v/>
      </c>
      <c r="AC441" s="12">
        <f>IF(L441=0,"",IF(AND(L441="CNPJ/CPF",A441="PF"),"PIX: "&amp;TEXT(M441,"00000000000"),IF(L441="TELEFONE","PIX: "&amp;M441,IF(L441="EMAIL","PIX: "&amp;M441,"PIX: "&amp;TEXT(M441,"00000000000000")))))</f>
        <v/>
      </c>
      <c r="AE441" s="86">
        <f>IF(A441="PF",LEN(B441),"")</f>
        <v/>
      </c>
      <c r="AF441" s="12">
        <f>IF(AE441="","",IF(AE441=8,"000."&amp;LEFT(B441,3)&amp;"."&amp;MID(B441,4,3)&amp;"-"&amp;RIGHT(B441,2),IF(AE441=9,"00"&amp;LEFT(B441,1)&amp;"."&amp;MID(B441,2,3)&amp;"."&amp;MID(B441,5,3)&amp;"-"&amp;RIGHT(B441,2),IF(AE441=10,"0"&amp;LEFT(B441,2)&amp;"."&amp;MID(B441,3,3)&amp;"."&amp;MID(B441,6,3)&amp;"-"&amp;RIGHT(B441,2),LEFT(B441,3)&amp;"."&amp;MID(B441,4,3)&amp;"."&amp;MID(B441,7,3)&amp;"-"&amp;RIGHT(B441,2)))))</f>
        <v/>
      </c>
    </row>
    <row r="442">
      <c r="A442" s="98">
        <f>IF(B442="","",IF(LEN(B442)&lt;=11,"PF","PJ"))</f>
        <v/>
      </c>
      <c r="B442" s="98" t="n">
        <v>98196758715</v>
      </c>
      <c r="C442" s="35" t="inlineStr">
        <is>
          <t>MOISÉS ROSA DIAS</t>
        </is>
      </c>
      <c r="D442" s="35">
        <f>UPPER(C442)</f>
        <v/>
      </c>
      <c r="E442" s="98">
        <f>B442</f>
        <v/>
      </c>
      <c r="L442" s="12" t="inlineStr">
        <is>
          <t>CNPJ/CPF</t>
        </is>
      </c>
      <c r="M442" s="41">
        <f>IF(L442=0,"",IF(L442=Diversos!$I$2,IF(LEN(B442)&lt;=11,TEXT(B442,"00000000000"),TEXT(B442,"00000000000000")),IF(L442=Diversos!$I$3,G442,F442)))</f>
        <v/>
      </c>
      <c r="N442" s="12" t="inlineStr">
        <is>
          <t>MO</t>
        </is>
      </c>
      <c r="AA442" s="59">
        <f>IF(AND(AB442&lt;&gt;"",AC442&lt;&gt;""),AC442,AB442&amp;AC442)</f>
        <v/>
      </c>
      <c r="AB442" s="12">
        <f>IF(H442=0,"",IF(I442=13,H442&amp;"  "&amp;TEXT(I442,"000")&amp;"  "&amp;TEXT(J442,"0000")&amp;"  "&amp;K442&amp;" - CPF: "&amp;E442,H442&amp;"  "&amp;TEXT(J442,"0000")&amp;"  "&amp;K442&amp;" - CPF: "&amp;AF442))</f>
        <v/>
      </c>
      <c r="AC442" s="12">
        <f>IF(L442=0,"",IF(AND(L442="CNPJ/CPF",A442="PF"),"PIX: "&amp;TEXT(M442,"00000000000"),IF(L442="TELEFONE","PIX: "&amp;M442,IF(L442="EMAIL","PIX: "&amp;M442,"PIX: "&amp;TEXT(M442,"00000000000000")))))</f>
        <v/>
      </c>
      <c r="AE442" s="86">
        <f>IF(A442="PF",LEN(B442),"")</f>
        <v/>
      </c>
      <c r="AF442" s="12">
        <f>IF(AE442="","",IF(AE442=8,"000."&amp;LEFT(B442,3)&amp;"."&amp;MID(B442,4,3)&amp;"-"&amp;RIGHT(B442,2),IF(AE442=9,"00"&amp;LEFT(B442,1)&amp;"."&amp;MID(B442,2,3)&amp;"."&amp;MID(B442,5,3)&amp;"-"&amp;RIGHT(B442,2),IF(AE442=10,"0"&amp;LEFT(B442,2)&amp;"."&amp;MID(B442,3,3)&amp;"."&amp;MID(B442,6,3)&amp;"-"&amp;RIGHT(B442,2),LEFT(B442,3)&amp;"."&amp;MID(B442,4,3)&amp;"."&amp;MID(B442,7,3)&amp;"-"&amp;RIGHT(B442,2)))))</f>
        <v/>
      </c>
    </row>
    <row r="443">
      <c r="A443" s="98">
        <f>IF(B443="","",IF(LEN(B443)&lt;=11,"PF","PJ"))</f>
        <v/>
      </c>
      <c r="B443" s="98" t="n">
        <v>25148036672</v>
      </c>
      <c r="C443" s="35" t="inlineStr">
        <is>
          <t>MOISÉS TAVARES DE SOUZA</t>
        </is>
      </c>
      <c r="D443" s="35">
        <f>UPPER(C443)</f>
        <v/>
      </c>
      <c r="E443" s="98">
        <f>B443</f>
        <v/>
      </c>
      <c r="F443" s="38" t="n">
        <v>31999782589</v>
      </c>
      <c r="L443" s="12" t="inlineStr">
        <is>
          <t>TELEFONE</t>
        </is>
      </c>
      <c r="M443" s="41">
        <f>IF(L443=0,"",IF(L443=Diversos!$I$2,IF(LEN(B443)&lt;=11,TEXT(B443,"00000000000"),TEXT(B443,"00000000000000")),IF(L443=Diversos!$I$3,G443,F443)))</f>
        <v/>
      </c>
      <c r="N443" s="12" t="inlineStr">
        <is>
          <t>SERV</t>
        </is>
      </c>
      <c r="AA443" s="59">
        <f>IF(AND(AB443&lt;&gt;"",AC443&lt;&gt;""),AC443,AB443&amp;AC443)</f>
        <v/>
      </c>
      <c r="AB443" s="12">
        <f>IF(H443=0,"",IF(I443=13,H443&amp;"  "&amp;TEXT(I443,"000")&amp;"  "&amp;TEXT(J443,"0000")&amp;"  "&amp;K443&amp;" - CPF: "&amp;E443,H443&amp;"  "&amp;TEXT(J443,"0000")&amp;"  "&amp;K443&amp;" - CPF: "&amp;AF443))</f>
        <v/>
      </c>
      <c r="AC443" s="12">
        <f>IF(L443=0,"",IF(AND(L443="CNPJ/CPF",A443="PF"),"PIX: "&amp;TEXT(M443,"00000000000"),IF(L443="TELEFONE","PIX: "&amp;M443,IF(L443="EMAIL","PIX: "&amp;M443,"PIX: "&amp;TEXT(M443,"00000000000000")))))</f>
        <v/>
      </c>
      <c r="AE443" s="86">
        <f>IF(A443="PF",LEN(B443),"")</f>
        <v/>
      </c>
      <c r="AF443" s="12">
        <f>IF(AE443="","",IF(AE443=8,"000."&amp;LEFT(B443,3)&amp;"."&amp;MID(B443,4,3)&amp;"-"&amp;RIGHT(B443,2),IF(AE443=9,"00"&amp;LEFT(B443,1)&amp;"."&amp;MID(B443,2,3)&amp;"."&amp;MID(B443,5,3)&amp;"-"&amp;RIGHT(B443,2),IF(AE443=10,"0"&amp;LEFT(B443,2)&amp;"."&amp;MID(B443,3,3)&amp;"."&amp;MID(B443,6,3)&amp;"-"&amp;RIGHT(B443,2),LEFT(B443,3)&amp;"."&amp;MID(B443,4,3)&amp;"."&amp;MID(B443,7,3)&amp;"-"&amp;RIGHT(B443,2)))))</f>
        <v/>
      </c>
    </row>
    <row r="444">
      <c r="A444" s="98">
        <f>IF(B444="","",IF(LEN(B444)&lt;=11,"PF","PJ"))</f>
        <v/>
      </c>
      <c r="B444" s="37" t="n">
        <v>21587809000131</v>
      </c>
      <c r="C444" s="36" t="inlineStr">
        <is>
          <t>MR DESENTUPIDORA LTDA</t>
        </is>
      </c>
      <c r="D444" s="36" t="inlineStr">
        <is>
          <t>MR DESENTUPIDORA</t>
        </is>
      </c>
      <c r="E444" s="37">
        <f>B444</f>
        <v/>
      </c>
      <c r="F444" s="43" t="n"/>
      <c r="G444" s="44" t="n"/>
      <c r="H444" s="44" t="n"/>
      <c r="I444" s="45" t="n"/>
      <c r="J444" s="46" t="n"/>
      <c r="K444" s="44" t="n"/>
      <c r="L444" s="44" t="inlineStr">
        <is>
          <t>CNPJ/CPF</t>
        </is>
      </c>
      <c r="M444" s="41">
        <f>IF(L444=0,"",IF(L444=Diversos!$I$2,IF(LEN(B444)&lt;=11,TEXT(B444,"00000000000"),TEXT(B444,"00000000000000")),IF(L444=Diversos!$I$3,G444,F444)))</f>
        <v/>
      </c>
      <c r="N444" s="44" t="inlineStr">
        <is>
          <t>SERV</t>
        </is>
      </c>
      <c r="O444" s="44" t="n"/>
      <c r="P444" s="44" t="inlineStr">
        <is>
          <t>FORNECEDOR</t>
        </is>
      </c>
      <c r="Q444" s="44" t="inlineStr">
        <is>
          <t>Avenida Marginal</t>
        </is>
      </c>
      <c r="R444" s="44" t="n">
        <v>201</v>
      </c>
      <c r="S444" s="44" t="n"/>
      <c r="T444" s="44" t="inlineStr">
        <is>
          <t>SANTA CRUZ</t>
        </is>
      </c>
      <c r="U444" s="47" t="n">
        <v>33205388</v>
      </c>
      <c r="V444" s="44" t="inlineStr">
        <is>
          <t>VESPASIANO</t>
        </is>
      </c>
      <c r="W444" s="44" t="inlineStr">
        <is>
          <t>MG</t>
        </is>
      </c>
      <c r="X444" s="44" t="n"/>
      <c r="Y444" s="44" t="n"/>
      <c r="Z444" s="44" t="n"/>
      <c r="AA444" s="59">
        <f>IF(AND(AB444&lt;&gt;"",AC444&lt;&gt;""),AC444,AB444&amp;AC444)</f>
        <v/>
      </c>
      <c r="AB444" s="12">
        <f>IF(H444=0,"",IF(I444=13,H444&amp;"  "&amp;TEXT(I444,"000")&amp;"  "&amp;TEXT(J444,"0000")&amp;"  "&amp;K444&amp;" - CPF: "&amp;E444,H444&amp;"  "&amp;TEXT(J444,"0000")&amp;"  "&amp;K444&amp;" - CPF: "&amp;AF444))</f>
        <v/>
      </c>
      <c r="AC444" s="12">
        <f>IF(L444=0,"",IF(AND(L444="CNPJ/CPF",A444="PF"),"PIX: "&amp;TEXT(M444,"00000000000"),IF(L444="TELEFONE","PIX: "&amp;M444,IF(L444="EMAIL","PIX: "&amp;M444,"PIX: "&amp;TEXT(M444,"00000000000000")))))</f>
        <v/>
      </c>
      <c r="AE444" s="86">
        <f>IF(A444="PF",LEN(B444),"")</f>
        <v/>
      </c>
      <c r="AF444" s="12">
        <f>IF(AE444="","",IF(AE444=8,"000."&amp;LEFT(B444,3)&amp;"."&amp;MID(B444,4,3)&amp;"-"&amp;RIGHT(B444,2),IF(AE444=9,"00"&amp;LEFT(B444,1)&amp;"."&amp;MID(B444,2,3)&amp;"."&amp;MID(B444,5,3)&amp;"-"&amp;RIGHT(B444,2),IF(AE444=10,"0"&amp;LEFT(B444,2)&amp;"."&amp;MID(B444,3,3)&amp;"."&amp;MID(B444,6,3)&amp;"-"&amp;RIGHT(B444,2),LEFT(B444,3)&amp;"."&amp;MID(B444,4,3)&amp;"."&amp;MID(B444,7,3)&amp;"-"&amp;RIGHT(B444,2)))))</f>
        <v/>
      </c>
    </row>
    <row r="445">
      <c r="A445" s="98">
        <f>IF(B445="","",IF(LEN(B445)&lt;=11,"PF","PJ"))</f>
        <v/>
      </c>
      <c r="B445" s="98" t="n">
        <v>46423467000145</v>
      </c>
      <c r="C445" s="35" t="inlineStr">
        <is>
          <t>MR DESENTUPIDORA</t>
        </is>
      </c>
      <c r="D445" s="35">
        <f>UPPER(C445)</f>
        <v/>
      </c>
      <c r="E445" s="98">
        <f>B445</f>
        <v/>
      </c>
      <c r="M445" s="41">
        <f>IF(L445=0,"",IF(L445=Diversos!$I$2,IF(LEN(B445)&lt;=11,TEXT(B445,"00000000000"),TEXT(B445,"00000000000000")),IF(L445=Diversos!$I$3,G445,F445)))</f>
        <v/>
      </c>
      <c r="N445" s="12" t="inlineStr">
        <is>
          <t>MAT</t>
        </is>
      </c>
      <c r="AA445" s="59">
        <f>IF(AND(AB445&lt;&gt;"",AC445&lt;&gt;""),AC445,AB445&amp;AC445)</f>
        <v/>
      </c>
      <c r="AB445" s="12">
        <f>IF(H445=0,"",IF(I445=13,H445&amp;"  "&amp;TEXT(I445,"000")&amp;"  "&amp;TEXT(J445,"0000")&amp;"  "&amp;K445&amp;" - CPF: "&amp;E445,H445&amp;"  "&amp;TEXT(J445,"0000")&amp;"  "&amp;K445&amp;" - CPF: "&amp;AF445))</f>
        <v/>
      </c>
      <c r="AC445" s="12">
        <f>IF(L445=0,"",IF(AND(L445="CNPJ/CPF",A445="PF"),"PIX: "&amp;TEXT(M445,"00000000000"),IF(L445="TELEFONE","PIX: "&amp;M445,IF(L445="EMAIL","PIX: "&amp;M445,"PIX: "&amp;TEXT(M445,"00000000000000")))))</f>
        <v/>
      </c>
      <c r="AE445" s="86">
        <f>IF(A445="PF",LEN(B445),"")</f>
        <v/>
      </c>
      <c r="AF445" s="12">
        <f>IF(AE445="","",IF(AE445=8,"000."&amp;LEFT(B445,3)&amp;"."&amp;MID(B445,4,3)&amp;"-"&amp;RIGHT(B445,2),IF(AE445=9,"00"&amp;LEFT(B445,1)&amp;"."&amp;MID(B445,2,3)&amp;"."&amp;MID(B445,5,3)&amp;"-"&amp;RIGHT(B445,2),IF(AE445=10,"0"&amp;LEFT(B445,2)&amp;"."&amp;MID(B445,3,3)&amp;"."&amp;MID(B445,6,3)&amp;"-"&amp;RIGHT(B445,2),LEFT(B445,3)&amp;"."&amp;MID(B445,4,3)&amp;"."&amp;MID(B445,7,3)&amp;"-"&amp;RIGHT(B445,2)))))</f>
        <v/>
      </c>
    </row>
    <row r="446">
      <c r="A446" s="98">
        <f>IF(B446="","",IF(LEN(B446)&lt;=11,"PF","PJ"))</f>
        <v/>
      </c>
      <c r="B446" s="98" t="n">
        <v>11925738000186</v>
      </c>
      <c r="C446" s="35" t="inlineStr">
        <is>
          <t>MULTI CIMENTO LTDA</t>
        </is>
      </c>
      <c r="D446" s="35">
        <f>UPPER(C446)</f>
        <v/>
      </c>
      <c r="E446" s="37">
        <f>B446</f>
        <v/>
      </c>
      <c r="F446" s="43" t="n"/>
      <c r="M446" s="41">
        <f>IF(L446=0,"",IF(L446=Diversos!$I$2,IF(LEN(B446)&lt;=11,TEXT(B446,"00000000000"),TEXT(B446,"00000000000000")),IF(L446=Diversos!$I$3,G446,F446)))</f>
        <v/>
      </c>
      <c r="N446" s="12" t="inlineStr">
        <is>
          <t>MAT</t>
        </is>
      </c>
      <c r="Q446" s="12" t="inlineStr">
        <is>
          <t>Rodovia Br040</t>
        </is>
      </c>
      <c r="R446" s="12" t="inlineStr">
        <is>
          <t>Km 688</t>
        </is>
      </c>
      <c r="T446" s="12" t="inlineStr">
        <is>
          <t>Kennedy</t>
        </is>
      </c>
      <c r="V446" s="12" t="inlineStr">
        <is>
          <t>CONTAGEM</t>
        </is>
      </c>
      <c r="W446" s="12" t="inlineStr">
        <is>
          <t>MG</t>
        </is>
      </c>
      <c r="AA446" s="59">
        <f>IF(AND(AB446&lt;&gt;"",AC446&lt;&gt;""),AC446,AB446&amp;AC446)</f>
        <v/>
      </c>
      <c r="AB446" s="12">
        <f>IF(H446=0,"",IF(I446=13,H446&amp;"  "&amp;TEXT(I446,"000")&amp;"  "&amp;TEXT(J446,"0000")&amp;"  "&amp;K446&amp;" - CPF: "&amp;E446,H446&amp;"  "&amp;TEXT(J446,"0000")&amp;"  "&amp;K446&amp;" - CPF: "&amp;AF446))</f>
        <v/>
      </c>
      <c r="AC446" s="12">
        <f>IF(L446=0,"",IF(AND(L446="CNPJ/CPF",A446="PF"),"PIX: "&amp;TEXT(M446,"00000000000"),IF(L446="TELEFONE","PIX: "&amp;M446,IF(L446="EMAIL","PIX: "&amp;M446,"PIX: "&amp;TEXT(M446,"00000000000000")))))</f>
        <v/>
      </c>
      <c r="AE446" s="86">
        <f>IF(A446="PF",LEN(B446),"")</f>
        <v/>
      </c>
      <c r="AF446" s="12">
        <f>IF(AE446="","",IF(AE446=8,"000."&amp;LEFT(B446,3)&amp;"."&amp;MID(B446,4,3)&amp;"-"&amp;RIGHT(B446,2),IF(AE446=9,"00"&amp;LEFT(B446,1)&amp;"."&amp;MID(B446,2,3)&amp;"."&amp;MID(B446,5,3)&amp;"-"&amp;RIGHT(B446,2),IF(AE446=10,"0"&amp;LEFT(B446,2)&amp;"."&amp;MID(B446,3,3)&amp;"."&amp;MID(B446,6,3)&amp;"-"&amp;RIGHT(B446,2),LEFT(B446,3)&amp;"."&amp;MID(B446,4,3)&amp;"."&amp;MID(B446,7,3)&amp;"-"&amp;RIGHT(B446,2)))))</f>
        <v/>
      </c>
    </row>
    <row r="447">
      <c r="A447" s="98">
        <f>IF(B447="","",IF(LEN(B447)&lt;=11,"PF","PJ"))</f>
        <v/>
      </c>
      <c r="B447" s="98" t="n">
        <v>41776745000124</v>
      </c>
      <c r="C447" s="35" t="inlineStr">
        <is>
          <t>Multi Transportes LTDA</t>
        </is>
      </c>
      <c r="D447" s="35">
        <f>UPPER(C447)</f>
        <v/>
      </c>
      <c r="E447" s="98">
        <f>B447</f>
        <v/>
      </c>
      <c r="M447" s="41">
        <f>IF(L447=0,"",IF(L447=Diversos!$I$2,IF(LEN(B447)&lt;=11,TEXT(B447,"00000000000"),TEXT(B447,"00000000000000")),IF(L447=Diversos!$I$3,G447,F447)))</f>
        <v/>
      </c>
      <c r="N447" s="12" t="inlineStr">
        <is>
          <t>LOC</t>
        </is>
      </c>
      <c r="AA447" s="59">
        <f>IF(AND(AB447&lt;&gt;"",AC447&lt;&gt;""),AC447,AB447&amp;AC447)</f>
        <v/>
      </c>
      <c r="AB447" s="12">
        <f>IF(H447=0,"",IF(I447=13,H447&amp;"  "&amp;TEXT(I447,"000")&amp;"  "&amp;TEXT(J447,"0000")&amp;"  "&amp;K447&amp;" - CPF: "&amp;E447,H447&amp;"  "&amp;TEXT(J447,"0000")&amp;"  "&amp;K447&amp;" - CPF: "&amp;AF447))</f>
        <v/>
      </c>
      <c r="AC447" s="12">
        <f>IF(L447=0,"",IF(AND(L447="CNPJ/CPF",A447="PF"),"PIX: "&amp;TEXT(M447,"00000000000"),IF(L447="TELEFONE","PIX: "&amp;M447,IF(L447="EMAIL","PIX: "&amp;M447,"PIX: "&amp;TEXT(M447,"00000000000000")))))</f>
        <v/>
      </c>
      <c r="AE447" s="86">
        <f>IF(A447="PF",LEN(B447),"")</f>
        <v/>
      </c>
      <c r="AF447" s="12">
        <f>IF(AE447="","",IF(AE447=8,"000."&amp;LEFT(B447,3)&amp;"."&amp;MID(B447,4,3)&amp;"-"&amp;RIGHT(B447,2),IF(AE447=9,"00"&amp;LEFT(B447,1)&amp;"."&amp;MID(B447,2,3)&amp;"."&amp;MID(B447,5,3)&amp;"-"&amp;RIGHT(B447,2),IF(AE447=10,"0"&amp;LEFT(B447,2)&amp;"."&amp;MID(B447,3,3)&amp;"."&amp;MID(B447,6,3)&amp;"-"&amp;RIGHT(B447,2),LEFT(B447,3)&amp;"."&amp;MID(B447,4,3)&amp;"."&amp;MID(B447,7,3)&amp;"-"&amp;RIGHT(B447,2)))))</f>
        <v/>
      </c>
    </row>
    <row r="448">
      <c r="A448" s="98">
        <f>IF(B448="","",IF(LEN(B448)&lt;=11,"PF","PJ"))</f>
        <v/>
      </c>
      <c r="B448" s="52" t="n">
        <v>90090090000</v>
      </c>
      <c r="C448" s="35" t="inlineStr">
        <is>
          <t>NATALINO LOPES</t>
        </is>
      </c>
      <c r="D448" s="35">
        <f>UPPER(C448)</f>
        <v/>
      </c>
      <c r="E448" s="37">
        <f>B448</f>
        <v/>
      </c>
      <c r="F448" s="43" t="n"/>
      <c r="M448" s="41">
        <f>IF(L448=0,"",IF(L448=Diversos!$I$2,IF(LEN(B448)&lt;=11,TEXT(B448,"00000000000"),TEXT(B448,"00000000000000")),IF(L448=Diversos!$I$3,G448,F448)))</f>
        <v/>
      </c>
      <c r="N448" s="12" t="inlineStr">
        <is>
          <t>SERV</t>
        </is>
      </c>
      <c r="AA448" s="59">
        <f>IF(AND(AB448&lt;&gt;"",AC448&lt;&gt;""),AC448,AB448&amp;AC448)</f>
        <v/>
      </c>
      <c r="AB448" s="12">
        <f>IF(H448=0,"",IF(I448=13,H448&amp;"  "&amp;TEXT(I448,"000")&amp;"  "&amp;TEXT(J448,"0000")&amp;"  "&amp;K448&amp;" - CPF: "&amp;E448,H448&amp;"  "&amp;TEXT(J448,"0000")&amp;"  "&amp;K448&amp;" - CPF: "&amp;AF448))</f>
        <v/>
      </c>
      <c r="AC448" s="12">
        <f>IF(L448=0,"",IF(AND(L448="CNPJ/CPF",A448="PF"),"PIX: "&amp;TEXT(M448,"00000000000"),IF(L448="TELEFONE","PIX: "&amp;M448,IF(L448="EMAIL","PIX: "&amp;M448,"PIX: "&amp;TEXT(M448,"00000000000000")))))</f>
        <v/>
      </c>
      <c r="AE448" s="86">
        <f>IF(A448="PF",LEN(B448),"")</f>
        <v/>
      </c>
      <c r="AF448" s="12">
        <f>IF(AE448="","",IF(AE448=8,"000."&amp;LEFT(B448,3)&amp;"."&amp;MID(B448,4,3)&amp;"-"&amp;RIGHT(B448,2),IF(AE448=9,"00"&amp;LEFT(B448,1)&amp;"."&amp;MID(B448,2,3)&amp;"."&amp;MID(B448,5,3)&amp;"-"&amp;RIGHT(B448,2),IF(AE448=10,"0"&amp;LEFT(B448,2)&amp;"."&amp;MID(B448,3,3)&amp;"."&amp;MID(B448,6,3)&amp;"-"&amp;RIGHT(B448,2),LEFT(B448,3)&amp;"."&amp;MID(B448,4,3)&amp;"."&amp;MID(B448,7,3)&amp;"-"&amp;RIGHT(B448,2)))))</f>
        <v/>
      </c>
    </row>
    <row r="449">
      <c r="A449" s="98">
        <f>IF(B449="","",IF(LEN(B449)&lt;=11,"PF","PJ"))</f>
        <v/>
      </c>
      <c r="B449" s="98" t="n">
        <v>9765982640</v>
      </c>
      <c r="C449" s="35" t="inlineStr">
        <is>
          <t>NELSON AUGUSTO DE QUEIROZ</t>
        </is>
      </c>
      <c r="D449" s="36">
        <f>UPPER(C449)</f>
        <v/>
      </c>
      <c r="E449" s="37">
        <f>B449</f>
        <v/>
      </c>
      <c r="F449" s="43" t="n"/>
      <c r="L449" s="12" t="inlineStr">
        <is>
          <t>CNPJ/CPF</t>
        </is>
      </c>
      <c r="M449" s="41">
        <f>IF(L449=0,"",IF(L449=Diversos!$I$2,IF(LEN(B449)&lt;=11,TEXT(B449,"00000000000"),TEXT(B449,"00000000000000")),IF(L449=Diversos!$I$3,G449,F449)))</f>
        <v/>
      </c>
      <c r="N449" s="12" t="inlineStr">
        <is>
          <t>MO</t>
        </is>
      </c>
      <c r="P449" s="12" t="inlineStr">
        <is>
          <t>COLABORADOR</t>
        </is>
      </c>
      <c r="AA449" s="59">
        <f>IF(AND(AB449&lt;&gt;"",AC449&lt;&gt;""),AC449,AB449&amp;AC449)</f>
        <v/>
      </c>
      <c r="AB449" s="12">
        <f>IF(H449=0,"",IF(I449=13,H449&amp;"  "&amp;TEXT(I449,"000")&amp;"  "&amp;TEXT(J449,"0000")&amp;"  "&amp;K449&amp;" - CPF: "&amp;E449,H449&amp;"  "&amp;TEXT(J449,"0000")&amp;"  "&amp;K449&amp;" - CPF: "&amp;AF449))</f>
        <v/>
      </c>
      <c r="AC449" s="12">
        <f>IF(L449=0,"",IF(AND(L449="CNPJ/CPF",A449="PF"),"PIX: "&amp;TEXT(M449,"00000000000"),IF(L449="TELEFONE","PIX: "&amp;M449,IF(L449="EMAIL","PIX: "&amp;M449,"PIX: "&amp;TEXT(M449,"00000000000000")))))</f>
        <v/>
      </c>
      <c r="AE449" s="86">
        <f>IF(A449="PF",LEN(B449),"")</f>
        <v/>
      </c>
      <c r="AF449" s="12">
        <f>IF(AE449="","",IF(AE449=8,"000."&amp;LEFT(B449,3)&amp;"."&amp;MID(B449,4,3)&amp;"-"&amp;RIGHT(B449,2),IF(AE449=9,"00"&amp;LEFT(B449,1)&amp;"."&amp;MID(B449,2,3)&amp;"."&amp;MID(B449,5,3)&amp;"-"&amp;RIGHT(B449,2),IF(AE449=10,"0"&amp;LEFT(B449,2)&amp;"."&amp;MID(B449,3,3)&amp;"."&amp;MID(B449,6,3)&amp;"-"&amp;RIGHT(B449,2),LEFT(B449,3)&amp;"."&amp;MID(B449,4,3)&amp;"."&amp;MID(B449,7,3)&amp;"-"&amp;RIGHT(B449,2)))))</f>
        <v/>
      </c>
    </row>
    <row r="450">
      <c r="A450" s="98">
        <f>IF(B450="","",IF(LEN(B450)&lt;=11,"PF","PJ"))</f>
        <v/>
      </c>
      <c r="B450" s="98" t="n">
        <v>55865321668</v>
      </c>
      <c r="C450" s="35" t="inlineStr">
        <is>
          <t>NESIO TEIXEIRA DA COSTA</t>
        </is>
      </c>
      <c r="D450" s="35">
        <f>UPPER(C450)</f>
        <v/>
      </c>
      <c r="E450" s="37">
        <f>B450</f>
        <v/>
      </c>
      <c r="F450" s="43" t="n"/>
      <c r="L450" s="12" t="inlineStr">
        <is>
          <t>CNPJ/CPF</t>
        </is>
      </c>
      <c r="M450" s="41">
        <f>IF(L450=0,"",IF(L450=Diversos!$I$2,IF(LEN(B450)&lt;=11,TEXT(B450,"00000000000"),TEXT(B450,"00000000000000")),IF(L450=Diversos!$I$3,G450,F450)))</f>
        <v/>
      </c>
      <c r="N450" s="12" t="inlineStr">
        <is>
          <t>DIV</t>
        </is>
      </c>
      <c r="AA450" s="59">
        <f>IF(AND(AB450&lt;&gt;"",AC450&lt;&gt;""),AC450,AB450&amp;AC450)</f>
        <v/>
      </c>
      <c r="AB450" s="12">
        <f>IF(H450=0,"",IF(I450=13,H450&amp;"  "&amp;TEXT(I450,"000")&amp;"  "&amp;TEXT(J450,"0000")&amp;"  "&amp;K450&amp;" - CPF: "&amp;E450,H450&amp;"  "&amp;TEXT(J450,"0000")&amp;"  "&amp;K450&amp;" - CPF: "&amp;AF450))</f>
        <v/>
      </c>
      <c r="AC450" s="12">
        <f>IF(L450=0,"",IF(AND(L450="CNPJ/CPF",A450="PF"),"PIX: "&amp;TEXT(M450,"00000000000"),IF(L450="TELEFONE","PIX: "&amp;M450,IF(L450="EMAIL","PIX: "&amp;M450,"PIX: "&amp;TEXT(M450,"00000000000000")))))</f>
        <v/>
      </c>
      <c r="AE450" s="86">
        <f>IF(A450="PF",LEN(B450),"")</f>
        <v/>
      </c>
      <c r="AF450" s="12">
        <f>IF(AE450="","",IF(AE450=8,"000."&amp;LEFT(B450,3)&amp;"."&amp;MID(B450,4,3)&amp;"-"&amp;RIGHT(B450,2),IF(AE450=9,"00"&amp;LEFT(B450,1)&amp;"."&amp;MID(B450,2,3)&amp;"."&amp;MID(B450,5,3)&amp;"-"&amp;RIGHT(B450,2),IF(AE450=10,"0"&amp;LEFT(B450,2)&amp;"."&amp;MID(B450,3,3)&amp;"."&amp;MID(B450,6,3)&amp;"-"&amp;RIGHT(B450,2),LEFT(B450,3)&amp;"."&amp;MID(B450,4,3)&amp;"."&amp;MID(B450,7,3)&amp;"-"&amp;RIGHT(B450,2)))))</f>
        <v/>
      </c>
    </row>
    <row r="451">
      <c r="A451" s="98">
        <f>IF(B451="","",IF(LEN(B451)&lt;=11,"PF","PJ"))</f>
        <v/>
      </c>
      <c r="B451" s="98" t="n">
        <v>27857545000175</v>
      </c>
      <c r="C451" s="35" t="inlineStr">
        <is>
          <t>GMH DAS FOSSAS LTDA</t>
        </is>
      </c>
      <c r="D451" s="35" t="inlineStr">
        <is>
          <t>NEVES FOSSA SEPTICAS</t>
        </is>
      </c>
      <c r="E451" s="37">
        <f>B451</f>
        <v/>
      </c>
      <c r="F451" s="43" t="n"/>
      <c r="M451" s="41">
        <f>IF(L451=0,"",IF(L451=Diversos!$I$2,IF(LEN(B451)&lt;=11,TEXT(B451,"00000000000"),TEXT(B451,"00000000000000")),IF(L451=Diversos!$I$3,G451,F451)))</f>
        <v/>
      </c>
      <c r="N451" s="12" t="inlineStr">
        <is>
          <t>MAT</t>
        </is>
      </c>
      <c r="Q451" s="12" t="inlineStr">
        <is>
          <t>AVENIDA PRESIDENTE JUSCELINO KUBISTCHEK</t>
        </is>
      </c>
      <c r="R451" s="12" t="n">
        <v>930</v>
      </c>
      <c r="T451" s="12" t="inlineStr">
        <is>
          <t>FAZENDA CASTRO</t>
        </is>
      </c>
      <c r="U451" s="42" t="n">
        <v>33826025</v>
      </c>
      <c r="V451" s="12" t="inlineStr">
        <is>
          <t>RIBEIRAO DAS NEVES</t>
        </is>
      </c>
      <c r="W451" s="12" t="inlineStr">
        <is>
          <t>MG</t>
        </is>
      </c>
      <c r="AA451" s="59">
        <f>IF(AND(AB451&lt;&gt;"",AC451&lt;&gt;""),AC451,AB451&amp;AC451)</f>
        <v/>
      </c>
      <c r="AB451" s="12">
        <f>IF(H451=0,"",IF(I451=13,H451&amp;"  "&amp;TEXT(I451,"000")&amp;"  "&amp;TEXT(J451,"0000")&amp;"  "&amp;K451&amp;" - CPF: "&amp;E451,H451&amp;"  "&amp;TEXT(J451,"0000")&amp;"  "&amp;K451&amp;" - CPF: "&amp;AF451))</f>
        <v/>
      </c>
      <c r="AC451" s="12">
        <f>IF(L451=0,"",IF(AND(L451="CNPJ/CPF",A451="PF"),"PIX: "&amp;TEXT(M451,"00000000000"),IF(L451="TELEFONE","PIX: "&amp;M451,IF(L451="EMAIL","PIX: "&amp;M451,"PIX: "&amp;TEXT(M451,"00000000000000")))))</f>
        <v/>
      </c>
      <c r="AE451" s="86">
        <f>IF(A451="PF",LEN(B451),"")</f>
        <v/>
      </c>
      <c r="AF451" s="12">
        <f>IF(AE451="","",IF(AE451=8,"000."&amp;LEFT(B451,3)&amp;"."&amp;MID(B451,4,3)&amp;"-"&amp;RIGHT(B451,2),IF(AE451=9,"00"&amp;LEFT(B451,1)&amp;"."&amp;MID(B451,2,3)&amp;"."&amp;MID(B451,5,3)&amp;"-"&amp;RIGHT(B451,2),IF(AE451=10,"0"&amp;LEFT(B451,2)&amp;"."&amp;MID(B451,3,3)&amp;"."&amp;MID(B451,6,3)&amp;"-"&amp;RIGHT(B451,2),LEFT(B451,3)&amp;"."&amp;MID(B451,4,3)&amp;"."&amp;MID(B451,7,3)&amp;"-"&amp;RIGHT(B451,2)))))</f>
        <v/>
      </c>
    </row>
    <row r="452">
      <c r="A452" s="98">
        <f>IF(B452="","",IF(LEN(B452)&lt;=11,"PF","PJ"))</f>
        <v/>
      </c>
      <c r="B452" s="98" t="n">
        <v>98903047672</v>
      </c>
      <c r="C452" s="35" t="inlineStr">
        <is>
          <t>NEY WALTER DE SOUZA</t>
        </is>
      </c>
      <c r="D452" s="35">
        <f>UPPER(C452)</f>
        <v/>
      </c>
      <c r="E452" s="98">
        <f>B452</f>
        <v/>
      </c>
      <c r="H452" s="12" t="inlineStr">
        <is>
          <t>BRADESCO</t>
        </is>
      </c>
      <c r="J452" s="40" t="n">
        <v>484</v>
      </c>
      <c r="K452" s="12" t="n">
        <v>5000459</v>
      </c>
      <c r="M452" s="41">
        <f>IF(L452=0,"",IF(L452=Diversos!$I$2,IF(LEN(B452)&lt;=11,TEXT(B452,"00000000000"),TEXT(B452,"00000000000000")),IF(L452=Diversos!$I$3,G452,F452)))</f>
        <v/>
      </c>
      <c r="N452" s="12" t="inlineStr">
        <is>
          <t>SERV</t>
        </is>
      </c>
      <c r="AA452" s="59">
        <f>IF(AND(AB452&lt;&gt;"",AC452&lt;&gt;""),AC452,AB452&amp;AC452)</f>
        <v/>
      </c>
      <c r="AB452" s="12">
        <f>IF(H452=0,"",IF(I452=13,H452&amp;"  "&amp;TEXT(I452,"000")&amp;"  "&amp;TEXT(J452,"0000")&amp;"  "&amp;K452&amp;" - CPF: "&amp;E452,H452&amp;"  "&amp;TEXT(J452,"0000")&amp;"  "&amp;K452&amp;" - CPF: "&amp;AF452))</f>
        <v/>
      </c>
      <c r="AC452" s="12">
        <f>IF(L452=0,"",IF(AND(L452="CNPJ/CPF",A452="PF"),"PIX: "&amp;TEXT(M452,"00000000000"),IF(L452="TELEFONE","PIX: "&amp;M452,IF(L452="EMAIL","PIX: "&amp;M452,"PIX: "&amp;TEXT(M452,"00000000000000")))))</f>
        <v/>
      </c>
      <c r="AE452" s="86">
        <f>IF(A452="PF",LEN(B452),"")</f>
        <v/>
      </c>
      <c r="AF452" s="12">
        <f>IF(AE452="","",IF(AE452=8,"000."&amp;LEFT(B452,3)&amp;"."&amp;MID(B452,4,3)&amp;"-"&amp;RIGHT(B452,2),IF(AE452=9,"00"&amp;LEFT(B452,1)&amp;"."&amp;MID(B452,2,3)&amp;"."&amp;MID(B452,5,3)&amp;"-"&amp;RIGHT(B452,2),IF(AE452=10,"0"&amp;LEFT(B452,2)&amp;"."&amp;MID(B452,3,3)&amp;"."&amp;MID(B452,6,3)&amp;"-"&amp;RIGHT(B452,2),LEFT(B452,3)&amp;"."&amp;MID(B452,4,3)&amp;"."&amp;MID(B452,7,3)&amp;"-"&amp;RIGHT(B452,2)))))</f>
        <v/>
      </c>
    </row>
    <row r="453">
      <c r="A453" s="98">
        <f>IF(B453="","",IF(LEN(B453)&lt;=11,"PF","PJ"))</f>
        <v/>
      </c>
      <c r="B453" s="52" t="n">
        <v>31997172361</v>
      </c>
      <c r="C453" s="35" t="inlineStr">
        <is>
          <t xml:space="preserve">NIVALDO DA SILVA </t>
        </is>
      </c>
      <c r="D453" s="35">
        <f>UPPER(C453)</f>
        <v/>
      </c>
      <c r="E453" s="98">
        <f>B453</f>
        <v/>
      </c>
      <c r="F453" s="38" t="n">
        <v>31997172361</v>
      </c>
      <c r="L453" s="12" t="inlineStr">
        <is>
          <t>TELEFONE</t>
        </is>
      </c>
      <c r="M453" s="41">
        <f>IF(L453=0,"",IF(L453=Diversos!$I$2,IF(LEN(B453)&lt;=11,TEXT(B453,"00000000000"),TEXT(B453,"00000000000000")),IF(L453=Diversos!$I$3,G453,F453)))</f>
        <v/>
      </c>
      <c r="N453" s="12" t="inlineStr">
        <is>
          <t>MO</t>
        </is>
      </c>
      <c r="AA453" s="59">
        <f>IF(AND(AB453&lt;&gt;"",AC453&lt;&gt;""),AC453,AB453&amp;AC453)</f>
        <v/>
      </c>
      <c r="AB453" s="12">
        <f>IF(H453=0,"",IF(I453=13,H453&amp;"  "&amp;TEXT(I453,"000")&amp;"  "&amp;TEXT(J453,"0000")&amp;"  "&amp;K453&amp;" - CPF: "&amp;E453,H453&amp;"  "&amp;TEXT(J453,"0000")&amp;"  "&amp;K453&amp;" - CPF: "&amp;AF453))</f>
        <v/>
      </c>
      <c r="AC453" s="12">
        <f>IF(L453=0,"",IF(AND(L453="CNPJ/CPF",A453="PF"),"PIX: "&amp;TEXT(M453,"00000000000"),IF(L453="TELEFONE","PIX: "&amp;M453,IF(L453="EMAIL","PIX: "&amp;M453,"PIX: "&amp;TEXT(M453,"00000000000000")))))</f>
        <v/>
      </c>
      <c r="AE453" s="86">
        <f>IF(A453="PF",LEN(B453),"")</f>
        <v/>
      </c>
      <c r="AF453" s="12">
        <f>IF(AE453="","",IF(AE453=8,"000."&amp;LEFT(B453,3)&amp;"."&amp;MID(B453,4,3)&amp;"-"&amp;RIGHT(B453,2),IF(AE453=9,"00"&amp;LEFT(B453,1)&amp;"."&amp;MID(B453,2,3)&amp;"."&amp;MID(B453,5,3)&amp;"-"&amp;RIGHT(B453,2),IF(AE453=10,"0"&amp;LEFT(B453,2)&amp;"."&amp;MID(B453,3,3)&amp;"."&amp;MID(B453,6,3)&amp;"-"&amp;RIGHT(B453,2),LEFT(B453,3)&amp;"."&amp;MID(B453,4,3)&amp;"."&amp;MID(B453,7,3)&amp;"-"&amp;RIGHT(B453,2)))))</f>
        <v/>
      </c>
    </row>
    <row r="454">
      <c r="A454" s="98">
        <f>IF(B454="","",IF(LEN(B454)&lt;=11,"PF","PJ"))</f>
        <v/>
      </c>
      <c r="B454" s="98" t="n">
        <v>14072798002720</v>
      </c>
      <c r="C454" s="35" t="inlineStr">
        <is>
          <t>NL TINTAS E FERRAGENS LTDA</t>
        </is>
      </c>
      <c r="D454" s="35" t="inlineStr">
        <is>
          <t>NOSSA LOJA</t>
        </is>
      </c>
      <c r="E454" s="98">
        <f>B454</f>
        <v/>
      </c>
      <c r="M454" s="41">
        <f>IF(L454=0,"",IF(L454=Diversos!$I$2,IF(LEN(B454)&lt;=11,TEXT(B454,"00000000000"),TEXT(B454,"00000000000000")),IF(L454=Diversos!$I$3,G454,F454)))</f>
        <v/>
      </c>
      <c r="N454" s="12" t="inlineStr">
        <is>
          <t>MAT</t>
        </is>
      </c>
      <c r="O454" s="12" t="inlineStr">
        <is>
          <t>PINTURA</t>
        </is>
      </c>
      <c r="AA454" s="59">
        <f>IF(AND(AB454&lt;&gt;"",AC454&lt;&gt;""),AC454,AB454&amp;AC454)</f>
        <v/>
      </c>
      <c r="AB454" s="12">
        <f>IF(H454=0,"",IF(I454=13,H454&amp;"  "&amp;TEXT(I454,"000")&amp;"  "&amp;TEXT(J454,"0000")&amp;"  "&amp;K454&amp;" - CPF: "&amp;E454,H454&amp;"  "&amp;TEXT(J454,"0000")&amp;"  "&amp;K454&amp;" - CPF: "&amp;AF454))</f>
        <v/>
      </c>
      <c r="AC454" s="12">
        <f>IF(L454=0,"",IF(AND(L454="CNPJ/CPF",A454="PF"),"PIX: "&amp;TEXT(M454,"00000000000"),IF(L454="TELEFONE","PIX: "&amp;M454,IF(L454="EMAIL","PIX: "&amp;M454,"PIX: "&amp;TEXT(M454,"00000000000000")))))</f>
        <v/>
      </c>
      <c r="AE454" s="86">
        <f>IF(A454="PF",LEN(B454),"")</f>
        <v/>
      </c>
      <c r="AF454" s="12">
        <f>IF(AE454="","",IF(AE454=8,"000."&amp;LEFT(B454,3)&amp;"."&amp;MID(B454,4,3)&amp;"-"&amp;RIGHT(B454,2),IF(AE454=9,"00"&amp;LEFT(B454,1)&amp;"."&amp;MID(B454,2,3)&amp;"."&amp;MID(B454,5,3)&amp;"-"&amp;RIGHT(B454,2),IF(AE454=10,"0"&amp;LEFT(B454,2)&amp;"."&amp;MID(B454,3,3)&amp;"."&amp;MID(B454,6,3)&amp;"-"&amp;RIGHT(B454,2),LEFT(B454,3)&amp;"."&amp;MID(B454,4,3)&amp;"."&amp;MID(B454,7,3)&amp;"-"&amp;RIGHT(B454,2)))))</f>
        <v/>
      </c>
    </row>
    <row r="455">
      <c r="A455" s="98">
        <f>IF(B455="","",IF(LEN(B455)&lt;=11,"PF","PJ"))</f>
        <v/>
      </c>
      <c r="B455" s="98" t="n">
        <v>40082298000140</v>
      </c>
      <c r="C455" s="35" t="inlineStr">
        <is>
          <t>OITO ENGENHARIA E CONSULTORIA LTDA.</t>
        </is>
      </c>
      <c r="D455" s="35">
        <f>UPPER(C455)</f>
        <v/>
      </c>
      <c r="E455" s="98">
        <f>B455</f>
        <v/>
      </c>
      <c r="M455" s="41">
        <f>IF(L455=0,"",IF(L455=Diversos!$I$2,IF(LEN(B455)&lt;=11,TEXT(B455,"00000000000"),TEXT(B455,"00000000000000")),IF(L455=Diversos!$I$3,G455,F455)))</f>
        <v/>
      </c>
      <c r="N455" s="12" t="inlineStr">
        <is>
          <t>SERV</t>
        </is>
      </c>
      <c r="O455" s="12" t="inlineStr">
        <is>
          <t>FOTOVOLTAICA</t>
        </is>
      </c>
      <c r="AA455" s="59">
        <f>IF(AND(AB455&lt;&gt;"",AC455&lt;&gt;""),AC455,AB455&amp;AC455)</f>
        <v/>
      </c>
      <c r="AB455" s="12">
        <f>IF(H455=0,"",IF(I455=13,H455&amp;"  "&amp;TEXT(I455,"000")&amp;"  "&amp;TEXT(J455,"0000")&amp;"  "&amp;K455&amp;" - CPF: "&amp;E455,H455&amp;"  "&amp;TEXT(J455,"0000")&amp;"  "&amp;K455&amp;" - CPF: "&amp;AF455))</f>
        <v/>
      </c>
      <c r="AC455" s="12">
        <f>IF(L455=0,"",IF(AND(L455="CNPJ/CPF",A455="PF"),"PIX: "&amp;TEXT(M455,"00000000000"),IF(L455="TELEFONE","PIX: "&amp;M455,IF(L455="EMAIL","PIX: "&amp;M455,"PIX: "&amp;TEXT(M455,"00000000000000")))))</f>
        <v/>
      </c>
      <c r="AE455" s="86">
        <f>IF(A455="PF",LEN(B455),"")</f>
        <v/>
      </c>
      <c r="AF455" s="12">
        <f>IF(AE455="","",IF(AE455=8,"000."&amp;LEFT(B455,3)&amp;"."&amp;MID(B455,4,3)&amp;"-"&amp;RIGHT(B455,2),IF(AE455=9,"00"&amp;LEFT(B455,1)&amp;"."&amp;MID(B455,2,3)&amp;"."&amp;MID(B455,5,3)&amp;"-"&amp;RIGHT(B455,2),IF(AE455=10,"0"&amp;LEFT(B455,2)&amp;"."&amp;MID(B455,3,3)&amp;"."&amp;MID(B455,6,3)&amp;"-"&amp;RIGHT(B455,2),LEFT(B455,3)&amp;"."&amp;MID(B455,4,3)&amp;"."&amp;MID(B455,7,3)&amp;"-"&amp;RIGHT(B455,2)))))</f>
        <v/>
      </c>
    </row>
    <row r="456">
      <c r="A456" s="98">
        <f>IF(B456="","",IF(LEN(B456)&lt;=11,"PF","PJ"))</f>
        <v/>
      </c>
      <c r="B456" s="98" t="n">
        <v>8858494000151</v>
      </c>
      <c r="C456" s="35" t="inlineStr">
        <is>
          <t>Olivia Caetano de Faria</t>
        </is>
      </c>
      <c r="D456" s="35">
        <f>UPPER(C456)</f>
        <v/>
      </c>
      <c r="E456" s="37">
        <f>B456</f>
        <v/>
      </c>
      <c r="F456" s="43" t="n"/>
      <c r="M456" s="41">
        <f>IF(L456=0,"",IF(L456=Diversos!$I$2,IF(LEN(B456)&lt;=11,TEXT(B456,"00000000000"),TEXT(B456,"00000000000000")),IF(L456=Diversos!$I$3,G456,F456)))</f>
        <v/>
      </c>
      <c r="N456" s="12" t="inlineStr">
        <is>
          <t>MAT</t>
        </is>
      </c>
      <c r="Q456" s="12" t="inlineStr">
        <is>
          <t>Rua Ipe Roxo</t>
        </is>
      </c>
      <c r="R456" s="12" t="n">
        <v>545</v>
      </c>
      <c r="T456" s="12" t="inlineStr">
        <is>
          <t>SOLIMOES</t>
        </is>
      </c>
      <c r="U456" s="42" t="n">
        <v>31742790</v>
      </c>
      <c r="V456" s="12" t="inlineStr">
        <is>
          <t>BELO HORIZONTE</t>
        </is>
      </c>
      <c r="W456" s="12" t="inlineStr">
        <is>
          <t>MG</t>
        </is>
      </c>
      <c r="AA456" s="59">
        <f>IF(AND(AB456&lt;&gt;"",AC456&lt;&gt;""),AC456,AB456&amp;AC456)</f>
        <v/>
      </c>
      <c r="AB456" s="12">
        <f>IF(H456=0,"",IF(I456=13,H456&amp;"  "&amp;TEXT(I456,"000")&amp;"  "&amp;TEXT(J456,"0000")&amp;"  "&amp;K456&amp;" - CPF: "&amp;E456,H456&amp;"  "&amp;TEXT(J456,"0000")&amp;"  "&amp;K456&amp;" - CPF: "&amp;AF456))</f>
        <v/>
      </c>
      <c r="AC456" s="12">
        <f>IF(L456=0,"",IF(AND(L456="CNPJ/CPF",A456="PF"),"PIX: "&amp;TEXT(M456,"00000000000"),IF(L456="TELEFONE","PIX: "&amp;M456,IF(L456="EMAIL","PIX: "&amp;M456,"PIX: "&amp;TEXT(M456,"00000000000000")))))</f>
        <v/>
      </c>
      <c r="AE456" s="86">
        <f>IF(A456="PF",LEN(B456),"")</f>
        <v/>
      </c>
      <c r="AF456" s="12">
        <f>IF(AE456="","",IF(AE456=8,"000."&amp;LEFT(B456,3)&amp;"."&amp;MID(B456,4,3)&amp;"-"&amp;RIGHT(B456,2),IF(AE456=9,"00"&amp;LEFT(B456,1)&amp;"."&amp;MID(B456,2,3)&amp;"."&amp;MID(B456,5,3)&amp;"-"&amp;RIGHT(B456,2),IF(AE456=10,"0"&amp;LEFT(B456,2)&amp;"."&amp;MID(B456,3,3)&amp;"."&amp;MID(B456,6,3)&amp;"-"&amp;RIGHT(B456,2),LEFT(B456,3)&amp;"."&amp;MID(B456,4,3)&amp;"."&amp;MID(B456,7,3)&amp;"-"&amp;RIGHT(B456,2)))))</f>
        <v/>
      </c>
    </row>
    <row r="457">
      <c r="A457" s="98">
        <f>IF(B457="","",IF(LEN(B457)&lt;=11,"PF","PJ"))</f>
        <v/>
      </c>
      <c r="B457" s="98" t="n">
        <v>32017604000137</v>
      </c>
      <c r="C457" s="35" t="inlineStr">
        <is>
          <t>OOL LIGHT ILUMINACAO LTDA</t>
        </is>
      </c>
      <c r="D457" s="36" t="inlineStr">
        <is>
          <t>OOL LIGHT</t>
        </is>
      </c>
      <c r="E457" s="37">
        <f>B457</f>
        <v/>
      </c>
      <c r="M457" s="41">
        <f>IF(L457=0,"",IF(L457=Diversos!$I$2,IF(LEN(B457)&lt;=11,TEXT(B457,"00000000000"),TEXT(B457,"00000000000000")),IF(L457=Diversos!$I$3,G457,F457)))</f>
        <v/>
      </c>
      <c r="N457" s="12" t="inlineStr">
        <is>
          <t>MAT</t>
        </is>
      </c>
      <c r="P457" s="12" t="inlineStr">
        <is>
          <t>FORNECEDOR</t>
        </is>
      </c>
      <c r="Q457" s="12" t="inlineStr">
        <is>
          <t>RUA MINEIRO JOAO DE PAULA MENDES</t>
        </is>
      </c>
      <c r="R457" s="12" t="n">
        <v>133</v>
      </c>
      <c r="T457" s="12" t="inlineStr">
        <is>
          <t>BELA VISTA</t>
        </is>
      </c>
      <c r="U457" s="42" t="n">
        <v>34004226</v>
      </c>
      <c r="V457" s="12" t="inlineStr">
        <is>
          <t>NOVA LIMA</t>
        </is>
      </c>
      <c r="W457" s="12" t="inlineStr">
        <is>
          <t>MG</t>
        </is>
      </c>
      <c r="AA457" s="59">
        <f>IF(AND(AB457&lt;&gt;"",AC457&lt;&gt;""),AC457,AB457&amp;AC457)</f>
        <v/>
      </c>
      <c r="AB457" s="12">
        <f>IF(H457=0,"",IF(I457=13,H457&amp;"  "&amp;TEXT(I457,"000")&amp;"  "&amp;TEXT(J457,"0000")&amp;"  "&amp;K457&amp;" - CPF: "&amp;E457,H457&amp;"  "&amp;TEXT(J457,"0000")&amp;"  "&amp;K457&amp;" - CPF: "&amp;AF457))</f>
        <v/>
      </c>
      <c r="AC457" s="12">
        <f>IF(L457=0,"",IF(AND(L457="CNPJ/CPF",A457="PF"),"PIX: "&amp;TEXT(M457,"00000000000"),IF(L457="TELEFONE","PIX: "&amp;M457,IF(L457="EMAIL","PIX: "&amp;M457,"PIX: "&amp;TEXT(M457,"00000000000000")))))</f>
        <v/>
      </c>
      <c r="AE457" s="86">
        <f>IF(A457="PF",LEN(B457),"")</f>
        <v/>
      </c>
      <c r="AF457" s="12">
        <f>IF(AE457="","",IF(AE457=8,"000."&amp;LEFT(B457,3)&amp;"."&amp;MID(B457,4,3)&amp;"-"&amp;RIGHT(B457,2),IF(AE457=9,"00"&amp;LEFT(B457,1)&amp;"."&amp;MID(B457,2,3)&amp;"."&amp;MID(B457,5,3)&amp;"-"&amp;RIGHT(B457,2),IF(AE457=10,"0"&amp;LEFT(B457,2)&amp;"."&amp;MID(B457,3,3)&amp;"."&amp;MID(B457,6,3)&amp;"-"&amp;RIGHT(B457,2),LEFT(B457,3)&amp;"."&amp;MID(B457,4,3)&amp;"."&amp;MID(B457,7,3)&amp;"-"&amp;RIGHT(B457,2)))))</f>
        <v/>
      </c>
    </row>
    <row r="458">
      <c r="A458" s="98">
        <f>IF(B458="","",IF(LEN(B458)&lt;=11,"PF","PJ"))</f>
        <v/>
      </c>
      <c r="B458" s="98" t="n">
        <v>64354600</v>
      </c>
      <c r="C458" s="35" t="inlineStr">
        <is>
          <t>ORIDES ELOI DE OLIVEIRA NETO</t>
        </is>
      </c>
      <c r="D458" s="35">
        <f>UPPER(C458)</f>
        <v/>
      </c>
      <c r="E458" s="98">
        <f>B458</f>
        <v/>
      </c>
      <c r="M458" s="41">
        <f>IF(L458=0,"",IF(L458=Diversos!$I$2,IF(LEN(B458)&lt;=11,TEXT(B458,"00000000000"),TEXT(B458,"00000000000000")),IF(L458=Diversos!$I$3,G458,F458)))</f>
        <v/>
      </c>
      <c r="N458" s="12" t="inlineStr">
        <is>
          <t>SERV</t>
        </is>
      </c>
      <c r="AA458" s="59">
        <f>IF(AND(AB458&lt;&gt;"",AC458&lt;&gt;""),AC458,AB458&amp;AC458)</f>
        <v/>
      </c>
      <c r="AB458" s="12">
        <f>IF(H458=0,"",IF(I458=13,H458&amp;"  "&amp;TEXT(I458,"000")&amp;"  "&amp;TEXT(J458,"0000")&amp;"  "&amp;K458&amp;" - CPF: "&amp;E458,H458&amp;"  "&amp;TEXT(J458,"0000")&amp;"  "&amp;K458&amp;" - CPF: "&amp;AF458))</f>
        <v/>
      </c>
      <c r="AC458" s="12">
        <f>IF(L458=0,"",IF(AND(L458="CNPJ/CPF",A458="PF"),"PIX: "&amp;TEXT(M458,"00000000000"),IF(L458="TELEFONE","PIX: "&amp;M458,IF(L458="EMAIL","PIX: "&amp;M458,"PIX: "&amp;TEXT(M458,"00000000000000")))))</f>
        <v/>
      </c>
      <c r="AE458" s="86">
        <f>IF(A458="PF",LEN(B458),"")</f>
        <v/>
      </c>
      <c r="AF458" s="12">
        <f>IF(AE458="","",IF(AE458=8,"000."&amp;LEFT(B458,3)&amp;"."&amp;MID(B458,4,3)&amp;"-"&amp;RIGHT(B458,2),IF(AE458=9,"00"&amp;LEFT(B458,1)&amp;"."&amp;MID(B458,2,3)&amp;"."&amp;MID(B458,5,3)&amp;"-"&amp;RIGHT(B458,2),IF(AE458=10,"0"&amp;LEFT(B458,2)&amp;"."&amp;MID(B458,3,3)&amp;"."&amp;MID(B458,6,3)&amp;"-"&amp;RIGHT(B458,2),LEFT(B458,3)&amp;"."&amp;MID(B458,4,3)&amp;"."&amp;MID(B458,7,3)&amp;"-"&amp;RIGHT(B458,2)))))</f>
        <v/>
      </c>
    </row>
    <row r="459">
      <c r="A459" s="98">
        <f>IF(B459="","",IF(LEN(B459)&lt;=11,"PF","PJ"))</f>
        <v/>
      </c>
      <c r="B459" s="98" t="n">
        <v>4350370641</v>
      </c>
      <c r="C459" s="35" t="inlineStr">
        <is>
          <t>ORTIZ ERMELINDO DIAS</t>
        </is>
      </c>
      <c r="D459" s="35">
        <f>UPPER(C459)</f>
        <v/>
      </c>
      <c r="E459" s="98">
        <f>B459</f>
        <v/>
      </c>
      <c r="L459" s="12" t="inlineStr">
        <is>
          <t>CNPJ/CPF</t>
        </is>
      </c>
      <c r="M459" s="41">
        <f>IF(L459=0,"",IF(L459=Diversos!$I$2,IF(LEN(B459)&lt;=11,TEXT(B459,"00000000000"),TEXT(B459,"00000000000000")),IF(L459=Diversos!$I$3,G459,F459)))</f>
        <v/>
      </c>
      <c r="N459" s="12" t="inlineStr">
        <is>
          <t>MO</t>
        </is>
      </c>
      <c r="AA459" s="59">
        <f>IF(AND(AB459&lt;&gt;"",AC459&lt;&gt;""),AC459,AB459&amp;AC459)</f>
        <v/>
      </c>
      <c r="AB459" s="12">
        <f>IF(H459=0,"",IF(I459=13,H459&amp;"  "&amp;TEXT(I459,"000")&amp;"  "&amp;TEXT(J459,"0000")&amp;"  "&amp;K459&amp;" - CPF: "&amp;E459,H459&amp;"  "&amp;TEXT(J459,"0000")&amp;"  "&amp;K459&amp;" - CPF: "&amp;AF459))</f>
        <v/>
      </c>
      <c r="AC459" s="12">
        <f>IF(L459=0,"",IF(AND(L459="CNPJ/CPF",A459="PF"),"PIX: "&amp;TEXT(M459,"00000000000"),IF(L459="TELEFONE","PIX: "&amp;M459,IF(L459="EMAIL","PIX: "&amp;M459,"PIX: "&amp;TEXT(M459,"00000000000000")))))</f>
        <v/>
      </c>
      <c r="AE459" s="86">
        <f>IF(A459="PF",LEN(B459),"")</f>
        <v/>
      </c>
      <c r="AF459" s="12">
        <f>IF(AE459="","",IF(AE459=8,"000."&amp;LEFT(B459,3)&amp;"."&amp;MID(B459,4,3)&amp;"-"&amp;RIGHT(B459,2),IF(AE459=9,"00"&amp;LEFT(B459,1)&amp;"."&amp;MID(B459,2,3)&amp;"."&amp;MID(B459,5,3)&amp;"-"&amp;RIGHT(B459,2),IF(AE459=10,"0"&amp;LEFT(B459,2)&amp;"."&amp;MID(B459,3,3)&amp;"."&amp;MID(B459,6,3)&amp;"-"&amp;RIGHT(B459,2),LEFT(B459,3)&amp;"."&amp;MID(B459,4,3)&amp;"."&amp;MID(B459,7,3)&amp;"-"&amp;RIGHT(B459,2)))))</f>
        <v/>
      </c>
    </row>
    <row r="460">
      <c r="A460" s="98">
        <f>IF(B460="","",IF(LEN(B460)&lt;=11,"PF","PJ"))</f>
        <v/>
      </c>
      <c r="B460" s="98" t="n">
        <v>3213713643</v>
      </c>
      <c r="C460" s="35" t="inlineStr">
        <is>
          <t xml:space="preserve">OSMAR GERALDO DA SILVA </t>
        </is>
      </c>
      <c r="D460" s="35">
        <f>UPPER(C460)</f>
        <v/>
      </c>
      <c r="E460" s="37">
        <f>B460</f>
        <v/>
      </c>
      <c r="L460" s="12" t="inlineStr">
        <is>
          <t>CNPJ/CPF</t>
        </is>
      </c>
      <c r="M460" s="41">
        <f>IF(L460=0,"",IF(L460=Diversos!$I$2,IF(LEN(B460)&lt;=11,TEXT(B460,"00000000000"),TEXT(B460,"00000000000000")),IF(L460=Diversos!$I$3,G460,F460)))</f>
        <v/>
      </c>
      <c r="N460" s="12" t="inlineStr">
        <is>
          <t>MO</t>
        </is>
      </c>
      <c r="P460" s="12" t="inlineStr">
        <is>
          <t>COLABORADOR</t>
        </is>
      </c>
      <c r="AA460" s="59">
        <f>IF(AND(AB460&lt;&gt;"",AC460&lt;&gt;""),AC460,AB460&amp;AC460)</f>
        <v/>
      </c>
      <c r="AB460" s="12">
        <f>IF(H460=0,"",IF(I460=13,H460&amp;"  "&amp;TEXT(I460,"000")&amp;"  "&amp;TEXT(J460,"0000")&amp;"  "&amp;K460&amp;" - CPF: "&amp;E460,H460&amp;"  "&amp;TEXT(J460,"0000")&amp;"  "&amp;K460&amp;" - CPF: "&amp;AF460))</f>
        <v/>
      </c>
      <c r="AC460" s="12">
        <f>IF(L460=0,"",IF(AND(L460="CNPJ/CPF",A460="PF"),"PIX: "&amp;TEXT(M460,"00000000000"),IF(L460="TELEFONE","PIX: "&amp;M460,IF(L460="EMAIL","PIX: "&amp;M460,"PIX: "&amp;TEXT(M460,"00000000000000")))))</f>
        <v/>
      </c>
      <c r="AE460" s="86">
        <f>IF(A460="PF",LEN(B460),"")</f>
        <v/>
      </c>
      <c r="AF460" s="12">
        <f>IF(AE460="","",IF(AE460=8,"000."&amp;LEFT(B460,3)&amp;"."&amp;MID(B460,4,3)&amp;"-"&amp;RIGHT(B460,2),IF(AE460=9,"00"&amp;LEFT(B460,1)&amp;"."&amp;MID(B460,2,3)&amp;"."&amp;MID(B460,5,3)&amp;"-"&amp;RIGHT(B460,2),IF(AE460=10,"0"&amp;LEFT(B460,2)&amp;"."&amp;MID(B460,3,3)&amp;"."&amp;MID(B460,6,3)&amp;"-"&amp;RIGHT(B460,2),LEFT(B460,3)&amp;"."&amp;MID(B460,4,3)&amp;"."&amp;MID(B460,7,3)&amp;"-"&amp;RIGHT(B460,2)))))</f>
        <v/>
      </c>
    </row>
    <row r="461">
      <c r="A461" s="98">
        <f>IF(B461="","",IF(LEN(B461)&lt;=11,"PF","PJ"))</f>
        <v/>
      </c>
      <c r="B461" s="98" t="n">
        <v>3862957608</v>
      </c>
      <c r="C461" s="35" t="inlineStr">
        <is>
          <t>OSVALDO DE MELO</t>
        </is>
      </c>
      <c r="D461" s="35">
        <f>UPPER(C461)</f>
        <v/>
      </c>
      <c r="E461" s="98">
        <f>B461</f>
        <v/>
      </c>
      <c r="N461" s="12" t="inlineStr">
        <is>
          <t>MO</t>
        </is>
      </c>
      <c r="P461" s="12" t="inlineStr">
        <is>
          <t>COLABORADOR</t>
        </is>
      </c>
      <c r="AA461" s="59">
        <f>IF(AND(AB461&lt;&gt;"",AC461&lt;&gt;""),AC461,AB461&amp;AC461)</f>
        <v/>
      </c>
      <c r="AB461" s="12">
        <f>IF(H461=0,"",IF(I461=13,H461&amp;"  "&amp;TEXT(I461,"000")&amp;"  "&amp;TEXT(J461,"0000")&amp;"  "&amp;K461&amp;" - CPF: "&amp;E461,H461&amp;"  "&amp;TEXT(J461,"0000")&amp;"  "&amp;K461&amp;" - CPF: "&amp;AF461))</f>
        <v/>
      </c>
      <c r="AC461" s="12">
        <f>IF(L461=0,"",IF(AND(L461="CNPJ/CPF",A461="PF"),"PIX: "&amp;TEXT(M461,"00000000000"),IF(L461="TELEFONE","PIX: "&amp;M461,IF(L461="EMAIL","PIX: "&amp;M461,"PIX: "&amp;TEXT(M461,"00000000000000")))))</f>
        <v/>
      </c>
      <c r="AE461" s="86">
        <f>IF(A461="PF",LEN(B461),"")</f>
        <v/>
      </c>
      <c r="AF461" s="12">
        <f>IF(AE461="","",IF(AE461=8,"000."&amp;LEFT(B461,3)&amp;"."&amp;MID(B461,4,3)&amp;"-"&amp;RIGHT(B461,2),IF(AE461=9,"00"&amp;LEFT(B461,1)&amp;"."&amp;MID(B461,2,3)&amp;"."&amp;MID(B461,5,3)&amp;"-"&amp;RIGHT(B461,2),IF(AE461=10,"0"&amp;LEFT(B461,2)&amp;"."&amp;MID(B461,3,3)&amp;"."&amp;MID(B461,6,3)&amp;"-"&amp;RIGHT(B461,2),LEFT(B461,3)&amp;"."&amp;MID(B461,4,3)&amp;"."&amp;MID(B461,7,3)&amp;"-"&amp;RIGHT(B461,2)))))</f>
        <v/>
      </c>
    </row>
    <row r="462">
      <c r="A462" s="98">
        <f>IF(B462="","",IF(LEN(B462)&lt;=11,"PF","PJ"))</f>
        <v/>
      </c>
      <c r="B462" s="98" t="n">
        <v>9272104000472</v>
      </c>
      <c r="C462" s="35" t="inlineStr">
        <is>
          <t>PALIMANAN COMERCIO DE PISOS E REVESTIMENTOS LTDA</t>
        </is>
      </c>
      <c r="D462" s="35">
        <f>UPPER(C462)</f>
        <v/>
      </c>
      <c r="E462" s="98">
        <f>B462</f>
        <v/>
      </c>
      <c r="M462" s="41">
        <f>IF(L462=0,"",IF(L462=Diversos!$I$2,IF(LEN(B462)&lt;=11,TEXT(B462,"00000000000"),TEXT(B462,"00000000000000")),IF(L462=Diversos!$I$3,G462,F462)))</f>
        <v/>
      </c>
      <c r="N462" s="12" t="inlineStr">
        <is>
          <t>MAT</t>
        </is>
      </c>
      <c r="AA462" s="59">
        <f>IF(AND(AB462&lt;&gt;"",AC462&lt;&gt;""),AC462,AB462&amp;AC462)</f>
        <v/>
      </c>
      <c r="AB462" s="12">
        <f>IF(H462=0,"",IF(I462=13,H462&amp;"  "&amp;TEXT(I462,"000")&amp;"  "&amp;TEXT(J462,"0000")&amp;"  "&amp;K462&amp;" - CPF: "&amp;E462,H462&amp;"  "&amp;TEXT(J462,"0000")&amp;"  "&amp;K462&amp;" - CPF: "&amp;AF462))</f>
        <v/>
      </c>
      <c r="AC462" s="12">
        <f>IF(L462=0,"",IF(AND(L462="CNPJ/CPF",A462="PF"),"PIX: "&amp;TEXT(M462,"00000000000"),IF(L462="TELEFONE","PIX: "&amp;M462,IF(L462="EMAIL","PIX: "&amp;M462,"PIX: "&amp;TEXT(M462,"00000000000000")))))</f>
        <v/>
      </c>
      <c r="AE462" s="86">
        <f>IF(A462="PF",LEN(B462),"")</f>
        <v/>
      </c>
      <c r="AF462" s="12">
        <f>IF(AE462="","",IF(AE462=8,"000."&amp;LEFT(B462,3)&amp;"."&amp;MID(B462,4,3)&amp;"-"&amp;RIGHT(B462,2),IF(AE462=9,"00"&amp;LEFT(B462,1)&amp;"."&amp;MID(B462,2,3)&amp;"."&amp;MID(B462,5,3)&amp;"-"&amp;RIGHT(B462,2),IF(AE462=10,"0"&amp;LEFT(B462,2)&amp;"."&amp;MID(B462,3,3)&amp;"."&amp;MID(B462,6,3)&amp;"-"&amp;RIGHT(B462,2),LEFT(B462,3)&amp;"."&amp;MID(B462,4,3)&amp;"."&amp;MID(B462,7,3)&amp;"-"&amp;RIGHT(B462,2)))))</f>
        <v/>
      </c>
    </row>
    <row r="463">
      <c r="A463" s="98">
        <f>IF(B463="","",IF(LEN(B463)&lt;=11,"PF","PJ"))</f>
        <v/>
      </c>
      <c r="B463" s="98" t="n">
        <v>2754248000173</v>
      </c>
      <c r="C463" s="35" t="inlineStr">
        <is>
          <t>PARAFUSOTEC</t>
        </is>
      </c>
      <c r="D463" s="35">
        <f>UPPER(C463)</f>
        <v/>
      </c>
      <c r="E463" s="98">
        <f>B463</f>
        <v/>
      </c>
      <c r="M463" s="41">
        <f>IF(L463=0,"",IF(L463=Diversos!$I$2,IF(LEN(B463)&lt;=11,TEXT(B463,"00000000000"),TEXT(B463,"00000000000000")),IF(L463=Diversos!$I$3,G463,F463)))</f>
        <v/>
      </c>
      <c r="N463" s="12" t="inlineStr">
        <is>
          <t>MAT</t>
        </is>
      </c>
      <c r="AA463" s="59">
        <f>IF(AND(AB463&lt;&gt;"",AC463&lt;&gt;""),AC463,AB463&amp;AC463)</f>
        <v/>
      </c>
      <c r="AB463" s="12">
        <f>IF(H463=0,"",IF(I463=13,H463&amp;"  "&amp;TEXT(I463,"000")&amp;"  "&amp;TEXT(J463,"0000")&amp;"  "&amp;K463&amp;" - CPF: "&amp;E463,H463&amp;"  "&amp;TEXT(J463,"0000")&amp;"  "&amp;K463&amp;" - CPF: "&amp;AF463))</f>
        <v/>
      </c>
      <c r="AC463" s="12">
        <f>IF(L463=0,"",IF(AND(L463="CNPJ/CPF",A463="PF"),"PIX: "&amp;TEXT(M463,"00000000000"),IF(L463="TELEFONE","PIX: "&amp;M463,IF(L463="EMAIL","PIX: "&amp;M463,"PIX: "&amp;TEXT(M463,"00000000000000")))))</f>
        <v/>
      </c>
      <c r="AE463" s="86">
        <f>IF(A463="PF",LEN(B463),"")</f>
        <v/>
      </c>
      <c r="AF463" s="12">
        <f>IF(AE463="","",IF(AE463=8,"000."&amp;LEFT(B463,3)&amp;"."&amp;MID(B463,4,3)&amp;"-"&amp;RIGHT(B463,2),IF(AE463=9,"00"&amp;LEFT(B463,1)&amp;"."&amp;MID(B463,2,3)&amp;"."&amp;MID(B463,5,3)&amp;"-"&amp;RIGHT(B463,2),IF(AE463=10,"0"&amp;LEFT(B463,2)&amp;"."&amp;MID(B463,3,3)&amp;"."&amp;MID(B463,6,3)&amp;"-"&amp;RIGHT(B463,2),LEFT(B463,3)&amp;"."&amp;MID(B463,4,3)&amp;"."&amp;MID(B463,7,3)&amp;"-"&amp;RIGHT(B463,2)))))</f>
        <v/>
      </c>
    </row>
    <row r="464">
      <c r="A464" s="98">
        <f>IF(B464="","",IF(LEN(B464)&lt;=11,"PF","PJ"))</f>
        <v/>
      </c>
      <c r="B464" s="98" t="n">
        <v>38727707000177</v>
      </c>
      <c r="C464" s="35" t="inlineStr">
        <is>
          <t>CLUBE P A S I DE SEGUROS</t>
        </is>
      </c>
      <c r="D464" s="36" t="inlineStr">
        <is>
          <t>PASI SEGURO</t>
        </is>
      </c>
      <c r="E464" s="37">
        <f>B464</f>
        <v/>
      </c>
      <c r="F464" s="43" t="n"/>
      <c r="M464" s="41">
        <f>IF(L464=0,"",IF(L464=Diversos!$I$2,IF(LEN(B464)&lt;=11,TEXT(B464,"00000000000"),TEXT(B464,"00000000000000")),IF(L464=Diversos!$I$3,G464,F464)))</f>
        <v/>
      </c>
      <c r="N464" s="12" t="inlineStr">
        <is>
          <t>MO</t>
        </is>
      </c>
      <c r="O464" s="12" t="inlineStr">
        <is>
          <t>SEGURO</t>
        </is>
      </c>
      <c r="P464" s="12" t="inlineStr">
        <is>
          <t>FORNECEDOR</t>
        </is>
      </c>
      <c r="Q464" s="50" t="inlineStr">
        <is>
          <t>AVENIDA CARANDAI</t>
        </is>
      </c>
      <c r="R464" s="51" t="n">
        <v>193</v>
      </c>
      <c r="S464" s="50" t="inlineStr">
        <is>
          <t>ANDAR 2</t>
        </is>
      </c>
      <c r="T464" s="50" t="inlineStr">
        <is>
          <t>FUNCIONARIOS</t>
        </is>
      </c>
      <c r="U464" s="51" t="n">
        <v>30130064</v>
      </c>
      <c r="V464" s="50" t="inlineStr">
        <is>
          <t>BELO HORIZONTE</t>
        </is>
      </c>
      <c r="W464" s="50" t="inlineStr">
        <is>
          <t>MG</t>
        </is>
      </c>
      <c r="AA464" s="59">
        <f>IF(AND(AB464&lt;&gt;"",AC464&lt;&gt;""),AC464,AB464&amp;AC464)</f>
        <v/>
      </c>
      <c r="AB464" s="12">
        <f>IF(H464=0,"",IF(I464=13,H464&amp;"  "&amp;TEXT(I464,"000")&amp;"  "&amp;TEXT(J464,"0000")&amp;"  "&amp;K464&amp;" - CPF: "&amp;E464,H464&amp;"  "&amp;TEXT(J464,"0000")&amp;"  "&amp;K464&amp;" - CPF: "&amp;AF464))</f>
        <v/>
      </c>
      <c r="AC464" s="12">
        <f>IF(L464=0,"",IF(AND(L464="CNPJ/CPF",A464="PF"),"PIX: "&amp;TEXT(M464,"00000000000"),IF(L464="TELEFONE","PIX: "&amp;M464,IF(L464="EMAIL","PIX: "&amp;M464,"PIX: "&amp;TEXT(M464,"00000000000000")))))</f>
        <v/>
      </c>
      <c r="AE464" s="86">
        <f>IF(A464="PF",LEN(B464),"")</f>
        <v/>
      </c>
      <c r="AF464" s="12">
        <f>IF(AE464="","",IF(AE464=8,"000."&amp;LEFT(B464,3)&amp;"."&amp;MID(B464,4,3)&amp;"-"&amp;RIGHT(B464,2),IF(AE464=9,"00"&amp;LEFT(B464,1)&amp;"."&amp;MID(B464,2,3)&amp;"."&amp;MID(B464,5,3)&amp;"-"&amp;RIGHT(B464,2),IF(AE464=10,"0"&amp;LEFT(B464,2)&amp;"."&amp;MID(B464,3,3)&amp;"."&amp;MID(B464,6,3)&amp;"-"&amp;RIGHT(B464,2),LEFT(B464,3)&amp;"."&amp;MID(B464,4,3)&amp;"."&amp;MID(B464,7,3)&amp;"-"&amp;RIGHT(B464,2)))))</f>
        <v/>
      </c>
    </row>
    <row r="465">
      <c r="A465" s="98">
        <f>IF(B465="","",IF(LEN(B465)&lt;=11,"PF","PJ"))</f>
        <v/>
      </c>
      <c r="B465" s="98" t="n">
        <v>13082259626</v>
      </c>
      <c r="C465" s="35" t="inlineStr">
        <is>
          <t>PAULO RICARDO</t>
        </is>
      </c>
      <c r="D465" s="35">
        <f>UPPER(C465)</f>
        <v/>
      </c>
      <c r="E465" s="37">
        <f>B465</f>
        <v/>
      </c>
      <c r="F465" s="43" t="n">
        <v>31991598539</v>
      </c>
      <c r="L465" s="12" t="inlineStr">
        <is>
          <t>TELEFONE</t>
        </is>
      </c>
      <c r="M465" s="41">
        <f>IF(L465=0,"",IF(L465=Diversos!$I$2,IF(LEN(B465)&lt;=11,TEXT(B465,"00000000000"),TEXT(B465,"00000000000000")),IF(L465=Diversos!$I$3,G465,F465)))</f>
        <v/>
      </c>
      <c r="N465" s="12" t="inlineStr">
        <is>
          <t>MO</t>
        </is>
      </c>
      <c r="P465" s="12" t="inlineStr">
        <is>
          <t>COLABORADOR</t>
        </is>
      </c>
      <c r="Q465" s="12" t="inlineStr">
        <is>
          <t>Depósito em conta de Vitória Tainá Januario</t>
        </is>
      </c>
      <c r="AA465" s="59">
        <f>IF(AND(AB465&lt;&gt;"",AC465&lt;&gt;""),AC465,AB465&amp;AC465)</f>
        <v/>
      </c>
      <c r="AB465" s="12">
        <f>IF(H465=0,"",IF(I465=13,H465&amp;"  "&amp;TEXT(I465,"000")&amp;"  "&amp;TEXT(J465,"0000")&amp;"  "&amp;K465&amp;" - CPF: "&amp;E465,H465&amp;"  "&amp;TEXT(J465,"0000")&amp;"  "&amp;K465&amp;" - CPF: "&amp;AF465))</f>
        <v/>
      </c>
      <c r="AC465" s="12">
        <f>IF(L465=0,"",IF(AND(L465="CNPJ/CPF",A465="PF"),"PIX: "&amp;TEXT(M465,"00000000000"),IF(L465="TELEFONE","PIX: "&amp;M465,IF(L465="EMAIL","PIX: "&amp;M465,"PIX: "&amp;TEXT(M465,"00000000000000")))))</f>
        <v/>
      </c>
      <c r="AE465" s="86">
        <f>IF(A465="PF",LEN(B465),"")</f>
        <v/>
      </c>
      <c r="AF465" s="12">
        <f>IF(AE465="","",IF(AE465=8,"000."&amp;LEFT(B465,3)&amp;"."&amp;MID(B465,4,3)&amp;"-"&amp;RIGHT(B465,2),IF(AE465=9,"00"&amp;LEFT(B465,1)&amp;"."&amp;MID(B465,2,3)&amp;"."&amp;MID(B465,5,3)&amp;"-"&amp;RIGHT(B465,2),IF(AE465=10,"0"&amp;LEFT(B465,2)&amp;"."&amp;MID(B465,3,3)&amp;"."&amp;MID(B465,6,3)&amp;"-"&amp;RIGHT(B465,2),LEFT(B465,3)&amp;"."&amp;MID(B465,4,3)&amp;"."&amp;MID(B465,7,3)&amp;"-"&amp;RIGHT(B465,2)))))</f>
        <v/>
      </c>
    </row>
    <row r="466">
      <c r="A466" s="98">
        <f>IF(B466="","",IF(LEN(B466)&lt;=11,"PF","PJ"))</f>
        <v/>
      </c>
      <c r="B466" s="98" t="n">
        <v>53090977672</v>
      </c>
      <c r="C466" s="35" t="inlineStr">
        <is>
          <t>PAULO SERGIO SANTOS</t>
        </is>
      </c>
      <c r="D466" s="35">
        <f>UPPER(C466)</f>
        <v/>
      </c>
      <c r="E466" s="98">
        <f>B466</f>
        <v/>
      </c>
      <c r="M466" s="41">
        <f>IF(L466=0,"",IF(L466=Diversos!$I$2,IF(LEN(B466)&lt;=11,TEXT(B466,"00000000000"),TEXT(B466,"00000000000000")),IF(L466=Diversos!$I$3,G466,F466)))</f>
        <v/>
      </c>
      <c r="N466" s="12" t="inlineStr">
        <is>
          <t>SERV</t>
        </is>
      </c>
      <c r="AA466" s="59">
        <f>IF(AND(AB466&lt;&gt;"",AC466&lt;&gt;""),AC466,AB466&amp;AC466)</f>
        <v/>
      </c>
      <c r="AB466" s="12">
        <f>IF(H466=0,"",IF(I466=13,H466&amp;"  "&amp;TEXT(I466,"000")&amp;"  "&amp;TEXT(J466,"0000")&amp;"  "&amp;K466&amp;" - CPF: "&amp;E466,H466&amp;"  "&amp;TEXT(J466,"0000")&amp;"  "&amp;K466&amp;" - CPF: "&amp;AF466))</f>
        <v/>
      </c>
      <c r="AC466" s="12">
        <f>IF(L466=0,"",IF(AND(L466="CNPJ/CPF",A466="PF"),"PIX: "&amp;TEXT(M466,"00000000000"),IF(L466="TELEFONE","PIX: "&amp;M466,IF(L466="EMAIL","PIX: "&amp;M466,"PIX: "&amp;TEXT(M466,"00000000000000")))))</f>
        <v/>
      </c>
      <c r="AE466" s="86">
        <f>IF(A466="PF",LEN(B466),"")</f>
        <v/>
      </c>
      <c r="AF466" s="12">
        <f>IF(AE466="","",IF(AE466=8,"000."&amp;LEFT(B466,3)&amp;"."&amp;MID(B466,4,3)&amp;"-"&amp;RIGHT(B466,2),IF(AE466=9,"00"&amp;LEFT(B466,1)&amp;"."&amp;MID(B466,2,3)&amp;"."&amp;MID(B466,5,3)&amp;"-"&amp;RIGHT(B466,2),IF(AE466=10,"0"&amp;LEFT(B466,2)&amp;"."&amp;MID(B466,3,3)&amp;"."&amp;MID(B466,6,3)&amp;"-"&amp;RIGHT(B466,2),LEFT(B466,3)&amp;"."&amp;MID(B466,4,3)&amp;"."&amp;MID(B466,7,3)&amp;"-"&amp;RIGHT(B466,2)))))</f>
        <v/>
      </c>
    </row>
    <row r="467">
      <c r="A467" s="98">
        <f>IF(B467="","",IF(LEN(B467)&lt;=11,"PF","PJ"))</f>
        <v/>
      </c>
      <c r="B467" s="98" t="n">
        <v>41279565000137</v>
      </c>
      <c r="C467" s="75" t="inlineStr">
        <is>
          <t>PEDRINHO CAÇAMBAS</t>
        </is>
      </c>
      <c r="D467" s="75" t="inlineStr">
        <is>
          <t>PEDRINHO CAÇAMBAS</t>
        </is>
      </c>
      <c r="E467" s="98">
        <f>B467</f>
        <v/>
      </c>
      <c r="L467" s="12" t="inlineStr">
        <is>
          <t>CNPJ/CPF</t>
        </is>
      </c>
      <c r="M467" s="41">
        <f>IF(L467=0,"",IF(L467=Diversos!$I$2,IF(LEN(B467)&lt;=11,TEXT(B467,"00000000000"),TEXT(B467,"00000000000000")),IF(L467=Diversos!$I$3,G467,F467)))</f>
        <v/>
      </c>
      <c r="N467" s="12" t="inlineStr">
        <is>
          <t>SERV</t>
        </is>
      </c>
      <c r="AA467" s="59">
        <f>IF(AND(AB467&lt;&gt;"",AC467&lt;&gt;""),AC467,AB467&amp;AC467)</f>
        <v/>
      </c>
      <c r="AB467" s="12">
        <f>IF(H467=0,"",IF(I467=13,H467&amp;"  "&amp;TEXT(I467,"000")&amp;"  "&amp;TEXT(J467,"0000")&amp;"  "&amp;K467&amp;" - CPF: "&amp;E467,H467&amp;"  "&amp;TEXT(J467,"0000")&amp;"  "&amp;K467&amp;" - CPF: "&amp;AF467))</f>
        <v/>
      </c>
      <c r="AC467" s="12">
        <f>IF(L467=0,"",IF(AND(L467="CNPJ/CPF",A467="PF"),"PIX: "&amp;TEXT(M467,"00000000000"),IF(L467="TELEFONE","PIX: "&amp;M467,IF(L467="EMAIL","PIX: "&amp;M467,"PIX: "&amp;TEXT(M467,"00000000000000")))))</f>
        <v/>
      </c>
      <c r="AE467" s="86">
        <f>IF(A467="PF",LEN(B467),"")</f>
        <v/>
      </c>
      <c r="AF467" s="12">
        <f>IF(AE467="","",IF(AE467=8,"000."&amp;LEFT(B467,3)&amp;"."&amp;MID(B467,4,3)&amp;"-"&amp;RIGHT(B467,2),IF(AE467=9,"00"&amp;LEFT(B467,1)&amp;"."&amp;MID(B467,2,3)&amp;"."&amp;MID(B467,5,3)&amp;"-"&amp;RIGHT(B467,2),IF(AE467=10,"0"&amp;LEFT(B467,2)&amp;"."&amp;MID(B467,3,3)&amp;"."&amp;MID(B467,6,3)&amp;"-"&amp;RIGHT(B467,2),LEFT(B467,3)&amp;"."&amp;MID(B467,4,3)&amp;"."&amp;MID(B467,7,3)&amp;"-"&amp;RIGHT(B467,2)))))</f>
        <v/>
      </c>
    </row>
    <row r="468">
      <c r="A468" s="98">
        <f>IF(B468="","",IF(LEN(B468)&lt;=11,"PF","PJ"))</f>
        <v/>
      </c>
      <c r="B468" s="98" t="n">
        <v>13539956662</v>
      </c>
      <c r="C468" s="35" t="inlineStr">
        <is>
          <t>PEDRO ANTÔNIO CELESTINO OLIVEIRA</t>
        </is>
      </c>
      <c r="D468" s="36">
        <f>UPPER(C468)</f>
        <v/>
      </c>
      <c r="E468" s="37">
        <f>B468</f>
        <v/>
      </c>
      <c r="H468" s="12" t="inlineStr">
        <is>
          <t>CEF</t>
        </is>
      </c>
      <c r="I468" s="39" t="n">
        <v>13</v>
      </c>
      <c r="J468" s="40" t="n">
        <v>4534</v>
      </c>
      <c r="K468" s="12" t="n">
        <v>34793</v>
      </c>
      <c r="M468" s="41">
        <f>IF(L468=0,"",IF(L468=Diversos!$I$2,IF(LEN(B468)&lt;=11,TEXT(B468,"00000000000"),TEXT(B468,"00000000000000")),IF(L468=Diversos!$I$3,G468,F468)))</f>
        <v/>
      </c>
      <c r="N468" s="12" t="inlineStr">
        <is>
          <t>MO</t>
        </is>
      </c>
      <c r="P468" s="12" t="inlineStr">
        <is>
          <t>COLABORADOR</t>
        </is>
      </c>
      <c r="AA468" s="59">
        <f>IF(AND(AB468&lt;&gt;"",AC468&lt;&gt;""),AC468,AB468&amp;AC468)</f>
        <v/>
      </c>
      <c r="AB468" s="12">
        <f>IF(H468=0,"",IF(I468=13,H468&amp;"  "&amp;TEXT(I468,"000")&amp;"  "&amp;TEXT(J468,"0000")&amp;"  "&amp;K468&amp;" - CPF: "&amp;E468,H468&amp;"  "&amp;TEXT(J468,"0000")&amp;"  "&amp;K468&amp;" - CPF: "&amp;AF468))</f>
        <v/>
      </c>
      <c r="AC468" s="12">
        <f>IF(L468=0,"",IF(AND(L468="CNPJ/CPF",A468="PF"),"PIX: "&amp;TEXT(M468,"00000000000"),IF(L468="TELEFONE","PIX: "&amp;M468,IF(L468="EMAIL","PIX: "&amp;M468,"PIX: "&amp;TEXT(M468,"00000000000000")))))</f>
        <v/>
      </c>
      <c r="AE468" s="86">
        <f>IF(A468="PF",LEN(B468),"")</f>
        <v/>
      </c>
      <c r="AF468" s="12">
        <f>IF(AE468="","",IF(AE468=8,"000."&amp;LEFT(B468,3)&amp;"."&amp;MID(B468,4,3)&amp;"-"&amp;RIGHT(B468,2),IF(AE468=9,"00"&amp;LEFT(B468,1)&amp;"."&amp;MID(B468,2,3)&amp;"."&amp;MID(B468,5,3)&amp;"-"&amp;RIGHT(B468,2),IF(AE468=10,"0"&amp;LEFT(B468,2)&amp;"."&amp;MID(B468,3,3)&amp;"."&amp;MID(B468,6,3)&amp;"-"&amp;RIGHT(B468,2),LEFT(B468,3)&amp;"."&amp;MID(B468,4,3)&amp;"."&amp;MID(B468,7,3)&amp;"-"&amp;RIGHT(B468,2)))))</f>
        <v/>
      </c>
    </row>
    <row r="469">
      <c r="A469" s="98">
        <f>IF(B469="","",IF(LEN(B469)&lt;=11,"PF","PJ"))</f>
        <v/>
      </c>
      <c r="B469" s="52" t="n">
        <v>11200000000</v>
      </c>
      <c r="C469" s="35" t="inlineStr">
        <is>
          <t>PEDRO HENRIQUE DA SILVA SANTOS</t>
        </is>
      </c>
      <c r="D469" s="36">
        <f>UPPER(C469)</f>
        <v/>
      </c>
      <c r="E469" s="37">
        <f>B469</f>
        <v/>
      </c>
      <c r="G469" s="12" t="inlineStr">
        <is>
          <t>pedrohsilvasantos7@gmail.com</t>
        </is>
      </c>
      <c r="L469" s="12" t="inlineStr">
        <is>
          <t>EMAIL</t>
        </is>
      </c>
      <c r="M469" s="41">
        <f>IF(L469=0,"",IF(L469=Diversos!$I$2,IF(LEN(B469)&lt;=11,TEXT(B469,"00000000000"),TEXT(B469,"00000000000000")),IF(L469=Diversos!$I$3,G469,F469)))</f>
        <v/>
      </c>
      <c r="N469" s="12" t="inlineStr">
        <is>
          <t>MO</t>
        </is>
      </c>
      <c r="P469" s="12" t="inlineStr">
        <is>
          <t>COLABORADOR</t>
        </is>
      </c>
      <c r="AA469" s="59">
        <f>IF(AND(AB469&lt;&gt;"",AC469&lt;&gt;""),AC469,AB469&amp;AC469)</f>
        <v/>
      </c>
      <c r="AB469" s="12">
        <f>IF(H469=0,"",IF(I469=13,H469&amp;"  "&amp;TEXT(I469,"000")&amp;"  "&amp;TEXT(J469,"0000")&amp;"  "&amp;K469&amp;" - CPF: "&amp;E469,H469&amp;"  "&amp;TEXT(J469,"0000")&amp;"  "&amp;K469&amp;" - CPF: "&amp;AF469))</f>
        <v/>
      </c>
      <c r="AC469" s="12">
        <f>IF(L469=0,"",IF(AND(L469="CNPJ/CPF",A469="PF"),"PIX: "&amp;TEXT(M469,"00000000000"),IF(L469="TELEFONE","PIX: "&amp;M469,IF(L469="EMAIL","PIX: "&amp;M469,"PIX: "&amp;TEXT(M469,"00000000000000")))))</f>
        <v/>
      </c>
      <c r="AE469" s="86">
        <f>IF(A469="PF",LEN(B469),"")</f>
        <v/>
      </c>
      <c r="AF469" s="12">
        <f>IF(AE469="","",IF(AE469=8,"000."&amp;LEFT(B469,3)&amp;"."&amp;MID(B469,4,3)&amp;"-"&amp;RIGHT(B469,2),IF(AE469=9,"00"&amp;LEFT(B469,1)&amp;"."&amp;MID(B469,2,3)&amp;"."&amp;MID(B469,5,3)&amp;"-"&amp;RIGHT(B469,2),IF(AE469=10,"0"&amp;LEFT(B469,2)&amp;"."&amp;MID(B469,3,3)&amp;"."&amp;MID(B469,6,3)&amp;"-"&amp;RIGHT(B469,2),LEFT(B469,3)&amp;"."&amp;MID(B469,4,3)&amp;"."&amp;MID(B469,7,3)&amp;"-"&amp;RIGHT(B469,2)))))</f>
        <v/>
      </c>
    </row>
    <row r="470">
      <c r="A470" s="98">
        <f>IF(B470="","",IF(LEN(B470)&lt;=11,"PF","PJ"))</f>
        <v/>
      </c>
      <c r="B470" s="98" t="n">
        <v>13274149616</v>
      </c>
      <c r="C470" s="35" t="inlineStr">
        <is>
          <t xml:space="preserve">PEDRO HENRIQUE DUTRA </t>
        </is>
      </c>
      <c r="D470" s="35">
        <f>UPPER(C470)</f>
        <v/>
      </c>
      <c r="E470" s="98">
        <f>B470</f>
        <v/>
      </c>
      <c r="F470" s="38" t="n">
        <v>31990748821</v>
      </c>
      <c r="L470" s="12" t="inlineStr">
        <is>
          <t>TELEFONE</t>
        </is>
      </c>
      <c r="M470" s="41">
        <f>IF(L470=0,"",IF(L470=Diversos!$I$2,IF(LEN(B470)&lt;=11,TEXT(B470,"00000000000"),TEXT(B470,"00000000000000")),IF(L470=Diversos!$I$3,G470,F470)))</f>
        <v/>
      </c>
      <c r="N470" s="12" t="inlineStr">
        <is>
          <t>MO</t>
        </is>
      </c>
      <c r="P470" s="12" t="inlineStr">
        <is>
          <t>COLABORADOR</t>
        </is>
      </c>
      <c r="AA470" s="59">
        <f>IF(AND(AB470&lt;&gt;"",AC470&lt;&gt;""),AC470,AB470&amp;AC470)</f>
        <v/>
      </c>
      <c r="AB470" s="12">
        <f>IF(H470=0,"",IF(I470=13,H470&amp;"  "&amp;TEXT(I470,"000")&amp;"  "&amp;TEXT(J470,"0000")&amp;"  "&amp;K470&amp;" - CPF: "&amp;E470,H470&amp;"  "&amp;TEXT(J470,"0000")&amp;"  "&amp;K470&amp;" - CPF: "&amp;AF470))</f>
        <v/>
      </c>
      <c r="AC470" s="12">
        <f>IF(L470=0,"",IF(AND(L470="CNPJ/CPF",A470="PF"),"PIX: "&amp;TEXT(M470,"00000000000"),IF(L470="TELEFONE","PIX: "&amp;M470,IF(L470="EMAIL","PIX: "&amp;M470,"PIX: "&amp;TEXT(M470,"00000000000000")))))</f>
        <v/>
      </c>
      <c r="AE470" s="86">
        <f>IF(A470="PF",LEN(B470),"")</f>
        <v/>
      </c>
      <c r="AF470" s="12">
        <f>IF(AE470="","",IF(AE470=8,"000."&amp;LEFT(B470,3)&amp;"."&amp;MID(B470,4,3)&amp;"-"&amp;RIGHT(B470,2),IF(AE470=9,"00"&amp;LEFT(B470,1)&amp;"."&amp;MID(B470,2,3)&amp;"."&amp;MID(B470,5,3)&amp;"-"&amp;RIGHT(B470,2),IF(AE470=10,"0"&amp;LEFT(B470,2)&amp;"."&amp;MID(B470,3,3)&amp;"."&amp;MID(B470,6,3)&amp;"-"&amp;RIGHT(B470,2),LEFT(B470,3)&amp;"."&amp;MID(B470,4,3)&amp;"."&amp;MID(B470,7,3)&amp;"-"&amp;RIGHT(B470,2)))))</f>
        <v/>
      </c>
    </row>
    <row r="471">
      <c r="A471" s="98">
        <f>IF(B471="","",IF(LEN(B471)&lt;=11,"PF","PJ"))</f>
        <v/>
      </c>
      <c r="B471" s="98" t="n">
        <v>70248624679</v>
      </c>
      <c r="C471" s="35" t="inlineStr">
        <is>
          <t>PEDRO HENRIQUE LOPES DOS SANTOS</t>
        </is>
      </c>
      <c r="D471" s="35">
        <f>UPPER(C471)</f>
        <v/>
      </c>
      <c r="E471" s="37">
        <f>B471</f>
        <v/>
      </c>
      <c r="L471" s="12" t="inlineStr">
        <is>
          <t>CNPJ/CPF</t>
        </is>
      </c>
      <c r="M471" s="41">
        <f>IF(L471=0,"",IF(L471=Diversos!$I$2,IF(LEN(B471)&lt;=11,TEXT(B471,"00000000000"),TEXT(B471,"00000000000000")),IF(L471=Diversos!$I$3,G471,F471)))</f>
        <v/>
      </c>
      <c r="N471" s="12" t="inlineStr">
        <is>
          <t>MO</t>
        </is>
      </c>
      <c r="P471" s="12" t="inlineStr">
        <is>
          <t>COLABORADOR</t>
        </is>
      </c>
      <c r="AA471" s="59">
        <f>IF(AND(AB471&lt;&gt;"",AC471&lt;&gt;""),AC471,AB471&amp;AC471)</f>
        <v/>
      </c>
      <c r="AB471" s="12">
        <f>IF(H471=0,"",IF(I471=13,H471&amp;"  "&amp;TEXT(I471,"000")&amp;"  "&amp;TEXT(J471,"0000")&amp;"  "&amp;K471&amp;" - CPF: "&amp;E471,H471&amp;"  "&amp;TEXT(J471,"0000")&amp;"  "&amp;K471&amp;" - CPF: "&amp;AF471))</f>
        <v/>
      </c>
      <c r="AC471" s="12">
        <f>IF(L471=0,"",IF(AND(L471="CNPJ/CPF",A471="PF"),"PIX: "&amp;TEXT(M471,"00000000000"),IF(L471="TELEFONE","PIX: "&amp;M471,IF(L471="EMAIL","PIX: "&amp;M471,"PIX: "&amp;TEXT(M471,"00000000000000")))))</f>
        <v/>
      </c>
      <c r="AE471" s="86">
        <f>IF(A471="PF",LEN(B471),"")</f>
        <v/>
      </c>
      <c r="AF471" s="12">
        <f>IF(AE471="","",IF(AE471=8,"000."&amp;LEFT(B471,3)&amp;"."&amp;MID(B471,4,3)&amp;"-"&amp;RIGHT(B471,2),IF(AE471=9,"00"&amp;LEFT(B471,1)&amp;"."&amp;MID(B471,2,3)&amp;"."&amp;MID(B471,5,3)&amp;"-"&amp;RIGHT(B471,2),IF(AE471=10,"0"&amp;LEFT(B471,2)&amp;"."&amp;MID(B471,3,3)&amp;"."&amp;MID(B471,6,3)&amp;"-"&amp;RIGHT(B471,2),LEFT(B471,3)&amp;"."&amp;MID(B471,4,3)&amp;"."&amp;MID(B471,7,3)&amp;"-"&amp;RIGHT(B471,2)))))</f>
        <v/>
      </c>
    </row>
    <row r="472">
      <c r="A472" s="98">
        <f>IF(B472="","",IF(LEN(B472)&lt;=11,"PF","PJ"))</f>
        <v/>
      </c>
      <c r="B472" s="98" t="n">
        <v>16652460000215</v>
      </c>
      <c r="C472" s="35" t="inlineStr">
        <is>
          <t>PEMA BENEFICIAMENTO DE MINERIOS LTDA</t>
        </is>
      </c>
      <c r="D472" s="35">
        <f>UPPER(C472)</f>
        <v/>
      </c>
      <c r="E472" s="37">
        <f>B472</f>
        <v/>
      </c>
      <c r="M472" s="41">
        <f>IF(L472=0,"",IF(L472=Diversos!$I$2,IF(LEN(B472)&lt;=11,TEXT(B472,"00000000000"),TEXT(B472,"00000000000000")),IF(L472=Diversos!$I$3,G472,F472)))</f>
        <v/>
      </c>
      <c r="N472" s="12" t="inlineStr">
        <is>
          <t>MAT</t>
        </is>
      </c>
      <c r="P472" s="12" t="inlineStr">
        <is>
          <t>FORNECEDOR</t>
        </is>
      </c>
      <c r="Q472" s="12" t="inlineStr">
        <is>
          <t>RODOVIA BR040</t>
        </is>
      </c>
      <c r="R472" s="12" t="n">
        <v>545</v>
      </c>
      <c r="T472" s="12" t="inlineStr">
        <is>
          <t>JARDIM CANADA</t>
        </is>
      </c>
      <c r="V472" s="12" t="inlineStr">
        <is>
          <t>NOVA LIMA</t>
        </is>
      </c>
      <c r="W472" s="12" t="inlineStr">
        <is>
          <t>MG</t>
        </is>
      </c>
      <c r="AA472" s="59">
        <f>IF(AND(AB472&lt;&gt;"",AC472&lt;&gt;""),AC472,AB472&amp;AC472)</f>
        <v/>
      </c>
      <c r="AB472" s="12">
        <f>IF(H472=0,"",IF(I472=13,H472&amp;"  "&amp;TEXT(I472,"000")&amp;"  "&amp;TEXT(J472,"0000")&amp;"  "&amp;K472&amp;" - CPF: "&amp;E472,H472&amp;"  "&amp;TEXT(J472,"0000")&amp;"  "&amp;K472&amp;" - CPF: "&amp;AF472))</f>
        <v/>
      </c>
      <c r="AC472" s="12">
        <f>IF(L472=0,"",IF(AND(L472="CNPJ/CPF",A472="PF"),"PIX: "&amp;TEXT(M472,"00000000000"),IF(L472="TELEFONE","PIX: "&amp;M472,IF(L472="EMAIL","PIX: "&amp;M472,"PIX: "&amp;TEXT(M472,"00000000000000")))))</f>
        <v/>
      </c>
      <c r="AE472" s="86">
        <f>IF(A472="PF",LEN(B472),"")</f>
        <v/>
      </c>
      <c r="AF472" s="12">
        <f>IF(AE472="","",IF(AE472=8,"000."&amp;LEFT(B472,3)&amp;"."&amp;MID(B472,4,3)&amp;"-"&amp;RIGHT(B472,2),IF(AE472=9,"00"&amp;LEFT(B472,1)&amp;"."&amp;MID(B472,2,3)&amp;"."&amp;MID(B472,5,3)&amp;"-"&amp;RIGHT(B472,2),IF(AE472=10,"0"&amp;LEFT(B472,2)&amp;"."&amp;MID(B472,3,3)&amp;"."&amp;MID(B472,6,3)&amp;"-"&amp;RIGHT(B472,2),LEFT(B472,3)&amp;"."&amp;MID(B472,4,3)&amp;"."&amp;MID(B472,7,3)&amp;"-"&amp;RIGHT(B472,2)))))</f>
        <v/>
      </c>
    </row>
    <row r="473">
      <c r="A473" s="98">
        <f>IF(B473="","",IF(LEN(B473)&lt;=11,"PF","PJ"))</f>
        <v/>
      </c>
      <c r="B473" s="98" t="n">
        <v>4446069000102</v>
      </c>
      <c r="C473" s="35" t="inlineStr">
        <is>
          <t>PENETRON BRASIL IND COM PROD CONSTR LTDA</t>
        </is>
      </c>
      <c r="D473" s="35" t="inlineStr">
        <is>
          <t>PENETRON BRASIL</t>
        </is>
      </c>
      <c r="E473" s="98">
        <f>B473</f>
        <v/>
      </c>
      <c r="L473" s="12" t="inlineStr">
        <is>
          <t>CNPJ/CPF</t>
        </is>
      </c>
      <c r="M473" s="41">
        <f>IF(L473=0,"",IF(L473=Diversos!$I$2,IF(LEN(B473)&lt;=11,TEXT(B473,"00000000000"),TEXT(B473,"00000000000000")),IF(L473=Diversos!$I$3,G473,F473)))</f>
        <v/>
      </c>
      <c r="N473" s="12" t="inlineStr">
        <is>
          <t>MAT</t>
        </is>
      </c>
      <c r="AA473" s="59">
        <f>IF(AND(AB473&lt;&gt;"",AC473&lt;&gt;""),AC473,AB473&amp;AC473)</f>
        <v/>
      </c>
      <c r="AB473" s="12">
        <f>IF(H473=0,"",IF(I473=13,H473&amp;"  "&amp;TEXT(I473,"000")&amp;"  "&amp;TEXT(J473,"0000")&amp;"  "&amp;K473&amp;" - CPF: "&amp;E473,H473&amp;"  "&amp;TEXT(J473,"0000")&amp;"  "&amp;K473&amp;" - CPF: "&amp;AF473))</f>
        <v/>
      </c>
      <c r="AC473" s="12">
        <f>IF(L473=0,"",IF(AND(L473="CNPJ/CPF",A473="PF"),"PIX: "&amp;TEXT(M473,"00000000000"),IF(L473="TELEFONE","PIX: "&amp;M473,IF(L473="EMAIL","PIX: "&amp;M473,"PIX: "&amp;TEXT(M473,"00000000000000")))))</f>
        <v/>
      </c>
      <c r="AE473" s="86">
        <f>IF(A473="PF",LEN(B473),"")</f>
        <v/>
      </c>
      <c r="AF473" s="12">
        <f>IF(AE473="","",IF(AE473=8,"000."&amp;LEFT(B473,3)&amp;"."&amp;MID(B473,4,3)&amp;"-"&amp;RIGHT(B473,2),IF(AE473=9,"00"&amp;LEFT(B473,1)&amp;"."&amp;MID(B473,2,3)&amp;"."&amp;MID(B473,5,3)&amp;"-"&amp;RIGHT(B473,2),IF(AE473=10,"0"&amp;LEFT(B473,2)&amp;"."&amp;MID(B473,3,3)&amp;"."&amp;MID(B473,6,3)&amp;"-"&amp;RIGHT(B473,2),LEFT(B473,3)&amp;"."&amp;MID(B473,4,3)&amp;"."&amp;MID(B473,7,3)&amp;"-"&amp;RIGHT(B473,2)))))</f>
        <v/>
      </c>
    </row>
    <row r="474">
      <c r="A474" s="98">
        <f>IF(B474="","",IF(LEN(B474)&lt;=11,"PF","PJ"))</f>
        <v/>
      </c>
      <c r="B474" s="98" t="n">
        <v>37696951000157</v>
      </c>
      <c r="C474" s="35" t="inlineStr">
        <is>
          <t>Plan Servicos de Cobranca e Administracao Financeira LTDA</t>
        </is>
      </c>
      <c r="D474" s="35">
        <f>UPPER(C474)</f>
        <v/>
      </c>
      <c r="E474" s="37">
        <f>B474</f>
        <v/>
      </c>
      <c r="F474" s="43" t="n"/>
      <c r="M474" s="41">
        <f>IF(L474=0,"",IF(L474=Diversos!$I$2,IF(LEN(B474)&lt;=11,TEXT(B474,"00000000000"),TEXT(B474,"00000000000000")),IF(L474=Diversos!$I$3,G474,F474)))</f>
        <v/>
      </c>
      <c r="N474" s="12" t="inlineStr">
        <is>
          <t>DIV</t>
        </is>
      </c>
      <c r="Q474" s="12" t="inlineStr">
        <is>
          <t>Waldyr Soeiro Emrich</t>
        </is>
      </c>
      <c r="R474" s="12" t="n">
        <v>3350</v>
      </c>
      <c r="S474" s="12" t="inlineStr">
        <is>
          <t>SALA 02</t>
        </is>
      </c>
      <c r="T474" s="12" t="inlineStr">
        <is>
          <t>SANTA HELENA</t>
        </is>
      </c>
      <c r="U474" s="42" t="n">
        <v>30644000</v>
      </c>
      <c r="V474" s="12" t="inlineStr">
        <is>
          <t>BELO HORIZONTE</t>
        </is>
      </c>
      <c r="W474" s="12" t="inlineStr">
        <is>
          <t>MG</t>
        </is>
      </c>
      <c r="AA474" s="59">
        <f>IF(AND(AB474&lt;&gt;"",AC474&lt;&gt;""),AC474,AB474&amp;AC474)</f>
        <v/>
      </c>
      <c r="AB474" s="12">
        <f>IF(H474=0,"",IF(I474=13,H474&amp;"  "&amp;TEXT(I474,"000")&amp;"  "&amp;TEXT(J474,"0000")&amp;"  "&amp;K474&amp;" - CPF: "&amp;E474,H474&amp;"  "&amp;TEXT(J474,"0000")&amp;"  "&amp;K474&amp;" - CPF: "&amp;AF474))</f>
        <v/>
      </c>
      <c r="AC474" s="12">
        <f>IF(L474=0,"",IF(AND(L474="CNPJ/CPF",A474="PF"),"PIX: "&amp;TEXT(M474,"00000000000"),IF(L474="TELEFONE","PIX: "&amp;M474,IF(L474="EMAIL","PIX: "&amp;M474,"PIX: "&amp;TEXT(M474,"00000000000000")))))</f>
        <v/>
      </c>
      <c r="AE474" s="86">
        <f>IF(A474="PF",LEN(B474),"")</f>
        <v/>
      </c>
      <c r="AF474" s="12">
        <f>IF(AE474="","",IF(AE474=8,"000."&amp;LEFT(B474,3)&amp;"."&amp;MID(B474,4,3)&amp;"-"&amp;RIGHT(B474,2),IF(AE474=9,"00"&amp;LEFT(B474,1)&amp;"."&amp;MID(B474,2,3)&amp;"."&amp;MID(B474,5,3)&amp;"-"&amp;RIGHT(B474,2),IF(AE474=10,"0"&amp;LEFT(B474,2)&amp;"."&amp;MID(B474,3,3)&amp;"."&amp;MID(B474,6,3)&amp;"-"&amp;RIGHT(B474,2),LEFT(B474,3)&amp;"."&amp;MID(B474,4,3)&amp;"."&amp;MID(B474,7,3)&amp;"-"&amp;RIGHT(B474,2)))))</f>
        <v/>
      </c>
    </row>
    <row r="475">
      <c r="A475" s="98">
        <f>IF(B475="","",IF(LEN(B475)&lt;=11,"PF","PJ"))</f>
        <v/>
      </c>
      <c r="B475" s="98" t="n">
        <v>24654133000220</v>
      </c>
      <c r="C475" s="35" t="inlineStr">
        <is>
          <t>PLIMAX IMPORTACAO E EXPORTACAO LTDA</t>
        </is>
      </c>
      <c r="D475" s="36" t="inlineStr">
        <is>
          <t xml:space="preserve">PLIMAX PERSONA </t>
        </is>
      </c>
      <c r="E475" s="37">
        <f>B475</f>
        <v/>
      </c>
      <c r="I475" s="45" t="n"/>
      <c r="M475" s="41">
        <f>IF(L475=0,"",IF(L475=Diversos!$I$2,IF(LEN(B475)&lt;=11,TEXT(B475,"00000000000"),TEXT(B475,"00000000000000")),IF(L475=Diversos!$I$3,G475,F475)))</f>
        <v/>
      </c>
      <c r="N475" s="12" t="inlineStr">
        <is>
          <t>MO</t>
        </is>
      </c>
      <c r="O475" s="12" t="inlineStr">
        <is>
          <t>CESTAS</t>
        </is>
      </c>
      <c r="P475" s="12" t="inlineStr">
        <is>
          <t>FORNECEDOR</t>
        </is>
      </c>
      <c r="Q475" s="12" t="inlineStr">
        <is>
          <t>Rua Jasmim</t>
        </is>
      </c>
      <c r="R475" s="12" t="n">
        <v>15</v>
      </c>
      <c r="S475" s="12" t="inlineStr">
        <is>
          <t>GALPÃO 1</t>
        </is>
      </c>
      <c r="T475" s="12" t="inlineStr">
        <is>
          <t>Chacaras Boa Vista</t>
        </is>
      </c>
      <c r="U475" s="42" t="n">
        <v>32150180</v>
      </c>
      <c r="V475" s="12" t="inlineStr">
        <is>
          <t>CONTAGEM</t>
        </is>
      </c>
      <c r="W475" s="12" t="inlineStr">
        <is>
          <t>MG</t>
        </is>
      </c>
      <c r="AA475" s="59">
        <f>IF(AND(AB475&lt;&gt;"",AC475&lt;&gt;""),AC475,AB475&amp;AC475)</f>
        <v/>
      </c>
      <c r="AB475" s="12">
        <f>IF(H475=0,"",IF(I475=13,H475&amp;"  "&amp;TEXT(I475,"000")&amp;"  "&amp;TEXT(J475,"0000")&amp;"  "&amp;K475&amp;" - CPF: "&amp;E475,H475&amp;"  "&amp;TEXT(J475,"0000")&amp;"  "&amp;K475&amp;" - CPF: "&amp;AF475))</f>
        <v/>
      </c>
      <c r="AC475" s="12">
        <f>IF(L475=0,"",IF(AND(L475="CNPJ/CPF",A475="PF"),"PIX: "&amp;TEXT(M475,"00000000000"),IF(L475="TELEFONE","PIX: "&amp;M475,IF(L475="EMAIL","PIX: "&amp;M475,"PIX: "&amp;TEXT(M475,"00000000000000")))))</f>
        <v/>
      </c>
      <c r="AE475" s="86">
        <f>IF(A475="PF",LEN(B475),"")</f>
        <v/>
      </c>
      <c r="AF475" s="12">
        <f>IF(AE475="","",IF(AE475=8,"000."&amp;LEFT(B475,3)&amp;"."&amp;MID(B475,4,3)&amp;"-"&amp;RIGHT(B475,2),IF(AE475=9,"00"&amp;LEFT(B475,1)&amp;"."&amp;MID(B475,2,3)&amp;"."&amp;MID(B475,5,3)&amp;"-"&amp;RIGHT(B475,2),IF(AE475=10,"0"&amp;LEFT(B475,2)&amp;"."&amp;MID(B475,3,3)&amp;"."&amp;MID(B475,6,3)&amp;"-"&amp;RIGHT(B475,2),LEFT(B475,3)&amp;"."&amp;MID(B475,4,3)&amp;"."&amp;MID(B475,7,3)&amp;"-"&amp;RIGHT(B475,2)))))</f>
        <v/>
      </c>
    </row>
    <row r="476">
      <c r="A476" s="98">
        <f>IF(B476="","",IF(LEN(B476)&lt;=11,"PF","PJ"))</f>
        <v/>
      </c>
      <c r="B476" s="98" t="n">
        <v>29067113023560</v>
      </c>
      <c r="C476" s="35" t="inlineStr">
        <is>
          <t>POLIMIX CONCRETO LTDA</t>
        </is>
      </c>
      <c r="D476" s="36" t="inlineStr">
        <is>
          <t>POLIMIX CONCRETO</t>
        </is>
      </c>
      <c r="E476" s="37">
        <f>B476</f>
        <v/>
      </c>
      <c r="I476" s="45" t="n"/>
      <c r="L476" s="12" t="inlineStr">
        <is>
          <t>CNPJ/CPF</t>
        </is>
      </c>
      <c r="M476" s="41">
        <f>IF(L476=0,"",IF(L476=Diversos!$I$2,IF(LEN(B476)&lt;=11,TEXT(B476,"00000000000"),TEXT(B476,"00000000000000")),IF(L476=Diversos!$I$3,G476,F476)))</f>
        <v/>
      </c>
      <c r="N476" s="12" t="inlineStr">
        <is>
          <t>MAT</t>
        </is>
      </c>
      <c r="Q476" s="12" t="inlineStr">
        <is>
          <t>Rodovia Mg424</t>
        </is>
      </c>
      <c r="R476" s="12" t="inlineStr">
        <is>
          <t>S/N</t>
        </is>
      </c>
      <c r="S476" s="12" t="inlineStr">
        <is>
          <t>Km: 24.5; Lote: 08; Quadra: 01;</t>
        </is>
      </c>
      <c r="T476" s="12" t="inlineStr">
        <is>
          <t>DISTRITO INDUSTRIAL</t>
        </is>
      </c>
      <c r="U476" s="42" t="n">
        <v>35720000</v>
      </c>
      <c r="V476" s="12" t="inlineStr">
        <is>
          <t>MATOZINHOS</t>
        </is>
      </c>
      <c r="W476" s="12" t="inlineStr">
        <is>
          <t>MG</t>
        </is>
      </c>
      <c r="AA476" s="59">
        <f>IF(AND(AB476&lt;&gt;"",AC476&lt;&gt;""),AC476,AB476&amp;AC476)</f>
        <v/>
      </c>
      <c r="AB476" s="12">
        <f>IF(H476=0,"",IF(I476=13,H476&amp;"  "&amp;TEXT(I476,"000")&amp;"  "&amp;TEXT(J476,"0000")&amp;"  "&amp;K476&amp;" - CPF: "&amp;E476,H476&amp;"  "&amp;TEXT(J476,"0000")&amp;"  "&amp;K476&amp;" - CPF: "&amp;AF476))</f>
        <v/>
      </c>
      <c r="AC476" s="12">
        <f>IF(L476=0,"",IF(AND(L476="CNPJ/CPF",A476="PF"),"PIX: "&amp;TEXT(M476,"00000000000"),IF(L476="TELEFONE","PIX: "&amp;M476,IF(L476="EMAIL","PIX: "&amp;M476,"PIX: "&amp;TEXT(M476,"00000000000000")))))</f>
        <v/>
      </c>
      <c r="AE476" s="86">
        <f>IF(A476="PF",LEN(B476),"")</f>
        <v/>
      </c>
      <c r="AF476" s="12">
        <f>IF(AE476="","",IF(AE476=8,"000."&amp;LEFT(B476,3)&amp;"."&amp;MID(B476,4,3)&amp;"-"&amp;RIGHT(B476,2),IF(AE476=9,"00"&amp;LEFT(B476,1)&amp;"."&amp;MID(B476,2,3)&amp;"."&amp;MID(B476,5,3)&amp;"-"&amp;RIGHT(B476,2),IF(AE476=10,"0"&amp;LEFT(B476,2)&amp;"."&amp;MID(B476,3,3)&amp;"."&amp;MID(B476,6,3)&amp;"-"&amp;RIGHT(B476,2),LEFT(B476,3)&amp;"."&amp;MID(B476,4,3)&amp;"."&amp;MID(B476,7,3)&amp;"-"&amp;RIGHT(B476,2)))))</f>
        <v/>
      </c>
    </row>
    <row r="477">
      <c r="A477" s="98">
        <f>IF(B477="","",IF(LEN(B477)&lt;=11,"PF","PJ"))</f>
        <v/>
      </c>
      <c r="B477" s="98" t="inlineStr">
        <is>
          <t>14.608.716/0006-95</t>
        </is>
      </c>
      <c r="C477" s="35" t="inlineStr">
        <is>
          <t>PONTO DO AÇO</t>
        </is>
      </c>
      <c r="D477" s="35">
        <f>UPPER(C477)</f>
        <v/>
      </c>
      <c r="E477" s="98">
        <f>B477</f>
        <v/>
      </c>
      <c r="M477" s="41">
        <f>IF(L477=0,"",IF(L477=Diversos!$I$2,IF(LEN(B477)&lt;=11,TEXT(B477,"00000000000"),TEXT(B477,"00000000000000")),IF(L477=Diversos!$I$3,G477,F477)))</f>
        <v/>
      </c>
      <c r="N477" s="12" t="inlineStr">
        <is>
          <t>MAT</t>
        </is>
      </c>
      <c r="AA477" s="59">
        <f>IF(AND(AB477&lt;&gt;"",AC477&lt;&gt;""),AC477,AB477&amp;AC477)</f>
        <v/>
      </c>
      <c r="AB477" s="12">
        <f>IF(H477=0,"",IF(I477=13,H477&amp;"  "&amp;TEXT(I477,"000")&amp;"  "&amp;TEXT(J477,"0000")&amp;"  "&amp;K477&amp;" - CPF: "&amp;E477,H477&amp;"  "&amp;TEXT(J477,"0000")&amp;"  "&amp;K477&amp;" - CPF: "&amp;AF477))</f>
        <v/>
      </c>
      <c r="AC477" s="12">
        <f>IF(L477=0,"",IF(AND(L477="CNPJ/CPF",A477="PF"),"PIX: "&amp;TEXT(M477,"00000000000"),IF(L477="TELEFONE","PIX: "&amp;M477,IF(L477="EMAIL","PIX: "&amp;M477,"PIX: "&amp;TEXT(M477,"00000000000000")))))</f>
        <v/>
      </c>
      <c r="AE477" s="86">
        <f>IF(A477="PF",LEN(B477),"")</f>
        <v/>
      </c>
      <c r="AF477" s="12">
        <f>IF(AE477="","",IF(AE477=8,"000."&amp;LEFT(B477,3)&amp;"."&amp;MID(B477,4,3)&amp;"-"&amp;RIGHT(B477,2),IF(AE477=9,"00"&amp;LEFT(B477,1)&amp;"."&amp;MID(B477,2,3)&amp;"."&amp;MID(B477,5,3)&amp;"-"&amp;RIGHT(B477,2),IF(AE477=10,"0"&amp;LEFT(B477,2)&amp;"."&amp;MID(B477,3,3)&amp;"."&amp;MID(B477,6,3)&amp;"-"&amp;RIGHT(B477,2),LEFT(B477,3)&amp;"."&amp;MID(B477,4,3)&amp;"."&amp;MID(B477,7,3)&amp;"-"&amp;RIGHT(B477,2)))))</f>
        <v/>
      </c>
    </row>
    <row r="478">
      <c r="A478" s="98">
        <f>IF(B478="","",IF(LEN(B478)&lt;=11,"PF","PJ"))</f>
        <v/>
      </c>
      <c r="B478" s="98" t="n">
        <v>8311519000100</v>
      </c>
      <c r="C478" s="35" t="inlineStr">
        <is>
          <t>Ponto Z Modas LTDA</t>
        </is>
      </c>
      <c r="D478" s="36">
        <f>UPPER(C478)</f>
        <v/>
      </c>
      <c r="E478" s="37">
        <f>B478</f>
        <v/>
      </c>
      <c r="M478" s="41">
        <f>IF(L478=0,"",IF(L478=Diversos!$I$2,IF(LEN(B478)&lt;=11,TEXT(B478,"00000000000"),TEXT(B478,"00000000000000")),IF(L478=Diversos!$I$3,G478,F478)))</f>
        <v/>
      </c>
      <c r="N478" s="12" t="inlineStr">
        <is>
          <t>DIV</t>
        </is>
      </c>
      <c r="Q478" s="12" t="inlineStr">
        <is>
          <t>Avenida Perimetral</t>
        </is>
      </c>
      <c r="R478" s="12" t="n">
        <v>500</v>
      </c>
      <c r="T478" s="12" t="inlineStr">
        <is>
          <t>VILA FORMOSA</t>
        </is>
      </c>
      <c r="U478" s="42" t="n">
        <v>30669880</v>
      </c>
      <c r="V478" s="12" t="inlineStr">
        <is>
          <t>BELO HORIZONTE</t>
        </is>
      </c>
      <c r="W478" s="12" t="inlineStr">
        <is>
          <t>MG</t>
        </is>
      </c>
      <c r="AA478" s="59">
        <f>IF(AND(AB478&lt;&gt;"",AC478&lt;&gt;""),AC478,AB478&amp;AC478)</f>
        <v/>
      </c>
      <c r="AB478" s="12">
        <f>IF(H478=0,"",IF(I478=13,H478&amp;"  "&amp;TEXT(I478,"000")&amp;"  "&amp;TEXT(J478,"0000")&amp;"  "&amp;K478&amp;" - CPF: "&amp;E478,H478&amp;"  "&amp;TEXT(J478,"0000")&amp;"  "&amp;K478&amp;" - CPF: "&amp;AF478))</f>
        <v/>
      </c>
      <c r="AC478" s="12">
        <f>IF(L478=0,"",IF(AND(L478="CNPJ/CPF",A478="PF"),"PIX: "&amp;TEXT(M478,"00000000000"),IF(L478="TELEFONE","PIX: "&amp;M478,IF(L478="EMAIL","PIX: "&amp;M478,"PIX: "&amp;TEXT(M478,"00000000000000")))))</f>
        <v/>
      </c>
      <c r="AE478" s="86">
        <f>IF(A478="PF",LEN(B478),"")</f>
        <v/>
      </c>
      <c r="AF478" s="12">
        <f>IF(AE478="","",IF(AE478=8,"000."&amp;LEFT(B478,3)&amp;"."&amp;MID(B478,4,3)&amp;"-"&amp;RIGHT(B478,2),IF(AE478=9,"00"&amp;LEFT(B478,1)&amp;"."&amp;MID(B478,2,3)&amp;"."&amp;MID(B478,5,3)&amp;"-"&amp;RIGHT(B478,2),IF(AE478=10,"0"&amp;LEFT(B478,2)&amp;"."&amp;MID(B478,3,3)&amp;"."&amp;MID(B478,6,3)&amp;"-"&amp;RIGHT(B478,2),LEFT(B478,3)&amp;"."&amp;MID(B478,4,3)&amp;"."&amp;MID(B478,7,3)&amp;"-"&amp;RIGHT(B478,2)))))</f>
        <v/>
      </c>
    </row>
    <row r="479">
      <c r="A479" s="98">
        <f>IF(B479="","",IF(LEN(B479)&lt;=11,"PF","PJ"))</f>
        <v/>
      </c>
      <c r="B479" s="98" t="n">
        <v>20283486000120</v>
      </c>
      <c r="C479" s="35" t="inlineStr">
        <is>
          <t>MORAR BEM REVESTIMENTOS LTDA</t>
        </is>
      </c>
      <c r="D479" s="36" t="inlineStr">
        <is>
          <t>PORTOBELLO SHOP</t>
        </is>
      </c>
      <c r="E479" s="37">
        <f>B479</f>
        <v/>
      </c>
      <c r="M479" s="41">
        <f>IF(L479=0,"",IF(L479=Diversos!$I$2,IF(LEN(B479)&lt;=11,TEXT(B479,"00000000000"),TEXT(B479,"00000000000000")),IF(L479=Diversos!$I$3,G479,F479)))</f>
        <v/>
      </c>
      <c r="N479" s="12" t="inlineStr">
        <is>
          <t>MAT</t>
        </is>
      </c>
      <c r="P479" s="12" t="inlineStr">
        <is>
          <t>FORNECEDOR</t>
        </is>
      </c>
      <c r="Q479" s="12" t="inlineStr">
        <is>
          <t>RUA JK</t>
        </is>
      </c>
      <c r="R479" s="12" t="n">
        <v>101</v>
      </c>
      <c r="T479" s="12" t="inlineStr">
        <is>
          <t>BOM PASTOR</t>
        </is>
      </c>
      <c r="U479" s="42" t="n">
        <v>35500155</v>
      </c>
      <c r="V479" s="12" t="inlineStr">
        <is>
          <t>DIVINÓPOLIS</t>
        </is>
      </c>
      <c r="W479" s="12" t="inlineStr">
        <is>
          <t>MG</t>
        </is>
      </c>
      <c r="AA479" s="59">
        <f>IF(AND(AB479&lt;&gt;"",AC479&lt;&gt;""),AC479,AB479&amp;AC479)</f>
        <v/>
      </c>
      <c r="AB479" s="12">
        <f>IF(H479=0,"",IF(I479=13,H479&amp;"  "&amp;TEXT(I479,"000")&amp;"  "&amp;TEXT(J479,"0000")&amp;"  "&amp;K479&amp;" - CPF: "&amp;E479,H479&amp;"  "&amp;TEXT(J479,"0000")&amp;"  "&amp;K479&amp;" - CPF: "&amp;AF479))</f>
        <v/>
      </c>
      <c r="AC479" s="12">
        <f>IF(L479=0,"",IF(AND(L479="CNPJ/CPF",A479="PF"),"PIX: "&amp;TEXT(M479,"00000000000"),IF(L479="TELEFONE","PIX: "&amp;M479,IF(L479="EMAIL","PIX: "&amp;M479,"PIX: "&amp;TEXT(M479,"00000000000000")))))</f>
        <v/>
      </c>
      <c r="AE479" s="86">
        <f>IF(A479="PF",LEN(B479),"")</f>
        <v/>
      </c>
      <c r="AF479" s="12">
        <f>IF(AE479="","",IF(AE479=8,"000."&amp;LEFT(B479,3)&amp;"."&amp;MID(B479,4,3)&amp;"-"&amp;RIGHT(B479,2),IF(AE479=9,"00"&amp;LEFT(B479,1)&amp;"."&amp;MID(B479,2,3)&amp;"."&amp;MID(B479,5,3)&amp;"-"&amp;RIGHT(B479,2),IF(AE479=10,"0"&amp;LEFT(B479,2)&amp;"."&amp;MID(B479,3,3)&amp;"."&amp;MID(B479,6,3)&amp;"-"&amp;RIGHT(B479,2),LEFT(B479,3)&amp;"."&amp;MID(B479,4,3)&amp;"."&amp;MID(B479,7,3)&amp;"-"&amp;RIGHT(B479,2)))))</f>
        <v/>
      </c>
    </row>
    <row r="480">
      <c r="A480" s="98">
        <f>IF(B480="","",IF(LEN(B480)&lt;=11,"PF","PJ"))</f>
        <v/>
      </c>
      <c r="B480" s="98" t="n">
        <v>22934889000117</v>
      </c>
      <c r="C480" s="35" t="inlineStr">
        <is>
          <t>Prefeitura Municipal de Nova Lima</t>
        </is>
      </c>
      <c r="D480" s="36">
        <f>UPPER(C480)</f>
        <v/>
      </c>
      <c r="E480" s="37">
        <f>B480</f>
        <v/>
      </c>
      <c r="F480" s="43" t="n"/>
      <c r="M480" s="41">
        <f>IF(L480=0,"",IF(L480=Diversos!$I$2,IF(LEN(B480)&lt;=11,TEXT(B480,"00000000000"),TEXT(B480,"00000000000000")),IF(L480=Diversos!$I$3,G480,F480)))</f>
        <v/>
      </c>
      <c r="N480" s="12" t="inlineStr">
        <is>
          <t>TP</t>
        </is>
      </c>
      <c r="Q480" s="12" t="inlineStr">
        <is>
          <t>Praça Bernardino de Lima</t>
        </is>
      </c>
      <c r="R480" s="12" t="n">
        <v>80</v>
      </c>
      <c r="U480" s="42" t="n">
        <v>34000279</v>
      </c>
      <c r="V480" s="12" t="inlineStr">
        <is>
          <t>NOVA LIMA</t>
        </is>
      </c>
      <c r="W480" s="12" t="inlineStr">
        <is>
          <t>MG</t>
        </is>
      </c>
      <c r="AA480" s="59">
        <f>IF(AND(AB480&lt;&gt;"",AC480&lt;&gt;""),AC480,AB480&amp;AC480)</f>
        <v/>
      </c>
      <c r="AB480" s="12">
        <f>IF(H480=0,"",IF(I480=13,H480&amp;"  "&amp;TEXT(I480,"000")&amp;"  "&amp;TEXT(J480,"0000")&amp;"  "&amp;K480&amp;" - CPF: "&amp;E480,H480&amp;"  "&amp;TEXT(J480,"0000")&amp;"  "&amp;K480&amp;" - CPF: "&amp;AF480))</f>
        <v/>
      </c>
      <c r="AC480" s="12">
        <f>IF(L480=0,"",IF(AND(L480="CNPJ/CPF",A480="PF"),"PIX: "&amp;TEXT(M480,"00000000000"),IF(L480="TELEFONE","PIX: "&amp;M480,IF(L480="EMAIL","PIX: "&amp;M480,"PIX: "&amp;TEXT(M480,"00000000000000")))))</f>
        <v/>
      </c>
      <c r="AE480" s="86">
        <f>IF(A480="PF",LEN(B480),"")</f>
        <v/>
      </c>
      <c r="AF480" s="12">
        <f>IF(AE480="","",IF(AE480=8,"000."&amp;LEFT(B480,3)&amp;"."&amp;MID(B480,4,3)&amp;"-"&amp;RIGHT(B480,2),IF(AE480=9,"00"&amp;LEFT(B480,1)&amp;"."&amp;MID(B480,2,3)&amp;"."&amp;MID(B480,5,3)&amp;"-"&amp;RIGHT(B480,2),IF(AE480=10,"0"&amp;LEFT(B480,2)&amp;"."&amp;MID(B480,3,3)&amp;"."&amp;MID(B480,6,3)&amp;"-"&amp;RIGHT(B480,2),LEFT(B480,3)&amp;"."&amp;MID(B480,4,3)&amp;"."&amp;MID(B480,7,3)&amp;"-"&amp;RIGHT(B480,2)))))</f>
        <v/>
      </c>
    </row>
    <row r="481">
      <c r="A481" s="98">
        <f>IF(B481="","",IF(LEN(B481)&lt;=11,"PF","PJ"))</f>
        <v/>
      </c>
      <c r="B481" s="98" t="n">
        <v>12033485000107</v>
      </c>
      <c r="C481" s="35" t="inlineStr">
        <is>
          <t>Pre Fabricados de Concreto Pre Moart LTDA</t>
        </is>
      </c>
      <c r="D481" s="35" t="inlineStr">
        <is>
          <t>PREMOART</t>
        </is>
      </c>
      <c r="E481" s="98">
        <f>B481</f>
        <v/>
      </c>
      <c r="M481" s="41">
        <f>IF(L481=0,"",IF(L481=Diversos!$I$2,IF(LEN(B481)&lt;=11,TEXT(B481,"00000000000"),TEXT(B481,"00000000000000")),IF(L481=Diversos!$I$3,G481,F481)))</f>
        <v/>
      </c>
      <c r="N481" s="12" t="inlineStr">
        <is>
          <t>MAT</t>
        </is>
      </c>
      <c r="AA481" s="59">
        <f>IF(AND(AB481&lt;&gt;"",AC481&lt;&gt;""),AC481,AB481&amp;AC481)</f>
        <v/>
      </c>
      <c r="AB481" s="12">
        <f>IF(H481=0,"",IF(I481=13,H481&amp;"  "&amp;TEXT(I481,"000")&amp;"  "&amp;TEXT(J481,"0000")&amp;"  "&amp;K481&amp;" - CPF: "&amp;E481,H481&amp;"  "&amp;TEXT(J481,"0000")&amp;"  "&amp;K481&amp;" - CPF: "&amp;AF481))</f>
        <v/>
      </c>
      <c r="AC481" s="12">
        <f>IF(L481=0,"",IF(AND(L481="CNPJ/CPF",A481="PF"),"PIX: "&amp;TEXT(M481,"00000000000"),IF(L481="TELEFONE","PIX: "&amp;M481,IF(L481="EMAIL","PIX: "&amp;M481,"PIX: "&amp;TEXT(M481,"00000000000000")))))</f>
        <v/>
      </c>
      <c r="AE481" s="86">
        <f>IF(A481="PF",LEN(B481),"")</f>
        <v/>
      </c>
      <c r="AF481" s="12">
        <f>IF(AE481="","",IF(AE481=8,"000."&amp;LEFT(B481,3)&amp;"."&amp;MID(B481,4,3)&amp;"-"&amp;RIGHT(B481,2),IF(AE481=9,"00"&amp;LEFT(B481,1)&amp;"."&amp;MID(B481,2,3)&amp;"."&amp;MID(B481,5,3)&amp;"-"&amp;RIGHT(B481,2),IF(AE481=10,"0"&amp;LEFT(B481,2)&amp;"."&amp;MID(B481,3,3)&amp;"."&amp;MID(B481,6,3)&amp;"-"&amp;RIGHT(B481,2),LEFT(B481,3)&amp;"."&amp;MID(B481,4,3)&amp;"."&amp;MID(B481,7,3)&amp;"-"&amp;RIGHT(B481,2)))))</f>
        <v/>
      </c>
    </row>
    <row r="482">
      <c r="A482" s="98">
        <f>IF(B482="","",IF(LEN(B482)&lt;=11,"PF","PJ"))</f>
        <v/>
      </c>
      <c r="B482" s="98" t="n">
        <v>4704622000151</v>
      </c>
      <c r="C482" s="35" t="inlineStr">
        <is>
          <t>PROJETART MOVEIS</t>
        </is>
      </c>
      <c r="D482" s="35">
        <f>UPPER(C482)</f>
        <v/>
      </c>
      <c r="E482" s="98">
        <f>B482</f>
        <v/>
      </c>
      <c r="M482" s="41">
        <f>IF(L482=0,"",IF(L482=Diversos!$I$2,IF(LEN(B482)&lt;=11,TEXT(B482,"00000000000"),TEXT(B482,"00000000000000")),IF(L482=Diversos!$I$3,G482,F482)))</f>
        <v/>
      </c>
      <c r="N482" s="12" t="inlineStr">
        <is>
          <t>MAT</t>
        </is>
      </c>
      <c r="AA482" s="59">
        <f>IF(AND(AB482&lt;&gt;"",AC482&lt;&gt;""),AC482,AB482&amp;AC482)</f>
        <v/>
      </c>
      <c r="AB482" s="12">
        <f>IF(H482=0,"",IF(I482=13,H482&amp;"  "&amp;TEXT(I482,"000")&amp;"  "&amp;TEXT(J482,"0000")&amp;"  "&amp;K482&amp;" - CPF: "&amp;E482,H482&amp;"  "&amp;TEXT(J482,"0000")&amp;"  "&amp;K482&amp;" - CPF: "&amp;AF482))</f>
        <v/>
      </c>
      <c r="AC482" s="12">
        <f>IF(L482=0,"",IF(AND(L482="CNPJ/CPF",A482="PF"),"PIX: "&amp;TEXT(M482,"00000000000"),IF(L482="TELEFONE","PIX: "&amp;M482,IF(L482="EMAIL","PIX: "&amp;M482,"PIX: "&amp;TEXT(M482,"00000000000000")))))</f>
        <v/>
      </c>
      <c r="AE482" s="86">
        <f>IF(A482="PF",LEN(B482),"")</f>
        <v/>
      </c>
      <c r="AF482" s="12">
        <f>IF(AE482="","",IF(AE482=8,"000."&amp;LEFT(B482,3)&amp;"."&amp;MID(B482,4,3)&amp;"-"&amp;RIGHT(B482,2),IF(AE482=9,"00"&amp;LEFT(B482,1)&amp;"."&amp;MID(B482,2,3)&amp;"."&amp;MID(B482,5,3)&amp;"-"&amp;RIGHT(B482,2),IF(AE482=10,"0"&amp;LEFT(B482,2)&amp;"."&amp;MID(B482,3,3)&amp;"."&amp;MID(B482,6,3)&amp;"-"&amp;RIGHT(B482,2),LEFT(B482,3)&amp;"."&amp;MID(B482,4,3)&amp;"."&amp;MID(B482,7,3)&amp;"-"&amp;RIGHT(B482,2)))))</f>
        <v/>
      </c>
    </row>
    <row r="483">
      <c r="A483" s="98">
        <f>IF(B483="","",IF(LEN(B483)&lt;=11,"PF","PJ"))</f>
        <v/>
      </c>
      <c r="B483" s="98" t="n">
        <v>54165105000120</v>
      </c>
      <c r="C483" s="35" t="inlineStr">
        <is>
          <t>PUPA IND COM MAQ PÇ EQPTO</t>
        </is>
      </c>
      <c r="D483" s="36">
        <f>UPPER(C483)</f>
        <v/>
      </c>
      <c r="E483" s="98">
        <f>B483</f>
        <v/>
      </c>
      <c r="M483" s="41">
        <f>IF(L483=0,"",IF(L483=Diversos!$I$2,IF(LEN(B483)&lt;=11,TEXT(B483,"00000000000"),TEXT(B483,"00000000000000")),IF(L483=Diversos!$I$3,G483,F483)))</f>
        <v/>
      </c>
      <c r="N483" s="12" t="inlineStr">
        <is>
          <t>MAT</t>
        </is>
      </c>
      <c r="P483" s="12" t="inlineStr">
        <is>
          <t>FORNECEDOR</t>
        </is>
      </c>
      <c r="Q483" s="12" t="inlineStr">
        <is>
          <t>AV THOMAZ ALBERTO WHATELY</t>
        </is>
      </c>
      <c r="R483" s="12" t="n">
        <v>5105</v>
      </c>
      <c r="S483" s="12" t="n">
        <v>5455</v>
      </c>
      <c r="T483" s="12" t="inlineStr">
        <is>
          <t>JARDIM JOQUEI CLUBE</t>
        </is>
      </c>
      <c r="U483" s="42" t="n">
        <v>14078560</v>
      </c>
      <c r="V483" s="12" t="inlineStr">
        <is>
          <t>RIBEIRÃO PRETO</t>
        </is>
      </c>
      <c r="W483" s="12" t="inlineStr">
        <is>
          <t>SP</t>
        </is>
      </c>
      <c r="AA483" s="59">
        <f>IF(AND(AB483&lt;&gt;"",AC483&lt;&gt;""),AC483,AB483&amp;AC483)</f>
        <v/>
      </c>
      <c r="AB483" s="12">
        <f>IF(H483=0,"",IF(I483=13,H483&amp;"  "&amp;TEXT(I483,"000")&amp;"  "&amp;TEXT(J483,"0000")&amp;"  "&amp;K483&amp;" - CPF: "&amp;E483,H483&amp;"  "&amp;TEXT(J483,"0000")&amp;"  "&amp;K483&amp;" - CPF: "&amp;AF483))</f>
        <v/>
      </c>
      <c r="AC483" s="12">
        <f>IF(L483=0,"",IF(AND(L483="CNPJ/CPF",A483="PF"),"PIX: "&amp;TEXT(M483,"00000000000"),IF(L483="TELEFONE","PIX: "&amp;M483,IF(L483="EMAIL","PIX: "&amp;M483,"PIX: "&amp;TEXT(M483,"00000000000000")))))</f>
        <v/>
      </c>
      <c r="AE483" s="86">
        <f>IF(A483="PF",LEN(B483),"")</f>
        <v/>
      </c>
      <c r="AF483" s="12">
        <f>IF(AE483="","",IF(AE483=8,"000."&amp;LEFT(B483,3)&amp;"."&amp;MID(B483,4,3)&amp;"-"&amp;RIGHT(B483,2),IF(AE483=9,"00"&amp;LEFT(B483,1)&amp;"."&amp;MID(B483,2,3)&amp;"."&amp;MID(B483,5,3)&amp;"-"&amp;RIGHT(B483,2),IF(AE483=10,"0"&amp;LEFT(B483,2)&amp;"."&amp;MID(B483,3,3)&amp;"."&amp;MID(B483,6,3)&amp;"-"&amp;RIGHT(B483,2),LEFT(B483,3)&amp;"."&amp;MID(B483,4,3)&amp;"."&amp;MID(B483,7,3)&amp;"-"&amp;RIGHT(B483,2)))))</f>
        <v/>
      </c>
    </row>
    <row r="484">
      <c r="A484" s="98">
        <f>IF(B484="","",IF(LEN(B484)&lt;=11,"PF","PJ"))</f>
        <v/>
      </c>
      <c r="B484" s="98" t="n">
        <v>24783329000134</v>
      </c>
      <c r="C484" s="35" t="inlineStr">
        <is>
          <t>QUALITYCERT</t>
        </is>
      </c>
      <c r="D484" s="35" t="inlineStr">
        <is>
          <t>QUALITYCERT</t>
        </is>
      </c>
      <c r="E484" s="98">
        <f>B484</f>
        <v/>
      </c>
      <c r="M484" s="41">
        <f>IF(L484=0,"",IF(L484=Diversos!$I$2,IF(LEN(B484)&lt;=11,TEXT(B484,"00000000000"),TEXT(B484,"00000000000000")),IF(L484=Diversos!$I$3,G484,F484)))</f>
        <v/>
      </c>
      <c r="N484" s="12" t="inlineStr">
        <is>
          <t>MAT</t>
        </is>
      </c>
      <c r="AA484" s="59">
        <f>IF(AND(AB484&lt;&gt;"",AC484&lt;&gt;""),AC484,AB484&amp;AC484)</f>
        <v/>
      </c>
      <c r="AB484" s="12">
        <f>IF(H484=0,"",IF(I484=13,H484&amp;"  "&amp;TEXT(I484,"000")&amp;"  "&amp;TEXT(J484,"0000")&amp;"  "&amp;K484&amp;" - CPF: "&amp;E484,H484&amp;"  "&amp;TEXT(J484,"0000")&amp;"  "&amp;K484&amp;" - CPF: "&amp;AF484))</f>
        <v/>
      </c>
      <c r="AC484" s="12">
        <f>IF(L484=0,"",IF(AND(L484="CNPJ/CPF",A484="PF"),"PIX: "&amp;TEXT(M484,"00000000000"),IF(L484="TELEFONE","PIX: "&amp;M484,IF(L484="EMAIL","PIX: "&amp;M484,"PIX: "&amp;TEXT(M484,"00000000000000")))))</f>
        <v/>
      </c>
      <c r="AE484" s="86">
        <f>IF(A484="PF",LEN(B484),"")</f>
        <v/>
      </c>
      <c r="AF484" s="12">
        <f>IF(AE484="","",IF(AE484=8,"000."&amp;LEFT(B484,3)&amp;"."&amp;MID(B484,4,3)&amp;"-"&amp;RIGHT(B484,2),IF(AE484=9,"00"&amp;LEFT(B484,1)&amp;"."&amp;MID(B484,2,3)&amp;"."&amp;MID(B484,5,3)&amp;"-"&amp;RIGHT(B484,2),IF(AE484=10,"0"&amp;LEFT(B484,2)&amp;"."&amp;MID(B484,3,3)&amp;"."&amp;MID(B484,6,3)&amp;"-"&amp;RIGHT(B484,2),LEFT(B484,3)&amp;"."&amp;MID(B484,4,3)&amp;"."&amp;MID(B484,7,3)&amp;"-"&amp;RIGHT(B484,2)))))</f>
        <v/>
      </c>
    </row>
    <row r="485">
      <c r="A485" s="98">
        <f>IF(B485="","",IF(LEN(B485)&lt;=11,"PF","PJ"))</f>
        <v/>
      </c>
      <c r="B485" s="52" t="n">
        <v>12512512500</v>
      </c>
      <c r="C485" s="35" t="inlineStr">
        <is>
          <t>RAFAEL HENRIQUE CAMILO LIMA</t>
        </is>
      </c>
      <c r="D485" s="36">
        <f>UPPER(C485)</f>
        <v/>
      </c>
      <c r="E485" s="98">
        <f>B485</f>
        <v/>
      </c>
      <c r="N485" s="12" t="inlineStr">
        <is>
          <t>DIV</t>
        </is>
      </c>
      <c r="AA485" s="59">
        <f>IF(AND(AB485&lt;&gt;"",AC485&lt;&gt;""),AC485,AB485&amp;AC485)</f>
        <v/>
      </c>
      <c r="AB485" s="12">
        <f>IF(H485=0,"",IF(I485=13,H485&amp;"  "&amp;TEXT(I485,"000")&amp;"  "&amp;TEXT(J485,"0000")&amp;"  "&amp;K485&amp;" - CPF: "&amp;E485,H485&amp;"  "&amp;TEXT(J485,"0000")&amp;"  "&amp;K485&amp;" - CPF: "&amp;AF485))</f>
        <v/>
      </c>
      <c r="AC485" s="12">
        <f>IF(L485=0,"",IF(AND(L485="CNPJ/CPF",A485="PF"),"PIX: "&amp;TEXT(M485,"00000000000"),IF(L485="TELEFONE","PIX: "&amp;M485,IF(L485="EMAIL","PIX: "&amp;M485,"PIX: "&amp;TEXT(M485,"00000000000000")))))</f>
        <v/>
      </c>
      <c r="AE485" s="86">
        <f>IF(A485="PF",LEN(B485),"")</f>
        <v/>
      </c>
      <c r="AF485" s="12">
        <f>IF(AE485="","",IF(AE485=8,"000."&amp;LEFT(B485,3)&amp;"."&amp;MID(B485,4,3)&amp;"-"&amp;RIGHT(B485,2),IF(AE485=9,"00"&amp;LEFT(B485,1)&amp;"."&amp;MID(B485,2,3)&amp;"."&amp;MID(B485,5,3)&amp;"-"&amp;RIGHT(B485,2),IF(AE485=10,"0"&amp;LEFT(B485,2)&amp;"."&amp;MID(B485,3,3)&amp;"."&amp;MID(B485,6,3)&amp;"-"&amp;RIGHT(B485,2),LEFT(B485,3)&amp;"."&amp;MID(B485,4,3)&amp;"."&amp;MID(B485,7,3)&amp;"-"&amp;RIGHT(B485,2)))))</f>
        <v/>
      </c>
    </row>
    <row r="486">
      <c r="A486" s="98">
        <f>IF(B486="","",IF(LEN(B486)&lt;=11,"PF","PJ"))</f>
        <v/>
      </c>
      <c r="B486" s="98" t="n">
        <v>21594554668</v>
      </c>
      <c r="C486" s="35" t="inlineStr">
        <is>
          <t>RAIMUNDO NONATO FRAGA</t>
        </is>
      </c>
      <c r="D486" s="36">
        <f>UPPER(C486)</f>
        <v/>
      </c>
      <c r="E486" s="37">
        <f>B486</f>
        <v/>
      </c>
      <c r="H486" s="12" t="inlineStr">
        <is>
          <t>ITAÚ</t>
        </is>
      </c>
      <c r="J486" s="40" t="n">
        <v>6590</v>
      </c>
      <c r="K486" s="12" t="n">
        <v>38086</v>
      </c>
      <c r="N486" s="12" t="inlineStr">
        <is>
          <t>MO</t>
        </is>
      </c>
      <c r="P486" s="12" t="inlineStr">
        <is>
          <t>COLABORADOR</t>
        </is>
      </c>
      <c r="AA486" s="59">
        <f>IF(AND(AB486&lt;&gt;"",AC486&lt;&gt;""),AC486,AB486&amp;AC486)</f>
        <v/>
      </c>
      <c r="AB486" s="12">
        <f>IF(H486=0,"",IF(I486=13,H486&amp;"  "&amp;TEXT(I486,"000")&amp;"  "&amp;TEXT(J486,"0000")&amp;"  "&amp;K486&amp;" - CPF: "&amp;E486,H486&amp;"  "&amp;TEXT(J486,"0000")&amp;"  "&amp;K486&amp;" - CPF: "&amp;AF486))</f>
        <v/>
      </c>
      <c r="AC486" s="12">
        <f>IF(L486=0,"",IF(AND(L486="CNPJ/CPF",A486="PF"),"PIX: "&amp;TEXT(M486,"00000000000"),IF(L486="TELEFONE","PIX: "&amp;M486,IF(L486="EMAIL","PIX: "&amp;M486,"PIX: "&amp;TEXT(M486,"00000000000000")))))</f>
        <v/>
      </c>
      <c r="AE486" s="86">
        <f>IF(A486="PF",LEN(B486),"")</f>
        <v/>
      </c>
      <c r="AF486" s="12">
        <f>IF(AE486="","",IF(AE486=8,"000."&amp;LEFT(B486,3)&amp;"."&amp;MID(B486,4,3)&amp;"-"&amp;RIGHT(B486,2),IF(AE486=9,"00"&amp;LEFT(B486,1)&amp;"."&amp;MID(B486,2,3)&amp;"."&amp;MID(B486,5,3)&amp;"-"&amp;RIGHT(B486,2),IF(AE486=10,"0"&amp;LEFT(B486,2)&amp;"."&amp;MID(B486,3,3)&amp;"."&amp;MID(B486,6,3)&amp;"-"&amp;RIGHT(B486,2),LEFT(B486,3)&amp;"."&amp;MID(B486,4,3)&amp;"."&amp;MID(B486,7,3)&amp;"-"&amp;RIGHT(B486,2)))))</f>
        <v/>
      </c>
    </row>
    <row r="487">
      <c r="A487" s="98">
        <f>IF(B487="","",IF(LEN(B487)&lt;=11,"PF","PJ"))</f>
        <v/>
      </c>
      <c r="B487" s="98" t="n">
        <v>28514713000192</v>
      </c>
      <c r="C487" s="35" t="inlineStr">
        <is>
          <t>RAINHA CESTAS LTDA</t>
        </is>
      </c>
      <c r="D487" s="35">
        <f>UPPER(C487)</f>
        <v/>
      </c>
      <c r="E487" s="37">
        <f>B487</f>
        <v/>
      </c>
      <c r="F487" s="43" t="n"/>
      <c r="M487" s="41">
        <f>IF(L487=0,"",IF(L487=Diversos!$I$2,IF(LEN(B487)&lt;=11,TEXT(B487,"00000000000"),TEXT(B487,"00000000000000")),IF(L487=Diversos!$I$3,G487,F487)))</f>
        <v/>
      </c>
      <c r="N487" s="12" t="inlineStr">
        <is>
          <t>MO</t>
        </is>
      </c>
      <c r="O487" s="12" t="inlineStr">
        <is>
          <t>CESTAS</t>
        </is>
      </c>
      <c r="P487" s="12" t="inlineStr">
        <is>
          <t>FORNECEDOR</t>
        </is>
      </c>
      <c r="Q487" s="12" t="inlineStr">
        <is>
          <t>RUA EUGENIO VOLPINI</t>
        </is>
      </c>
      <c r="R487" s="12" t="n">
        <v>52</v>
      </c>
      <c r="S487" s="12" t="inlineStr">
        <is>
          <t>GALPÃO</t>
        </is>
      </c>
      <c r="T487" s="12" t="inlineStr">
        <is>
          <t>SAO JOAO BATISTA</t>
        </is>
      </c>
      <c r="U487" s="42" t="n">
        <v>31515212</v>
      </c>
      <c r="V487" s="12" t="inlineStr">
        <is>
          <t>BELO HORIZONTE</t>
        </is>
      </c>
      <c r="W487" s="12" t="inlineStr">
        <is>
          <t>MG</t>
        </is>
      </c>
      <c r="AA487" s="59">
        <f>IF(AND(AB487&lt;&gt;"",AC487&lt;&gt;""),AC487,AB487&amp;AC487)</f>
        <v/>
      </c>
      <c r="AB487" s="12">
        <f>IF(H487=0,"",IF(I487=13,H487&amp;"  "&amp;TEXT(I487,"000")&amp;"  "&amp;TEXT(J487,"0000")&amp;"  "&amp;K487&amp;" - CPF: "&amp;E487,H487&amp;"  "&amp;TEXT(J487,"0000")&amp;"  "&amp;K487&amp;" - CPF: "&amp;AF487))</f>
        <v/>
      </c>
      <c r="AC487" s="12">
        <f>IF(L487=0,"",IF(AND(L487="CNPJ/CPF",A487="PF"),"PIX: "&amp;TEXT(M487,"00000000000"),IF(L487="TELEFONE","PIX: "&amp;M487,IF(L487="EMAIL","PIX: "&amp;M487,"PIX: "&amp;TEXT(M487,"00000000000000")))))</f>
        <v/>
      </c>
      <c r="AE487" s="86">
        <f>IF(A487="PF",LEN(B487),"")</f>
        <v/>
      </c>
      <c r="AF487" s="12">
        <f>IF(AE487="","",IF(AE487=8,"000."&amp;LEFT(B487,3)&amp;"."&amp;MID(B487,4,3)&amp;"-"&amp;RIGHT(B487,2),IF(AE487=9,"00"&amp;LEFT(B487,1)&amp;"."&amp;MID(B487,2,3)&amp;"."&amp;MID(B487,5,3)&amp;"-"&amp;RIGHT(B487,2),IF(AE487=10,"0"&amp;LEFT(B487,2)&amp;"."&amp;MID(B487,3,3)&amp;"."&amp;MID(B487,6,3)&amp;"-"&amp;RIGHT(B487,2),LEFT(B487,3)&amp;"."&amp;MID(B487,4,3)&amp;"."&amp;MID(B487,7,3)&amp;"-"&amp;RIGHT(B487,2)))))</f>
        <v/>
      </c>
    </row>
    <row r="488">
      <c r="A488" s="98">
        <f>IF(B488="","",IF(LEN(B488)&lt;=11,"PF","PJ"))</f>
        <v/>
      </c>
      <c r="B488" s="98" t="n">
        <v>91347254668</v>
      </c>
      <c r="C488" s="35" t="inlineStr">
        <is>
          <t>RAMON GERALDO DO P ALVES</t>
        </is>
      </c>
      <c r="D488" s="35">
        <f>UPPER(C488)</f>
        <v/>
      </c>
      <c r="E488" s="98">
        <f>B488</f>
        <v/>
      </c>
      <c r="M488" s="41">
        <f>IF(L488=0,"",IF(L488=Diversos!$I$2,IF(LEN(B488)&lt;=11,TEXT(B488,"00000000000"),TEXT(B488,"00000000000000")),IF(L488=Diversos!$I$3,G488,F488)))</f>
        <v/>
      </c>
      <c r="N488" s="12" t="inlineStr">
        <is>
          <t>SERV</t>
        </is>
      </c>
      <c r="AA488" s="59">
        <f>IF(AND(AB488&lt;&gt;"",AC488&lt;&gt;""),AC488,AB488&amp;AC488)</f>
        <v/>
      </c>
      <c r="AB488" s="12">
        <f>IF(H488=0,"",IF(I488=13,H488&amp;"  "&amp;TEXT(I488,"000")&amp;"  "&amp;TEXT(J488,"0000")&amp;"  "&amp;K488&amp;" - CPF: "&amp;E488,H488&amp;"  "&amp;TEXT(J488,"0000")&amp;"  "&amp;K488&amp;" - CPF: "&amp;AF488))</f>
        <v/>
      </c>
      <c r="AC488" s="12">
        <f>IF(L488=0,"",IF(AND(L488="CNPJ/CPF",A488="PF"),"PIX: "&amp;TEXT(M488,"00000000000"),IF(L488="TELEFONE","PIX: "&amp;M488,IF(L488="EMAIL","PIX: "&amp;M488,"PIX: "&amp;TEXT(M488,"00000000000000")))))</f>
        <v/>
      </c>
      <c r="AE488" s="86">
        <f>IF(A488="PF",LEN(B488),"")</f>
        <v/>
      </c>
      <c r="AF488" s="12">
        <f>IF(AE488="","",IF(AE488=8,"000."&amp;LEFT(B488,3)&amp;"."&amp;MID(B488,4,3)&amp;"-"&amp;RIGHT(B488,2),IF(AE488=9,"00"&amp;LEFT(B488,1)&amp;"."&amp;MID(B488,2,3)&amp;"."&amp;MID(B488,5,3)&amp;"-"&amp;RIGHT(B488,2),IF(AE488=10,"0"&amp;LEFT(B488,2)&amp;"."&amp;MID(B488,3,3)&amp;"."&amp;MID(B488,6,3)&amp;"-"&amp;RIGHT(B488,2),LEFT(B488,3)&amp;"."&amp;MID(B488,4,3)&amp;"."&amp;MID(B488,7,3)&amp;"-"&amp;RIGHT(B488,2)))))</f>
        <v/>
      </c>
    </row>
    <row r="489">
      <c r="A489" s="98">
        <f>IF(B489="","",IF(LEN(B489)&lt;=11,"PF","PJ"))</f>
        <v/>
      </c>
      <c r="B489" s="52" t="n">
        <v>11300000000</v>
      </c>
      <c r="C489" s="35" t="inlineStr">
        <is>
          <t>RAPHAEL VITOR DE SOUZA PORTO</t>
        </is>
      </c>
      <c r="D489" s="36">
        <f>UPPER(C489)</f>
        <v/>
      </c>
      <c r="E489" s="37">
        <f>B489</f>
        <v/>
      </c>
      <c r="M489" s="41">
        <f>IF(L489=0,"",IF(L489=Diversos!$I$2,IF(LEN(B489)&lt;=11,TEXT(B489,"00000000000"),TEXT(B489,"00000000000000")),IF(L489=Diversos!$I$3,G489,F489)))</f>
        <v/>
      </c>
      <c r="N489" s="12" t="inlineStr">
        <is>
          <t>DIV</t>
        </is>
      </c>
      <c r="O489" s="12" t="inlineStr">
        <is>
          <t>FRETE</t>
        </is>
      </c>
      <c r="AA489" s="59">
        <f>IF(AND(AB489&lt;&gt;"",AC489&lt;&gt;""),AC489,AB489&amp;AC489)</f>
        <v/>
      </c>
      <c r="AB489" s="12">
        <f>IF(H489=0,"",IF(I489=13,H489&amp;"  "&amp;TEXT(I489,"000")&amp;"  "&amp;TEXT(J489,"0000")&amp;"  "&amp;K489&amp;" - CPF: "&amp;E489,H489&amp;"  "&amp;TEXT(J489,"0000")&amp;"  "&amp;K489&amp;" - CPF: "&amp;AF489))</f>
        <v/>
      </c>
      <c r="AC489" s="12">
        <f>IF(L489=0,"",IF(AND(L489="CNPJ/CPF",A489="PF"),"PIX: "&amp;TEXT(M489,"00000000000"),IF(L489="TELEFONE","PIX: "&amp;M489,IF(L489="EMAIL","PIX: "&amp;M489,"PIX: "&amp;TEXT(M489,"00000000000000")))))</f>
        <v/>
      </c>
      <c r="AE489" s="86">
        <f>IF(A489="PF",LEN(B489),"")</f>
        <v/>
      </c>
      <c r="AF489" s="12">
        <f>IF(AE489="","",IF(AE489=8,"000."&amp;LEFT(B489,3)&amp;"."&amp;MID(B489,4,3)&amp;"-"&amp;RIGHT(B489,2),IF(AE489=9,"00"&amp;LEFT(B489,1)&amp;"."&amp;MID(B489,2,3)&amp;"."&amp;MID(B489,5,3)&amp;"-"&amp;RIGHT(B489,2),IF(AE489=10,"0"&amp;LEFT(B489,2)&amp;"."&amp;MID(B489,3,3)&amp;"."&amp;MID(B489,6,3)&amp;"-"&amp;RIGHT(B489,2),LEFT(B489,3)&amp;"."&amp;MID(B489,4,3)&amp;"."&amp;MID(B489,7,3)&amp;"-"&amp;RIGHT(B489,2)))))</f>
        <v/>
      </c>
    </row>
    <row r="490">
      <c r="A490" s="98">
        <f>IF(B490="","",IF(LEN(B490)&lt;=11,"PF","PJ"))</f>
        <v/>
      </c>
      <c r="B490" s="52" t="n">
        <v>18005600</v>
      </c>
      <c r="C490" s="35" t="inlineStr">
        <is>
          <t>RAYNER FILOMENO</t>
        </is>
      </c>
      <c r="D490" s="35">
        <f>UPPER(C490)</f>
        <v/>
      </c>
      <c r="E490" s="98">
        <f>B490</f>
        <v/>
      </c>
      <c r="M490" s="41">
        <f>IF(L490=0,"",IF(L490=Diversos!$I$2,IF(LEN(B490)&lt;=11,TEXT(B490,"00000000000"),TEXT(B490,"00000000000000")),IF(L490=Diversos!$I$3,G490,F490)))</f>
        <v/>
      </c>
      <c r="N490" s="12" t="inlineStr">
        <is>
          <t>MAT</t>
        </is>
      </c>
      <c r="AA490" s="59">
        <f>IF(AND(AB490&lt;&gt;"",AC490&lt;&gt;""),AC490,AB490&amp;AC490)</f>
        <v/>
      </c>
      <c r="AB490" s="12">
        <f>IF(H490=0,"",IF(I490=13,H490&amp;"  "&amp;TEXT(I490,"000")&amp;"  "&amp;TEXT(J490,"0000")&amp;"  "&amp;K490&amp;" - CPF: "&amp;E490,H490&amp;"  "&amp;TEXT(J490,"0000")&amp;"  "&amp;K490&amp;" - CPF: "&amp;AF490))</f>
        <v/>
      </c>
      <c r="AC490" s="12">
        <f>IF(L490=0,"",IF(AND(L490="CNPJ/CPF",A490="PF"),"PIX: "&amp;TEXT(M490,"00000000000"),IF(L490="TELEFONE","PIX: "&amp;M490,IF(L490="EMAIL","PIX: "&amp;M490,"PIX: "&amp;TEXT(M490,"00000000000000")))))</f>
        <v/>
      </c>
      <c r="AE490" s="86">
        <f>IF(A490="PF",LEN(B490),"")</f>
        <v/>
      </c>
      <c r="AF490" s="12">
        <f>IF(AE490="","",IF(AE490=8,"000."&amp;LEFT(B490,3)&amp;"."&amp;MID(B490,4,3)&amp;"-"&amp;RIGHT(B490,2),IF(AE490=9,"00"&amp;LEFT(B490,1)&amp;"."&amp;MID(B490,2,3)&amp;"."&amp;MID(B490,5,3)&amp;"-"&amp;RIGHT(B490,2),IF(AE490=10,"0"&amp;LEFT(B490,2)&amp;"."&amp;MID(B490,3,3)&amp;"."&amp;MID(B490,6,3)&amp;"-"&amp;RIGHT(B490,2),LEFT(B490,3)&amp;"."&amp;MID(B490,4,3)&amp;"."&amp;MID(B490,7,3)&amp;"-"&amp;RIGHT(B490,2)))))</f>
        <v/>
      </c>
    </row>
    <row r="491">
      <c r="A491" s="98">
        <f>IF(B491="","",IF(LEN(B491)&lt;=11,"PF","PJ"))</f>
        <v/>
      </c>
      <c r="B491" s="98" t="n">
        <v>48643934000178</v>
      </c>
      <c r="C491" s="35" t="inlineStr">
        <is>
          <t>RCN TINTAS</t>
        </is>
      </c>
      <c r="D491" s="35" t="inlineStr">
        <is>
          <t>RCN TINTAS</t>
        </is>
      </c>
      <c r="E491" s="98">
        <f>B491</f>
        <v/>
      </c>
      <c r="M491" s="41">
        <f>IF(L491=0,"",IF(L491=Diversos!$I$2,IF(LEN(B491)&lt;=11,TEXT(B491,"00000000000"),TEXT(B491,"00000000000000")),IF(L491=Diversos!$I$3,G491,F491)))</f>
        <v/>
      </c>
      <c r="N491" s="12" t="inlineStr">
        <is>
          <t>MAT</t>
        </is>
      </c>
      <c r="AA491" s="59">
        <f>IF(AND(AB491&lt;&gt;"",AC491&lt;&gt;""),AC491,AB491&amp;AC491)</f>
        <v/>
      </c>
      <c r="AB491" s="12">
        <f>IF(H491=0,"",IF(I491=13,H491&amp;"  "&amp;TEXT(I491,"000")&amp;"  "&amp;TEXT(J491,"0000")&amp;"  "&amp;K491&amp;" - CPF: "&amp;E491,H491&amp;"  "&amp;TEXT(J491,"0000")&amp;"  "&amp;K491&amp;" - CPF: "&amp;AF491))</f>
        <v/>
      </c>
      <c r="AC491" s="12">
        <f>IF(L491=0,"",IF(AND(L491="CNPJ/CPF",A491="PF"),"PIX: "&amp;TEXT(M491,"00000000000"),IF(L491="TELEFONE","PIX: "&amp;M491,IF(L491="EMAIL","PIX: "&amp;M491,"PIX: "&amp;TEXT(M491,"00000000000000")))))</f>
        <v/>
      </c>
      <c r="AE491" s="86">
        <f>IF(A491="PF",LEN(B491),"")</f>
        <v/>
      </c>
      <c r="AF491" s="12">
        <f>IF(AE491="","",IF(AE491=8,"000."&amp;LEFT(B491,3)&amp;"."&amp;MID(B491,4,3)&amp;"-"&amp;RIGHT(B491,2),IF(AE491=9,"00"&amp;LEFT(B491,1)&amp;"."&amp;MID(B491,2,3)&amp;"."&amp;MID(B491,5,3)&amp;"-"&amp;RIGHT(B491,2),IF(AE491=10,"0"&amp;LEFT(B491,2)&amp;"."&amp;MID(B491,3,3)&amp;"."&amp;MID(B491,6,3)&amp;"-"&amp;RIGHT(B491,2),LEFT(B491,3)&amp;"."&amp;MID(B491,4,3)&amp;"."&amp;MID(B491,7,3)&amp;"-"&amp;RIGHT(B491,2)))))</f>
        <v/>
      </c>
    </row>
    <row r="492">
      <c r="A492" s="98">
        <f>IF(B492="","",IF(LEN(B492)&lt;=11,"PF","PJ"))</f>
        <v/>
      </c>
      <c r="B492" s="98" t="n">
        <v>30687182000181</v>
      </c>
      <c r="C492" s="35" t="inlineStr">
        <is>
          <t>REFRISIL DISTRIBUICAO E IMPORTACAO DE PECAS DE REFRIGERACAO LTDA</t>
        </is>
      </c>
      <c r="D492" s="35" t="inlineStr">
        <is>
          <t>REFRISIL REFRIGERACAO</t>
        </is>
      </c>
      <c r="E492" s="98">
        <f>B492</f>
        <v/>
      </c>
      <c r="M492" s="41">
        <f>IF(L492=0,"",IF(L492=Diversos!$I$2,IF(LEN(B492)&lt;=11,TEXT(B492,"00000000000"),TEXT(B492,"00000000000000")),IF(L492=Diversos!$I$3,G492,F492)))</f>
        <v/>
      </c>
      <c r="N492" s="12" t="inlineStr">
        <is>
          <t>DIV</t>
        </is>
      </c>
      <c r="AA492" s="59">
        <f>IF(AND(AB492&lt;&gt;"",AC492&lt;&gt;""),AC492,AB492&amp;AC492)</f>
        <v/>
      </c>
      <c r="AB492" s="12">
        <f>IF(H492=0,"",IF(I492=13,H492&amp;"  "&amp;TEXT(I492,"000")&amp;"  "&amp;TEXT(J492,"0000")&amp;"  "&amp;K492&amp;" - CPF: "&amp;E492,H492&amp;"  "&amp;TEXT(J492,"0000")&amp;"  "&amp;K492&amp;" - CPF: "&amp;AF492))</f>
        <v/>
      </c>
      <c r="AC492" s="12">
        <f>IF(L492=0,"",IF(AND(L492="CNPJ/CPF",A492="PF"),"PIX: "&amp;TEXT(M492,"00000000000"),IF(L492="TELEFONE","PIX: "&amp;M492,IF(L492="EMAIL","PIX: "&amp;M492,"PIX: "&amp;TEXT(M492,"00000000000000")))))</f>
        <v/>
      </c>
      <c r="AE492" s="86">
        <f>IF(A492="PF",LEN(B492),"")</f>
        <v/>
      </c>
      <c r="AF492" s="12">
        <f>IF(AE492="","",IF(AE492=8,"000."&amp;LEFT(B492,3)&amp;"."&amp;MID(B492,4,3)&amp;"-"&amp;RIGHT(B492,2),IF(AE492=9,"00"&amp;LEFT(B492,1)&amp;"."&amp;MID(B492,2,3)&amp;"."&amp;MID(B492,5,3)&amp;"-"&amp;RIGHT(B492,2),IF(AE492=10,"0"&amp;LEFT(B492,2)&amp;"."&amp;MID(B492,3,3)&amp;"."&amp;MID(B492,6,3)&amp;"-"&amp;RIGHT(B492,2),LEFT(B492,3)&amp;"."&amp;MID(B492,4,3)&amp;"."&amp;MID(B492,7,3)&amp;"-"&amp;RIGHT(B492,2)))))</f>
        <v/>
      </c>
    </row>
    <row r="493">
      <c r="A493" s="98">
        <f>IF(B493="","",IF(LEN(B493)&lt;=11,"PF","PJ"))</f>
        <v/>
      </c>
      <c r="B493" s="37" t="n">
        <v>9610724663</v>
      </c>
      <c r="C493" s="35" t="inlineStr">
        <is>
          <t>REGINALDO ALVES DIAS</t>
        </is>
      </c>
      <c r="D493" s="36">
        <f>UPPER(C493)</f>
        <v/>
      </c>
      <c r="E493" s="98">
        <f>B493</f>
        <v/>
      </c>
      <c r="L493" s="12" t="inlineStr">
        <is>
          <t>CNPJ/CPF</t>
        </is>
      </c>
      <c r="M493" s="41">
        <f>IF(L493=0,"",IF(L493=Diversos!$I$2,IF(LEN(B493)&lt;=11,TEXT(B493,"00000000000"),TEXT(B493,"00000000000000")),IF(L493=Diversos!$I$3,G493,F493)))</f>
        <v/>
      </c>
      <c r="N493" s="12" t="inlineStr">
        <is>
          <t>MO</t>
        </is>
      </c>
      <c r="P493" s="12" t="inlineStr">
        <is>
          <t>COLABORADOR</t>
        </is>
      </c>
      <c r="AA493" s="59">
        <f>IF(AND(AB493&lt;&gt;"",AC493&lt;&gt;""),AC493,AB493&amp;AC493)</f>
        <v/>
      </c>
      <c r="AB493" s="12">
        <f>IF(H493=0,"",IF(I493=13,H493&amp;"  "&amp;TEXT(I493,"000")&amp;"  "&amp;TEXT(J493,"0000")&amp;"  "&amp;K493&amp;" - CPF: "&amp;E493,H493&amp;"  "&amp;TEXT(J493,"0000")&amp;"  "&amp;K493&amp;" - CPF: "&amp;AF493))</f>
        <v/>
      </c>
      <c r="AC493" s="12">
        <f>IF(L493=0,"",IF(AND(L493="CNPJ/CPF",A493="PF"),"PIX: "&amp;TEXT(M493,"00000000000"),IF(L493="TELEFONE","PIX: "&amp;M493,IF(L493="EMAIL","PIX: "&amp;M493,"PIX: "&amp;TEXT(M493,"00000000000000")))))</f>
        <v/>
      </c>
      <c r="AE493" s="86">
        <f>IF(A493="PF",LEN(B493),"")</f>
        <v/>
      </c>
      <c r="AF493" s="12">
        <f>IF(AE493="","",IF(AE493=8,"000."&amp;LEFT(B493,3)&amp;"."&amp;MID(B493,4,3)&amp;"-"&amp;RIGHT(B493,2),IF(AE493=9,"00"&amp;LEFT(B493,1)&amp;"."&amp;MID(B493,2,3)&amp;"."&amp;MID(B493,5,3)&amp;"-"&amp;RIGHT(B493,2),IF(AE493=10,"0"&amp;LEFT(B493,2)&amp;"."&amp;MID(B493,3,3)&amp;"."&amp;MID(B493,6,3)&amp;"-"&amp;RIGHT(B493,2),LEFT(B493,3)&amp;"."&amp;MID(B493,4,3)&amp;"."&amp;MID(B493,7,3)&amp;"-"&amp;RIGHT(B493,2)))))</f>
        <v/>
      </c>
    </row>
    <row r="494">
      <c r="A494" s="98">
        <f>IF(B494="","",IF(LEN(B494)&lt;=11,"PF","PJ"))</f>
        <v/>
      </c>
      <c r="B494" s="98" t="n">
        <v>5761900637</v>
      </c>
      <c r="C494" s="58" t="inlineStr">
        <is>
          <t>RENATO ALVES LIMA</t>
        </is>
      </c>
      <c r="D494" s="35">
        <f>UPPER(C494)</f>
        <v/>
      </c>
      <c r="E494" s="98">
        <f>B494</f>
        <v/>
      </c>
      <c r="L494" s="83" t="inlineStr">
        <is>
          <t>CNPJ/CPF</t>
        </is>
      </c>
      <c r="M494" s="41">
        <f>IF(L494=0,"",IF(L494=Diversos!$I$2,IF(LEN(B494)&lt;=11,TEXT(B494,"00000000000"),TEXT(B494,"00000000000000")),IF(L494=Diversos!$I$3,G494,F494)))</f>
        <v/>
      </c>
      <c r="N494" s="83" t="inlineStr">
        <is>
          <t>SERV</t>
        </is>
      </c>
      <c r="AA494" s="59">
        <f>IF(AND(AB494&lt;&gt;"",AC494&lt;&gt;""),AC494,AB494&amp;AC494)</f>
        <v/>
      </c>
      <c r="AB494" s="12">
        <f>IF(H494=0,"",IF(I494=13,H494&amp;"  "&amp;TEXT(I494,"000")&amp;"  "&amp;TEXT(J494,"0000")&amp;"  "&amp;K494&amp;" - CPF: "&amp;E494,H494&amp;"  "&amp;TEXT(J494,"0000")&amp;"  "&amp;K494&amp;" - CPF: "&amp;AF494))</f>
        <v/>
      </c>
      <c r="AC494" s="12">
        <f>IF(L494=0,"",IF(AND(L494="CNPJ/CPF",A494="PF"),"PIX: "&amp;TEXT(M494,"00000000000"),IF(L494="TELEFONE","PIX: "&amp;M494,IF(L494="EMAIL","PIX: "&amp;M494,"PIX: "&amp;TEXT(M494,"00000000000000")))))</f>
        <v/>
      </c>
      <c r="AE494" s="86">
        <f>IF(A494="PF",LEN(B494),"")</f>
        <v/>
      </c>
      <c r="AF494" s="12">
        <f>IF(AE494="","",IF(AE494=8,"000."&amp;LEFT(B494,3)&amp;"."&amp;MID(B494,4,3)&amp;"-"&amp;RIGHT(B494,2),IF(AE494=9,"00"&amp;LEFT(B494,1)&amp;"."&amp;MID(B494,2,3)&amp;"."&amp;MID(B494,5,3)&amp;"-"&amp;RIGHT(B494,2),IF(AE494=10,"0"&amp;LEFT(B494,2)&amp;"."&amp;MID(B494,3,3)&amp;"."&amp;MID(B494,6,3)&amp;"-"&amp;RIGHT(B494,2),LEFT(B494,3)&amp;"."&amp;MID(B494,4,3)&amp;"."&amp;MID(B494,7,3)&amp;"-"&amp;RIGHT(B494,2)))))</f>
        <v/>
      </c>
    </row>
    <row r="495">
      <c r="A495" s="98">
        <f>IF(B495="","",IF(LEN(B495)&lt;=11,"PF","PJ"))</f>
        <v/>
      </c>
      <c r="B495" s="98" t="n">
        <v>119056693</v>
      </c>
      <c r="C495" s="35" t="inlineStr">
        <is>
          <t>RENATO MARCOS DA CUNHA</t>
        </is>
      </c>
      <c r="D495" s="35">
        <f>UPPER(C495)</f>
        <v/>
      </c>
      <c r="E495" s="98">
        <f>B495</f>
        <v/>
      </c>
      <c r="F495" s="38" t="n">
        <v>31986726494</v>
      </c>
      <c r="L495" s="12" t="inlineStr">
        <is>
          <t>TELEFONE</t>
        </is>
      </c>
      <c r="M495" s="41">
        <f>IF(L495=0,"",IF(L495=Diversos!$I$2,IF(LEN(B495)&lt;=11,TEXT(B495,"00000000000"),TEXT(B495,"00000000000000")),IF(L495=Diversos!$I$3,G495,F495)))</f>
        <v/>
      </c>
      <c r="N495" s="12" t="inlineStr">
        <is>
          <t>MAT</t>
        </is>
      </c>
      <c r="AA495" s="59">
        <f>IF(AND(AB495&lt;&gt;"",AC495&lt;&gt;""),AC495,AB495&amp;AC495)</f>
        <v/>
      </c>
      <c r="AB495" s="12">
        <f>IF(H495=0,"",IF(I495=13,H495&amp;"  "&amp;TEXT(I495,"000")&amp;"  "&amp;TEXT(J495,"0000")&amp;"  "&amp;K495&amp;" - CPF: "&amp;E495,H495&amp;"  "&amp;TEXT(J495,"0000")&amp;"  "&amp;K495&amp;" - CPF: "&amp;AF495))</f>
        <v/>
      </c>
      <c r="AC495" s="12">
        <f>IF(L495=0,"",IF(AND(L495="CNPJ/CPF",A495="PF"),"PIX: "&amp;TEXT(M495,"00000000000"),IF(L495="TELEFONE","PIX: "&amp;M495,IF(L495="EMAIL","PIX: "&amp;M495,"PIX: "&amp;TEXT(M495,"00000000000000")))))</f>
        <v/>
      </c>
      <c r="AE495" s="86">
        <f>IF(A495="PF",LEN(B495),"")</f>
        <v/>
      </c>
      <c r="AF495" s="12">
        <f>IF(AE495="","",IF(AE495=8,"000."&amp;LEFT(B495,3)&amp;"."&amp;MID(B495,4,3)&amp;"-"&amp;RIGHT(B495,2),IF(AE495=9,"00"&amp;LEFT(B495,1)&amp;"."&amp;MID(B495,2,3)&amp;"."&amp;MID(B495,5,3)&amp;"-"&amp;RIGHT(B495,2),IF(AE495=10,"0"&amp;LEFT(B495,2)&amp;"."&amp;MID(B495,3,3)&amp;"."&amp;MID(B495,6,3)&amp;"-"&amp;RIGHT(B495,2),LEFT(B495,3)&amp;"."&amp;MID(B495,4,3)&amp;"."&amp;MID(B495,7,3)&amp;"-"&amp;RIGHT(B495,2)))))</f>
        <v/>
      </c>
    </row>
    <row r="496">
      <c r="A496" s="87">
        <f>IF(B496="","",IF(LEN(B496)&lt;=11,"PF","PJ"))</f>
        <v/>
      </c>
      <c r="B496" s="37" t="n">
        <v>5761924650</v>
      </c>
      <c r="C496" s="22" t="inlineStr">
        <is>
          <t>RENATO OLIVEIRA SANTOS</t>
        </is>
      </c>
      <c r="D496" s="22">
        <f>UPPER(C496)</f>
        <v/>
      </c>
      <c r="E496" s="37">
        <f>B496</f>
        <v/>
      </c>
      <c r="F496" s="23" t="n"/>
      <c r="G496" s="24" t="n"/>
      <c r="H496" s="24" t="n"/>
      <c r="I496" s="25" t="n"/>
      <c r="J496" s="26" t="n"/>
      <c r="K496" s="24" t="n"/>
      <c r="L496" s="24" t="inlineStr">
        <is>
          <t>CNPJ/CPF</t>
        </is>
      </c>
      <c r="M496" s="27">
        <f>IF(L496=0,"",IF(L496=Diversos!$I$2,IF(LEN(B496)&lt;=11,TEXT(B496,"00000000000"),TEXT(B496,"00000000000000")),IF(L496=Diversos!$I$3,G496,F496)))</f>
        <v/>
      </c>
      <c r="N496" s="24" t="inlineStr">
        <is>
          <t>MO</t>
        </is>
      </c>
      <c r="O496" s="24" t="n"/>
      <c r="P496" s="24" t="inlineStr">
        <is>
          <t>TERCEIRO</t>
        </is>
      </c>
      <c r="Q496" s="24" t="n"/>
      <c r="R496" s="24" t="n"/>
      <c r="S496" s="24" t="n"/>
      <c r="T496" s="24" t="n"/>
      <c r="U496" s="28" t="n"/>
      <c r="V496" s="24" t="n"/>
      <c r="W496" s="24" t="n"/>
      <c r="X496" s="24" t="n"/>
      <c r="Y496" s="24" t="n"/>
      <c r="Z496" s="24" t="n"/>
      <c r="AA496" s="30">
        <f>IF(AND(AB496&lt;&gt;"",AC496&lt;&gt;""),AC496,AB496&amp;AC496)</f>
        <v/>
      </c>
      <c r="AB496" s="12">
        <f>IF(H496=0,"",IF(I496=13,H496&amp;"  "&amp;TEXT(I496,"000")&amp;"  "&amp;TEXT(J496,"0000")&amp;"  "&amp;K496&amp;" - CPF: "&amp;E496,H496&amp;"  "&amp;TEXT(J496,"0000")&amp;"  "&amp;K496&amp;" - CPF: "&amp;AF496))</f>
        <v/>
      </c>
      <c r="AC496" s="12">
        <f>IF(L496=0,"",IF(AND(L496="CNPJ/CPF",A496="PF"),"PIX: "&amp;TEXT(M496,"00000000000"),IF(L496="TELEFONE","PIX: "&amp;M496,IF(L496="EMAIL","PIX: "&amp;M496,"PIX: "&amp;TEXT(M496,"00000000000000")))))</f>
        <v/>
      </c>
      <c r="AE496" s="86">
        <f>IF(A496="PF",LEN(B496),"")</f>
        <v/>
      </c>
      <c r="AF496" s="12">
        <f>IF(AE496="","",IF(AE496=8,"000."&amp;LEFT(B496,3)&amp;"."&amp;MID(B496,4,3)&amp;"-"&amp;RIGHT(B496,2),IF(AE496=9,"00"&amp;LEFT(B496,1)&amp;"."&amp;MID(B496,2,3)&amp;"."&amp;MID(B496,5,3)&amp;"-"&amp;RIGHT(B496,2),IF(AE496=10,"0"&amp;LEFT(B496,2)&amp;"."&amp;MID(B496,3,3)&amp;"."&amp;MID(B496,6,3)&amp;"-"&amp;RIGHT(B496,2),LEFT(B496,3)&amp;"."&amp;MID(B496,4,3)&amp;"."&amp;MID(B496,7,3)&amp;"-"&amp;RIGHT(B496,2)))))</f>
        <v/>
      </c>
    </row>
    <row r="497">
      <c r="A497" s="98">
        <f>IF(B497="","",IF(LEN(B497)&lt;=11,"PF","PJ"))</f>
        <v/>
      </c>
      <c r="B497" s="98" t="n">
        <v>12781546631</v>
      </c>
      <c r="C497" s="35" t="inlineStr">
        <is>
          <t>RENATO VIEIRA DE JESUS</t>
        </is>
      </c>
      <c r="D497" s="35">
        <f>UPPER(C497)</f>
        <v/>
      </c>
      <c r="E497" s="37">
        <f>B497</f>
        <v/>
      </c>
      <c r="L497" s="12" t="inlineStr">
        <is>
          <t>CNPJ/CPF</t>
        </is>
      </c>
      <c r="M497" s="41">
        <f>IF(L497=0,"",IF(L497=Diversos!$I$2,IF(LEN(B497)&lt;=11,TEXT(B497,"00000000000"),TEXT(B497,"00000000000000")),IF(L497=Diversos!$I$3,G497,F497)))</f>
        <v/>
      </c>
      <c r="N497" s="12" t="inlineStr">
        <is>
          <t>MO</t>
        </is>
      </c>
      <c r="P497" s="12" t="inlineStr">
        <is>
          <t>COLABORADOR</t>
        </is>
      </c>
      <c r="AA497" s="59">
        <f>IF(AND(AB497&lt;&gt;"",AC497&lt;&gt;""),AC497,AB497&amp;AC497)</f>
        <v/>
      </c>
      <c r="AB497" s="12">
        <f>IF(H497=0,"",IF(I497=13,H497&amp;"  "&amp;TEXT(I497,"000")&amp;"  "&amp;TEXT(J497,"0000")&amp;"  "&amp;K497&amp;" - CPF: "&amp;E497,H497&amp;"  "&amp;TEXT(J497,"0000")&amp;"  "&amp;K497&amp;" - CPF: "&amp;AF497))</f>
        <v/>
      </c>
      <c r="AC497" s="12">
        <f>IF(L497=0,"",IF(AND(L497="CNPJ/CPF",A497="PF"),"PIX: "&amp;TEXT(M497,"00000000000"),IF(L497="TELEFONE","PIX: "&amp;M497,IF(L497="EMAIL","PIX: "&amp;M497,"PIX: "&amp;TEXT(M497,"00000000000000")))))</f>
        <v/>
      </c>
      <c r="AE497" s="86">
        <f>IF(A497="PF",LEN(B497),"")</f>
        <v/>
      </c>
      <c r="AF497" s="12">
        <f>IF(AE497="","",IF(AE497=8,"000."&amp;LEFT(B497,3)&amp;"."&amp;MID(B497,4,3)&amp;"-"&amp;RIGHT(B497,2),IF(AE497=9,"00"&amp;LEFT(B497,1)&amp;"."&amp;MID(B497,2,3)&amp;"."&amp;MID(B497,5,3)&amp;"-"&amp;RIGHT(B497,2),IF(AE497=10,"0"&amp;LEFT(B497,2)&amp;"."&amp;MID(B497,3,3)&amp;"."&amp;MID(B497,6,3)&amp;"-"&amp;RIGHT(B497,2),LEFT(B497,3)&amp;"."&amp;MID(B497,4,3)&amp;"."&amp;MID(B497,7,3)&amp;"-"&amp;RIGHT(B497,2)))))</f>
        <v/>
      </c>
    </row>
    <row r="498">
      <c r="A498" s="98">
        <f>IF(B498="","",IF(LEN(B498)&lt;=11,"PF","PJ"))</f>
        <v/>
      </c>
      <c r="B498" s="52" t="n">
        <v>73410600</v>
      </c>
      <c r="C498" s="35" t="inlineStr">
        <is>
          <t>RENZE LAGE</t>
        </is>
      </c>
      <c r="D498" s="35">
        <f>UPPER(C498)</f>
        <v/>
      </c>
      <c r="E498" s="37">
        <f>B498</f>
        <v/>
      </c>
      <c r="G498" s="48" t="inlineStr">
        <is>
          <t>renzelage@gmail.com</t>
        </is>
      </c>
      <c r="L498" s="12" t="inlineStr">
        <is>
          <t>EMAIL</t>
        </is>
      </c>
      <c r="M498" s="41">
        <f>IF(L498=0,"",IF(L498=Diversos!$I$2,IF(LEN(B498)&lt;=11,TEXT(B498,"00000000000"),TEXT(B498,"00000000000000")),IF(L498=Diversos!$I$3,G498,F498)))</f>
        <v/>
      </c>
      <c r="N498" s="12" t="inlineStr">
        <is>
          <t>SERV</t>
        </is>
      </c>
      <c r="AA498" s="59">
        <f>IF(AND(AB498&lt;&gt;"",AC498&lt;&gt;""),AC498,AB498&amp;AC498)</f>
        <v/>
      </c>
      <c r="AB498" s="12">
        <f>IF(H498=0,"",IF(I498=13,H498&amp;"  "&amp;TEXT(I498,"000")&amp;"  "&amp;TEXT(J498,"0000")&amp;"  "&amp;K498&amp;" - CPF: "&amp;E498,H498&amp;"  "&amp;TEXT(J498,"0000")&amp;"  "&amp;K498&amp;" - CPF: "&amp;AF498))</f>
        <v/>
      </c>
      <c r="AC498" s="12">
        <f>IF(L498=0,"",IF(AND(L498="CNPJ/CPF",A498="PF"),"PIX: "&amp;TEXT(M498,"00000000000"),IF(L498="TELEFONE","PIX: "&amp;M498,IF(L498="EMAIL","PIX: "&amp;M498,"PIX: "&amp;TEXT(M498,"00000000000000")))))</f>
        <v/>
      </c>
      <c r="AE498" s="86">
        <f>IF(A498="PF",LEN(B498),"")</f>
        <v/>
      </c>
      <c r="AF498" s="12">
        <f>IF(AE498="","",IF(AE498=8,"000."&amp;LEFT(B498,3)&amp;"."&amp;MID(B498,4,3)&amp;"-"&amp;RIGHT(B498,2),IF(AE498=9,"00"&amp;LEFT(B498,1)&amp;"."&amp;MID(B498,2,3)&amp;"."&amp;MID(B498,5,3)&amp;"-"&amp;RIGHT(B498,2),IF(AE498=10,"0"&amp;LEFT(B498,2)&amp;"."&amp;MID(B498,3,3)&amp;"."&amp;MID(B498,6,3)&amp;"-"&amp;RIGHT(B498,2),LEFT(B498,3)&amp;"."&amp;MID(B498,4,3)&amp;"."&amp;MID(B498,7,3)&amp;"-"&amp;RIGHT(B498,2)))))</f>
        <v/>
      </c>
    </row>
    <row r="499">
      <c r="A499" s="98">
        <f>IF(B499="","",IF(LEN(B499)&lt;=11,"PF","PJ"))</f>
        <v/>
      </c>
      <c r="B499" s="98" t="n">
        <v>46078339000101</v>
      </c>
      <c r="C499" s="35" t="inlineStr">
        <is>
          <t>REPOR AR</t>
        </is>
      </c>
      <c r="D499" s="35">
        <f>UPPER(C499)</f>
        <v/>
      </c>
      <c r="E499" s="98">
        <f>B499</f>
        <v/>
      </c>
      <c r="M499" s="41">
        <f>IF(L499=0,"",IF(L499=Diversos!$I$2,IF(LEN(B499)&lt;=11,TEXT(B499,"00000000000"),TEXT(B499,"00000000000000")),IF(L499=Diversos!$I$3,G499,F499)))</f>
        <v/>
      </c>
      <c r="N499" s="12" t="inlineStr">
        <is>
          <t>MAT</t>
        </is>
      </c>
      <c r="AA499" s="59">
        <f>IF(AND(AB499&lt;&gt;"",AC499&lt;&gt;""),AC499,AB499&amp;AC499)</f>
        <v/>
      </c>
      <c r="AB499" s="12">
        <f>IF(H499=0,"",IF(I499=13,H499&amp;"  "&amp;TEXT(I499,"000")&amp;"  "&amp;TEXT(J499,"0000")&amp;"  "&amp;K499&amp;" - CPF: "&amp;E499,H499&amp;"  "&amp;TEXT(J499,"0000")&amp;"  "&amp;K499&amp;" - CPF: "&amp;AF499))</f>
        <v/>
      </c>
      <c r="AC499" s="12">
        <f>IF(L499=0,"",IF(AND(L499="CNPJ/CPF",A499="PF"),"PIX: "&amp;TEXT(M499,"00000000000"),IF(L499="TELEFONE","PIX: "&amp;M499,IF(L499="EMAIL","PIX: "&amp;M499,"PIX: "&amp;TEXT(M499,"00000000000000")))))</f>
        <v/>
      </c>
      <c r="AE499" s="86">
        <f>IF(A499="PF",LEN(B499),"")</f>
        <v/>
      </c>
      <c r="AF499" s="12">
        <f>IF(AE499="","",IF(AE499=8,"000."&amp;LEFT(B499,3)&amp;"."&amp;MID(B499,4,3)&amp;"-"&amp;RIGHT(B499,2),IF(AE499=9,"00"&amp;LEFT(B499,1)&amp;"."&amp;MID(B499,2,3)&amp;"."&amp;MID(B499,5,3)&amp;"-"&amp;RIGHT(B499,2),IF(AE499=10,"0"&amp;LEFT(B499,2)&amp;"."&amp;MID(B499,3,3)&amp;"."&amp;MID(B499,6,3)&amp;"-"&amp;RIGHT(B499,2),LEFT(B499,3)&amp;"."&amp;MID(B499,4,3)&amp;"."&amp;MID(B499,7,3)&amp;"-"&amp;RIGHT(B499,2)))))</f>
        <v/>
      </c>
    </row>
    <row r="500">
      <c r="A500" s="98">
        <f>IF(B500="","",IF(LEN(B500)&lt;=11,"PF","PJ"))</f>
        <v/>
      </c>
      <c r="B500" s="98" t="n">
        <v>5119833000190</v>
      </c>
      <c r="C500" s="35" t="inlineStr">
        <is>
          <t>REVANTE AÇOS</t>
        </is>
      </c>
      <c r="D500" s="35">
        <f>UPPER(C500)</f>
        <v/>
      </c>
      <c r="E500" s="98">
        <f>B500</f>
        <v/>
      </c>
      <c r="M500" s="41">
        <f>IF(L500=0,"",IF(L500=Diversos!$I$2,IF(LEN(B500)&lt;=11,TEXT(B500,"00000000000"),TEXT(B500,"00000000000000")),IF(L500=Diversos!$I$3,G500,F500)))</f>
        <v/>
      </c>
      <c r="N500" s="12" t="inlineStr">
        <is>
          <t>MAT</t>
        </is>
      </c>
      <c r="AA500" s="59">
        <f>IF(AND(AB500&lt;&gt;"",AC500&lt;&gt;""),AC500,AB500&amp;AC500)</f>
        <v/>
      </c>
      <c r="AB500" s="12">
        <f>IF(H500=0,"",IF(I500=13,H500&amp;"  "&amp;TEXT(I500,"000")&amp;"  "&amp;TEXT(J500,"0000")&amp;"  "&amp;K500&amp;" - CPF: "&amp;E500,H500&amp;"  "&amp;TEXT(J500,"0000")&amp;"  "&amp;K500&amp;" - CPF: "&amp;AF500))</f>
        <v/>
      </c>
      <c r="AC500" s="12">
        <f>IF(L500=0,"",IF(AND(L500="CNPJ/CPF",A500="PF"),"PIX: "&amp;TEXT(M500,"00000000000"),IF(L500="TELEFONE","PIX: "&amp;M500,IF(L500="EMAIL","PIX: "&amp;M500,"PIX: "&amp;TEXT(M500,"00000000000000")))))</f>
        <v/>
      </c>
      <c r="AE500" s="86">
        <f>IF(A500="PF",LEN(B500),"")</f>
        <v/>
      </c>
      <c r="AF500" s="12">
        <f>IF(AE500="","",IF(AE500=8,"000."&amp;LEFT(B500,3)&amp;"."&amp;MID(B500,4,3)&amp;"-"&amp;RIGHT(B500,2),IF(AE500=9,"00"&amp;LEFT(B500,1)&amp;"."&amp;MID(B500,2,3)&amp;"."&amp;MID(B500,5,3)&amp;"-"&amp;RIGHT(B500,2),IF(AE500=10,"0"&amp;LEFT(B500,2)&amp;"."&amp;MID(B500,3,3)&amp;"."&amp;MID(B500,6,3)&amp;"-"&amp;RIGHT(B500,2),LEFT(B500,3)&amp;"."&amp;MID(B500,4,3)&amp;"."&amp;MID(B500,7,3)&amp;"-"&amp;RIGHT(B500,2)))))</f>
        <v/>
      </c>
    </row>
    <row r="501">
      <c r="A501" s="98">
        <f>IF(B501="","",IF(LEN(B501)&lt;=11,"PF","PJ"))</f>
        <v/>
      </c>
      <c r="B501" s="98" t="n">
        <v>17376344659</v>
      </c>
      <c r="C501" s="35" t="inlineStr">
        <is>
          <t>RIAN VIEIRA LOPES</t>
        </is>
      </c>
      <c r="D501" s="35">
        <f>UPPER(C501)</f>
        <v/>
      </c>
      <c r="E501" s="98">
        <f>B501</f>
        <v/>
      </c>
      <c r="F501" s="38" t="n">
        <v>31987507826</v>
      </c>
      <c r="L501" s="12" t="inlineStr">
        <is>
          <t>TELEFONE</t>
        </is>
      </c>
      <c r="M501" s="41">
        <f>IF(L501=0,"",IF(L501=Diversos!$I$2,IF(LEN(B501)&lt;=11,TEXT(B501,"00000000000"),TEXT(B501,"00000000000000")),IF(L501=Diversos!$I$3,G501,F501)))</f>
        <v/>
      </c>
      <c r="N501" s="12" t="inlineStr">
        <is>
          <t>MO</t>
        </is>
      </c>
      <c r="P501" s="12" t="inlineStr">
        <is>
          <t>COLABORADOR</t>
        </is>
      </c>
      <c r="AA501" s="59">
        <f>IF(AND(AB501&lt;&gt;"",AC501&lt;&gt;""),AC501,AB501&amp;AC501)</f>
        <v/>
      </c>
      <c r="AB501" s="12">
        <f>IF(H501=0,"",IF(I501=13,H501&amp;"  "&amp;TEXT(I501,"000")&amp;"  "&amp;TEXT(J501,"0000")&amp;"  "&amp;K501&amp;" - CPF: "&amp;E501,H501&amp;"  "&amp;TEXT(J501,"0000")&amp;"  "&amp;K501&amp;" - CPF: "&amp;AF501))</f>
        <v/>
      </c>
      <c r="AC501" s="12">
        <f>IF(L501=0,"",IF(AND(L501="CNPJ/CPF",A501="PF"),"PIX: "&amp;TEXT(M501,"00000000000"),IF(L501="TELEFONE","PIX: "&amp;M501,IF(L501="EMAIL","PIX: "&amp;M501,"PIX: "&amp;TEXT(M501,"00000000000000")))))</f>
        <v/>
      </c>
      <c r="AE501" s="86">
        <f>IF(A501="PF",LEN(B501),"")</f>
        <v/>
      </c>
      <c r="AF501" s="12">
        <f>IF(AE501="","",IF(AE501=8,"000."&amp;LEFT(B501,3)&amp;"."&amp;MID(B501,4,3)&amp;"-"&amp;RIGHT(B501,2),IF(AE501=9,"00"&amp;LEFT(B501,1)&amp;"."&amp;MID(B501,2,3)&amp;"."&amp;MID(B501,5,3)&amp;"-"&amp;RIGHT(B501,2),IF(AE501=10,"0"&amp;LEFT(B501,2)&amp;"."&amp;MID(B501,3,3)&amp;"."&amp;MID(B501,6,3)&amp;"-"&amp;RIGHT(B501,2),LEFT(B501,3)&amp;"."&amp;MID(B501,4,3)&amp;"."&amp;MID(B501,7,3)&amp;"-"&amp;RIGHT(B501,2)))))</f>
        <v/>
      </c>
    </row>
    <row r="502">
      <c r="A502" s="98">
        <f>IF(B502="","",IF(LEN(B502)&lt;=11,"PF","PJ"))</f>
        <v/>
      </c>
      <c r="B502" s="98" t="n">
        <v>73586986653</v>
      </c>
      <c r="C502" s="35" t="inlineStr">
        <is>
          <t>RICARDO JOSE ELOY</t>
        </is>
      </c>
      <c r="D502" s="35">
        <f>UPPER(C502)</f>
        <v/>
      </c>
      <c r="E502" s="37">
        <f>B502</f>
        <v/>
      </c>
      <c r="F502" s="43" t="n"/>
      <c r="H502" s="12" t="inlineStr">
        <is>
          <t>ITAÚ</t>
        </is>
      </c>
      <c r="J502" s="40" t="n">
        <v>5636</v>
      </c>
      <c r="K502" s="12" t="n">
        <v>118738</v>
      </c>
      <c r="M502" s="41">
        <f>IF(L502=0,"",IF(L502=Diversos!$I$2,IF(LEN(B502)&lt;=11,TEXT(B502,"00000000000"),TEXT(B502,"00000000000000")),IF(L502=Diversos!$I$3,G502,F502)))</f>
        <v/>
      </c>
      <c r="N502" s="12" t="inlineStr">
        <is>
          <t>SERV</t>
        </is>
      </c>
      <c r="O502" s="12" t="inlineStr">
        <is>
          <t>TOPOGRAFIA</t>
        </is>
      </c>
      <c r="AA502" s="59">
        <f>IF(AND(AB502&lt;&gt;"",AC502&lt;&gt;""),AC502,AB502&amp;AC502)</f>
        <v/>
      </c>
      <c r="AB502" s="12">
        <f>IF(H502=0,"",IF(I502=13,H502&amp;"  "&amp;TEXT(I502,"000")&amp;"  "&amp;TEXT(J502,"0000")&amp;"  "&amp;K502&amp;" - CPF: "&amp;E502,H502&amp;"  "&amp;TEXT(J502,"0000")&amp;"  "&amp;K502&amp;" - CPF: "&amp;AF502))</f>
        <v/>
      </c>
      <c r="AC502" s="12">
        <f>IF(L502=0,"",IF(AND(L502="CNPJ/CPF",A502="PF"),"PIX: "&amp;TEXT(M502,"00000000000"),IF(L502="TELEFONE","PIX: "&amp;M502,IF(L502="EMAIL","PIX: "&amp;M502,"PIX: "&amp;TEXT(M502,"00000000000000")))))</f>
        <v/>
      </c>
      <c r="AE502" s="86">
        <f>IF(A502="PF",LEN(B502),"")</f>
        <v/>
      </c>
      <c r="AF502" s="12">
        <f>IF(AE502="","",IF(AE502=8,"000."&amp;LEFT(B502,3)&amp;"."&amp;MID(B502,4,3)&amp;"-"&amp;RIGHT(B502,2),IF(AE502=9,"00"&amp;LEFT(B502,1)&amp;"."&amp;MID(B502,2,3)&amp;"."&amp;MID(B502,5,3)&amp;"-"&amp;RIGHT(B502,2),IF(AE502=10,"0"&amp;LEFT(B502,2)&amp;"."&amp;MID(B502,3,3)&amp;"."&amp;MID(B502,6,3)&amp;"-"&amp;RIGHT(B502,2),LEFT(B502,3)&amp;"."&amp;MID(B502,4,3)&amp;"."&amp;MID(B502,7,3)&amp;"-"&amp;RIGHT(B502,2)))))</f>
        <v/>
      </c>
    </row>
    <row r="503">
      <c r="A503" s="98">
        <f>IF(B503="","",IF(LEN(B503)&lt;=11,"PF","PJ"))</f>
        <v/>
      </c>
      <c r="B503" s="98" t="n">
        <v>6493573610</v>
      </c>
      <c r="C503" s="35" t="inlineStr">
        <is>
          <t>RICARDO MARCELINO SOBRINHO</t>
        </is>
      </c>
      <c r="D503" s="36">
        <f>UPPER(C503)</f>
        <v/>
      </c>
      <c r="E503" s="37">
        <f>B503</f>
        <v/>
      </c>
      <c r="H503" s="12" t="inlineStr">
        <is>
          <t>CEF</t>
        </is>
      </c>
      <c r="I503" s="39" t="n">
        <v>13</v>
      </c>
      <c r="J503" s="40" t="n">
        <v>3814</v>
      </c>
      <c r="K503" s="12" t="n">
        <v>258860</v>
      </c>
      <c r="L503" s="12" t="inlineStr">
        <is>
          <t>CNPJ/CPF</t>
        </is>
      </c>
      <c r="M503" s="41">
        <f>IF(L503=0,"",IF(L503=Diversos!$I$2,IF(LEN(B503)&lt;=11,TEXT(B503,"00000000000"),TEXT(B503,"00000000000000")),IF(L503=Diversos!$I$3,G503,F503)))</f>
        <v/>
      </c>
      <c r="N503" s="12" t="inlineStr">
        <is>
          <t>MO</t>
        </is>
      </c>
      <c r="P503" s="12" t="inlineStr">
        <is>
          <t>COLABORADOR</t>
        </is>
      </c>
      <c r="AA503" s="59">
        <f>IF(AND(AB503&lt;&gt;"",AC503&lt;&gt;""),AC503,AB503&amp;AC503)</f>
        <v/>
      </c>
      <c r="AB503" s="12">
        <f>IF(H503=0,"",IF(I503=13,H503&amp;"  "&amp;TEXT(I503,"000")&amp;"  "&amp;TEXT(J503,"0000")&amp;"  "&amp;K503&amp;" - CPF: "&amp;E503,H503&amp;"  "&amp;TEXT(J503,"0000")&amp;"  "&amp;K503&amp;" - CPF: "&amp;AF503))</f>
        <v/>
      </c>
      <c r="AC503" s="12">
        <f>IF(L503=0,"",IF(AND(L503="CNPJ/CPF",A503="PF"),"PIX: "&amp;TEXT(M503,"00000000000"),IF(L503="TELEFONE","PIX: "&amp;M503,IF(L503="EMAIL","PIX: "&amp;M503,"PIX: "&amp;TEXT(M503,"00000000000000")))))</f>
        <v/>
      </c>
      <c r="AE503" s="86">
        <f>IF(A503="PF",LEN(B503),"")</f>
        <v/>
      </c>
      <c r="AF503" s="12">
        <f>IF(AE503="","",IF(AE503=8,"000."&amp;LEFT(B503,3)&amp;"."&amp;MID(B503,4,3)&amp;"-"&amp;RIGHT(B503,2),IF(AE503=9,"00"&amp;LEFT(B503,1)&amp;"."&amp;MID(B503,2,3)&amp;"."&amp;MID(B503,5,3)&amp;"-"&amp;RIGHT(B503,2),IF(AE503=10,"0"&amp;LEFT(B503,2)&amp;"."&amp;MID(B503,3,3)&amp;"."&amp;MID(B503,6,3)&amp;"-"&amp;RIGHT(B503,2),LEFT(B503,3)&amp;"."&amp;MID(B503,4,3)&amp;"."&amp;MID(B503,7,3)&amp;"-"&amp;RIGHT(B503,2)))))</f>
        <v/>
      </c>
    </row>
    <row r="504">
      <c r="A504" s="98">
        <f>IF(B504="","",IF(LEN(B504)&lt;=11,"PF","PJ"))</f>
        <v/>
      </c>
      <c r="B504" s="98" t="n">
        <v>17087231000187</v>
      </c>
      <c r="C504" s="35" t="inlineStr">
        <is>
          <t>BEM ESTAR COMERCIO E INSTALACAO DE BANHEIRAS, SPA'S E OFUROS LTDA</t>
        </is>
      </c>
      <c r="D504" s="36" t="inlineStr">
        <is>
          <t>RIOLAX</t>
        </is>
      </c>
      <c r="E504" s="37">
        <f>B504</f>
        <v/>
      </c>
      <c r="M504" s="41">
        <f>IF(L504=0,"",IF(L504=Diversos!$I$2,IF(LEN(B504)&lt;=11,TEXT(B504,"00000000000"),TEXT(B504,"00000000000000")),IF(L504=Diversos!$I$3,G504,F504)))</f>
        <v/>
      </c>
      <c r="N504" s="12" t="inlineStr">
        <is>
          <t>MAT</t>
        </is>
      </c>
      <c r="P504" s="12" t="inlineStr">
        <is>
          <t>FORNECEDOR</t>
        </is>
      </c>
      <c r="Q504" s="12" t="inlineStr">
        <is>
          <t>AV NOSSA SENHORA DO CARMO</t>
        </is>
      </c>
      <c r="R504" s="12" t="n">
        <v>900</v>
      </c>
      <c r="S504" s="12" t="inlineStr">
        <is>
          <t>LOJA 01</t>
        </is>
      </c>
      <c r="T504" s="12" t="inlineStr">
        <is>
          <t>CARMO</t>
        </is>
      </c>
      <c r="U504" s="42" t="n">
        <v>30330000</v>
      </c>
      <c r="V504" s="12" t="inlineStr">
        <is>
          <t>BELO HORIZONTE</t>
        </is>
      </c>
      <c r="W504" s="12" t="inlineStr">
        <is>
          <t>MG</t>
        </is>
      </c>
      <c r="AA504" s="59">
        <f>IF(AND(AB504&lt;&gt;"",AC504&lt;&gt;""),AC504,AB504&amp;AC504)</f>
        <v/>
      </c>
      <c r="AB504" s="12">
        <f>IF(H504=0,"",IF(I504=13,H504&amp;"  "&amp;TEXT(I504,"000")&amp;"  "&amp;TEXT(J504,"0000")&amp;"  "&amp;K504&amp;" - CPF: "&amp;E504,H504&amp;"  "&amp;TEXT(J504,"0000")&amp;"  "&amp;K504&amp;" - CPF: "&amp;AF504))</f>
        <v/>
      </c>
      <c r="AC504" s="12">
        <f>IF(L504=0,"",IF(AND(L504="CNPJ/CPF",A504="PF"),"PIX: "&amp;TEXT(M504,"00000000000"),IF(L504="TELEFONE","PIX: "&amp;M504,IF(L504="EMAIL","PIX: "&amp;M504,"PIX: "&amp;TEXT(M504,"00000000000000")))))</f>
        <v/>
      </c>
      <c r="AE504" s="86">
        <f>IF(A504="PF",LEN(B504),"")</f>
        <v/>
      </c>
      <c r="AF504" s="12">
        <f>IF(AE504="","",IF(AE504=8,"000."&amp;LEFT(B504,3)&amp;"."&amp;MID(B504,4,3)&amp;"-"&amp;RIGHT(B504,2),IF(AE504=9,"00"&amp;LEFT(B504,1)&amp;"."&amp;MID(B504,2,3)&amp;"."&amp;MID(B504,5,3)&amp;"-"&amp;RIGHT(B504,2),IF(AE504=10,"0"&amp;LEFT(B504,2)&amp;"."&amp;MID(B504,3,3)&amp;"."&amp;MID(B504,6,3)&amp;"-"&amp;RIGHT(B504,2),LEFT(B504,3)&amp;"."&amp;MID(B504,4,3)&amp;"."&amp;MID(B504,7,3)&amp;"-"&amp;RIGHT(B504,2)))))</f>
        <v/>
      </c>
    </row>
    <row r="505">
      <c r="A505" s="98">
        <f>IF(B505="","",IF(LEN(B505)&lt;=11,"PF","PJ"))</f>
        <v/>
      </c>
      <c r="B505" s="37" t="n">
        <v>25263198000127</v>
      </c>
      <c r="C505" s="36" t="inlineStr">
        <is>
          <t>ROGÉRIO CASSIO DE SOUZA</t>
        </is>
      </c>
      <c r="D505" s="36" t="inlineStr">
        <is>
          <t>RM CAD LOCAÇÃO DE EQUIPAMENTOS</t>
        </is>
      </c>
      <c r="E505" s="37">
        <f>B505</f>
        <v/>
      </c>
      <c r="F505" s="43" t="n"/>
      <c r="G505" s="44" t="n"/>
      <c r="H505" s="44" t="inlineStr">
        <is>
          <t>NUBANK</t>
        </is>
      </c>
      <c r="I505" s="45" t="n"/>
      <c r="J505" s="46" t="n">
        <v>1</v>
      </c>
      <c r="K505" s="44" t="n">
        <v>544445986</v>
      </c>
      <c r="L505" s="44" t="n"/>
      <c r="M505" s="41">
        <f>IF(L505=0,"",IF(L505=Diversos!$I$2,IF(LEN(B505)&lt;=11,TEXT(B505,"00000000000"),TEXT(B505,"00000000000000")),IF(L505=Diversos!$I$3,G505,F505)))</f>
        <v/>
      </c>
      <c r="N505" s="44" t="inlineStr">
        <is>
          <t>LOC</t>
        </is>
      </c>
      <c r="O505" s="44" t="n"/>
      <c r="P505" s="44" t="n"/>
      <c r="Q505" s="44" t="inlineStr">
        <is>
          <t>RUA JUREMA</t>
        </is>
      </c>
      <c r="R505" s="44" t="n">
        <v>100</v>
      </c>
      <c r="S505" s="44" t="inlineStr">
        <is>
          <t>SALA 02</t>
        </is>
      </c>
      <c r="T505" s="44" t="inlineStr">
        <is>
          <t>GRAÇA</t>
        </is>
      </c>
      <c r="U505" s="47" t="n">
        <v>31140040</v>
      </c>
      <c r="V505" s="44" t="inlineStr">
        <is>
          <t>BELO HORIZONTE</t>
        </is>
      </c>
      <c r="W505" s="44" t="inlineStr">
        <is>
          <t>MG</t>
        </is>
      </c>
      <c r="X505" s="44" t="n"/>
      <c r="Y505" s="44" t="n"/>
      <c r="Z505" s="44" t="n"/>
      <c r="AA505" s="59">
        <f>IF(AND(AB505&lt;&gt;"",AC505&lt;&gt;""),AC505,AB505&amp;AC505)</f>
        <v/>
      </c>
      <c r="AB505" s="12">
        <f>IF(H505=0,"",IF(I505=13,H505&amp;"  "&amp;TEXT(I505,"000")&amp;"  "&amp;TEXT(J505,"0000")&amp;"  "&amp;K505&amp;" - CPF: "&amp;E505,H505&amp;"  "&amp;TEXT(J505,"0000")&amp;"  "&amp;K505&amp;" - CPF: "&amp;AF505))</f>
        <v/>
      </c>
      <c r="AC505" s="12">
        <f>IF(L505=0,"",IF(AND(L505="CNPJ/CPF",A505="PF"),"PIX: "&amp;TEXT(M505,"00000000000"),IF(L505="TELEFONE","PIX: "&amp;M505,IF(L505="EMAIL","PIX: "&amp;M505,"PIX: "&amp;TEXT(M505,"00000000000000")))))</f>
        <v/>
      </c>
      <c r="AE505" s="86">
        <f>IF(A505="PF",LEN(B505),"")</f>
        <v/>
      </c>
      <c r="AF505" s="12">
        <f>IF(AE505="","",IF(AE505=8,"000."&amp;LEFT(B505,3)&amp;"."&amp;MID(B505,4,3)&amp;"-"&amp;RIGHT(B505,2),IF(AE505=9,"00"&amp;LEFT(B505,1)&amp;"."&amp;MID(B505,2,3)&amp;"."&amp;MID(B505,5,3)&amp;"-"&amp;RIGHT(B505,2),IF(AE505=10,"0"&amp;LEFT(B505,2)&amp;"."&amp;MID(B505,3,3)&amp;"."&amp;MID(B505,6,3)&amp;"-"&amp;RIGHT(B505,2),LEFT(B505,3)&amp;"."&amp;MID(B505,4,3)&amp;"."&amp;MID(B505,7,3)&amp;"-"&amp;RIGHT(B505,2)))))</f>
        <v/>
      </c>
    </row>
    <row r="506">
      <c r="A506" s="98">
        <f>IF(B506="","",IF(LEN(B506)&lt;=11,"PF","PJ"))</f>
        <v/>
      </c>
      <c r="B506" s="98" t="n">
        <v>4113053600</v>
      </c>
      <c r="C506" s="35" t="inlineStr">
        <is>
          <t>ROBERTO CÉSAR SILVA</t>
        </is>
      </c>
      <c r="D506" s="35">
        <f>UPPER(C506)</f>
        <v/>
      </c>
      <c r="E506" s="98">
        <f>B506</f>
        <v/>
      </c>
      <c r="M506" s="41">
        <f>IF(L506=0,"",IF(L506=Diversos!$I$2,IF(LEN(B506)&lt;=11,TEXT(B506,"00000000000"),TEXT(B506,"00000000000000")),IF(L506=Diversos!$I$3,G506,F506)))</f>
        <v/>
      </c>
      <c r="N506" s="12" t="inlineStr">
        <is>
          <t>SERV</t>
        </is>
      </c>
      <c r="AA506" s="59">
        <f>IF(AND(AB506&lt;&gt;"",AC506&lt;&gt;""),AC506,AB506&amp;AC506)</f>
        <v/>
      </c>
      <c r="AB506" s="12">
        <f>IF(H506=0,"",IF(I506=13,H506&amp;"  "&amp;TEXT(I506,"000")&amp;"  "&amp;TEXT(J506,"0000")&amp;"  "&amp;K506&amp;" - CPF: "&amp;E506,H506&amp;"  "&amp;TEXT(J506,"0000")&amp;"  "&amp;K506&amp;" - CPF: "&amp;AF506))</f>
        <v/>
      </c>
      <c r="AC506" s="12">
        <f>IF(L506=0,"",IF(AND(L506="CNPJ/CPF",A506="PF"),"PIX: "&amp;TEXT(M506,"00000000000"),IF(L506="TELEFONE","PIX: "&amp;M506,IF(L506="EMAIL","PIX: "&amp;M506,"PIX: "&amp;TEXT(M506,"00000000000000")))))</f>
        <v/>
      </c>
      <c r="AE506" s="86">
        <f>IF(A506="PF",LEN(B506),"")</f>
        <v/>
      </c>
      <c r="AF506" s="12">
        <f>IF(AE506="","",IF(AE506=8,"000."&amp;LEFT(B506,3)&amp;"."&amp;MID(B506,4,3)&amp;"-"&amp;RIGHT(B506,2),IF(AE506=9,"00"&amp;LEFT(B506,1)&amp;"."&amp;MID(B506,2,3)&amp;"."&amp;MID(B506,5,3)&amp;"-"&amp;RIGHT(B506,2),IF(AE506=10,"0"&amp;LEFT(B506,2)&amp;"."&amp;MID(B506,3,3)&amp;"."&amp;MID(B506,6,3)&amp;"-"&amp;RIGHT(B506,2),LEFT(B506,3)&amp;"."&amp;MID(B506,4,3)&amp;"."&amp;MID(B506,7,3)&amp;"-"&amp;RIGHT(B506,2)))))</f>
        <v/>
      </c>
    </row>
    <row r="507">
      <c r="A507" s="98">
        <f>IF(B507="","",IF(LEN(B507)&lt;=11,"PF","PJ"))</f>
        <v/>
      </c>
      <c r="B507" s="52" t="n">
        <v>12712712700</v>
      </c>
      <c r="C507" s="35" t="inlineStr">
        <is>
          <t>ROBERTO DE FATIMA ALVES</t>
        </is>
      </c>
      <c r="D507" s="35">
        <f>UPPER(C507)</f>
        <v/>
      </c>
      <c r="E507" s="98">
        <f>B507</f>
        <v/>
      </c>
      <c r="M507" s="41">
        <f>IF(L507=0,"",IF(L507=Diversos!$I$2,IF(LEN(B507)&lt;=11,TEXT(B507,"00000000000"),TEXT(B507,"00000000000000")),IF(L507=Diversos!$I$3,G507,F507)))</f>
        <v/>
      </c>
      <c r="N507" s="12" t="inlineStr">
        <is>
          <t>DIV</t>
        </is>
      </c>
      <c r="AA507" s="59">
        <f>IF(AND(AB507&lt;&gt;"",AC507&lt;&gt;""),AC507,AB507&amp;AC507)</f>
        <v/>
      </c>
      <c r="AB507" s="12">
        <f>IF(H507=0,"",IF(I507=13,H507&amp;"  "&amp;TEXT(I507,"000")&amp;"  "&amp;TEXT(J507,"0000")&amp;"  "&amp;K507&amp;" - CPF: "&amp;E507,H507&amp;"  "&amp;TEXT(J507,"0000")&amp;"  "&amp;K507&amp;" - CPF: "&amp;AF507))</f>
        <v/>
      </c>
      <c r="AC507" s="12">
        <f>IF(L507=0,"",IF(AND(L507="CNPJ/CPF",A507="PF"),"PIX: "&amp;TEXT(M507,"00000000000"),IF(L507="TELEFONE","PIX: "&amp;M507,IF(L507="EMAIL","PIX: "&amp;M507,"PIX: "&amp;TEXT(M507,"00000000000000")))))</f>
        <v/>
      </c>
      <c r="AE507" s="86">
        <f>IF(A507="PF",LEN(B507),"")</f>
        <v/>
      </c>
      <c r="AF507" s="12">
        <f>IF(AE507="","",IF(AE507=8,"000."&amp;LEFT(B507,3)&amp;"."&amp;MID(B507,4,3)&amp;"-"&amp;RIGHT(B507,2),IF(AE507=9,"00"&amp;LEFT(B507,1)&amp;"."&amp;MID(B507,2,3)&amp;"."&amp;MID(B507,5,3)&amp;"-"&amp;RIGHT(B507,2),IF(AE507=10,"0"&amp;LEFT(B507,2)&amp;"."&amp;MID(B507,3,3)&amp;"."&amp;MID(B507,6,3)&amp;"-"&amp;RIGHT(B507,2),LEFT(B507,3)&amp;"."&amp;MID(B507,4,3)&amp;"."&amp;MID(B507,7,3)&amp;"-"&amp;RIGHT(B507,2)))))</f>
        <v/>
      </c>
    </row>
    <row r="508">
      <c r="A508" s="98">
        <f>IF(B508="","",IF(LEN(B508)&lt;=11,"PF","PJ"))</f>
        <v/>
      </c>
      <c r="B508" s="98" t="n">
        <v>85086894387</v>
      </c>
      <c r="C508" s="35" t="inlineStr">
        <is>
          <t>ROBEVAL PORTACIO DOS SANTOS</t>
        </is>
      </c>
      <c r="D508" s="35">
        <f>UPPER(C508)</f>
        <v/>
      </c>
      <c r="E508" s="98">
        <f>B508</f>
        <v/>
      </c>
      <c r="F508" s="38" t="n">
        <v>31971706400</v>
      </c>
      <c r="L508" s="12" t="inlineStr">
        <is>
          <t>TELEFONE</t>
        </is>
      </c>
      <c r="M508" s="41">
        <f>IF(L508=0,"",IF(L508=Diversos!$I$2,IF(LEN(B508)&lt;=11,TEXT(B508,"00000000000"),TEXT(B508,"00000000000000")),IF(L508=Diversos!$I$3,G508,F508)))</f>
        <v/>
      </c>
      <c r="N508" s="12" t="inlineStr">
        <is>
          <t>MO</t>
        </is>
      </c>
      <c r="P508" s="12" t="inlineStr">
        <is>
          <t>COLABORADOR</t>
        </is>
      </c>
      <c r="AA508" s="59">
        <f>IF(AND(AB508&lt;&gt;"",AC508&lt;&gt;""),AC508,AB508&amp;AC508)</f>
        <v/>
      </c>
      <c r="AB508" s="12">
        <f>IF(H508=0,"",IF(I508=13,H508&amp;"  "&amp;TEXT(I508,"000")&amp;"  "&amp;TEXT(J508,"0000")&amp;"  "&amp;K508&amp;" - CPF: "&amp;E508,H508&amp;"  "&amp;TEXT(J508,"0000")&amp;"  "&amp;K508&amp;" - CPF: "&amp;AF508))</f>
        <v/>
      </c>
      <c r="AC508" s="12">
        <f>IF(L508=0,"",IF(AND(L508="CNPJ/CPF",A508="PF"),"PIX: "&amp;TEXT(M508,"00000000000"),IF(L508="TELEFONE","PIX: "&amp;M508,IF(L508="EMAIL","PIX: "&amp;M508,"PIX: "&amp;TEXT(M508,"00000000000000")))))</f>
        <v/>
      </c>
      <c r="AE508" s="86">
        <f>IF(A508="PF",LEN(B508),"")</f>
        <v/>
      </c>
      <c r="AF508" s="12">
        <f>IF(AE508="","",IF(AE508=8,"000."&amp;LEFT(B508,3)&amp;"."&amp;MID(B508,4,3)&amp;"-"&amp;RIGHT(B508,2),IF(AE508=9,"00"&amp;LEFT(B508,1)&amp;"."&amp;MID(B508,2,3)&amp;"."&amp;MID(B508,5,3)&amp;"-"&amp;RIGHT(B508,2),IF(AE508=10,"0"&amp;LEFT(B508,2)&amp;"."&amp;MID(B508,3,3)&amp;"."&amp;MID(B508,6,3)&amp;"-"&amp;RIGHT(B508,2),LEFT(B508,3)&amp;"."&amp;MID(B508,4,3)&amp;"."&amp;MID(B508,7,3)&amp;"-"&amp;RIGHT(B508,2)))))</f>
        <v/>
      </c>
    </row>
    <row r="509">
      <c r="A509" s="98">
        <f>IF(B509="","",IF(LEN(B509)&lt;=11,"PF","PJ"))</f>
        <v/>
      </c>
      <c r="B509" s="98" t="n">
        <v>7342983667</v>
      </c>
      <c r="C509" s="35" t="inlineStr">
        <is>
          <t>ROBSON FERNANDES DE SOUSA</t>
        </is>
      </c>
      <c r="D509" s="36">
        <f>UPPER(C509)</f>
        <v/>
      </c>
      <c r="E509" s="37">
        <f>B509</f>
        <v/>
      </c>
      <c r="F509" s="43" t="n"/>
      <c r="L509" s="12" t="inlineStr">
        <is>
          <t>CNPJ/CPF</t>
        </is>
      </c>
      <c r="M509" s="41">
        <f>IF(L509=0,"",IF(L509=Diversos!$I$2,IF(LEN(B509)&lt;=11,TEXT(B509,"00000000000"),TEXT(B509,"00000000000000")),IF(L509=Diversos!$I$3,G509,F509)))</f>
        <v/>
      </c>
      <c r="N509" s="12" t="inlineStr">
        <is>
          <t>SERV</t>
        </is>
      </c>
      <c r="AA509" s="59">
        <f>IF(AND(AB509&lt;&gt;"",AC509&lt;&gt;""),AC509,AB509&amp;AC509)</f>
        <v/>
      </c>
      <c r="AB509" s="12">
        <f>IF(H509=0,"",IF(I509=13,H509&amp;"  "&amp;TEXT(I509,"000")&amp;"  "&amp;TEXT(J509,"0000")&amp;"  "&amp;K509&amp;" - CPF: "&amp;E509,H509&amp;"  "&amp;TEXT(J509,"0000")&amp;"  "&amp;K509&amp;" - CPF: "&amp;AF509))</f>
        <v/>
      </c>
      <c r="AC509" s="12">
        <f>IF(L509=0,"",IF(AND(L509="CNPJ/CPF",A509="PF"),"PIX: "&amp;TEXT(M509,"00000000000"),IF(L509="TELEFONE","PIX: "&amp;M509,IF(L509="EMAIL","PIX: "&amp;M509,"PIX: "&amp;TEXT(M509,"00000000000000")))))</f>
        <v/>
      </c>
      <c r="AE509" s="86">
        <f>IF(A509="PF",LEN(B509),"")</f>
        <v/>
      </c>
      <c r="AF509" s="12">
        <f>IF(AE509="","",IF(AE509=8,"000."&amp;LEFT(B509,3)&amp;"."&amp;MID(B509,4,3)&amp;"-"&amp;RIGHT(B509,2),IF(AE509=9,"00"&amp;LEFT(B509,1)&amp;"."&amp;MID(B509,2,3)&amp;"."&amp;MID(B509,5,3)&amp;"-"&amp;RIGHT(B509,2),IF(AE509=10,"0"&amp;LEFT(B509,2)&amp;"."&amp;MID(B509,3,3)&amp;"."&amp;MID(B509,6,3)&amp;"-"&amp;RIGHT(B509,2),LEFT(B509,3)&amp;"."&amp;MID(B509,4,3)&amp;"."&amp;MID(B509,7,3)&amp;"-"&amp;RIGHT(B509,2)))))</f>
        <v/>
      </c>
    </row>
    <row r="510">
      <c r="A510" s="98">
        <f>IF(B510="","",IF(LEN(B510)&lt;=11,"PF","PJ"))</f>
        <v/>
      </c>
      <c r="B510" s="98" t="n">
        <v>19958312808</v>
      </c>
      <c r="C510" s="35" t="inlineStr">
        <is>
          <t>ROBSON PEREIRA BRITO</t>
        </is>
      </c>
      <c r="D510" s="35">
        <f>UPPER(C510)</f>
        <v/>
      </c>
      <c r="E510" s="37">
        <f>B510</f>
        <v/>
      </c>
      <c r="H510" s="12" t="inlineStr">
        <is>
          <t>CEF</t>
        </is>
      </c>
      <c r="I510" s="39" t="n">
        <v>13</v>
      </c>
      <c r="J510" s="40" t="n">
        <v>892</v>
      </c>
      <c r="K510" s="12" t="n">
        <v>8593814075</v>
      </c>
      <c r="M510" s="41">
        <f>IF(L510=0,"",IF(L510=Diversos!$I$2,IF(LEN(B510)&lt;=11,TEXT(B510,"00000000000"),TEXT(B510,"00000000000000")),IF(L510=Diversos!$I$3,G510,F510)))</f>
        <v/>
      </c>
      <c r="N510" s="12" t="inlineStr">
        <is>
          <t>MO</t>
        </is>
      </c>
      <c r="P510" s="12" t="inlineStr">
        <is>
          <t>COLABORADOR</t>
        </is>
      </c>
      <c r="AA510" s="59">
        <f>IF(AND(AB510&lt;&gt;"",AC510&lt;&gt;""),AC510,AB510&amp;AC510)</f>
        <v/>
      </c>
      <c r="AB510" s="12">
        <f>IF(H510=0,"",IF(I510=13,H510&amp;"  "&amp;TEXT(I510,"000")&amp;"  "&amp;TEXT(J510,"0000")&amp;"  "&amp;K510&amp;" - CPF: "&amp;E510,H510&amp;"  "&amp;TEXT(J510,"0000")&amp;"  "&amp;K510&amp;" - CPF: "&amp;AF510))</f>
        <v/>
      </c>
      <c r="AC510" s="12">
        <f>IF(L510=0,"",IF(AND(L510="CNPJ/CPF",A510="PF"),"PIX: "&amp;TEXT(M510,"00000000000"),IF(L510="TELEFONE","PIX: "&amp;M510,IF(L510="EMAIL","PIX: "&amp;M510,"PIX: "&amp;TEXT(M510,"00000000000000")))))</f>
        <v/>
      </c>
      <c r="AE510" s="86">
        <f>IF(A510="PF",LEN(B510),"")</f>
        <v/>
      </c>
      <c r="AF510" s="12">
        <f>IF(AE510="","",IF(AE510=8,"000."&amp;LEFT(B510,3)&amp;"."&amp;MID(B510,4,3)&amp;"-"&amp;RIGHT(B510,2),IF(AE510=9,"00"&amp;LEFT(B510,1)&amp;"."&amp;MID(B510,2,3)&amp;"."&amp;MID(B510,5,3)&amp;"-"&amp;RIGHT(B510,2),IF(AE510=10,"0"&amp;LEFT(B510,2)&amp;"."&amp;MID(B510,3,3)&amp;"."&amp;MID(B510,6,3)&amp;"-"&amp;RIGHT(B510,2),LEFT(B510,3)&amp;"."&amp;MID(B510,4,3)&amp;"."&amp;MID(B510,7,3)&amp;"-"&amp;RIGHT(B510,2)))))</f>
        <v/>
      </c>
    </row>
    <row r="511">
      <c r="A511" s="98">
        <f>IF(B511="","",IF(LEN(B511)&lt;=11,"PF","PJ"))</f>
        <v/>
      </c>
      <c r="B511" s="98" t="n">
        <v>12054582638</v>
      </c>
      <c r="C511" s="35" t="inlineStr">
        <is>
          <t>RODOLFO DIAS DA SILVA</t>
        </is>
      </c>
      <c r="D511" s="36">
        <f>UPPER(C511)</f>
        <v/>
      </c>
      <c r="E511" s="37">
        <f>B511</f>
        <v/>
      </c>
      <c r="I511" s="45" t="n"/>
      <c r="L511" s="12" t="inlineStr">
        <is>
          <t>CNPJ/CPF</t>
        </is>
      </c>
      <c r="M511" s="41">
        <f>IF(L511=0,"",IF(L511=Diversos!$I$2,IF(LEN(B511)&lt;=11,TEXT(B511,"00000000000"),TEXT(B511,"00000000000000")),IF(L511=Diversos!$I$3,G511,F511)))</f>
        <v/>
      </c>
      <c r="N511" s="12" t="inlineStr">
        <is>
          <t>MO</t>
        </is>
      </c>
      <c r="P511" s="12" t="inlineStr">
        <is>
          <t>COLABORADOR</t>
        </is>
      </c>
      <c r="Q511" s="44" t="n"/>
      <c r="R511" s="44" t="n"/>
      <c r="S511" s="44" t="n"/>
      <c r="V511" s="44" t="n"/>
      <c r="W511" s="44" t="n"/>
      <c r="AA511" s="59">
        <f>IF(AND(AB511&lt;&gt;"",AC511&lt;&gt;""),AC511,AB511&amp;AC511)</f>
        <v/>
      </c>
      <c r="AB511" s="12">
        <f>IF(H511=0,"",IF(I511=13,H511&amp;"  "&amp;TEXT(I511,"000")&amp;"  "&amp;TEXT(J511,"0000")&amp;"  "&amp;K511&amp;" - CPF: "&amp;E511,H511&amp;"  "&amp;TEXT(J511,"0000")&amp;"  "&amp;K511&amp;" - CPF: "&amp;AF511))</f>
        <v/>
      </c>
      <c r="AC511" s="12">
        <f>IF(L511=0,"",IF(AND(L511="CNPJ/CPF",A511="PF"),"PIX: "&amp;TEXT(M511,"00000000000"),IF(L511="TELEFONE","PIX: "&amp;M511,IF(L511="EMAIL","PIX: "&amp;M511,"PIX: "&amp;TEXT(M511,"00000000000000")))))</f>
        <v/>
      </c>
      <c r="AE511" s="86">
        <f>IF(A511="PF",LEN(B511),"")</f>
        <v/>
      </c>
      <c r="AF511" s="12">
        <f>IF(AE511="","",IF(AE511=8,"000."&amp;LEFT(B511,3)&amp;"."&amp;MID(B511,4,3)&amp;"-"&amp;RIGHT(B511,2),IF(AE511=9,"00"&amp;LEFT(B511,1)&amp;"."&amp;MID(B511,2,3)&amp;"."&amp;MID(B511,5,3)&amp;"-"&amp;RIGHT(B511,2),IF(AE511=10,"0"&amp;LEFT(B511,2)&amp;"."&amp;MID(B511,3,3)&amp;"."&amp;MID(B511,6,3)&amp;"-"&amp;RIGHT(B511,2),LEFT(B511,3)&amp;"."&amp;MID(B511,4,3)&amp;"."&amp;MID(B511,7,3)&amp;"-"&amp;RIGHT(B511,2)))))</f>
        <v/>
      </c>
    </row>
    <row r="512">
      <c r="A512" s="98">
        <f>IF(B512="","",IF(LEN(B512)&lt;=11,"PF","PJ"))</f>
        <v/>
      </c>
      <c r="B512" s="98" t="n">
        <v>53242937000130</v>
      </c>
      <c r="C512" s="35" t="inlineStr">
        <is>
          <t>RODRIGO ALEXANDRE DIAS</t>
        </is>
      </c>
      <c r="D512" s="35">
        <f>UPPER(C512)</f>
        <v/>
      </c>
      <c r="E512" s="98">
        <f>B512</f>
        <v/>
      </c>
      <c r="M512" s="41">
        <f>IF(L512=0,"",IF(L512=Diversos!$I$2,IF(LEN(B512)&lt;=11,TEXT(B512,"00000000000"),TEXT(B512,"00000000000000")),IF(L512=Diversos!$I$3,G512,F512)))</f>
        <v/>
      </c>
      <c r="N512" s="12" t="inlineStr">
        <is>
          <t>SERV</t>
        </is>
      </c>
      <c r="AA512" s="59">
        <f>IF(AND(AB512&lt;&gt;"",AC512&lt;&gt;""),AC512,AB512&amp;AC512)</f>
        <v/>
      </c>
      <c r="AB512" s="12">
        <f>IF(H512=0,"",IF(I512=13,H512&amp;"  "&amp;TEXT(I512,"000")&amp;"  "&amp;TEXT(J512,"0000")&amp;"  "&amp;K512&amp;" - CPF: "&amp;E512,H512&amp;"  "&amp;TEXT(J512,"0000")&amp;"  "&amp;K512&amp;" - CPF: "&amp;AF512))</f>
        <v/>
      </c>
      <c r="AC512" s="12">
        <f>IF(L512=0,"",IF(AND(L512="CNPJ/CPF",A512="PF"),"PIX: "&amp;TEXT(M512,"00000000000"),IF(L512="TELEFONE","PIX: "&amp;M512,IF(L512="EMAIL","PIX: "&amp;M512,"PIX: "&amp;TEXT(M512,"00000000000000")))))</f>
        <v/>
      </c>
      <c r="AE512" s="86">
        <f>IF(A512="PF",LEN(B512),"")</f>
        <v/>
      </c>
      <c r="AF512" s="12">
        <f>IF(AE512="","",IF(AE512=8,"000."&amp;LEFT(B512,3)&amp;"."&amp;MID(B512,4,3)&amp;"-"&amp;RIGHT(B512,2),IF(AE512=9,"00"&amp;LEFT(B512,1)&amp;"."&amp;MID(B512,2,3)&amp;"."&amp;MID(B512,5,3)&amp;"-"&amp;RIGHT(B512,2),IF(AE512=10,"0"&amp;LEFT(B512,2)&amp;"."&amp;MID(B512,3,3)&amp;"."&amp;MID(B512,6,3)&amp;"-"&amp;RIGHT(B512,2),LEFT(B512,3)&amp;"."&amp;MID(B512,4,3)&amp;"."&amp;MID(B512,7,3)&amp;"-"&amp;RIGHT(B512,2)))))</f>
        <v/>
      </c>
    </row>
    <row r="513">
      <c r="A513" s="98">
        <f>IF(B513="","",IF(LEN(B513)&lt;=11,"PF","PJ"))</f>
        <v/>
      </c>
      <c r="B513" s="98" t="n">
        <v>6235567669</v>
      </c>
      <c r="C513" s="35" t="inlineStr">
        <is>
          <t>RODRIGO NATAL DE SOUZA</t>
        </is>
      </c>
      <c r="D513" s="36">
        <f>UPPER(C513)</f>
        <v/>
      </c>
      <c r="E513" s="37">
        <f>B513</f>
        <v/>
      </c>
      <c r="F513" s="43" t="n"/>
      <c r="L513" s="12" t="inlineStr">
        <is>
          <t>CNPJ/CPF</t>
        </is>
      </c>
      <c r="M513" s="41">
        <f>IF(L513=0,"",IF(L513=Diversos!$I$2,IF(LEN(B513)&lt;=11,TEXT(B513,"00000000000"),TEXT(B513,"00000000000000")),IF(L513=Diversos!$I$3,G513,F513)))</f>
        <v/>
      </c>
      <c r="N513" s="12" t="inlineStr">
        <is>
          <t>SERV</t>
        </is>
      </c>
      <c r="AA513" s="59">
        <f>IF(AND(AB513&lt;&gt;"",AC513&lt;&gt;""),AC513,AB513&amp;AC513)</f>
        <v/>
      </c>
      <c r="AB513" s="12">
        <f>IF(H513=0,"",IF(I513=13,H513&amp;"  "&amp;TEXT(I513,"000")&amp;"  "&amp;TEXT(J513,"0000")&amp;"  "&amp;K513&amp;" - CPF: "&amp;E513,H513&amp;"  "&amp;TEXT(J513,"0000")&amp;"  "&amp;K513&amp;" - CPF: "&amp;AF513))</f>
        <v/>
      </c>
      <c r="AC513" s="12">
        <f>IF(L513=0,"",IF(AND(L513="CNPJ/CPF",A513="PF"),"PIX: "&amp;TEXT(M513,"00000000000"),IF(L513="TELEFONE","PIX: "&amp;M513,IF(L513="EMAIL","PIX: "&amp;M513,"PIX: "&amp;TEXT(M513,"00000000000000")))))</f>
        <v/>
      </c>
      <c r="AE513" s="86">
        <f>IF(A513="PF",LEN(B513),"")</f>
        <v/>
      </c>
      <c r="AF513" s="12">
        <f>IF(AE513="","",IF(AE513=8,"000."&amp;LEFT(B513,3)&amp;"."&amp;MID(B513,4,3)&amp;"-"&amp;RIGHT(B513,2),IF(AE513=9,"00"&amp;LEFT(B513,1)&amp;"."&amp;MID(B513,2,3)&amp;"."&amp;MID(B513,5,3)&amp;"-"&amp;RIGHT(B513,2),IF(AE513=10,"0"&amp;LEFT(B513,2)&amp;"."&amp;MID(B513,3,3)&amp;"."&amp;MID(B513,6,3)&amp;"-"&amp;RIGHT(B513,2),LEFT(B513,3)&amp;"."&amp;MID(B513,4,3)&amp;"."&amp;MID(B513,7,3)&amp;"-"&amp;RIGHT(B513,2)))))</f>
        <v/>
      </c>
    </row>
    <row r="514">
      <c r="A514" s="98">
        <f>IF(B514="","",IF(LEN(B514)&lt;=11,"PF","PJ"))</f>
        <v/>
      </c>
      <c r="B514" s="98" t="n">
        <v>13259966000190</v>
      </c>
      <c r="C514" s="36" t="inlineStr">
        <is>
          <t>RODRIGUES E CYBELLE TINTAS LTDA</t>
        </is>
      </c>
      <c r="D514" s="35">
        <f>UPPER(C514)</f>
        <v/>
      </c>
      <c r="E514" s="37">
        <f>B514</f>
        <v/>
      </c>
      <c r="I514" s="45" t="n"/>
      <c r="M514" s="41">
        <f>IF(L514=0,"",IF(L514=Diversos!$I$2,IF(LEN(B514)&lt;=11,TEXT(B514,"00000000000"),TEXT(B514,"00000000000000")),IF(L514=Diversos!$I$3,G514,F514)))</f>
        <v/>
      </c>
      <c r="N514" s="12" t="inlineStr">
        <is>
          <t>MAT</t>
        </is>
      </c>
      <c r="P514" s="12" t="inlineStr">
        <is>
          <t>FORNECEDOR</t>
        </is>
      </c>
      <c r="Q514" s="12" t="inlineStr">
        <is>
          <t>AV. DO CONTORNO</t>
        </is>
      </c>
      <c r="R514" s="12" t="n">
        <v>1970</v>
      </c>
      <c r="T514" s="12" t="inlineStr">
        <is>
          <t>FLORESTA</t>
        </is>
      </c>
      <c r="U514" s="42" t="n">
        <v>30110012</v>
      </c>
      <c r="V514" s="12" t="inlineStr">
        <is>
          <t>BELO HORIZONTE</t>
        </is>
      </c>
      <c r="W514" s="12" t="inlineStr">
        <is>
          <t>MG</t>
        </is>
      </c>
      <c r="AA514" s="59">
        <f>IF(AND(AB514&lt;&gt;"",AC514&lt;&gt;""),AC514,AB514&amp;AC514)</f>
        <v/>
      </c>
      <c r="AB514" s="12">
        <f>IF(H514=0,"",IF(I514=13,H514&amp;"  "&amp;TEXT(I514,"000")&amp;"  "&amp;TEXT(J514,"0000")&amp;"  "&amp;K514&amp;" - CPF: "&amp;E514,H514&amp;"  "&amp;TEXT(J514,"0000")&amp;"  "&amp;K514&amp;" - CPF: "&amp;AF514))</f>
        <v/>
      </c>
      <c r="AC514" s="12">
        <f>IF(L514=0,"",IF(AND(L514="CNPJ/CPF",A514="PF"),"PIX: "&amp;TEXT(M514,"00000000000"),IF(L514="TELEFONE","PIX: "&amp;M514,IF(L514="EMAIL","PIX: "&amp;M514,"PIX: "&amp;TEXT(M514,"00000000000000")))))</f>
        <v/>
      </c>
      <c r="AE514" s="86">
        <f>IF(A514="PF",LEN(B514),"")</f>
        <v/>
      </c>
      <c r="AF514" s="12">
        <f>IF(AE514="","",IF(AE514=8,"000."&amp;LEFT(B514,3)&amp;"."&amp;MID(B514,4,3)&amp;"-"&amp;RIGHT(B514,2),IF(AE514=9,"00"&amp;LEFT(B514,1)&amp;"."&amp;MID(B514,2,3)&amp;"."&amp;MID(B514,5,3)&amp;"-"&amp;RIGHT(B514,2),IF(AE514=10,"0"&amp;LEFT(B514,2)&amp;"."&amp;MID(B514,3,3)&amp;"."&amp;MID(B514,6,3)&amp;"-"&amp;RIGHT(B514,2),LEFT(B514,3)&amp;"."&amp;MID(B514,4,3)&amp;"."&amp;MID(B514,7,3)&amp;"-"&amp;RIGHT(B514,2)))))</f>
        <v/>
      </c>
    </row>
    <row r="515">
      <c r="A515" s="98">
        <f>IF(B515="","",IF(LEN(B515)&lt;=11,"PF","PJ"))</f>
        <v/>
      </c>
      <c r="B515" s="98" t="n">
        <v>1234567890</v>
      </c>
      <c r="C515" s="35" t="inlineStr">
        <is>
          <t>SÃO BENTO TOPOGRAFIA</t>
        </is>
      </c>
      <c r="D515" s="35" t="inlineStr">
        <is>
          <t>ROGÉRIO CÁSSIO DE SOUZA</t>
        </is>
      </c>
      <c r="E515" s="98">
        <f>B515</f>
        <v/>
      </c>
      <c r="F515" s="38" t="n">
        <v>31994499285</v>
      </c>
      <c r="L515" s="12" t="inlineStr">
        <is>
          <t>TELEFONE</t>
        </is>
      </c>
      <c r="M515" s="41">
        <f>IF(L515=0,"",IF(L515=Diversos!$I$2,IF(LEN(B515)&lt;=11,TEXT(B515,"00000000000"),TEXT(B515,"00000000000000")),IF(L515=Diversos!$I$3,G515,F515)))</f>
        <v/>
      </c>
      <c r="N515" s="12" t="inlineStr">
        <is>
          <t>SERV</t>
        </is>
      </c>
      <c r="AA515" s="59">
        <f>IF(AND(AB515&lt;&gt;"",AC515&lt;&gt;""),AC515,AB515&amp;AC515)</f>
        <v/>
      </c>
      <c r="AB515" s="12">
        <f>IF(H515=0,"",IF(I515=13,H515&amp;"  "&amp;TEXT(I515,"000")&amp;"  "&amp;TEXT(J515,"0000")&amp;"  "&amp;K515&amp;" - CPF: "&amp;E515,H515&amp;"  "&amp;TEXT(J515,"0000")&amp;"  "&amp;K515&amp;" - CPF: "&amp;AF515))</f>
        <v/>
      </c>
      <c r="AC515" s="12">
        <f>IF(L515=0,"",IF(AND(L515="CNPJ/CPF",A515="PF"),"PIX: "&amp;TEXT(M515,"00000000000"),IF(L515="TELEFONE","PIX: "&amp;M515,IF(L515="EMAIL","PIX: "&amp;M515,"PIX: "&amp;TEXT(M515,"00000000000000")))))</f>
        <v/>
      </c>
      <c r="AE515" s="86">
        <f>IF(A515="PF",LEN(B515),"")</f>
        <v/>
      </c>
      <c r="AF515" s="12">
        <f>IF(AE515="","",IF(AE515=8,"000."&amp;LEFT(B515,3)&amp;"."&amp;MID(B515,4,3)&amp;"-"&amp;RIGHT(B515,2),IF(AE515=9,"00"&amp;LEFT(B515,1)&amp;"."&amp;MID(B515,2,3)&amp;"."&amp;MID(B515,5,3)&amp;"-"&amp;RIGHT(B515,2),IF(AE515=10,"0"&amp;LEFT(B515,2)&amp;"."&amp;MID(B515,3,3)&amp;"."&amp;MID(B515,6,3)&amp;"-"&amp;RIGHT(B515,2),LEFT(B515,3)&amp;"."&amp;MID(B515,4,3)&amp;"."&amp;MID(B515,7,3)&amp;"-"&amp;RIGHT(B515,2)))))</f>
        <v/>
      </c>
    </row>
    <row r="516">
      <c r="A516" s="98">
        <f>IF(B516="","",IF(LEN(B516)&lt;=11,"PF","PJ"))</f>
        <v/>
      </c>
      <c r="B516" s="98" t="n">
        <v>2684831670</v>
      </c>
      <c r="C516" s="35" t="inlineStr">
        <is>
          <t>ROGÉRIO DE PAULA GONÇALVES</t>
        </is>
      </c>
      <c r="D516" s="35">
        <f>UPPER(C516)</f>
        <v/>
      </c>
      <c r="E516" s="37">
        <f>B516</f>
        <v/>
      </c>
      <c r="F516" s="43" t="n"/>
      <c r="M516" s="41">
        <f>IF(L516=0,"",IF(L516=Diversos!$I$2,IF(LEN(B516)&lt;=11,TEXT(B516,"00000000000"),TEXT(B516,"00000000000000")),IF(L516=Diversos!$I$3,G516,F516)))</f>
        <v/>
      </c>
      <c r="N516" s="12" t="inlineStr">
        <is>
          <t>DIV</t>
        </is>
      </c>
      <c r="AA516" s="59">
        <f>IF(AND(AB516&lt;&gt;"",AC516&lt;&gt;""),AC516,AB516&amp;AC516)</f>
        <v/>
      </c>
      <c r="AB516" s="12">
        <f>IF(H516=0,"",IF(I516=13,H516&amp;"  "&amp;TEXT(I516,"000")&amp;"  "&amp;TEXT(J516,"0000")&amp;"  "&amp;K516&amp;" - CPF: "&amp;E516,H516&amp;"  "&amp;TEXT(J516,"0000")&amp;"  "&amp;K516&amp;" - CPF: "&amp;AF516))</f>
        <v/>
      </c>
      <c r="AC516" s="12">
        <f>IF(L516=0,"",IF(AND(L516="CNPJ/CPF",A516="PF"),"PIX: "&amp;TEXT(M516,"00000000000"),IF(L516="TELEFONE","PIX: "&amp;M516,IF(L516="EMAIL","PIX: "&amp;M516,"PIX: "&amp;TEXT(M516,"00000000000000")))))</f>
        <v/>
      </c>
      <c r="AE516" s="86">
        <f>IF(A516="PF",LEN(B516),"")</f>
        <v/>
      </c>
      <c r="AF516" s="12">
        <f>IF(AE516="","",IF(AE516=8,"000."&amp;LEFT(B516,3)&amp;"."&amp;MID(B516,4,3)&amp;"-"&amp;RIGHT(B516,2),IF(AE516=9,"00"&amp;LEFT(B516,1)&amp;"."&amp;MID(B516,2,3)&amp;"."&amp;MID(B516,5,3)&amp;"-"&amp;RIGHT(B516,2),IF(AE516=10,"0"&amp;LEFT(B516,2)&amp;"."&amp;MID(B516,3,3)&amp;"."&amp;MID(B516,6,3)&amp;"-"&amp;RIGHT(B516,2),LEFT(B516,3)&amp;"."&amp;MID(B516,4,3)&amp;"."&amp;MID(B516,7,3)&amp;"-"&amp;RIGHT(B516,2)))))</f>
        <v/>
      </c>
    </row>
    <row r="517">
      <c r="A517" s="98">
        <f>IF(B517="","",IF(LEN(B517)&lt;=11,"PF","PJ"))</f>
        <v/>
      </c>
      <c r="B517" s="98" t="n">
        <v>5519255660</v>
      </c>
      <c r="C517" s="35" t="inlineStr">
        <is>
          <t>ROMULO DE CARVALHO JUNIOR</t>
        </is>
      </c>
      <c r="D517" s="35">
        <f>UPPER(C517)</f>
        <v/>
      </c>
      <c r="E517" s="98">
        <f>B517</f>
        <v/>
      </c>
      <c r="L517" s="12" t="inlineStr">
        <is>
          <t>CNPJ/CPF</t>
        </is>
      </c>
      <c r="M517" s="41">
        <f>IF(L517=0,"",IF(L517=Diversos!$I$2,IF(LEN(B517)&lt;=11,TEXT(B517,"00000000000"),TEXT(B517,"00000000000000")),IF(L517=Diversos!$I$3,G517,F517)))</f>
        <v/>
      </c>
      <c r="N517" s="12" t="inlineStr">
        <is>
          <t>MO</t>
        </is>
      </c>
      <c r="AA517" s="59">
        <f>IF(AND(AB517&lt;&gt;"",AC517&lt;&gt;""),AC517,AB517&amp;AC517)</f>
        <v/>
      </c>
      <c r="AB517" s="12">
        <f>IF(H517=0,"",IF(I517=13,H517&amp;"  "&amp;TEXT(I517,"000")&amp;"  "&amp;TEXT(J517,"0000")&amp;"  "&amp;K517&amp;" - CPF: "&amp;E517,H517&amp;"  "&amp;TEXT(J517,"0000")&amp;"  "&amp;K517&amp;" - CPF: "&amp;AF517))</f>
        <v/>
      </c>
      <c r="AC517" s="12">
        <f>IF(L517=0,"",IF(AND(L517="CNPJ/CPF",A517="PF"),"PIX: "&amp;TEXT(M517,"00000000000"),IF(L517="TELEFONE","PIX: "&amp;M517,IF(L517="EMAIL","PIX: "&amp;M517,"PIX: "&amp;TEXT(M517,"00000000000000")))))</f>
        <v/>
      </c>
      <c r="AE517" s="86">
        <f>IF(A517="PF",LEN(B517),"")</f>
        <v/>
      </c>
      <c r="AF517" s="12">
        <f>IF(AE517="","",IF(AE517=8,"000."&amp;LEFT(B517,3)&amp;"."&amp;MID(B517,4,3)&amp;"-"&amp;RIGHT(B517,2),IF(AE517=9,"00"&amp;LEFT(B517,1)&amp;"."&amp;MID(B517,2,3)&amp;"."&amp;MID(B517,5,3)&amp;"-"&amp;RIGHT(B517,2),IF(AE517=10,"0"&amp;LEFT(B517,2)&amp;"."&amp;MID(B517,3,3)&amp;"."&amp;MID(B517,6,3)&amp;"-"&amp;RIGHT(B517,2),LEFT(B517,3)&amp;"."&amp;MID(B517,4,3)&amp;"."&amp;MID(B517,7,3)&amp;"-"&amp;RIGHT(B517,2)))))</f>
        <v/>
      </c>
    </row>
    <row r="518">
      <c r="A518" s="98">
        <f>IF(B518="","",IF(LEN(B518)&lt;=11,"PF","PJ"))</f>
        <v/>
      </c>
      <c r="B518" s="98" t="n">
        <v>4083278633</v>
      </c>
      <c r="C518" s="35" t="inlineStr">
        <is>
          <t>RONEY GIL NUNES</t>
        </is>
      </c>
      <c r="D518" s="35" t="inlineStr">
        <is>
          <t>RONEY GIL NUNES</t>
        </is>
      </c>
      <c r="E518" s="98">
        <f>B518</f>
        <v/>
      </c>
      <c r="L518" s="12" t="inlineStr">
        <is>
          <t>CNPJ/CPF</t>
        </is>
      </c>
      <c r="M518" s="41">
        <f>IF(L518=0,"",IF(L518=Diversos!$I$2,IF(LEN(B518)&lt;=11,TEXT(B518,"00000000000"),TEXT(B518,"00000000000000")),IF(L518=Diversos!$I$3,G518,F518)))</f>
        <v/>
      </c>
      <c r="N518" s="12" t="inlineStr">
        <is>
          <t>MO</t>
        </is>
      </c>
      <c r="P518" s="12" t="inlineStr">
        <is>
          <t>COLABORADOR</t>
        </is>
      </c>
      <c r="AA518" s="59">
        <f>IF(AND(AB518&lt;&gt;"",AC518&lt;&gt;""),AC518,AB518&amp;AC518)</f>
        <v/>
      </c>
      <c r="AB518" s="12">
        <f>IF(H518=0,"",IF(I518=13,H518&amp;"  "&amp;TEXT(I518,"000")&amp;"  "&amp;TEXT(J518,"0000")&amp;"  "&amp;K518&amp;" - CPF: "&amp;E518,H518&amp;"  "&amp;TEXT(J518,"0000")&amp;"  "&amp;K518&amp;" - CPF: "&amp;AF518))</f>
        <v/>
      </c>
      <c r="AC518" s="12">
        <f>IF(L518=0,"",IF(AND(L518="CNPJ/CPF",A518="PF"),"PIX: "&amp;TEXT(M518,"00000000000"),IF(L518="TELEFONE","PIX: "&amp;M518,IF(L518="EMAIL","PIX: "&amp;M518,"PIX: "&amp;TEXT(M518,"00000000000000")))))</f>
        <v/>
      </c>
      <c r="AE518" s="86">
        <f>IF(A518="PF",LEN(B518),"")</f>
        <v/>
      </c>
      <c r="AF518" s="12">
        <f>IF(AE518="","",IF(AE518=8,"000."&amp;LEFT(B518,3)&amp;"."&amp;MID(B518,4,3)&amp;"-"&amp;RIGHT(B518,2),IF(AE518=9,"00"&amp;LEFT(B518,1)&amp;"."&amp;MID(B518,2,3)&amp;"."&amp;MID(B518,5,3)&amp;"-"&amp;RIGHT(B518,2),IF(AE518=10,"0"&amp;LEFT(B518,2)&amp;"."&amp;MID(B518,3,3)&amp;"."&amp;MID(B518,6,3)&amp;"-"&amp;RIGHT(B518,2),LEFT(B518,3)&amp;"."&amp;MID(B518,4,3)&amp;"."&amp;MID(B518,7,3)&amp;"-"&amp;RIGHT(B518,2)))))</f>
        <v/>
      </c>
    </row>
    <row r="519">
      <c r="A519" s="98">
        <f>IF(B519="","",IF(LEN(B519)&lt;=11,"PF","PJ"))</f>
        <v/>
      </c>
      <c r="B519" s="98" t="n">
        <v>13246085000134</v>
      </c>
      <c r="C519" s="35" t="inlineStr">
        <is>
          <t>RP INDUSTRIA E COMERCIO</t>
        </is>
      </c>
      <c r="D519" s="35">
        <f>UPPER(C519)</f>
        <v/>
      </c>
      <c r="E519" s="98">
        <f>B519</f>
        <v/>
      </c>
      <c r="M519" s="41">
        <f>IF(L519=0,"",IF(L519=Diversos!$I$2,IF(LEN(B519)&lt;=11,TEXT(B519,"00000000000"),TEXT(B519,"00000000000000")),IF(L519=Diversos!$I$3,G519,F519)))</f>
        <v/>
      </c>
      <c r="N519" s="12" t="inlineStr">
        <is>
          <t>MAT</t>
        </is>
      </c>
      <c r="AA519" s="59">
        <f>IF(AND(AB519&lt;&gt;"",AC519&lt;&gt;""),AC519,AB519&amp;AC519)</f>
        <v/>
      </c>
      <c r="AB519" s="12">
        <f>IF(H519=0,"",IF(I519=13,H519&amp;"  "&amp;TEXT(I519,"000")&amp;"  "&amp;TEXT(J519,"0000")&amp;"  "&amp;K519&amp;" - CPF: "&amp;E519,H519&amp;"  "&amp;TEXT(J519,"0000")&amp;"  "&amp;K519&amp;" - CPF: "&amp;AF519))</f>
        <v/>
      </c>
      <c r="AC519" s="12">
        <f>IF(L519=0,"",IF(AND(L519="CNPJ/CPF",A519="PF"),"PIX: "&amp;TEXT(M519,"00000000000"),IF(L519="TELEFONE","PIX: "&amp;M519,IF(L519="EMAIL","PIX: "&amp;M519,"PIX: "&amp;TEXT(M519,"00000000000000")))))</f>
        <v/>
      </c>
      <c r="AE519" s="86">
        <f>IF(A519="PF",LEN(B519),"")</f>
        <v/>
      </c>
      <c r="AF519" s="12">
        <f>IF(AE519="","",IF(AE519=8,"000."&amp;LEFT(B519,3)&amp;"."&amp;MID(B519,4,3)&amp;"-"&amp;RIGHT(B519,2),IF(AE519=9,"00"&amp;LEFT(B519,1)&amp;"."&amp;MID(B519,2,3)&amp;"."&amp;MID(B519,5,3)&amp;"-"&amp;RIGHT(B519,2),IF(AE519=10,"0"&amp;LEFT(B519,2)&amp;"."&amp;MID(B519,3,3)&amp;"."&amp;MID(B519,6,3)&amp;"-"&amp;RIGHT(B519,2),LEFT(B519,3)&amp;"."&amp;MID(B519,4,3)&amp;"."&amp;MID(B519,7,3)&amp;"-"&amp;RIGHT(B519,2)))))</f>
        <v/>
      </c>
    </row>
    <row r="520">
      <c r="A520" s="98">
        <f>IF(B520="","",IF(LEN(B520)&lt;=11,"PF","PJ"))</f>
        <v/>
      </c>
      <c r="B520" s="52" t="n">
        <v>12112112100</v>
      </c>
      <c r="C520" s="35" t="inlineStr">
        <is>
          <t>SABRINA DE JESUS SANTOS</t>
        </is>
      </c>
      <c r="D520" s="36">
        <f>UPPER(C520)</f>
        <v/>
      </c>
      <c r="E520" s="37">
        <f>B520</f>
        <v/>
      </c>
      <c r="F520" s="43" t="n"/>
      <c r="M520" s="41">
        <f>IF(L520=0,"",IF(L520=Diversos!$I$2,IF(LEN(B520)&lt;=11,TEXT(B520,"00000000000"),TEXT(B520,"00000000000000")),IF(L520=Diversos!$I$3,G520,F520)))</f>
        <v/>
      </c>
      <c r="N520" s="12" t="inlineStr">
        <is>
          <t>SERV</t>
        </is>
      </c>
      <c r="AA520" s="59">
        <f>IF(AND(AB520&lt;&gt;"",AC520&lt;&gt;""),AC520,AB520&amp;AC520)</f>
        <v/>
      </c>
      <c r="AB520" s="12">
        <f>IF(H520=0,"",IF(I520=13,H520&amp;"  "&amp;TEXT(I520,"000")&amp;"  "&amp;TEXT(J520,"0000")&amp;"  "&amp;K520&amp;" - CPF: "&amp;E520,H520&amp;"  "&amp;TEXT(J520,"0000")&amp;"  "&amp;K520&amp;" - CPF: "&amp;AF520))</f>
        <v/>
      </c>
      <c r="AC520" s="12">
        <f>IF(L520=0,"",IF(AND(L520="CNPJ/CPF",A520="PF"),"PIX: "&amp;TEXT(M520,"00000000000"),IF(L520="TELEFONE","PIX: "&amp;M520,IF(L520="EMAIL","PIX: "&amp;M520,"PIX: "&amp;TEXT(M520,"00000000000000")))))</f>
        <v/>
      </c>
      <c r="AE520" s="86">
        <f>IF(A520="PF",LEN(B520),"")</f>
        <v/>
      </c>
      <c r="AF520" s="12">
        <f>IF(AE520="","",IF(AE520=8,"000."&amp;LEFT(B520,3)&amp;"."&amp;MID(B520,4,3)&amp;"-"&amp;RIGHT(B520,2),IF(AE520=9,"00"&amp;LEFT(B520,1)&amp;"."&amp;MID(B520,2,3)&amp;"."&amp;MID(B520,5,3)&amp;"-"&amp;RIGHT(B520,2),IF(AE520=10,"0"&amp;LEFT(B520,2)&amp;"."&amp;MID(B520,3,3)&amp;"."&amp;MID(B520,6,3)&amp;"-"&amp;RIGHT(B520,2),LEFT(B520,3)&amp;"."&amp;MID(B520,4,3)&amp;"."&amp;MID(B520,7,3)&amp;"-"&amp;RIGHT(B520,2)))))</f>
        <v/>
      </c>
    </row>
    <row r="521">
      <c r="A521" s="98">
        <f>IF(B521="","",IF(LEN(B521)&lt;=11,"PF","PJ"))</f>
        <v/>
      </c>
      <c r="B521" s="98" t="n">
        <v>16970686000183</v>
      </c>
      <c r="C521" s="58" t="inlineStr">
        <is>
          <t>SADI RODRIGUES CABRAL</t>
        </is>
      </c>
      <c r="D521" s="35">
        <f>UPPER(C521)</f>
        <v/>
      </c>
      <c r="E521" s="98">
        <f>B521</f>
        <v/>
      </c>
      <c r="M521" s="41">
        <f>IF(L521=0,"",IF(L521=Diversos!$I$2,IF(LEN(B521)&lt;=11,TEXT(B521,"00000000000"),TEXT(B521,"00000000000000")),IF(L521=Diversos!$I$3,G521,F521)))</f>
        <v/>
      </c>
      <c r="N521" s="83" t="inlineStr">
        <is>
          <t>SERV</t>
        </is>
      </c>
      <c r="AA521" s="59">
        <f>IF(AND(AB521&lt;&gt;"",AC521&lt;&gt;""),AC521,AB521&amp;AC521)</f>
        <v/>
      </c>
      <c r="AB521" s="12">
        <f>IF(H521=0,"",IF(I521=13,H521&amp;"  "&amp;TEXT(I521,"000")&amp;"  "&amp;TEXT(J521,"0000")&amp;"  "&amp;K521&amp;" - CPF: "&amp;E521,H521&amp;"  "&amp;TEXT(J521,"0000")&amp;"  "&amp;K521&amp;" - CPF: "&amp;AF521))</f>
        <v/>
      </c>
      <c r="AC521" s="12">
        <f>IF(L521=0,"",IF(AND(L521="CNPJ/CPF",A521="PF"),"PIX: "&amp;TEXT(M521,"00000000000"),IF(L521="TELEFONE","PIX: "&amp;M521,IF(L521="EMAIL","PIX: "&amp;M521,"PIX: "&amp;TEXT(M521,"00000000000000")))))</f>
        <v/>
      </c>
      <c r="AE521" s="86">
        <f>IF(A521="PF",LEN(B521),"")</f>
        <v/>
      </c>
      <c r="AF521" s="12">
        <f>IF(AE521="","",IF(AE521=8,"000."&amp;LEFT(B521,3)&amp;"."&amp;MID(B521,4,3)&amp;"-"&amp;RIGHT(B521,2),IF(AE521=9,"00"&amp;LEFT(B521,1)&amp;"."&amp;MID(B521,2,3)&amp;"."&amp;MID(B521,5,3)&amp;"-"&amp;RIGHT(B521,2),IF(AE521=10,"0"&amp;LEFT(B521,2)&amp;"."&amp;MID(B521,3,3)&amp;"."&amp;MID(B521,6,3)&amp;"-"&amp;RIGHT(B521,2),LEFT(B521,3)&amp;"."&amp;MID(B521,4,3)&amp;"."&amp;MID(B521,7,3)&amp;"-"&amp;RIGHT(B521,2)))))</f>
        <v/>
      </c>
    </row>
    <row r="522">
      <c r="A522" s="98">
        <f>IF(B522="","",IF(LEN(B522)&lt;=11,"PF","PJ"))</f>
        <v/>
      </c>
      <c r="B522" s="98" t="n">
        <v>45610986000150</v>
      </c>
      <c r="C522" s="35" t="inlineStr">
        <is>
          <t>JC SALOME TRANSPORTE,TERRAPLENAGEM E LOCACAO DE EQUIPAMENTOS LTDA</t>
        </is>
      </c>
      <c r="D522" s="35" t="inlineStr">
        <is>
          <t>SALOMÉ TERRAPLANAGEM</t>
        </is>
      </c>
      <c r="E522" s="98">
        <f>B522</f>
        <v/>
      </c>
      <c r="L522" s="12" t="inlineStr">
        <is>
          <t>CNPJ/CPF</t>
        </is>
      </c>
      <c r="M522" s="41">
        <f>IF(L522=0,"",IF(L522=Diversos!$I$2,IF(LEN(B522)&lt;=11,TEXT(B522,"00000000000"),TEXT(B522,"00000000000000")),IF(L522=Diversos!$I$3,G522,F522)))</f>
        <v/>
      </c>
      <c r="N522" s="12" t="inlineStr">
        <is>
          <t>SERV</t>
        </is>
      </c>
      <c r="Q522" s="12" t="inlineStr">
        <is>
          <t>RUA POCHOREU</t>
        </is>
      </c>
      <c r="R522" s="12" t="n">
        <v>7</v>
      </c>
      <c r="T522" s="12" t="inlineStr">
        <is>
          <t>ASTECA</t>
        </is>
      </c>
      <c r="U522" s="42" t="n">
        <v>33120260</v>
      </c>
      <c r="V522" s="12" t="inlineStr">
        <is>
          <t>SANTA LUZIA</t>
        </is>
      </c>
      <c r="W522" s="12" t="inlineStr">
        <is>
          <t>MG</t>
        </is>
      </c>
      <c r="AA522" s="59">
        <f>IF(AND(AB522&lt;&gt;"",AC522&lt;&gt;""),AC522,AB522&amp;AC522)</f>
        <v/>
      </c>
      <c r="AB522" s="12">
        <f>IF(H522=0,"",IF(I522=13,H522&amp;"  "&amp;TEXT(I522,"000")&amp;"  "&amp;TEXT(J522,"0000")&amp;"  "&amp;K522&amp;" - CPF: "&amp;E522,H522&amp;"  "&amp;TEXT(J522,"0000")&amp;"  "&amp;K522&amp;" - CPF: "&amp;AF522))</f>
        <v/>
      </c>
      <c r="AC522" s="12">
        <f>IF(L522=0,"",IF(AND(L522="CNPJ/CPF",A522="PF"),"PIX: "&amp;TEXT(M522,"00000000000"),IF(L522="TELEFONE","PIX: "&amp;M522,IF(L522="EMAIL","PIX: "&amp;M522,"PIX: "&amp;TEXT(M522,"00000000000000")))))</f>
        <v/>
      </c>
      <c r="AE522" s="86">
        <f>IF(A522="PF",LEN(B522),"")</f>
        <v/>
      </c>
      <c r="AF522" s="12">
        <f>IF(AE522="","",IF(AE522=8,"000."&amp;LEFT(B522,3)&amp;"."&amp;MID(B522,4,3)&amp;"-"&amp;RIGHT(B522,2),IF(AE522=9,"00"&amp;LEFT(B522,1)&amp;"."&amp;MID(B522,2,3)&amp;"."&amp;MID(B522,5,3)&amp;"-"&amp;RIGHT(B522,2),IF(AE522=10,"0"&amp;LEFT(B522,2)&amp;"."&amp;MID(B522,3,3)&amp;"."&amp;MID(B522,6,3)&amp;"-"&amp;RIGHT(B522,2),LEFT(B522,3)&amp;"."&amp;MID(B522,4,3)&amp;"."&amp;MID(B522,7,3)&amp;"-"&amp;RIGHT(B522,2)))))</f>
        <v/>
      </c>
    </row>
    <row r="523">
      <c r="A523" s="98">
        <f>IF(B523="","",IF(LEN(B523)&lt;=11,"PF","PJ"))</f>
        <v/>
      </c>
      <c r="B523" s="98" t="n">
        <v>17349481000300</v>
      </c>
      <c r="C523" s="35" t="inlineStr">
        <is>
          <t>SAMPRE LTDA</t>
        </is>
      </c>
      <c r="D523" s="36">
        <f>UPPER(C523)</f>
        <v/>
      </c>
      <c r="E523" s="37">
        <f>B523</f>
        <v/>
      </c>
      <c r="F523" s="43" t="n"/>
      <c r="M523" s="41">
        <f>IF(L523=0,"",IF(L523=Diversos!$I$2,IF(LEN(B523)&lt;=11,TEXT(B523,"00000000000"),TEXT(B523,"00000000000000")),IF(L523=Diversos!$I$3,G523,F523)))</f>
        <v/>
      </c>
      <c r="N523" s="12" t="inlineStr">
        <is>
          <t>MO</t>
        </is>
      </c>
      <c r="O523" s="12" t="inlineStr">
        <is>
          <t>MEDICINA DO TRABALHO</t>
        </is>
      </c>
      <c r="P523" s="12" t="inlineStr">
        <is>
          <t>FORNECEDOR</t>
        </is>
      </c>
      <c r="Q523" s="12" t="inlineStr">
        <is>
          <t>AVENIDA AFONSO PENA</t>
        </is>
      </c>
      <c r="R523" s="12" t="n">
        <v>262</v>
      </c>
      <c r="S523" s="12" t="inlineStr">
        <is>
          <t>SALA 1410</t>
        </is>
      </c>
      <c r="T523" s="12" t="inlineStr">
        <is>
          <t>CENTRO</t>
        </is>
      </c>
      <c r="U523" s="42" t="n">
        <v>30130001</v>
      </c>
      <c r="V523" s="12" t="inlineStr">
        <is>
          <t>BELO HORIZONTE</t>
        </is>
      </c>
      <c r="W523" s="12" t="inlineStr">
        <is>
          <t>MG</t>
        </is>
      </c>
      <c r="AA523" s="59">
        <f>IF(AND(AB523&lt;&gt;"",AC523&lt;&gt;""),AC523,AB523&amp;AC523)</f>
        <v/>
      </c>
      <c r="AB523" s="12">
        <f>IF(H523=0,"",IF(I523=13,H523&amp;"  "&amp;TEXT(I523,"000")&amp;"  "&amp;TEXT(J523,"0000")&amp;"  "&amp;K523&amp;" - CPF: "&amp;E523,H523&amp;"  "&amp;TEXT(J523,"0000")&amp;"  "&amp;K523&amp;" - CPF: "&amp;AF523))</f>
        <v/>
      </c>
      <c r="AC523" s="12">
        <f>IF(L523=0,"",IF(AND(L523="CNPJ/CPF",A523="PF"),"PIX: "&amp;TEXT(M523,"00000000000"),IF(L523="TELEFONE","PIX: "&amp;M523,IF(L523="EMAIL","PIX: "&amp;M523,"PIX: "&amp;TEXT(M523,"00000000000000")))))</f>
        <v/>
      </c>
      <c r="AE523" s="86">
        <f>IF(A523="PF",LEN(B523),"")</f>
        <v/>
      </c>
      <c r="AF523" s="12">
        <f>IF(AE523="","",IF(AE523=8,"000."&amp;LEFT(B523,3)&amp;"."&amp;MID(B523,4,3)&amp;"-"&amp;RIGHT(B523,2),IF(AE523=9,"00"&amp;LEFT(B523,1)&amp;"."&amp;MID(B523,2,3)&amp;"."&amp;MID(B523,5,3)&amp;"-"&amp;RIGHT(B523,2),IF(AE523=10,"0"&amp;LEFT(B523,2)&amp;"."&amp;MID(B523,3,3)&amp;"."&amp;MID(B523,6,3)&amp;"-"&amp;RIGHT(B523,2),LEFT(B523,3)&amp;"."&amp;MID(B523,4,3)&amp;"."&amp;MID(B523,7,3)&amp;"-"&amp;RIGHT(B523,2)))))</f>
        <v/>
      </c>
    </row>
    <row r="524">
      <c r="A524" s="98">
        <f>IF(B524="","",IF(LEN(B524)&lt;=11,"PF","PJ"))</f>
        <v/>
      </c>
      <c r="B524" s="98" t="n">
        <v>3562661000107</v>
      </c>
      <c r="C524" s="35" t="inlineStr">
        <is>
          <t>SAO JOSE DISTRIBUIDORA DE CIMENTO LTDA</t>
        </is>
      </c>
      <c r="D524" s="35" t="inlineStr">
        <is>
          <t>SAO JOSE DISTRIBUIDORA DE CIMENTO</t>
        </is>
      </c>
      <c r="E524" s="98">
        <f>B524</f>
        <v/>
      </c>
      <c r="N524" s="12" t="inlineStr">
        <is>
          <t>MAT</t>
        </is>
      </c>
      <c r="Q524" s="12" t="inlineStr">
        <is>
          <t>Rua Alcobaca</t>
        </is>
      </c>
      <c r="R524" s="12" t="n">
        <v>256</v>
      </c>
      <c r="T524" s="12" t="inlineStr">
        <is>
          <t>SÃO FRANCISCO</t>
        </is>
      </c>
      <c r="U524" s="42" t="n">
        <v>31255210</v>
      </c>
      <c r="V524" s="12" t="inlineStr">
        <is>
          <t>BELO HORIZONTE</t>
        </is>
      </c>
      <c r="W524" s="12" t="inlineStr">
        <is>
          <t>MG</t>
        </is>
      </c>
      <c r="AA524" s="59">
        <f>IF(AND(AB524&lt;&gt;"",AC524&lt;&gt;""),AC524,AB524&amp;AC524)</f>
        <v/>
      </c>
      <c r="AB524" s="12">
        <f>IF(H524=0,"",IF(I524=13,H524&amp;"  "&amp;TEXT(I524,"000")&amp;"  "&amp;TEXT(J524,"0000")&amp;"  "&amp;K524&amp;" - CPF: "&amp;E524,H524&amp;"  "&amp;TEXT(J524,"0000")&amp;"  "&amp;K524&amp;" - CPF: "&amp;AF524))</f>
        <v/>
      </c>
      <c r="AC524" s="12">
        <f>IF(L524=0,"",IF(AND(L524="CNPJ/CPF",A524="PF"),"PIX: "&amp;TEXT(M524,"00000000000"),IF(L524="TELEFONE","PIX: "&amp;M524,IF(L524="EMAIL","PIX: "&amp;M524,"PIX: "&amp;TEXT(M524,"00000000000000")))))</f>
        <v/>
      </c>
      <c r="AE524" s="86">
        <f>IF(A524="PF",LEN(B524),"")</f>
        <v/>
      </c>
      <c r="AF524" s="12">
        <f>IF(AE524="","",IF(AE524=8,"000."&amp;LEFT(B524,3)&amp;"."&amp;MID(B524,4,3)&amp;"-"&amp;RIGHT(B524,2),IF(AE524=9,"00"&amp;LEFT(B524,1)&amp;"."&amp;MID(B524,2,3)&amp;"."&amp;MID(B524,5,3)&amp;"-"&amp;RIGHT(B524,2),IF(AE524=10,"0"&amp;LEFT(B524,2)&amp;"."&amp;MID(B524,3,3)&amp;"."&amp;MID(B524,6,3)&amp;"-"&amp;RIGHT(B524,2),LEFT(B524,3)&amp;"."&amp;MID(B524,4,3)&amp;"."&amp;MID(B524,7,3)&amp;"-"&amp;RIGHT(B524,2)))))</f>
        <v/>
      </c>
    </row>
    <row r="525">
      <c r="A525" s="98">
        <f>IF(B525="","",IF(LEN(B525)&lt;=11,"PF","PJ"))</f>
        <v/>
      </c>
      <c r="B525" s="98" t="n">
        <v>28568742000137</v>
      </c>
      <c r="C525" s="35" t="inlineStr">
        <is>
          <t>SAPEÇAS EQUIPAMENTO E ACESSÓRIOS LTDA</t>
        </is>
      </c>
      <c r="D525" s="35">
        <f>UPPER(C525)</f>
        <v/>
      </c>
      <c r="E525" s="98">
        <f>B525</f>
        <v/>
      </c>
      <c r="M525" s="41">
        <f>IF(L525=0,"",IF(L525=Diversos!$I$2,IF(LEN(B525)&lt;=11,TEXT(B525,"00000000000"),TEXT(B525,"00000000000000")),IF(L525=Diversos!$I$3,G525,F525)))</f>
        <v/>
      </c>
      <c r="N525" s="12" t="inlineStr">
        <is>
          <t>MAT</t>
        </is>
      </c>
      <c r="AA525" s="59">
        <f>IF(AND(AB525&lt;&gt;"",AC525&lt;&gt;""),AC525,AB525&amp;AC525)</f>
        <v/>
      </c>
      <c r="AB525" s="12">
        <f>IF(H525=0,"",IF(I525=13,H525&amp;"  "&amp;TEXT(I525,"000")&amp;"  "&amp;TEXT(J525,"0000")&amp;"  "&amp;K525&amp;" - CPF: "&amp;E525,H525&amp;"  "&amp;TEXT(J525,"0000")&amp;"  "&amp;K525&amp;" - CPF: "&amp;AF525))</f>
        <v/>
      </c>
      <c r="AC525" s="12">
        <f>IF(L525=0,"",IF(AND(L525="CNPJ/CPF",A525="PF"),"PIX: "&amp;TEXT(M525,"00000000000"),IF(L525="TELEFONE","PIX: "&amp;M525,IF(L525="EMAIL","PIX: "&amp;M525,"PIX: "&amp;TEXT(M525,"00000000000000")))))</f>
        <v/>
      </c>
      <c r="AE525" s="86">
        <f>IF(A525="PF",LEN(B525),"")</f>
        <v/>
      </c>
      <c r="AF525" s="12">
        <f>IF(AE525="","",IF(AE525=8,"000."&amp;LEFT(B525,3)&amp;"."&amp;MID(B525,4,3)&amp;"-"&amp;RIGHT(B525,2),IF(AE525=9,"00"&amp;LEFT(B525,1)&amp;"."&amp;MID(B525,2,3)&amp;"."&amp;MID(B525,5,3)&amp;"-"&amp;RIGHT(B525,2),IF(AE525=10,"0"&amp;LEFT(B525,2)&amp;"."&amp;MID(B525,3,3)&amp;"."&amp;MID(B525,6,3)&amp;"-"&amp;RIGHT(B525,2),LEFT(B525,3)&amp;"."&amp;MID(B525,4,3)&amp;"."&amp;MID(B525,7,3)&amp;"-"&amp;RIGHT(B525,2)))))</f>
        <v/>
      </c>
    </row>
    <row r="526">
      <c r="A526" s="98">
        <f>IF(B526="","",IF(LEN(B526)&lt;=11,"PF","PJ"))</f>
        <v/>
      </c>
      <c r="B526" s="52" t="n">
        <v>91832600</v>
      </c>
      <c r="C526" s="35" t="inlineStr">
        <is>
          <t>SAYMON NEVES DE MAGALHAES</t>
        </is>
      </c>
      <c r="D526" s="35">
        <f>UPPER(C526)</f>
        <v/>
      </c>
      <c r="E526" s="98">
        <f>B526</f>
        <v/>
      </c>
      <c r="F526" s="38" t="n">
        <v>31975789879</v>
      </c>
      <c r="L526" s="12" t="inlineStr">
        <is>
          <t>TELEFONE</t>
        </is>
      </c>
      <c r="M526" s="41">
        <f>IF(L526=0,"",IF(L526=Diversos!$I$2,IF(LEN(B526)&lt;=11,TEXT(B526,"00000000000"),TEXT(B526,"00000000000000")),IF(L526=Diversos!$I$3,G526,F526)))</f>
        <v/>
      </c>
      <c r="N526" s="12" t="inlineStr">
        <is>
          <t>SERV</t>
        </is>
      </c>
      <c r="O526" s="12" t="inlineStr">
        <is>
          <t>SERRAHEIRO</t>
        </is>
      </c>
      <c r="AA526" s="59">
        <f>IF(AND(AB526&lt;&gt;"",AC526&lt;&gt;""),AC526,AB526&amp;AC526)</f>
        <v/>
      </c>
      <c r="AB526" s="12">
        <f>IF(H526=0,"",IF(I526=13,H526&amp;"  "&amp;TEXT(I526,"000")&amp;"  "&amp;TEXT(J526,"0000")&amp;"  "&amp;K526&amp;" - CPF: "&amp;E526,H526&amp;"  "&amp;TEXT(J526,"0000")&amp;"  "&amp;K526&amp;" - CPF: "&amp;AF526))</f>
        <v/>
      </c>
      <c r="AC526" s="12">
        <f>IF(L526=0,"",IF(AND(L526="CNPJ/CPF",A526="PF"),"PIX: "&amp;TEXT(M526,"00000000000"),IF(L526="TELEFONE","PIX: "&amp;M526,IF(L526="EMAIL","PIX: "&amp;M526,"PIX: "&amp;TEXT(M526,"00000000000000")))))</f>
        <v/>
      </c>
      <c r="AE526" s="86">
        <f>IF(A526="PF",LEN(B526),"")</f>
        <v/>
      </c>
      <c r="AF526" s="12">
        <f>IF(AE526="","",IF(AE526=8,"000."&amp;LEFT(B526,3)&amp;"."&amp;MID(B526,4,3)&amp;"-"&amp;RIGHT(B526,2),IF(AE526=9,"00"&amp;LEFT(B526,1)&amp;"."&amp;MID(B526,2,3)&amp;"."&amp;MID(B526,5,3)&amp;"-"&amp;RIGHT(B526,2),IF(AE526=10,"0"&amp;LEFT(B526,2)&amp;"."&amp;MID(B526,3,3)&amp;"."&amp;MID(B526,6,3)&amp;"-"&amp;RIGHT(B526,2),LEFT(B526,3)&amp;"."&amp;MID(B526,4,3)&amp;"."&amp;MID(B526,7,3)&amp;"-"&amp;RIGHT(B526,2)))))</f>
        <v/>
      </c>
    </row>
    <row r="527">
      <c r="A527" s="98">
        <f>IF(B527="","",IF(LEN(B527)&lt;=11,"PF","PJ"))</f>
        <v/>
      </c>
      <c r="B527" s="52" t="n">
        <v>9998600</v>
      </c>
      <c r="C527" s="35" t="inlineStr">
        <is>
          <t>SEBASTIAO DUARTE LOPES</t>
        </is>
      </c>
      <c r="D527" s="35">
        <f>UPPER(C527)</f>
        <v/>
      </c>
      <c r="E527" s="98">
        <f>B527</f>
        <v/>
      </c>
      <c r="F527" s="38" t="n">
        <v>31992472093</v>
      </c>
      <c r="L527" s="12" t="inlineStr">
        <is>
          <t>TELEFONE</t>
        </is>
      </c>
      <c r="M527" s="41">
        <f>IF(L527=0,"",IF(L527=Diversos!$I$2,IF(LEN(B527)&lt;=11,TEXT(B527,"00000000000"),TEXT(B527,"00000000000000")),IF(L527=Diversos!$I$3,G527,F527)))</f>
        <v/>
      </c>
      <c r="N527" s="12" t="inlineStr">
        <is>
          <t>MO</t>
        </is>
      </c>
      <c r="AA527" s="59">
        <f>IF(AND(AB527&lt;&gt;"",AC527&lt;&gt;""),AC527,AB527&amp;AC527)</f>
        <v/>
      </c>
      <c r="AB527" s="12">
        <f>IF(H527=0,"",IF(I527=13,H527&amp;"  "&amp;TEXT(I527,"000")&amp;"  "&amp;TEXT(J527,"0000")&amp;"  "&amp;K527&amp;" - CPF: "&amp;E527,H527&amp;"  "&amp;TEXT(J527,"0000")&amp;"  "&amp;K527&amp;" - CPF: "&amp;AF527))</f>
        <v/>
      </c>
      <c r="AC527" s="12">
        <f>IF(L527=0,"",IF(AND(L527="CNPJ/CPF",A527="PF"),"PIX: "&amp;TEXT(M527,"00000000000"),IF(L527="TELEFONE","PIX: "&amp;M527,IF(L527="EMAIL","PIX: "&amp;M527,"PIX: "&amp;TEXT(M527,"00000000000000")))))</f>
        <v/>
      </c>
      <c r="AE527" s="86">
        <f>IF(A527="PF",LEN(B527),"")</f>
        <v/>
      </c>
      <c r="AF527" s="12">
        <f>IF(AE527="","",IF(AE527=8,"000."&amp;LEFT(B527,3)&amp;"."&amp;MID(B527,4,3)&amp;"-"&amp;RIGHT(B527,2),IF(AE527=9,"00"&amp;LEFT(B527,1)&amp;"."&amp;MID(B527,2,3)&amp;"."&amp;MID(B527,5,3)&amp;"-"&amp;RIGHT(B527,2),IF(AE527=10,"0"&amp;LEFT(B527,2)&amp;"."&amp;MID(B527,3,3)&amp;"."&amp;MID(B527,6,3)&amp;"-"&amp;RIGHT(B527,2),LEFT(B527,3)&amp;"."&amp;MID(B527,4,3)&amp;"."&amp;MID(B527,7,3)&amp;"-"&amp;RIGHT(B527,2)))))</f>
        <v/>
      </c>
    </row>
    <row r="528">
      <c r="A528" s="98">
        <f>IF(B528="","",IF(LEN(B528)&lt;=11,"PF","PJ"))</f>
        <v/>
      </c>
      <c r="B528" s="52" t="n">
        <v>31997217934</v>
      </c>
      <c r="C528" s="35" t="inlineStr">
        <is>
          <t>SEBASTIÃO V SANTOS</t>
        </is>
      </c>
      <c r="D528" s="35">
        <f>UPPER(C528)</f>
        <v/>
      </c>
      <c r="E528" s="98">
        <f>B528</f>
        <v/>
      </c>
      <c r="F528" s="38" t="n">
        <v>31997217934</v>
      </c>
      <c r="L528" s="12" t="inlineStr">
        <is>
          <t>TELEFONE</t>
        </is>
      </c>
      <c r="M528" s="41">
        <f>IF(L528=0,"",IF(L528=Diversos!$I$2,IF(LEN(B528)&lt;=11,TEXT(B528,"00000000000"),TEXT(B528,"00000000000000")),IF(L528=Diversos!$I$3,G528,F528)))</f>
        <v/>
      </c>
      <c r="N528" s="12" t="inlineStr">
        <is>
          <t>SERV</t>
        </is>
      </c>
      <c r="AA528" s="59">
        <f>IF(AND(AB528&lt;&gt;"",AC528&lt;&gt;""),AC528,AB528&amp;AC528)</f>
        <v/>
      </c>
      <c r="AB528" s="12">
        <f>IF(H528=0,"",IF(I528=13,H528&amp;"  "&amp;TEXT(I528,"000")&amp;"  "&amp;TEXT(J528,"0000")&amp;"  "&amp;K528&amp;" - CPF: "&amp;E528,H528&amp;"  "&amp;TEXT(J528,"0000")&amp;"  "&amp;K528&amp;" - CPF: "&amp;AF528))</f>
        <v/>
      </c>
      <c r="AC528" s="12">
        <f>IF(L528=0,"",IF(AND(L528="CNPJ/CPF",A528="PF"),"PIX: "&amp;TEXT(M528,"00000000000"),IF(L528="TELEFONE","PIX: "&amp;M528,IF(L528="EMAIL","PIX: "&amp;M528,"PIX: "&amp;TEXT(M528,"00000000000000")))))</f>
        <v/>
      </c>
      <c r="AE528" s="86">
        <f>IF(A528="PF",LEN(B528),"")</f>
        <v/>
      </c>
      <c r="AF528" s="12">
        <f>IF(AE528="","",IF(AE528=8,"000."&amp;LEFT(B528,3)&amp;"."&amp;MID(B528,4,3)&amp;"-"&amp;RIGHT(B528,2),IF(AE528=9,"00"&amp;LEFT(B528,1)&amp;"."&amp;MID(B528,2,3)&amp;"."&amp;MID(B528,5,3)&amp;"-"&amp;RIGHT(B528,2),IF(AE528=10,"0"&amp;LEFT(B528,2)&amp;"."&amp;MID(B528,3,3)&amp;"."&amp;MID(B528,6,3)&amp;"-"&amp;RIGHT(B528,2),LEFT(B528,3)&amp;"."&amp;MID(B528,4,3)&amp;"."&amp;MID(B528,7,3)&amp;"-"&amp;RIGHT(B528,2)))))</f>
        <v/>
      </c>
    </row>
    <row r="529">
      <c r="A529" s="98">
        <f>IF(B529="","",IF(LEN(B529)&lt;=11,"PF","PJ"))</f>
        <v/>
      </c>
      <c r="B529" s="52" t="n">
        <v>31997159690</v>
      </c>
      <c r="C529" s="35" t="inlineStr">
        <is>
          <t>SERGIO ALVES</t>
        </is>
      </c>
      <c r="D529" s="36">
        <f>UPPER(C529)</f>
        <v/>
      </c>
      <c r="E529" s="37">
        <f>B529</f>
        <v/>
      </c>
      <c r="F529" s="38" t="n">
        <v>31997159690</v>
      </c>
      <c r="N529" s="12" t="inlineStr">
        <is>
          <t>MO</t>
        </is>
      </c>
      <c r="P529" s="12" t="inlineStr">
        <is>
          <t>COLABORADOR</t>
        </is>
      </c>
      <c r="AA529" s="59">
        <f>IF(AND(AB529&lt;&gt;"",AC529&lt;&gt;""),AC529,AB529&amp;AC529)</f>
        <v/>
      </c>
      <c r="AB529" s="12">
        <f>IF(H529=0,"",IF(I529=13,H529&amp;"  "&amp;TEXT(I529,"000")&amp;"  "&amp;TEXT(J529,"0000")&amp;"  "&amp;K529&amp;" - CPF: "&amp;E529,H529&amp;"  "&amp;TEXT(J529,"0000")&amp;"  "&amp;K529&amp;" - CPF: "&amp;AF529))</f>
        <v/>
      </c>
      <c r="AC529" s="12">
        <f>IF(L529=0,"",IF(AND(L529="CNPJ/CPF",A529="PF"),"PIX: "&amp;TEXT(M529,"00000000000"),IF(L529="TELEFONE","PIX: "&amp;M529,IF(L529="EMAIL","PIX: "&amp;M529,"PIX: "&amp;TEXT(M529,"00000000000000")))))</f>
        <v/>
      </c>
      <c r="AE529" s="86">
        <f>IF(A529="PF",LEN(B529),"")</f>
        <v/>
      </c>
      <c r="AF529" s="12">
        <f>IF(AE529="","",IF(AE529=8,"000."&amp;LEFT(B529,3)&amp;"."&amp;MID(B529,4,3)&amp;"-"&amp;RIGHT(B529,2),IF(AE529=9,"00"&amp;LEFT(B529,1)&amp;"."&amp;MID(B529,2,3)&amp;"."&amp;MID(B529,5,3)&amp;"-"&amp;RIGHT(B529,2),IF(AE529=10,"0"&amp;LEFT(B529,2)&amp;"."&amp;MID(B529,3,3)&amp;"."&amp;MID(B529,6,3)&amp;"-"&amp;RIGHT(B529,2),LEFT(B529,3)&amp;"."&amp;MID(B529,4,3)&amp;"."&amp;MID(B529,7,3)&amp;"-"&amp;RIGHT(B529,2)))))</f>
        <v/>
      </c>
    </row>
    <row r="530">
      <c r="A530" s="98">
        <f>IF(B530="","",IF(LEN(B530)&lt;=11,"PF","PJ"))</f>
        <v/>
      </c>
      <c r="B530" s="98" t="n">
        <v>3098929000193</v>
      </c>
      <c r="C530" s="35" t="inlineStr">
        <is>
          <t>SETE LAGOAS TRANSPORTES LTDA</t>
        </is>
      </c>
      <c r="D530" s="35">
        <f>UPPER(C530)</f>
        <v/>
      </c>
      <c r="E530" s="98">
        <f>B530</f>
        <v/>
      </c>
      <c r="N530" s="12" t="inlineStr">
        <is>
          <t>DIV</t>
        </is>
      </c>
      <c r="O530" s="12" t="inlineStr">
        <is>
          <t>FRETE</t>
        </is>
      </c>
      <c r="Q530" s="12" t="inlineStr">
        <is>
          <t>Avenida Prefeito Alberto Moura</t>
        </is>
      </c>
      <c r="R530" s="12" t="n">
        <v>2180</v>
      </c>
      <c r="T530" s="12" t="inlineStr">
        <is>
          <t>VALE DAS PALMEIRAS</t>
        </is>
      </c>
      <c r="V530" s="12" t="inlineStr">
        <is>
          <t>SETE LAGOAS</t>
        </is>
      </c>
      <c r="W530" s="12" t="inlineStr">
        <is>
          <t>MG</t>
        </is>
      </c>
      <c r="AA530" s="59">
        <f>IF(AND(AB530&lt;&gt;"",AC530&lt;&gt;""),AC530,AB530&amp;AC530)</f>
        <v/>
      </c>
      <c r="AB530" s="12">
        <f>IF(H530=0,"",IF(I530=13,H530&amp;"  "&amp;TEXT(I530,"000")&amp;"  "&amp;TEXT(J530,"0000")&amp;"  "&amp;K530&amp;" - CPF: "&amp;E530,H530&amp;"  "&amp;TEXT(J530,"0000")&amp;"  "&amp;K530&amp;" - CPF: "&amp;AF530))</f>
        <v/>
      </c>
      <c r="AC530" s="12">
        <f>IF(L530=0,"",IF(AND(L530="CNPJ/CPF",A530="PF"),"PIX: "&amp;TEXT(M530,"00000000000"),IF(L530="TELEFONE","PIX: "&amp;M530,IF(L530="EMAIL","PIX: "&amp;M530,"PIX: "&amp;TEXT(M530,"00000000000000")))))</f>
        <v/>
      </c>
      <c r="AE530" s="86">
        <f>IF(A530="PF",LEN(B530),"")</f>
        <v/>
      </c>
      <c r="AF530" s="12">
        <f>IF(AE530="","",IF(AE530=8,"000."&amp;LEFT(B530,3)&amp;"."&amp;MID(B530,4,3)&amp;"-"&amp;RIGHT(B530,2),IF(AE530=9,"00"&amp;LEFT(B530,1)&amp;"."&amp;MID(B530,2,3)&amp;"."&amp;MID(B530,5,3)&amp;"-"&amp;RIGHT(B530,2),IF(AE530=10,"0"&amp;LEFT(B530,2)&amp;"."&amp;MID(B530,3,3)&amp;"."&amp;MID(B530,6,3)&amp;"-"&amp;RIGHT(B530,2),LEFT(B530,3)&amp;"."&amp;MID(B530,4,3)&amp;"."&amp;MID(B530,7,3)&amp;"-"&amp;RIGHT(B530,2)))))</f>
        <v/>
      </c>
    </row>
    <row r="531">
      <c r="A531" s="98">
        <f>IF(B531="","",IF(LEN(B531)&lt;=11,"PF","PJ"))</f>
        <v/>
      </c>
      <c r="B531" s="52" t="n">
        <v>11511511500</v>
      </c>
      <c r="C531" s="35" t="inlineStr">
        <is>
          <t>SIDNEY FELIPE GONÇALVES</t>
        </is>
      </c>
      <c r="D531" s="36">
        <f>UPPER(C531)</f>
        <v/>
      </c>
      <c r="E531" s="37">
        <f>B531</f>
        <v/>
      </c>
      <c r="F531" s="43" t="n"/>
      <c r="M531" s="41">
        <f>IF(L531=0,"",IF(L531=Diversos!$I$2,IF(LEN(B531)&lt;=11,TEXT(B531,"00000000000"),TEXT(B531,"00000000000000")),IF(L531=Diversos!$I$3,G531,F531)))</f>
        <v/>
      </c>
      <c r="N531" s="12" t="inlineStr">
        <is>
          <t>DIV</t>
        </is>
      </c>
      <c r="AA531" s="59">
        <f>IF(AND(AB531&lt;&gt;"",AC531&lt;&gt;""),AC531,AB531&amp;AC531)</f>
        <v/>
      </c>
      <c r="AB531" s="12">
        <f>IF(H531=0,"",IF(I531=13,H531&amp;"  "&amp;TEXT(I531,"000")&amp;"  "&amp;TEXT(J531,"0000")&amp;"  "&amp;K531&amp;" - CPF: "&amp;E531,H531&amp;"  "&amp;TEXT(J531,"0000")&amp;"  "&amp;K531&amp;" - CPF: "&amp;AF531))</f>
        <v/>
      </c>
      <c r="AC531" s="12">
        <f>IF(L531=0,"",IF(AND(L531="CNPJ/CPF",A531="PF"),"PIX: "&amp;TEXT(M531,"00000000000"),IF(L531="TELEFONE","PIX: "&amp;M531,IF(L531="EMAIL","PIX: "&amp;M531,"PIX: "&amp;TEXT(M531,"00000000000000")))))</f>
        <v/>
      </c>
      <c r="AE531" s="86">
        <f>IF(A531="PF",LEN(B531),"")</f>
        <v/>
      </c>
      <c r="AF531" s="12">
        <f>IF(AE531="","",IF(AE531=8,"000."&amp;LEFT(B531,3)&amp;"."&amp;MID(B531,4,3)&amp;"-"&amp;RIGHT(B531,2),IF(AE531=9,"00"&amp;LEFT(B531,1)&amp;"."&amp;MID(B531,2,3)&amp;"."&amp;MID(B531,5,3)&amp;"-"&amp;RIGHT(B531,2),IF(AE531=10,"0"&amp;LEFT(B531,2)&amp;"."&amp;MID(B531,3,3)&amp;"."&amp;MID(B531,6,3)&amp;"-"&amp;RIGHT(B531,2),LEFT(B531,3)&amp;"."&amp;MID(B531,4,3)&amp;"."&amp;MID(B531,7,3)&amp;"-"&amp;RIGHT(B531,2)))))</f>
        <v/>
      </c>
    </row>
    <row r="532">
      <c r="A532" s="98">
        <f>IF(B532="","",IF(LEN(B532)&lt;=11,"PF","PJ"))</f>
        <v/>
      </c>
      <c r="B532" s="98" t="n">
        <v>33081704000195</v>
      </c>
      <c r="C532" s="35" t="inlineStr">
        <is>
          <t>SIKA S/A</t>
        </is>
      </c>
      <c r="D532" s="36">
        <f>UPPER(C532)</f>
        <v/>
      </c>
      <c r="E532" s="37">
        <f>B532</f>
        <v/>
      </c>
      <c r="M532" s="41">
        <f>IF(L532=0,"",IF(L532=Diversos!$I$2,IF(LEN(B532)&lt;=11,TEXT(B532,"00000000000"),TEXT(B532,"00000000000000")),IF(L532=Diversos!$I$3,G532,F532)))</f>
        <v/>
      </c>
      <c r="N532" s="12" t="inlineStr">
        <is>
          <t>MAT</t>
        </is>
      </c>
      <c r="AA532" s="59">
        <f>IF(AND(AB532&lt;&gt;"",AC532&lt;&gt;""),AC532,AB532&amp;AC532)</f>
        <v/>
      </c>
      <c r="AB532" s="12">
        <f>IF(H532=0,"",IF(I532=13,H532&amp;"  "&amp;TEXT(I532,"000")&amp;"  "&amp;TEXT(J532,"0000")&amp;"  "&amp;K532&amp;" - CPF: "&amp;E532,H532&amp;"  "&amp;TEXT(J532,"0000")&amp;"  "&amp;K532&amp;" - CPF: "&amp;AF532))</f>
        <v/>
      </c>
      <c r="AC532" s="12">
        <f>IF(L532=0,"",IF(AND(L532="CNPJ/CPF",A532="PF"),"PIX: "&amp;TEXT(M532,"00000000000"),IF(L532="TELEFONE","PIX: "&amp;M532,IF(L532="EMAIL","PIX: "&amp;M532,"PIX: "&amp;TEXT(M532,"00000000000000")))))</f>
        <v/>
      </c>
      <c r="AE532" s="86">
        <f>IF(A532="PF",LEN(B532),"")</f>
        <v/>
      </c>
      <c r="AF532" s="12">
        <f>IF(AE532="","",IF(AE532=8,"000."&amp;LEFT(B532,3)&amp;"."&amp;MID(B532,4,3)&amp;"-"&amp;RIGHT(B532,2),IF(AE532=9,"00"&amp;LEFT(B532,1)&amp;"."&amp;MID(B532,2,3)&amp;"."&amp;MID(B532,5,3)&amp;"-"&amp;RIGHT(B532,2),IF(AE532=10,"0"&amp;LEFT(B532,2)&amp;"."&amp;MID(B532,3,3)&amp;"."&amp;MID(B532,6,3)&amp;"-"&amp;RIGHT(B532,2),LEFT(B532,3)&amp;"."&amp;MID(B532,4,3)&amp;"."&amp;MID(B532,7,3)&amp;"-"&amp;RIGHT(B532,2)))))</f>
        <v/>
      </c>
    </row>
    <row r="533">
      <c r="A533" s="98">
        <f>IF(B533="","",IF(LEN(B533)&lt;=11,"PF","PJ"))</f>
        <v/>
      </c>
      <c r="B533" s="98" t="n">
        <v>74879413100</v>
      </c>
      <c r="C533" s="35" t="inlineStr">
        <is>
          <t>SILVIO CEZAR BOLELE DA SILVA</t>
        </is>
      </c>
      <c r="D533" s="35">
        <f>UPPER(C533)</f>
        <v/>
      </c>
      <c r="E533" s="98">
        <f>B533</f>
        <v/>
      </c>
      <c r="F533" s="38" t="n">
        <v>31999741371</v>
      </c>
      <c r="L533" s="12" t="inlineStr">
        <is>
          <t>TELEFONE</t>
        </is>
      </c>
      <c r="M533" s="41">
        <f>IF(L533=0,"",IF(L533=Diversos!$I$2,IF(LEN(B533)&lt;=11,TEXT(B533,"00000000000"),TEXT(B533,"00000000000000")),IF(L533=Diversos!$I$3,G533,F533)))</f>
        <v/>
      </c>
      <c r="N533" s="12" t="inlineStr">
        <is>
          <t>MO</t>
        </is>
      </c>
      <c r="AA533" s="59">
        <f>IF(AND(AB533&lt;&gt;"",AC533&lt;&gt;""),AC533,AB533&amp;AC533)</f>
        <v/>
      </c>
      <c r="AB533" s="12">
        <f>IF(H533=0,"",IF(I533=13,H533&amp;"  "&amp;TEXT(I533,"000")&amp;"  "&amp;TEXT(J533,"0000")&amp;"  "&amp;K533&amp;" - CPF: "&amp;E533,H533&amp;"  "&amp;TEXT(J533,"0000")&amp;"  "&amp;K533&amp;" - CPF: "&amp;AF533))</f>
        <v/>
      </c>
      <c r="AC533" s="12">
        <f>IF(L533=0,"",IF(AND(L533="CNPJ/CPF",A533="PF"),"PIX: "&amp;TEXT(M533,"00000000000"),IF(L533="TELEFONE","PIX: "&amp;M533,IF(L533="EMAIL","PIX: "&amp;M533,"PIX: "&amp;TEXT(M533,"00000000000000")))))</f>
        <v/>
      </c>
      <c r="AE533" s="86">
        <f>IF(A533="PF",LEN(B533),"")</f>
        <v/>
      </c>
      <c r="AF533" s="12">
        <f>IF(AE533="","",IF(AE533=8,"000."&amp;LEFT(B533,3)&amp;"."&amp;MID(B533,4,3)&amp;"-"&amp;RIGHT(B533,2),IF(AE533=9,"00"&amp;LEFT(B533,1)&amp;"."&amp;MID(B533,2,3)&amp;"."&amp;MID(B533,5,3)&amp;"-"&amp;RIGHT(B533,2),IF(AE533=10,"0"&amp;LEFT(B533,2)&amp;"."&amp;MID(B533,3,3)&amp;"."&amp;MID(B533,6,3)&amp;"-"&amp;RIGHT(B533,2),LEFT(B533,3)&amp;"."&amp;MID(B533,4,3)&amp;"."&amp;MID(B533,7,3)&amp;"-"&amp;RIGHT(B533,2)))))</f>
        <v/>
      </c>
    </row>
    <row r="534">
      <c r="A534" s="98">
        <f>IF(B534="","",IF(LEN(B534)&lt;=11,"PF","PJ"))</f>
        <v/>
      </c>
      <c r="B534" s="37" t="n">
        <v>19999101000146</v>
      </c>
      <c r="C534" s="36" t="inlineStr">
        <is>
          <t>ROBERTO JOSE CARVALHO</t>
        </is>
      </c>
      <c r="D534" s="36" t="inlineStr">
        <is>
          <t>SISTEC ENGENHARIA</t>
        </is>
      </c>
      <c r="E534" s="37">
        <f>B534</f>
        <v/>
      </c>
      <c r="F534" s="43" t="n"/>
      <c r="G534" s="44" t="n"/>
      <c r="H534" s="44" t="inlineStr">
        <is>
          <t>STONE</t>
        </is>
      </c>
      <c r="I534" s="45" t="n"/>
      <c r="J534" s="46" t="n">
        <v>1</v>
      </c>
      <c r="K534" s="44" t="n">
        <v>9879743</v>
      </c>
      <c r="L534" s="44" t="n"/>
      <c r="M534" s="41">
        <f>IF(L534=0,"",IF(L534=Diversos!$I$2,IF(LEN(B534)&lt;=11,TEXT(B534,"00000000000"),TEXT(B534,"00000000000000")),IF(L534=Diversos!$I$3,G534,F534)))</f>
        <v/>
      </c>
      <c r="N534" s="44" t="inlineStr">
        <is>
          <t>SERV</t>
        </is>
      </c>
      <c r="O534" s="44" t="n"/>
      <c r="P534" s="44" t="n"/>
      <c r="Q534" s="44" t="inlineStr">
        <is>
          <t>RUA DESEMBARGADOR FERNANDO BHERING</t>
        </is>
      </c>
      <c r="R534" s="44" t="n">
        <v>35</v>
      </c>
      <c r="S534" s="44" t="inlineStr">
        <is>
          <t>LOJA 16</t>
        </is>
      </c>
      <c r="T534" s="44" t="inlineStr">
        <is>
          <t>DONA CLARA</t>
        </is>
      </c>
      <c r="U534" s="47" t="n">
        <v>31260260</v>
      </c>
      <c r="V534" s="44" t="inlineStr">
        <is>
          <t>BELO HORIZONTE</t>
        </is>
      </c>
      <c r="W534" s="44" t="inlineStr">
        <is>
          <t>MG</t>
        </is>
      </c>
      <c r="X534" s="44" t="n"/>
      <c r="Y534" s="44" t="n"/>
      <c r="Z534" s="44" t="n"/>
      <c r="AA534" s="59">
        <f>IF(AND(AB534&lt;&gt;"",AC534&lt;&gt;""),AC534,AB534&amp;AC534)</f>
        <v/>
      </c>
      <c r="AB534" s="12">
        <f>IF(H534=0,"",IF(I534=13,H534&amp;"  "&amp;TEXT(I534,"000")&amp;"  "&amp;TEXT(J534,"0000")&amp;"  "&amp;K534&amp;" - CPF: "&amp;E534,H534&amp;"  "&amp;TEXT(J534,"0000")&amp;"  "&amp;K534&amp;" - CPF: "&amp;AF534))</f>
        <v/>
      </c>
      <c r="AC534" s="12">
        <f>IF(L534=0,"",IF(AND(L534="CNPJ/CPF",A534="PF"),"PIX: "&amp;TEXT(M534,"00000000000"),IF(L534="TELEFONE","PIX: "&amp;M534,IF(L534="EMAIL","PIX: "&amp;M534,"PIX: "&amp;TEXT(M534,"00000000000000")))))</f>
        <v/>
      </c>
      <c r="AE534" s="86">
        <f>IF(A534="PF",LEN(B534),"")</f>
        <v/>
      </c>
      <c r="AF534" s="12">
        <f>IF(AE534="","",IF(AE534=8,"000."&amp;LEFT(B534,3)&amp;"."&amp;MID(B534,4,3)&amp;"-"&amp;RIGHT(B534,2),IF(AE534=9,"00"&amp;LEFT(B534,1)&amp;"."&amp;MID(B534,2,3)&amp;"."&amp;MID(B534,5,3)&amp;"-"&amp;RIGHT(B534,2),IF(AE534=10,"0"&amp;LEFT(B534,2)&amp;"."&amp;MID(B534,3,3)&amp;"."&amp;MID(B534,6,3)&amp;"-"&amp;RIGHT(B534,2),LEFT(B534,3)&amp;"."&amp;MID(B534,4,3)&amp;"."&amp;MID(B534,7,3)&amp;"-"&amp;RIGHT(B534,2)))))</f>
        <v/>
      </c>
    </row>
    <row r="535">
      <c r="A535" s="98">
        <f>IF(B535="","",IF(LEN(B535)&lt;=11,"PF","PJ"))</f>
        <v/>
      </c>
      <c r="B535" s="98" t="n">
        <v>12942095000141</v>
      </c>
      <c r="C535" s="35" t="inlineStr">
        <is>
          <t>SOLAR INDUSTRIA DE ACESSORIOS PARA PISCINAS LTDA</t>
        </is>
      </c>
      <c r="D535" s="35" t="inlineStr">
        <is>
          <t>SOLAR ACESSORIOS</t>
        </is>
      </c>
      <c r="E535" s="37">
        <f>B535</f>
        <v/>
      </c>
      <c r="F535" s="43" t="n"/>
      <c r="M535" s="41">
        <f>IF(L535=0,"",IF(L535=Diversos!$I$2,IF(LEN(B535)&lt;=11,TEXT(B535,"00000000000"),TEXT(B535,"00000000000000")),IF(L535=Diversos!$I$3,G535,F535)))</f>
        <v/>
      </c>
      <c r="N535" s="12" t="inlineStr">
        <is>
          <t>MAT</t>
        </is>
      </c>
      <c r="Q535" s="12" t="inlineStr">
        <is>
          <t>RUA VEREADOR JURANDINO ANDRADE</t>
        </is>
      </c>
      <c r="R535" s="12" t="n">
        <v>720</v>
      </c>
      <c r="T535" s="12" t="inlineStr">
        <is>
          <t>JARDIM PIEMONT NORTE</t>
        </is>
      </c>
      <c r="U535" s="42" t="n">
        <v>32689330</v>
      </c>
      <c r="V535" s="12" t="inlineStr">
        <is>
          <t>BETIM</t>
        </is>
      </c>
      <c r="W535" s="12" t="inlineStr">
        <is>
          <t>MG</t>
        </is>
      </c>
      <c r="AA535" s="59">
        <f>IF(AND(AB535&lt;&gt;"",AC535&lt;&gt;""),AC535,AB535&amp;AC535)</f>
        <v/>
      </c>
      <c r="AB535" s="12">
        <f>IF(H535=0,"",IF(I535=13,H535&amp;"  "&amp;TEXT(I535,"000")&amp;"  "&amp;TEXT(J535,"0000")&amp;"  "&amp;K535&amp;" - CPF: "&amp;E535,H535&amp;"  "&amp;TEXT(J535,"0000")&amp;"  "&amp;K535&amp;" - CPF: "&amp;AF535))</f>
        <v/>
      </c>
      <c r="AC535" s="12">
        <f>IF(L535=0,"",IF(AND(L535="CNPJ/CPF",A535="PF"),"PIX: "&amp;TEXT(M535,"00000000000"),IF(L535="TELEFONE","PIX: "&amp;M535,IF(L535="EMAIL","PIX: "&amp;M535,"PIX: "&amp;TEXT(M535,"00000000000000")))))</f>
        <v/>
      </c>
      <c r="AE535" s="86">
        <f>IF(A535="PF",LEN(B535),"")</f>
        <v/>
      </c>
      <c r="AF535" s="12">
        <f>IF(AE535="","",IF(AE535=8,"000."&amp;LEFT(B535,3)&amp;"."&amp;MID(B535,4,3)&amp;"-"&amp;RIGHT(B535,2),IF(AE535=9,"00"&amp;LEFT(B535,1)&amp;"."&amp;MID(B535,2,3)&amp;"."&amp;MID(B535,5,3)&amp;"-"&amp;RIGHT(B535,2),IF(AE535=10,"0"&amp;LEFT(B535,2)&amp;"."&amp;MID(B535,3,3)&amp;"."&amp;MID(B535,6,3)&amp;"-"&amp;RIGHT(B535,2),LEFT(B535,3)&amp;"."&amp;MID(B535,4,3)&amp;"."&amp;MID(B535,7,3)&amp;"-"&amp;RIGHT(B535,2)))))</f>
        <v/>
      </c>
    </row>
    <row r="536">
      <c r="A536" s="98">
        <f>IF(B536="","",IF(LEN(B536)&lt;=11,"PF","PJ"))</f>
        <v/>
      </c>
      <c r="B536" s="98" t="n">
        <v>11977995000161</v>
      </c>
      <c r="C536" s="35" t="inlineStr">
        <is>
          <t>Solgas Solucao em Gas Glp LTDA</t>
        </is>
      </c>
      <c r="D536" s="35">
        <f>UPPER(C536)</f>
        <v/>
      </c>
      <c r="E536" s="98">
        <f>B536</f>
        <v/>
      </c>
      <c r="M536" s="41">
        <f>IF(L536=0,"",IF(L536=Diversos!$I$2,IF(LEN(B536)&lt;=11,TEXT(B536,"00000000000"),TEXT(B536,"00000000000000")),IF(L536=Diversos!$I$3,G536,F536)))</f>
        <v/>
      </c>
      <c r="N536" s="12" t="inlineStr">
        <is>
          <t>MAT</t>
        </is>
      </c>
      <c r="AA536" s="59">
        <f>IF(AND(AB536&lt;&gt;"",AC536&lt;&gt;""),AC536,AB536&amp;AC536)</f>
        <v/>
      </c>
      <c r="AB536" s="12">
        <f>IF(H536=0,"",IF(I536=13,H536&amp;"  "&amp;TEXT(I536,"000")&amp;"  "&amp;TEXT(J536,"0000")&amp;"  "&amp;K536&amp;" - CPF: "&amp;E536,H536&amp;"  "&amp;TEXT(J536,"0000")&amp;"  "&amp;K536&amp;" - CPF: "&amp;AF536))</f>
        <v/>
      </c>
      <c r="AC536" s="12">
        <f>IF(L536=0,"",IF(AND(L536="CNPJ/CPF",A536="PF"),"PIX: "&amp;TEXT(M536,"00000000000"),IF(L536="TELEFONE","PIX: "&amp;M536,IF(L536="EMAIL","PIX: "&amp;M536,"PIX: "&amp;TEXT(M536,"00000000000000")))))</f>
        <v/>
      </c>
      <c r="AE536" s="86">
        <f>IF(A536="PF",LEN(B536),"")</f>
        <v/>
      </c>
      <c r="AF536" s="12">
        <f>IF(AE536="","",IF(AE536=8,"000."&amp;LEFT(B536,3)&amp;"."&amp;MID(B536,4,3)&amp;"-"&amp;RIGHT(B536,2),IF(AE536=9,"00"&amp;LEFT(B536,1)&amp;"."&amp;MID(B536,2,3)&amp;"."&amp;MID(B536,5,3)&amp;"-"&amp;RIGHT(B536,2),IF(AE536=10,"0"&amp;LEFT(B536,2)&amp;"."&amp;MID(B536,3,3)&amp;"."&amp;MID(B536,6,3)&amp;"-"&amp;RIGHT(B536,2),LEFT(B536,3)&amp;"."&amp;MID(B536,4,3)&amp;"."&amp;MID(B536,7,3)&amp;"-"&amp;RIGHT(B536,2)))))</f>
        <v/>
      </c>
    </row>
    <row r="537">
      <c r="A537" s="98">
        <f>IF(B537="","",IF(LEN(B537)&lt;=11,"PF","PJ"))</f>
        <v/>
      </c>
      <c r="B537" s="52" t="n">
        <v>47895600</v>
      </c>
      <c r="C537" s="35" t="inlineStr">
        <is>
          <t>CRISTINA APARECIDA DE AS MARTINS</t>
        </is>
      </c>
      <c r="D537" s="35" t="inlineStr">
        <is>
          <t>SOLLAR EQUIPAMENTOS</t>
        </is>
      </c>
      <c r="E537" s="37">
        <f>B537</f>
        <v/>
      </c>
      <c r="F537" s="43" t="n"/>
      <c r="M537" s="41">
        <f>IF(L537=0,"",IF(L537=Diversos!$I$2,IF(LEN(B537)&lt;=11,TEXT(B537,"00000000000"),TEXT(B537,"00000000000000")),IF(L537=Diversos!$I$3,G537,F537)))</f>
        <v/>
      </c>
      <c r="N537" s="12" t="inlineStr">
        <is>
          <t>MAT</t>
        </is>
      </c>
      <c r="AA537" s="59">
        <f>IF(AND(AB537&lt;&gt;"",AC537&lt;&gt;""),AC537,AB537&amp;AC537)</f>
        <v/>
      </c>
      <c r="AB537" s="12">
        <f>IF(H537=0,"",IF(I537=13,H537&amp;"  "&amp;TEXT(I537,"000")&amp;"  "&amp;TEXT(J537,"0000")&amp;"  "&amp;K537&amp;" - CPF: "&amp;E537,H537&amp;"  "&amp;TEXT(J537,"0000")&amp;"  "&amp;K537&amp;" - CPF: "&amp;AF537))</f>
        <v/>
      </c>
      <c r="AC537" s="12">
        <f>IF(L537=0,"",IF(AND(L537="CNPJ/CPF",A537="PF"),"PIX: "&amp;TEXT(M537,"00000000000"),IF(L537="TELEFONE","PIX: "&amp;M537,IF(L537="EMAIL","PIX: "&amp;M537,"PIX: "&amp;TEXT(M537,"00000000000000")))))</f>
        <v/>
      </c>
      <c r="AE537" s="86">
        <f>IF(A537="PF",LEN(B537),"")</f>
        <v/>
      </c>
      <c r="AF537" s="12">
        <f>IF(AE537="","",IF(AE537=8,"000."&amp;LEFT(B537,3)&amp;"."&amp;MID(B537,4,3)&amp;"-"&amp;RIGHT(B537,2),IF(AE537=9,"00"&amp;LEFT(B537,1)&amp;"."&amp;MID(B537,2,3)&amp;"."&amp;MID(B537,5,3)&amp;"-"&amp;RIGHT(B537,2),IF(AE537=10,"0"&amp;LEFT(B537,2)&amp;"."&amp;MID(B537,3,3)&amp;"."&amp;MID(B537,6,3)&amp;"-"&amp;RIGHT(B537,2),LEFT(B537,3)&amp;"."&amp;MID(B537,4,3)&amp;"."&amp;MID(B537,7,3)&amp;"-"&amp;RIGHT(B537,2)))))</f>
        <v/>
      </c>
    </row>
    <row r="538">
      <c r="A538" s="98">
        <f>IF(B538="","",IF(LEN(B538)&lt;=11,"PF","PJ"))</f>
        <v/>
      </c>
      <c r="B538" s="98" t="n">
        <v>6140103000133</v>
      </c>
      <c r="C538" s="35" t="inlineStr">
        <is>
          <t>SOLLAR EQUIPAMENTOS</t>
        </is>
      </c>
      <c r="D538" s="35">
        <f>UPPER(C538)</f>
        <v/>
      </c>
      <c r="E538" s="98">
        <f>B538</f>
        <v/>
      </c>
      <c r="M538" s="41">
        <f>IF(L538=0,"",IF(L538=Diversos!$I$2,IF(LEN(B538)&lt;=11,TEXT(B538,"00000000000"),TEXT(B538,"00000000000000")),IF(L538=Diversos!$I$3,G538,F538)))</f>
        <v/>
      </c>
      <c r="N538" s="12" t="inlineStr">
        <is>
          <t>MAT</t>
        </is>
      </c>
      <c r="AA538" s="59">
        <f>IF(AND(AB538&lt;&gt;"",AC538&lt;&gt;""),AC538,AB538&amp;AC538)</f>
        <v/>
      </c>
      <c r="AB538" s="12">
        <f>IF(H538=0,"",IF(I538=13,H538&amp;"  "&amp;TEXT(I538,"000")&amp;"  "&amp;TEXT(J538,"0000")&amp;"  "&amp;K538&amp;" - CPF: "&amp;E538,H538&amp;"  "&amp;TEXT(J538,"0000")&amp;"  "&amp;K538&amp;" - CPF: "&amp;AF538))</f>
        <v/>
      </c>
      <c r="AC538" s="12">
        <f>IF(L538=0,"",IF(AND(L538="CNPJ/CPF",A538="PF"),"PIX: "&amp;TEXT(M538,"00000000000"),IF(L538="TELEFONE","PIX: "&amp;M538,IF(L538="EMAIL","PIX: "&amp;M538,"PIX: "&amp;TEXT(M538,"00000000000000")))))</f>
        <v/>
      </c>
      <c r="AE538" s="86">
        <f>IF(A538="PF",LEN(B538),"")</f>
        <v/>
      </c>
      <c r="AF538" s="12">
        <f>IF(AE538="","",IF(AE538=8,"000."&amp;LEFT(B538,3)&amp;"."&amp;MID(B538,4,3)&amp;"-"&amp;RIGHT(B538,2),IF(AE538=9,"00"&amp;LEFT(B538,1)&amp;"."&amp;MID(B538,2,3)&amp;"."&amp;MID(B538,5,3)&amp;"-"&amp;RIGHT(B538,2),IF(AE538=10,"0"&amp;LEFT(B538,2)&amp;"."&amp;MID(B538,3,3)&amp;"."&amp;MID(B538,6,3)&amp;"-"&amp;RIGHT(B538,2),LEFT(B538,3)&amp;"."&amp;MID(B538,4,3)&amp;"."&amp;MID(B538,7,3)&amp;"-"&amp;RIGHT(B538,2)))))</f>
        <v/>
      </c>
    </row>
    <row r="539">
      <c r="A539" s="98">
        <f>IF(B539="","",IF(LEN(B539)&lt;=11,"PF","PJ"))</f>
        <v/>
      </c>
      <c r="B539" s="98" t="n">
        <v>20865088000111</v>
      </c>
      <c r="C539" s="35" t="inlineStr">
        <is>
          <t>SOLSIST SOLUCOES EM ENGENHARIA E SISTEMAS DE ENERGIA SOLAR LTDA</t>
        </is>
      </c>
      <c r="D539" s="35" t="inlineStr">
        <is>
          <t>SOLSIST SOLUÇÕES EM ENGENHARIA</t>
        </is>
      </c>
      <c r="E539" s="98">
        <f>B539</f>
        <v/>
      </c>
      <c r="M539" s="41">
        <f>IF(L539=0,"",IF(L539=Diversos!$I$2,IF(LEN(B539)&lt;=11,TEXT(B539,"00000000000"),TEXT(B539,"00000000000000")),IF(L539=Diversos!$I$3,G539,F539)))</f>
        <v/>
      </c>
      <c r="N539" s="12" t="inlineStr">
        <is>
          <t>SERV</t>
        </is>
      </c>
      <c r="AA539" s="59">
        <f>IF(AND(AB539&lt;&gt;"",AC539&lt;&gt;""),AC539,AB539&amp;AC539)</f>
        <v/>
      </c>
      <c r="AB539" s="12">
        <f>IF(H539=0,"",IF(I539=13,H539&amp;"  "&amp;TEXT(I539,"000")&amp;"  "&amp;TEXT(J539,"0000")&amp;"  "&amp;K539&amp;" - CPF: "&amp;E539,H539&amp;"  "&amp;TEXT(J539,"0000")&amp;"  "&amp;K539&amp;" - CPF: "&amp;AF539))</f>
        <v/>
      </c>
      <c r="AC539" s="12">
        <f>IF(L539=0,"",IF(AND(L539="CNPJ/CPF",A539="PF"),"PIX: "&amp;TEXT(M539,"00000000000"),IF(L539="TELEFONE","PIX: "&amp;M539,IF(L539="EMAIL","PIX: "&amp;M539,"PIX: "&amp;TEXT(M539,"00000000000000")))))</f>
        <v/>
      </c>
      <c r="AE539" s="86">
        <f>IF(A539="PF",LEN(B539),"")</f>
        <v/>
      </c>
      <c r="AF539" s="12">
        <f>IF(AE539="","",IF(AE539=8,"000."&amp;LEFT(B539,3)&amp;"."&amp;MID(B539,4,3)&amp;"-"&amp;RIGHT(B539,2),IF(AE539=9,"00"&amp;LEFT(B539,1)&amp;"."&amp;MID(B539,2,3)&amp;"."&amp;MID(B539,5,3)&amp;"-"&amp;RIGHT(B539,2),IF(AE539=10,"0"&amp;LEFT(B539,2)&amp;"."&amp;MID(B539,3,3)&amp;"."&amp;MID(B539,6,3)&amp;"-"&amp;RIGHT(B539,2),LEFT(B539,3)&amp;"."&amp;MID(B539,4,3)&amp;"."&amp;MID(B539,7,3)&amp;"-"&amp;RIGHT(B539,2)))))</f>
        <v/>
      </c>
    </row>
    <row r="540">
      <c r="A540" s="98">
        <f>IF(B540="","",IF(LEN(B540)&lt;=11,"PF","PJ"))</f>
        <v/>
      </c>
      <c r="B540" s="98" t="n">
        <v>7817141509</v>
      </c>
      <c r="C540" s="35" t="inlineStr">
        <is>
          <t>SONEANDERSON DE JESUS SOUZA</t>
        </is>
      </c>
      <c r="D540" s="35">
        <f>UPPER(C540)</f>
        <v/>
      </c>
      <c r="E540" s="37">
        <f>B540</f>
        <v/>
      </c>
      <c r="L540" s="12" t="inlineStr">
        <is>
          <t>CNPJ/CPF</t>
        </is>
      </c>
      <c r="M540" s="41">
        <f>IF(L540=0,"",IF(L540=Diversos!$I$2,IF(LEN(B540)&lt;=11,TEXT(B540,"00000000000"),TEXT(B540,"00000000000000")),IF(L540=Diversos!$I$3,G540,F540)))</f>
        <v/>
      </c>
      <c r="N540" s="12" t="inlineStr">
        <is>
          <t>MO</t>
        </is>
      </c>
      <c r="P540" s="12" t="inlineStr">
        <is>
          <t>COLABORADOR</t>
        </is>
      </c>
      <c r="AA540" s="59">
        <f>IF(AND(AB540&lt;&gt;"",AC540&lt;&gt;""),AC540,AB540&amp;AC540)</f>
        <v/>
      </c>
      <c r="AB540" s="12">
        <f>IF(H540=0,"",IF(I540=13,H540&amp;"  "&amp;TEXT(I540,"000")&amp;"  "&amp;TEXT(J540,"0000")&amp;"  "&amp;K540&amp;" - CPF: "&amp;E540,H540&amp;"  "&amp;TEXT(J540,"0000")&amp;"  "&amp;K540&amp;" - CPF: "&amp;AF540))</f>
        <v/>
      </c>
      <c r="AC540" s="12">
        <f>IF(L540=0,"",IF(AND(L540="CNPJ/CPF",A540="PF"),"PIX: "&amp;TEXT(M540,"00000000000"),IF(L540="TELEFONE","PIX: "&amp;M540,IF(L540="EMAIL","PIX: "&amp;M540,"PIX: "&amp;TEXT(M540,"00000000000000")))))</f>
        <v/>
      </c>
      <c r="AE540" s="86">
        <f>IF(A540="PF",LEN(B540),"")</f>
        <v/>
      </c>
      <c r="AF540" s="12">
        <f>IF(AE540="","",IF(AE540=8,"000."&amp;LEFT(B540,3)&amp;"."&amp;MID(B540,4,3)&amp;"-"&amp;RIGHT(B540,2),IF(AE540=9,"00"&amp;LEFT(B540,1)&amp;"."&amp;MID(B540,2,3)&amp;"."&amp;MID(B540,5,3)&amp;"-"&amp;RIGHT(B540,2),IF(AE540=10,"0"&amp;LEFT(B540,2)&amp;"."&amp;MID(B540,3,3)&amp;"."&amp;MID(B540,6,3)&amp;"-"&amp;RIGHT(B540,2),LEFT(B540,3)&amp;"."&amp;MID(B540,4,3)&amp;"."&amp;MID(B540,7,3)&amp;"-"&amp;RIGHT(B540,2)))))</f>
        <v/>
      </c>
    </row>
    <row r="541">
      <c r="A541" s="98">
        <f>IF(B541="","",IF(LEN(B541)&lt;=11,"PF","PJ"))</f>
        <v/>
      </c>
      <c r="B541" s="98" t="n">
        <v>34857089000129</v>
      </c>
      <c r="C541" s="35" t="inlineStr">
        <is>
          <t>CANTO DA ESPERANCA INCORPORACAO E CONSTRUCAO SPE LTDA</t>
        </is>
      </c>
      <c r="D541" s="36" t="inlineStr">
        <is>
          <t>SPE CANTO DA ESPERANCA</t>
        </is>
      </c>
      <c r="E541" s="37">
        <f>B541</f>
        <v/>
      </c>
      <c r="M541" s="41">
        <f>IF(L541=0,"",IF(L541=Diversos!$I$2,IF(LEN(B541)&lt;=11,TEXT(B541,"00000000000"),TEXT(B541,"00000000000000")),IF(L541=Diversos!$I$3,G541,F541)))</f>
        <v/>
      </c>
      <c r="N541" s="12" t="inlineStr">
        <is>
          <t>DIV</t>
        </is>
      </c>
      <c r="Q541" s="12" t="inlineStr">
        <is>
          <t>RUA ZODIACO</t>
        </is>
      </c>
      <c r="R541" s="12" t="n">
        <v>87</v>
      </c>
      <c r="T541" s="12" t="inlineStr">
        <is>
          <t>SANTA LÚCIA</t>
        </is>
      </c>
      <c r="U541" s="42" t="n">
        <v>30360430</v>
      </c>
      <c r="V541" s="12" t="inlineStr">
        <is>
          <t>BELO HORIZONTE</t>
        </is>
      </c>
      <c r="W541" s="12" t="inlineStr">
        <is>
          <t>MG</t>
        </is>
      </c>
      <c r="AA541" s="59">
        <f>IF(AND(AB541&lt;&gt;"",AC541&lt;&gt;""),AC541,AB541&amp;AC541)</f>
        <v/>
      </c>
      <c r="AB541" s="12">
        <f>IF(H541=0,"",IF(I541=13,H541&amp;"  "&amp;TEXT(I541,"000")&amp;"  "&amp;TEXT(J541,"0000")&amp;"  "&amp;K541&amp;" - CPF: "&amp;E541,H541&amp;"  "&amp;TEXT(J541,"0000")&amp;"  "&amp;K541&amp;" - CPF: "&amp;AF541))</f>
        <v/>
      </c>
      <c r="AC541" s="12">
        <f>IF(L541=0,"",IF(AND(L541="CNPJ/CPF",A541="PF"),"PIX: "&amp;TEXT(M541,"00000000000"),IF(L541="TELEFONE","PIX: "&amp;M541,IF(L541="EMAIL","PIX: "&amp;M541,"PIX: "&amp;TEXT(M541,"00000000000000")))))</f>
        <v/>
      </c>
      <c r="AE541" s="86">
        <f>IF(A541="PF",LEN(B541),"")</f>
        <v/>
      </c>
      <c r="AF541" s="12">
        <f>IF(AE541="","",IF(AE541=8,"000."&amp;LEFT(B541,3)&amp;"."&amp;MID(B541,4,3)&amp;"-"&amp;RIGHT(B541,2),IF(AE541=9,"00"&amp;LEFT(B541,1)&amp;"."&amp;MID(B541,2,3)&amp;"."&amp;MID(B541,5,3)&amp;"-"&amp;RIGHT(B541,2),IF(AE541=10,"0"&amp;LEFT(B541,2)&amp;"."&amp;MID(B541,3,3)&amp;"."&amp;MID(B541,6,3)&amp;"-"&amp;RIGHT(B541,2),LEFT(B541,3)&amp;"."&amp;MID(B541,4,3)&amp;"."&amp;MID(B541,7,3)&amp;"-"&amp;RIGHT(B541,2)))))</f>
        <v/>
      </c>
    </row>
    <row r="542">
      <c r="A542" s="98">
        <f>IF(B542="","",IF(LEN(B542)&lt;=11,"PF","PJ"))</f>
        <v/>
      </c>
      <c r="B542" s="98" t="n">
        <v>26415506000155</v>
      </c>
      <c r="C542" s="35" t="inlineStr">
        <is>
          <t>Stanch Comercio e Servicos LTDA</t>
        </is>
      </c>
      <c r="D542" s="35" t="inlineStr">
        <is>
          <t>SUPER IMPER</t>
        </is>
      </c>
      <c r="E542" s="37">
        <f>B542</f>
        <v/>
      </c>
      <c r="F542" s="43" t="n"/>
      <c r="M542" s="41">
        <f>IF(L542=0,"",IF(L542=Diversos!$I$2,IF(LEN(B542)&lt;=11,TEXT(B542,"00000000000"),TEXT(B542,"00000000000000")),IF(L542=Diversos!$I$3,G542,F542)))</f>
        <v/>
      </c>
      <c r="N542" s="12" t="inlineStr">
        <is>
          <t>MAT</t>
        </is>
      </c>
      <c r="Q542" s="12" t="inlineStr">
        <is>
          <t>Avenida Artur Guimaraes</t>
        </is>
      </c>
      <c r="R542" s="12" t="n">
        <v>1047</v>
      </c>
      <c r="T542" s="12" t="inlineStr">
        <is>
          <t>SANTA CRUZ</t>
        </is>
      </c>
      <c r="U542" s="42" t="n">
        <v>31150690</v>
      </c>
      <c r="V542" s="12" t="inlineStr">
        <is>
          <t>BELO HORIZONTE</t>
        </is>
      </c>
      <c r="W542" s="12" t="inlineStr">
        <is>
          <t>MG</t>
        </is>
      </c>
      <c r="AA542" s="59">
        <f>IF(AND(AB542&lt;&gt;"",AC542&lt;&gt;""),AC542,AB542&amp;AC542)</f>
        <v/>
      </c>
      <c r="AB542" s="12">
        <f>IF(H542=0,"",IF(I542=13,H542&amp;"  "&amp;TEXT(I542,"000")&amp;"  "&amp;TEXT(J542,"0000")&amp;"  "&amp;K542&amp;" - CPF: "&amp;E542,H542&amp;"  "&amp;TEXT(J542,"0000")&amp;"  "&amp;K542&amp;" - CPF: "&amp;AF542))</f>
        <v/>
      </c>
      <c r="AC542" s="12">
        <f>IF(L542=0,"",IF(AND(L542="CNPJ/CPF",A542="PF"),"PIX: "&amp;TEXT(M542,"00000000000"),IF(L542="TELEFONE","PIX: "&amp;M542,IF(L542="EMAIL","PIX: "&amp;M542,"PIX: "&amp;TEXT(M542,"00000000000000")))))</f>
        <v/>
      </c>
      <c r="AE542" s="86">
        <f>IF(A542="PF",LEN(B542),"")</f>
        <v/>
      </c>
      <c r="AF542" s="12">
        <f>IF(AE542="","",IF(AE542=8,"000."&amp;LEFT(B542,3)&amp;"."&amp;MID(B542,4,3)&amp;"-"&amp;RIGHT(B542,2),IF(AE542=9,"00"&amp;LEFT(B542,1)&amp;"."&amp;MID(B542,2,3)&amp;"."&amp;MID(B542,5,3)&amp;"-"&amp;RIGHT(B542,2),IF(AE542=10,"0"&amp;LEFT(B542,2)&amp;"."&amp;MID(B542,3,3)&amp;"."&amp;MID(B542,6,3)&amp;"-"&amp;RIGHT(B542,2),LEFT(B542,3)&amp;"."&amp;MID(B542,4,3)&amp;"."&amp;MID(B542,7,3)&amp;"-"&amp;RIGHT(B542,2)))))</f>
        <v/>
      </c>
    </row>
    <row r="543">
      <c r="A543" s="98">
        <f>IF(B543="","",IF(LEN(B543)&lt;=11,"PF","PJ"))</f>
        <v/>
      </c>
      <c r="B543" s="98" t="n">
        <v>34230979007976</v>
      </c>
      <c r="C543" s="35" t="inlineStr">
        <is>
          <t>SUPERMIX CONCRETO S/A</t>
        </is>
      </c>
      <c r="D543" s="36">
        <f>UPPER(C543)</f>
        <v/>
      </c>
      <c r="E543" s="37">
        <f>B543</f>
        <v/>
      </c>
      <c r="M543" s="41">
        <f>IF(L543=0,"",IF(L543=Diversos!$I$2,IF(LEN(B543)&lt;=11,TEXT(B543,"00000000000"),TEXT(B543,"00000000000000")),IF(L543=Diversos!$I$3,G543,F543)))</f>
        <v/>
      </c>
      <c r="N543" s="12" t="inlineStr">
        <is>
          <t>MAT</t>
        </is>
      </c>
      <c r="AA543" s="59">
        <f>IF(AND(AB543&lt;&gt;"",AC543&lt;&gt;""),AC543,AB543&amp;AC543)</f>
        <v/>
      </c>
      <c r="AB543" s="12">
        <f>IF(H543=0,"",IF(I543=13,H543&amp;"  "&amp;TEXT(I543,"000")&amp;"  "&amp;TEXT(J543,"0000")&amp;"  "&amp;K543&amp;" - CPF: "&amp;E543,H543&amp;"  "&amp;TEXT(J543,"0000")&amp;"  "&amp;K543&amp;" - CPF: "&amp;AF543))</f>
        <v/>
      </c>
      <c r="AC543" s="12">
        <f>IF(L543=0,"",IF(AND(L543="CNPJ/CPF",A543="PF"),"PIX: "&amp;TEXT(M543,"00000000000"),IF(L543="TELEFONE","PIX: "&amp;M543,IF(L543="EMAIL","PIX: "&amp;M543,"PIX: "&amp;TEXT(M543,"00000000000000")))))</f>
        <v/>
      </c>
      <c r="AE543" s="86">
        <f>IF(A543="PF",LEN(B543),"")</f>
        <v/>
      </c>
      <c r="AF543" s="12">
        <f>IF(AE543="","",IF(AE543=8,"000."&amp;LEFT(B543,3)&amp;"."&amp;MID(B543,4,3)&amp;"-"&amp;RIGHT(B543,2),IF(AE543=9,"00"&amp;LEFT(B543,1)&amp;"."&amp;MID(B543,2,3)&amp;"."&amp;MID(B543,5,3)&amp;"-"&amp;RIGHT(B543,2),IF(AE543=10,"0"&amp;LEFT(B543,2)&amp;"."&amp;MID(B543,3,3)&amp;"."&amp;MID(B543,6,3)&amp;"-"&amp;RIGHT(B543,2),LEFT(B543,3)&amp;"."&amp;MID(B543,4,3)&amp;"."&amp;MID(B543,7,3)&amp;"-"&amp;RIGHT(B543,2)))))</f>
        <v/>
      </c>
    </row>
    <row r="544">
      <c r="A544" s="98">
        <f>IF(B544="","",IF(LEN(B544)&lt;=11,"PF","PJ"))</f>
        <v/>
      </c>
      <c r="B544" s="98" t="n">
        <v>52675571000120</v>
      </c>
      <c r="C544" s="35" t="inlineStr">
        <is>
          <t>TABGHA CONSTRUTORA</t>
        </is>
      </c>
      <c r="D544" s="35">
        <f>UPPER(C544)</f>
        <v/>
      </c>
      <c r="E544" s="98">
        <f>B544</f>
        <v/>
      </c>
      <c r="L544" s="12" t="inlineStr">
        <is>
          <t>CNPJ/CPF</t>
        </is>
      </c>
      <c r="M544" s="41">
        <f>IF(L544=0,"",IF(L544=Diversos!$I$2,IF(LEN(B544)&lt;=11,TEXT(B544,"00000000000"),TEXT(B544,"00000000000000")),IF(L544=Diversos!$I$3,G544,F544)))</f>
        <v/>
      </c>
      <c r="N544" s="12" t="inlineStr">
        <is>
          <t>ADM</t>
        </is>
      </c>
      <c r="AA544" s="59">
        <f>IF(AND(AB544&lt;&gt;"",AC544&lt;&gt;""),AC544,AB544&amp;AC544)</f>
        <v/>
      </c>
      <c r="AB544" s="12">
        <f>IF(H544=0,"",IF(I544=13,H544&amp;"  "&amp;TEXT(I544,"000")&amp;"  "&amp;TEXT(J544,"0000")&amp;"  "&amp;K544&amp;" - CPF: "&amp;E544,H544&amp;"  "&amp;TEXT(J544,"0000")&amp;"  "&amp;K544&amp;" - CPF: "&amp;AF544))</f>
        <v/>
      </c>
      <c r="AC544" s="12">
        <f>IF(L544=0,"",IF(AND(L544="CNPJ/CPF",A544="PF"),"PIX: "&amp;TEXT(M544,"00000000000"),IF(L544="TELEFONE","PIX: "&amp;M544,IF(L544="EMAIL","PIX: "&amp;M544,"PIX: "&amp;TEXT(M544,"00000000000000")))))</f>
        <v/>
      </c>
      <c r="AE544" s="86">
        <f>IF(A544="PF",LEN(B544),"")</f>
        <v/>
      </c>
      <c r="AF544" s="12">
        <f>IF(AE544="","",IF(AE544=8,"000."&amp;LEFT(B544,3)&amp;"."&amp;MID(B544,4,3)&amp;"-"&amp;RIGHT(B544,2),IF(AE544=9,"00"&amp;LEFT(B544,1)&amp;"."&amp;MID(B544,2,3)&amp;"."&amp;MID(B544,5,3)&amp;"-"&amp;RIGHT(B544,2),IF(AE544=10,"0"&amp;LEFT(B544,2)&amp;"."&amp;MID(B544,3,3)&amp;"."&amp;MID(B544,6,3)&amp;"-"&amp;RIGHT(B544,2),LEFT(B544,3)&amp;"."&amp;MID(B544,4,3)&amp;"."&amp;MID(B544,7,3)&amp;"-"&amp;RIGHT(B544,2)))))</f>
        <v/>
      </c>
    </row>
    <row r="545">
      <c r="A545" s="98">
        <f>IF(B545="","",IF(LEN(B545)&lt;=11,"PF","PJ"))</f>
        <v/>
      </c>
      <c r="B545" s="98" t="n">
        <v>14844723650</v>
      </c>
      <c r="C545" s="35" t="inlineStr">
        <is>
          <t>TAISSON HENRIQUE FERREIRA DOS SANTOS</t>
        </is>
      </c>
      <c r="D545" s="35">
        <f>UPPER(C545)</f>
        <v/>
      </c>
      <c r="E545" s="37">
        <f>B545</f>
        <v/>
      </c>
      <c r="H545" s="12" t="inlineStr">
        <is>
          <t>NUBANK</t>
        </is>
      </c>
      <c r="J545" s="40" t="n">
        <v>1</v>
      </c>
      <c r="K545" s="12" t="n">
        <v>291500879</v>
      </c>
      <c r="M545" s="41">
        <f>IF(L545=0,"",IF(L545=Diversos!$I$2,IF(LEN(B545)&lt;=11,TEXT(B545,"00000000000"),TEXT(B545,"00000000000000")),IF(L545=Diversos!$I$3,G545,F545)))</f>
        <v/>
      </c>
      <c r="N545" s="12" t="inlineStr">
        <is>
          <t>MO</t>
        </is>
      </c>
      <c r="P545" s="12" t="inlineStr">
        <is>
          <t>COLABORADOR</t>
        </is>
      </c>
      <c r="AA545" s="59">
        <f>IF(AND(AB545&lt;&gt;"",AC545&lt;&gt;""),AC545,AB545&amp;AC545)</f>
        <v/>
      </c>
      <c r="AB545" s="12">
        <f>IF(H545=0,"",IF(I545=13,H545&amp;"  "&amp;TEXT(I545,"000")&amp;"  "&amp;TEXT(J545,"0000")&amp;"  "&amp;K545&amp;" - CPF: "&amp;E545,H545&amp;"  "&amp;TEXT(J545,"0000")&amp;"  "&amp;K545&amp;" - CPF: "&amp;AF545))</f>
        <v/>
      </c>
      <c r="AC545" s="12">
        <f>IF(L545=0,"",IF(AND(L545="CNPJ/CPF",A545="PF"),"PIX: "&amp;TEXT(M545,"00000000000"),IF(L545="TELEFONE","PIX: "&amp;M545,IF(L545="EMAIL","PIX: "&amp;M545,"PIX: "&amp;TEXT(M545,"00000000000000")))))</f>
        <v/>
      </c>
      <c r="AE545" s="86">
        <f>IF(A545="PF",LEN(B545),"")</f>
        <v/>
      </c>
      <c r="AF545" s="12">
        <f>IF(AE545="","",IF(AE545=8,"000."&amp;LEFT(B545,3)&amp;"."&amp;MID(B545,4,3)&amp;"-"&amp;RIGHT(B545,2),IF(AE545=9,"00"&amp;LEFT(B545,1)&amp;"."&amp;MID(B545,2,3)&amp;"."&amp;MID(B545,5,3)&amp;"-"&amp;RIGHT(B545,2),IF(AE545=10,"0"&amp;LEFT(B545,2)&amp;"."&amp;MID(B545,3,3)&amp;"."&amp;MID(B545,6,3)&amp;"-"&amp;RIGHT(B545,2),LEFT(B545,3)&amp;"."&amp;MID(B545,4,3)&amp;"."&amp;MID(B545,7,3)&amp;"-"&amp;RIGHT(B545,2)))))</f>
        <v/>
      </c>
    </row>
    <row r="546">
      <c r="A546" s="98">
        <f>IF(B546="","",IF(LEN(B546)&lt;=11,"PF","PJ"))</f>
        <v/>
      </c>
      <c r="B546" s="80" t="n">
        <v>17431354000193</v>
      </c>
      <c r="C546" s="35" t="inlineStr">
        <is>
          <t>TAKONO</t>
        </is>
      </c>
      <c r="D546" s="35">
        <f>UPPER(C546)</f>
        <v/>
      </c>
      <c r="E546" s="98">
        <f>B546</f>
        <v/>
      </c>
      <c r="M546" s="41">
        <f>IF(L546=0,"",IF(L546=Diversos!$I$2,IF(LEN(B546)&lt;=11,TEXT(B546,"00000000000"),TEXT(B546,"00000000000000")),IF(L546=Diversos!$I$3,G546,F546)))</f>
        <v/>
      </c>
      <c r="N546" s="12" t="inlineStr">
        <is>
          <t>MAT</t>
        </is>
      </c>
      <c r="AA546" s="59">
        <f>IF(AND(AB546&lt;&gt;"",AC546&lt;&gt;""),AC546,AB546&amp;AC546)</f>
        <v/>
      </c>
      <c r="AB546" s="12">
        <f>IF(H546=0,"",IF(I546=13,H546&amp;"  "&amp;TEXT(I546,"000")&amp;"  "&amp;TEXT(J546,"0000")&amp;"  "&amp;K546&amp;" - CPF: "&amp;E546,H546&amp;"  "&amp;TEXT(J546,"0000")&amp;"  "&amp;K546&amp;" - CPF: "&amp;AF546))</f>
        <v/>
      </c>
      <c r="AC546" s="12">
        <f>IF(L546=0,"",IF(AND(L546="CNPJ/CPF",A546="PF"),"PIX: "&amp;TEXT(M546,"00000000000"),IF(L546="TELEFONE","PIX: "&amp;M546,IF(L546="EMAIL","PIX: "&amp;M546,"PIX: "&amp;TEXT(M546,"00000000000000")))))</f>
        <v/>
      </c>
      <c r="AE546" s="86">
        <f>IF(A546="PF",LEN(B546),"")</f>
        <v/>
      </c>
      <c r="AF546" s="12">
        <f>IF(AE546="","",IF(AE546=8,"000."&amp;LEFT(B546,3)&amp;"."&amp;MID(B546,4,3)&amp;"-"&amp;RIGHT(B546,2),IF(AE546=9,"00"&amp;LEFT(B546,1)&amp;"."&amp;MID(B546,2,3)&amp;"."&amp;MID(B546,5,3)&amp;"-"&amp;RIGHT(B546,2),IF(AE546=10,"0"&amp;LEFT(B546,2)&amp;"."&amp;MID(B546,3,3)&amp;"."&amp;MID(B546,6,3)&amp;"-"&amp;RIGHT(B546,2),LEFT(B546,3)&amp;"."&amp;MID(B546,4,3)&amp;"."&amp;MID(B546,7,3)&amp;"-"&amp;RIGHT(B546,2)))))</f>
        <v/>
      </c>
    </row>
    <row r="547">
      <c r="A547" s="98">
        <f>IF(B547="","",IF(LEN(B547)&lt;=11,"PF","PJ"))</f>
        <v/>
      </c>
      <c r="B547" s="98" t="n">
        <v>17359233000188</v>
      </c>
      <c r="C547" s="35" t="inlineStr">
        <is>
          <t>TECIDOS E ARMARINHOS MIGUEL BARTOLOMEU AS</t>
        </is>
      </c>
      <c r="D547" s="35" t="inlineStr">
        <is>
          <t>TAMBASA ATACADISTAS</t>
        </is>
      </c>
      <c r="E547" s="98">
        <f>B547</f>
        <v/>
      </c>
      <c r="N547" s="12" t="inlineStr">
        <is>
          <t>MAT</t>
        </is>
      </c>
      <c r="Q547" s="12" t="inlineStr">
        <is>
          <t>Rua Vandir Jose Costa</t>
        </is>
      </c>
      <c r="T547" s="12" t="inlineStr">
        <is>
          <t>DARCY RIBEIRO</t>
        </is>
      </c>
      <c r="U547" s="42" t="n">
        <v>32060514</v>
      </c>
      <c r="V547" s="12" t="inlineStr">
        <is>
          <t>CONTAGEM</t>
        </is>
      </c>
      <c r="W547" s="12" t="inlineStr">
        <is>
          <t>MG</t>
        </is>
      </c>
      <c r="AA547" s="59">
        <f>IF(AND(AB547&lt;&gt;"",AC547&lt;&gt;""),AC547,AB547&amp;AC547)</f>
        <v/>
      </c>
      <c r="AB547" s="12">
        <f>IF(H547=0,"",IF(I547=13,H547&amp;"  "&amp;TEXT(I547,"000")&amp;"  "&amp;TEXT(J547,"0000")&amp;"  "&amp;K547&amp;" - CPF: "&amp;E547,H547&amp;"  "&amp;TEXT(J547,"0000")&amp;"  "&amp;K547&amp;" - CPF: "&amp;AF547))</f>
        <v/>
      </c>
      <c r="AC547" s="12">
        <f>IF(L547=0,"",IF(AND(L547="CNPJ/CPF",A547="PF"),"PIX: "&amp;TEXT(M547,"00000000000"),IF(L547="TELEFONE","PIX: "&amp;M547,IF(L547="EMAIL","PIX: "&amp;M547,"PIX: "&amp;TEXT(M547,"00000000000000")))))</f>
        <v/>
      </c>
      <c r="AE547" s="86">
        <f>IF(A547="PF",LEN(B547),"")</f>
        <v/>
      </c>
      <c r="AF547" s="12">
        <f>IF(AE547="","",IF(AE547=8,"000."&amp;LEFT(B547,3)&amp;"."&amp;MID(B547,4,3)&amp;"-"&amp;RIGHT(B547,2),IF(AE547=9,"00"&amp;LEFT(B547,1)&amp;"."&amp;MID(B547,2,3)&amp;"."&amp;MID(B547,5,3)&amp;"-"&amp;RIGHT(B547,2),IF(AE547=10,"0"&amp;LEFT(B547,2)&amp;"."&amp;MID(B547,3,3)&amp;"."&amp;MID(B547,6,3)&amp;"-"&amp;RIGHT(B547,2),LEFT(B547,3)&amp;"."&amp;MID(B547,4,3)&amp;"."&amp;MID(B547,7,3)&amp;"-"&amp;RIGHT(B547,2)))))</f>
        <v/>
      </c>
    </row>
    <row r="548">
      <c r="A548" s="98">
        <f>IF(B548="","",IF(LEN(B548)&lt;=11,"PF","PJ"))</f>
        <v/>
      </c>
      <c r="B548" s="98" t="n">
        <v>42979237000378</v>
      </c>
      <c r="C548" s="35" t="inlineStr">
        <is>
          <t>TECFER COM E IND DE FERRO E MAT CONSTR LTDA</t>
        </is>
      </c>
      <c r="D548" s="35">
        <f>UPPER(C548)</f>
        <v/>
      </c>
      <c r="E548" s="37">
        <f>B548</f>
        <v/>
      </c>
      <c r="F548" s="43" t="n"/>
      <c r="M548" s="41">
        <f>IF(L548=0,"",IF(L548=Diversos!$I$2,IF(LEN(B548)&lt;=11,TEXT(B548,"00000000000"),TEXT(B548,"00000000000000")),IF(L548=Diversos!$I$3,G548,F548)))</f>
        <v/>
      </c>
      <c r="N548" s="12" t="inlineStr">
        <is>
          <t>MAT</t>
        </is>
      </c>
      <c r="Q548" s="12" t="inlineStr">
        <is>
          <t>AVENIDA TERESA CRISTINA</t>
        </is>
      </c>
      <c r="R548" s="12" t="n">
        <v>6822</v>
      </c>
      <c r="S548" s="12" t="inlineStr">
        <is>
          <t>LETRA A</t>
        </is>
      </c>
      <c r="T548" s="12" t="inlineStr">
        <is>
          <t>BETANIA</t>
        </is>
      </c>
      <c r="U548" s="42" t="n">
        <v>30516120</v>
      </c>
      <c r="V548" s="12" t="inlineStr">
        <is>
          <t>BELO HORIZONTE</t>
        </is>
      </c>
      <c r="W548" s="12" t="inlineStr">
        <is>
          <t>MG</t>
        </is>
      </c>
      <c r="AA548" s="59">
        <f>IF(AND(AB548&lt;&gt;"",AC548&lt;&gt;""),AC548,AB548&amp;AC548)</f>
        <v/>
      </c>
      <c r="AB548" s="12">
        <f>IF(H548=0,"",IF(I548=13,H548&amp;"  "&amp;TEXT(I548,"000")&amp;"  "&amp;TEXT(J548,"0000")&amp;"  "&amp;K548&amp;" - CPF: "&amp;E548,H548&amp;"  "&amp;TEXT(J548,"0000")&amp;"  "&amp;K548&amp;" - CPF: "&amp;AF548))</f>
        <v/>
      </c>
      <c r="AC548" s="12">
        <f>IF(L548=0,"",IF(AND(L548="CNPJ/CPF",A548="PF"),"PIX: "&amp;TEXT(M548,"00000000000"),IF(L548="TELEFONE","PIX: "&amp;M548,IF(L548="EMAIL","PIX: "&amp;M548,"PIX: "&amp;TEXT(M548,"00000000000000")))))</f>
        <v/>
      </c>
      <c r="AE548" s="86">
        <f>IF(A548="PF",LEN(B548),"")</f>
        <v/>
      </c>
      <c r="AF548" s="12">
        <f>IF(AE548="","",IF(AE548=8,"000."&amp;LEFT(B548,3)&amp;"."&amp;MID(B548,4,3)&amp;"-"&amp;RIGHT(B548,2),IF(AE548=9,"00"&amp;LEFT(B548,1)&amp;"."&amp;MID(B548,2,3)&amp;"."&amp;MID(B548,5,3)&amp;"-"&amp;RIGHT(B548,2),IF(AE548=10,"0"&amp;LEFT(B548,2)&amp;"."&amp;MID(B548,3,3)&amp;"."&amp;MID(B548,6,3)&amp;"-"&amp;RIGHT(B548,2),LEFT(B548,3)&amp;"."&amp;MID(B548,4,3)&amp;"."&amp;MID(B548,7,3)&amp;"-"&amp;RIGHT(B548,2)))))</f>
        <v/>
      </c>
    </row>
    <row r="549">
      <c r="A549" s="98">
        <f>IF(B549="","",IF(LEN(B549)&lt;=11,"PF","PJ"))</f>
        <v/>
      </c>
      <c r="B549" s="98" t="n">
        <v>39859989000129</v>
      </c>
      <c r="C549" s="35" t="inlineStr">
        <is>
          <t>TECNO PEDRAS DISTRIBUIDORA</t>
        </is>
      </c>
      <c r="D549" s="35">
        <f>UPPER(C549)</f>
        <v/>
      </c>
      <c r="E549" s="98">
        <f>B549</f>
        <v/>
      </c>
      <c r="M549" s="41">
        <f>IF(L549=0,"",IF(L549=Diversos!$I$2,IF(LEN(B549)&lt;=11,TEXT(B549,"00000000000"),TEXT(B549,"00000000000000")),IF(L549=Diversos!$I$3,G549,F549)))</f>
        <v/>
      </c>
      <c r="N549" s="12" t="inlineStr">
        <is>
          <t>MAT</t>
        </is>
      </c>
      <c r="AA549" s="59">
        <f>IF(AND(AB549&lt;&gt;"",AC549&lt;&gt;""),AC549,AB549&amp;AC549)</f>
        <v/>
      </c>
      <c r="AB549" s="12">
        <f>IF(H549=0,"",IF(I549=13,H549&amp;"  "&amp;TEXT(I549,"000")&amp;"  "&amp;TEXT(J549,"0000")&amp;"  "&amp;K549&amp;" - CPF: "&amp;E549,H549&amp;"  "&amp;TEXT(J549,"0000")&amp;"  "&amp;K549&amp;" - CPF: "&amp;AF549))</f>
        <v/>
      </c>
      <c r="AC549" s="12">
        <f>IF(L549=0,"",IF(AND(L549="CNPJ/CPF",A549="PF"),"PIX: "&amp;TEXT(M549,"00000000000"),IF(L549="TELEFONE","PIX: "&amp;M549,IF(L549="EMAIL","PIX: "&amp;M549,"PIX: "&amp;TEXT(M549,"00000000000000")))))</f>
        <v/>
      </c>
      <c r="AE549" s="86">
        <f>IF(A549="PF",LEN(B549),"")</f>
        <v/>
      </c>
      <c r="AF549" s="12">
        <f>IF(AE549="","",IF(AE549=8,"000."&amp;LEFT(B549,3)&amp;"."&amp;MID(B549,4,3)&amp;"-"&amp;RIGHT(B549,2),IF(AE549=9,"00"&amp;LEFT(B549,1)&amp;"."&amp;MID(B549,2,3)&amp;"."&amp;MID(B549,5,3)&amp;"-"&amp;RIGHT(B549,2),IF(AE549=10,"0"&amp;LEFT(B549,2)&amp;"."&amp;MID(B549,3,3)&amp;"."&amp;MID(B549,6,3)&amp;"-"&amp;RIGHT(B549,2),LEFT(B549,3)&amp;"."&amp;MID(B549,4,3)&amp;"."&amp;MID(B549,7,3)&amp;"-"&amp;RIGHT(B549,2)))))</f>
        <v/>
      </c>
    </row>
    <row r="550">
      <c r="A550" s="98">
        <f>IF(B550="","",IF(LEN(B550)&lt;=11,"PF","PJ"))</f>
        <v/>
      </c>
      <c r="B550" s="98" t="n">
        <v>25794827000226</v>
      </c>
      <c r="C550" s="35" t="inlineStr">
        <is>
          <t xml:space="preserve">TELAS UNIÃO </t>
        </is>
      </c>
      <c r="D550" s="35">
        <f>UPPER(C550)</f>
        <v/>
      </c>
      <c r="E550" s="98">
        <f>B550</f>
        <v/>
      </c>
      <c r="M550" s="41">
        <f>IF(L550=0,"",IF(L550=Diversos!$I$2,IF(LEN(B550)&lt;=11,TEXT(B550,"00000000000"),TEXT(B550,"00000000000000")),IF(L550=Diversos!$I$3,G550,F550)))</f>
        <v/>
      </c>
      <c r="N550" s="12" t="inlineStr">
        <is>
          <t>MAT</t>
        </is>
      </c>
      <c r="AA550" s="59">
        <f>IF(AND(AB550&lt;&gt;"",AC550&lt;&gt;""),AC550,AB550&amp;AC550)</f>
        <v/>
      </c>
      <c r="AB550" s="12">
        <f>IF(H550=0,"",IF(I550=13,H550&amp;"  "&amp;TEXT(I550,"000")&amp;"  "&amp;TEXT(J550,"0000")&amp;"  "&amp;K550&amp;" - CPF: "&amp;E550,H550&amp;"  "&amp;TEXT(J550,"0000")&amp;"  "&amp;K550&amp;" - CPF: "&amp;AF550))</f>
        <v/>
      </c>
      <c r="AC550" s="12">
        <f>IF(L550=0,"",IF(AND(L550="CNPJ/CPF",A550="PF"),"PIX: "&amp;TEXT(M550,"00000000000"),IF(L550="TELEFONE","PIX: "&amp;M550,IF(L550="EMAIL","PIX: "&amp;M550,"PIX: "&amp;TEXT(M550,"00000000000000")))))</f>
        <v/>
      </c>
      <c r="AE550" s="86">
        <f>IF(A550="PF",LEN(B550),"")</f>
        <v/>
      </c>
      <c r="AF550" s="12">
        <f>IF(AE550="","",IF(AE550=8,"000."&amp;LEFT(B550,3)&amp;"."&amp;MID(B550,4,3)&amp;"-"&amp;RIGHT(B550,2),IF(AE550=9,"00"&amp;LEFT(B550,1)&amp;"."&amp;MID(B550,2,3)&amp;"."&amp;MID(B550,5,3)&amp;"-"&amp;RIGHT(B550,2),IF(AE550=10,"0"&amp;LEFT(B550,2)&amp;"."&amp;MID(B550,3,3)&amp;"."&amp;MID(B550,6,3)&amp;"-"&amp;RIGHT(B550,2),LEFT(B550,3)&amp;"."&amp;MID(B550,4,3)&amp;"."&amp;MID(B550,7,3)&amp;"-"&amp;RIGHT(B550,2)))))</f>
        <v/>
      </c>
    </row>
    <row r="551">
      <c r="A551" s="98">
        <f>IF(B551="","",IF(LEN(B551)&lt;=11,"PF","PJ"))</f>
        <v/>
      </c>
      <c r="B551" s="84" t="n">
        <v>6284477000203</v>
      </c>
      <c r="C551" s="35" t="inlineStr">
        <is>
          <t>TEMPERSOL INDUSTRIA E COMERCIO DE AQUECEDORES LTDA</t>
        </is>
      </c>
      <c r="D551" s="35" t="inlineStr">
        <is>
          <t>TEMPERSOL</t>
        </is>
      </c>
      <c r="E551" s="98">
        <f>B551</f>
        <v/>
      </c>
      <c r="M551" s="41">
        <f>IF(L551=0,"",IF(L551=Diversos!$I$2,IF(LEN(B551)&lt;=11,TEXT(B551,"00000000000"),TEXT(B551,"00000000000000")),IF(L551=Diversos!$I$3,G551,F551)))</f>
        <v/>
      </c>
      <c r="N551" s="12" t="inlineStr">
        <is>
          <t>MAT</t>
        </is>
      </c>
      <c r="AA551" s="59">
        <f>IF(AND(AB551&lt;&gt;"",AC551&lt;&gt;""),AC551,AB551&amp;AC551)</f>
        <v/>
      </c>
      <c r="AB551" s="12">
        <f>IF(H551=0,"",IF(I551=13,H551&amp;"  "&amp;TEXT(I551,"000")&amp;"  "&amp;TEXT(J551,"0000")&amp;"  "&amp;K551&amp;" - CPF: "&amp;E551,H551&amp;"  "&amp;TEXT(J551,"0000")&amp;"  "&amp;K551&amp;" - CPF: "&amp;AF551))</f>
        <v/>
      </c>
      <c r="AC551" s="12">
        <f>IF(L551=0,"",IF(AND(L551="CNPJ/CPF",A551="PF"),"PIX: "&amp;TEXT(M551,"00000000000"),IF(L551="TELEFONE","PIX: "&amp;M551,IF(L551="EMAIL","PIX: "&amp;M551,"PIX: "&amp;TEXT(M551,"00000000000000")))))</f>
        <v/>
      </c>
      <c r="AE551" s="86">
        <f>IF(A551="PF",LEN(B551),"")</f>
        <v/>
      </c>
      <c r="AF551" s="12">
        <f>IF(AE551="","",IF(AE551=8,"000."&amp;LEFT(B551,3)&amp;"."&amp;MID(B551,4,3)&amp;"-"&amp;RIGHT(B551,2),IF(AE551=9,"00"&amp;LEFT(B551,1)&amp;"."&amp;MID(B551,2,3)&amp;"."&amp;MID(B551,5,3)&amp;"-"&amp;RIGHT(B551,2),IF(AE551=10,"0"&amp;LEFT(B551,2)&amp;"."&amp;MID(B551,3,3)&amp;"."&amp;MID(B551,6,3)&amp;"-"&amp;RIGHT(B551,2),LEFT(B551,3)&amp;"."&amp;MID(B551,4,3)&amp;"."&amp;MID(B551,7,3)&amp;"-"&amp;RIGHT(B551,2)))))</f>
        <v/>
      </c>
    </row>
    <row r="552">
      <c r="A552" s="98">
        <f>IF(B552="","",IF(LEN(B552)&lt;=11,"PF","PJ"))</f>
        <v/>
      </c>
      <c r="B552" s="98" t="n">
        <v>18224881000190</v>
      </c>
      <c r="C552" s="58" t="inlineStr">
        <is>
          <t xml:space="preserve">TERMOTECNICA INDUSTRIA E COMERCIO LTDA </t>
        </is>
      </c>
      <c r="D552" s="36" t="inlineStr">
        <is>
          <t xml:space="preserve">TERMOTECNICA </t>
        </is>
      </c>
      <c r="E552" s="37">
        <f>B552</f>
        <v/>
      </c>
      <c r="F552" s="43" t="n"/>
      <c r="M552" s="41">
        <f>IF(L552=0,"",IF(L552=Diversos!$I$2,IF(LEN(B552)&lt;=11,TEXT(B552,"00000000000"),TEXT(B552,"00000000000000")),IF(L552=Diversos!$I$3,G552,F552)))</f>
        <v/>
      </c>
      <c r="N552" s="12" t="inlineStr">
        <is>
          <t>DIV</t>
        </is>
      </c>
      <c r="AA552" s="59">
        <f>IF(AND(AB552&lt;&gt;"",AC552&lt;&gt;""),AC552,AB552&amp;AC552)</f>
        <v/>
      </c>
      <c r="AB552" s="12">
        <f>IF(H552=0,"",IF(I552=13,H552&amp;"  "&amp;TEXT(I552,"000")&amp;"  "&amp;TEXT(J552,"0000")&amp;"  "&amp;K552&amp;" - CPF: "&amp;E552,H552&amp;"  "&amp;TEXT(J552,"0000")&amp;"  "&amp;K552&amp;" - CPF: "&amp;AF552))</f>
        <v/>
      </c>
      <c r="AC552" s="12">
        <f>IF(L552=0,"",IF(AND(L552="CNPJ/CPF",A552="PF"),"PIX: "&amp;TEXT(M552,"00000000000"),IF(L552="TELEFONE","PIX: "&amp;M552,IF(L552="EMAIL","PIX: "&amp;M552,"PIX: "&amp;TEXT(M552,"00000000000000")))))</f>
        <v/>
      </c>
      <c r="AE552" s="86">
        <f>IF(A552="PF",LEN(B552),"")</f>
        <v/>
      </c>
      <c r="AF552" s="12">
        <f>IF(AE552="","",IF(AE552=8,"000."&amp;LEFT(B552,3)&amp;"."&amp;MID(B552,4,3)&amp;"-"&amp;RIGHT(B552,2),IF(AE552=9,"00"&amp;LEFT(B552,1)&amp;"."&amp;MID(B552,2,3)&amp;"."&amp;MID(B552,5,3)&amp;"-"&amp;RIGHT(B552,2),IF(AE552=10,"0"&amp;LEFT(B552,2)&amp;"."&amp;MID(B552,3,3)&amp;"."&amp;MID(B552,6,3)&amp;"-"&amp;RIGHT(B552,2),LEFT(B552,3)&amp;"."&amp;MID(B552,4,3)&amp;"."&amp;MID(B552,7,3)&amp;"-"&amp;RIGHT(B552,2)))))</f>
        <v/>
      </c>
    </row>
    <row r="553">
      <c r="A553" s="98">
        <f>IF(B553="","",IF(LEN(B553)&lt;=11,"PF","PJ"))</f>
        <v/>
      </c>
      <c r="B553" s="98" t="n">
        <v>48050920097</v>
      </c>
      <c r="C553" s="35" t="inlineStr">
        <is>
          <t>GERVASIO JOSE LONCZYNSKI</t>
        </is>
      </c>
      <c r="D553" s="35" t="inlineStr">
        <is>
          <t xml:space="preserve">TERRA DE MINAS TERRAPLANAGEM </t>
        </is>
      </c>
      <c r="E553" s="98">
        <f>B553</f>
        <v/>
      </c>
      <c r="L553" s="12" t="inlineStr">
        <is>
          <t>CNPJ/CPF</t>
        </is>
      </c>
      <c r="M553" s="41">
        <f>IF(L553=0,"",IF(L553=Diversos!$I$2,IF(LEN(B553)&lt;=11,TEXT(B553,"00000000000"),TEXT(B553,"00000000000000")),IF(L553=Diversos!$I$3,G553,F553)))</f>
        <v/>
      </c>
      <c r="N553" s="12" t="inlineStr">
        <is>
          <t>SERV</t>
        </is>
      </c>
      <c r="AA553" s="59">
        <f>IF(AND(AB553&lt;&gt;"",AC553&lt;&gt;""),AC553,AB553&amp;AC553)</f>
        <v/>
      </c>
      <c r="AB553" s="12">
        <f>IF(H553=0,"",IF(I553=13,H553&amp;"  "&amp;TEXT(I553,"000")&amp;"  "&amp;TEXT(J553,"0000")&amp;"  "&amp;K553&amp;" - CPF: "&amp;E553,H553&amp;"  "&amp;TEXT(J553,"0000")&amp;"  "&amp;K553&amp;" - CPF: "&amp;AF553))</f>
        <v/>
      </c>
      <c r="AC553" s="12">
        <f>IF(L553=0,"",IF(AND(L553="CNPJ/CPF",A553="PF"),"PIX: "&amp;TEXT(M553,"00000000000"),IF(L553="TELEFONE","PIX: "&amp;M553,IF(L553="EMAIL","PIX: "&amp;M553,"PIX: "&amp;TEXT(M553,"00000000000000")))))</f>
        <v/>
      </c>
      <c r="AE553" s="86">
        <f>IF(A553="PF",LEN(B553),"")</f>
        <v/>
      </c>
      <c r="AF553" s="12">
        <f>IF(AE553="","",IF(AE553=8,"000."&amp;LEFT(B553,3)&amp;"."&amp;MID(B553,4,3)&amp;"-"&amp;RIGHT(B553,2),IF(AE553=9,"00"&amp;LEFT(B553,1)&amp;"."&amp;MID(B553,2,3)&amp;"."&amp;MID(B553,5,3)&amp;"-"&amp;RIGHT(B553,2),IF(AE553=10,"0"&amp;LEFT(B553,2)&amp;"."&amp;MID(B553,3,3)&amp;"."&amp;MID(B553,6,3)&amp;"-"&amp;RIGHT(B553,2),LEFT(B553,3)&amp;"."&amp;MID(B553,4,3)&amp;"."&amp;MID(B553,7,3)&amp;"-"&amp;RIGHT(B553,2)))))</f>
        <v/>
      </c>
    </row>
    <row r="554">
      <c r="A554" s="98">
        <f>IF(B554="","",IF(LEN(B554)&lt;=11,"PF","PJ"))</f>
        <v/>
      </c>
      <c r="B554" s="98" t="n">
        <v>22726889000121</v>
      </c>
      <c r="C554" s="35" t="inlineStr">
        <is>
          <t>TERRA NOSSA TERRAPLENAGEM E TRANSPORTE LTDA</t>
        </is>
      </c>
      <c r="D554" s="35" t="inlineStr">
        <is>
          <t>TERRA NOSSA TERRAPLENAGEM</t>
        </is>
      </c>
      <c r="E554" s="98">
        <f>B554</f>
        <v/>
      </c>
      <c r="L554" s="12" t="inlineStr">
        <is>
          <t>CNPJ/CPF</t>
        </is>
      </c>
      <c r="M554" s="41">
        <f>IF(L554=0,"",IF(L554=Diversos!$I$2,IF(LEN(B554)&lt;=11,TEXT(B554,"00000000000"),TEXT(B554,"00000000000000")),IF(L554=Diversos!$I$3,G554,F554)))</f>
        <v/>
      </c>
      <c r="N554" s="12" t="inlineStr">
        <is>
          <t>SERV</t>
        </is>
      </c>
      <c r="AA554" s="59">
        <f>IF(AND(AB554&lt;&gt;"",AC554&lt;&gt;""),AC554,AB554&amp;AC554)</f>
        <v/>
      </c>
      <c r="AB554" s="12">
        <f>IF(H554=0,"",IF(I554=13,H554&amp;"  "&amp;TEXT(I554,"000")&amp;"  "&amp;TEXT(J554,"0000")&amp;"  "&amp;K554&amp;" - CPF: "&amp;E554,H554&amp;"  "&amp;TEXT(J554,"0000")&amp;"  "&amp;K554&amp;" - CPF: "&amp;AF554))</f>
        <v/>
      </c>
      <c r="AC554" s="12">
        <f>IF(L554=0,"",IF(AND(L554="CNPJ/CPF",A554="PF"),"PIX: "&amp;TEXT(M554,"00000000000"),IF(L554="TELEFONE","PIX: "&amp;M554,IF(L554="EMAIL","PIX: "&amp;M554,"PIX: "&amp;TEXT(M554,"00000000000000")))))</f>
        <v/>
      </c>
      <c r="AE554" s="86">
        <f>IF(A554="PF",LEN(B554),"")</f>
        <v/>
      </c>
      <c r="AF554" s="12">
        <f>IF(AE554="","",IF(AE554=8,"000."&amp;LEFT(B554,3)&amp;"."&amp;MID(B554,4,3)&amp;"-"&amp;RIGHT(B554,2),IF(AE554=9,"00"&amp;LEFT(B554,1)&amp;"."&amp;MID(B554,2,3)&amp;"."&amp;MID(B554,5,3)&amp;"-"&amp;RIGHT(B554,2),IF(AE554=10,"0"&amp;LEFT(B554,2)&amp;"."&amp;MID(B554,3,3)&amp;"."&amp;MID(B554,6,3)&amp;"-"&amp;RIGHT(B554,2),LEFT(B554,3)&amp;"."&amp;MID(B554,4,3)&amp;"."&amp;MID(B554,7,3)&amp;"-"&amp;RIGHT(B554,2)))))</f>
        <v/>
      </c>
    </row>
    <row r="555">
      <c r="A555" s="98">
        <f>IF(B555="","",IF(LEN(B555)&lt;=11,"PF","PJ"))</f>
        <v/>
      </c>
      <c r="B555" s="98" t="n">
        <v>38583811000135</v>
      </c>
      <c r="C555" s="35" t="inlineStr">
        <is>
          <t>TERRAPLANAGEM MODELO LTDA</t>
        </is>
      </c>
      <c r="D555" s="35">
        <f>UPPER(C555)</f>
        <v/>
      </c>
      <c r="E555" s="98">
        <f>B555</f>
        <v/>
      </c>
      <c r="M555" s="41">
        <f>IF(L555=0,"",IF(L555=Diversos!$I$2,IF(LEN(B555)&lt;=11,TEXT(B555,"00000000000"),TEXT(B555,"00000000000000")),IF(L555=Diversos!$I$3,G555,F555)))</f>
        <v/>
      </c>
      <c r="N555" s="12" t="inlineStr">
        <is>
          <t>SERV</t>
        </is>
      </c>
      <c r="AA555" s="59">
        <f>IF(AND(AB555&lt;&gt;"",AC555&lt;&gt;""),AC555,AB555&amp;AC555)</f>
        <v/>
      </c>
      <c r="AB555" s="12">
        <f>IF(H555=0,"",IF(I555=13,H555&amp;"  "&amp;TEXT(I555,"000")&amp;"  "&amp;TEXT(J555,"0000")&amp;"  "&amp;K555&amp;" - CPF: "&amp;E555,H555&amp;"  "&amp;TEXT(J555,"0000")&amp;"  "&amp;K555&amp;" - CPF: "&amp;AF555))</f>
        <v/>
      </c>
      <c r="AC555" s="12">
        <f>IF(L555=0,"",IF(AND(L555="CNPJ/CPF",A555="PF"),"PIX: "&amp;TEXT(M555,"00000000000"),IF(L555="TELEFONE","PIX: "&amp;M555,IF(L555="EMAIL","PIX: "&amp;M555,"PIX: "&amp;TEXT(M555,"00000000000000")))))</f>
        <v/>
      </c>
      <c r="AE555" s="86">
        <f>IF(A555="PF",LEN(B555),"")</f>
        <v/>
      </c>
      <c r="AF555" s="12">
        <f>IF(AE555="","",IF(AE555=8,"000."&amp;LEFT(B555,3)&amp;"."&amp;MID(B555,4,3)&amp;"-"&amp;RIGHT(B555,2),IF(AE555=9,"00"&amp;LEFT(B555,1)&amp;"."&amp;MID(B555,2,3)&amp;"."&amp;MID(B555,5,3)&amp;"-"&amp;RIGHT(B555,2),IF(AE555=10,"0"&amp;LEFT(B555,2)&amp;"."&amp;MID(B555,3,3)&amp;"."&amp;MID(B555,6,3)&amp;"-"&amp;RIGHT(B555,2),LEFT(B555,3)&amp;"."&amp;MID(B555,4,3)&amp;"."&amp;MID(B555,7,3)&amp;"-"&amp;RIGHT(B555,2)))))</f>
        <v/>
      </c>
    </row>
    <row r="556">
      <c r="A556" s="98">
        <f>IF(B556="","",IF(LEN(B556)&lt;=11,"PF","PJ"))</f>
        <v/>
      </c>
      <c r="B556" s="98" t="n">
        <v>12139461665</v>
      </c>
      <c r="C556" s="35" t="inlineStr">
        <is>
          <t>THAYRONE DA SILVA</t>
        </is>
      </c>
      <c r="D556" s="35">
        <f>UPPER(C556)</f>
        <v/>
      </c>
      <c r="E556" s="98">
        <f>B556</f>
        <v/>
      </c>
      <c r="M556" s="41">
        <f>IF(L556=0,"",IF(L556=Diversos!$I$2,IF(LEN(B556)&lt;=11,TEXT(B556,"00000000000"),TEXT(B556,"00000000000000")),IF(L556=Diversos!$I$3,G556,F556)))</f>
        <v/>
      </c>
      <c r="N556" s="12" t="inlineStr">
        <is>
          <t>SERV</t>
        </is>
      </c>
      <c r="AA556" s="59">
        <f>IF(AND(AB556&lt;&gt;"",AC556&lt;&gt;""),AC556,AB556&amp;AC556)</f>
        <v/>
      </c>
      <c r="AB556" s="12">
        <f>IF(H556=0,"",IF(I556=13,H556&amp;"  "&amp;TEXT(I556,"000")&amp;"  "&amp;TEXT(J556,"0000")&amp;"  "&amp;K556&amp;" - CPF: "&amp;E556,H556&amp;"  "&amp;TEXT(J556,"0000")&amp;"  "&amp;K556&amp;" - CPF: "&amp;AF556))</f>
        <v/>
      </c>
      <c r="AC556" s="12">
        <f>IF(L556=0,"",IF(AND(L556="CNPJ/CPF",A556="PF"),"PIX: "&amp;TEXT(M556,"00000000000"),IF(L556="TELEFONE","PIX: "&amp;M556,IF(L556="EMAIL","PIX: "&amp;M556,"PIX: "&amp;TEXT(M556,"00000000000000")))))</f>
        <v/>
      </c>
      <c r="AE556" s="86">
        <f>IF(A556="PF",LEN(B556),"")</f>
        <v/>
      </c>
      <c r="AF556" s="12">
        <f>IF(AE556="","",IF(AE556=8,"000."&amp;LEFT(B556,3)&amp;"."&amp;MID(B556,4,3)&amp;"-"&amp;RIGHT(B556,2),IF(AE556=9,"00"&amp;LEFT(B556,1)&amp;"."&amp;MID(B556,2,3)&amp;"."&amp;MID(B556,5,3)&amp;"-"&amp;RIGHT(B556,2),IF(AE556=10,"0"&amp;LEFT(B556,2)&amp;"."&amp;MID(B556,3,3)&amp;"."&amp;MID(B556,6,3)&amp;"-"&amp;RIGHT(B556,2),LEFT(B556,3)&amp;"."&amp;MID(B556,4,3)&amp;"."&amp;MID(B556,7,3)&amp;"-"&amp;RIGHT(B556,2)))))</f>
        <v/>
      </c>
    </row>
    <row r="557">
      <c r="A557" s="98">
        <f>IF(B557="","",IF(LEN(B557)&lt;=11,"PF","PJ"))</f>
        <v/>
      </c>
      <c r="B557" s="98" t="n">
        <v>6731281646</v>
      </c>
      <c r="C557" s="35" t="inlineStr">
        <is>
          <t xml:space="preserve">TIAGO ALMEIDA  AMORIM
</t>
        </is>
      </c>
      <c r="D557" s="36">
        <f>UPPER(C557)</f>
        <v/>
      </c>
      <c r="E557" s="37">
        <f>B557</f>
        <v/>
      </c>
      <c r="L557" s="12" t="inlineStr">
        <is>
          <t>CNPJ/CPF</t>
        </is>
      </c>
      <c r="M557" s="41">
        <f>IF(L557=0,"",IF(L557=Diversos!$I$2,IF(LEN(B557)&lt;=11,TEXT(B557,"00000000000"),TEXT(B557,"00000000000000")),IF(L557=Diversos!$I$3,G557,F557)))</f>
        <v/>
      </c>
      <c r="N557" s="12" t="inlineStr">
        <is>
          <t>ADM</t>
        </is>
      </c>
      <c r="AA557" s="59">
        <f>IF(AND(AB557&lt;&gt;"",AC557&lt;&gt;""),AC557,AB557&amp;AC557)</f>
        <v/>
      </c>
      <c r="AB557" s="12">
        <f>IF(H557=0,"",IF(I557=13,H557&amp;"  "&amp;TEXT(I557,"000")&amp;"  "&amp;TEXT(J557,"0000")&amp;"  "&amp;K557&amp;" - CPF: "&amp;E557,H557&amp;"  "&amp;TEXT(J557,"0000")&amp;"  "&amp;K557&amp;" - CPF: "&amp;AF557))</f>
        <v/>
      </c>
      <c r="AC557" s="12">
        <f>IF(L557=0,"",IF(AND(L557="CNPJ/CPF",A557="PF"),"PIX: "&amp;TEXT(M557,"00000000000"),IF(L557="TELEFONE","PIX: "&amp;M557,IF(L557="EMAIL","PIX: "&amp;M557,"PIX: "&amp;TEXT(M557,"00000000000000")))))</f>
        <v/>
      </c>
      <c r="AE557" s="86">
        <f>IF(A557="PF",LEN(B557),"")</f>
        <v/>
      </c>
      <c r="AF557" s="12">
        <f>IF(AE557="","",IF(AE557=8,"000."&amp;LEFT(B557,3)&amp;"."&amp;MID(B557,4,3)&amp;"-"&amp;RIGHT(B557,2),IF(AE557=9,"00"&amp;LEFT(B557,1)&amp;"."&amp;MID(B557,2,3)&amp;"."&amp;MID(B557,5,3)&amp;"-"&amp;RIGHT(B557,2),IF(AE557=10,"0"&amp;LEFT(B557,2)&amp;"."&amp;MID(B557,3,3)&amp;"."&amp;MID(B557,6,3)&amp;"-"&amp;RIGHT(B557,2),LEFT(B557,3)&amp;"."&amp;MID(B557,4,3)&amp;"."&amp;MID(B557,7,3)&amp;"-"&amp;RIGHT(B557,2)))))</f>
        <v/>
      </c>
    </row>
    <row r="558">
      <c r="A558" s="98">
        <f>IF(B558="","",IF(LEN(B558)&lt;=11,"PF","PJ"))</f>
        <v/>
      </c>
      <c r="B558" s="98" t="n">
        <v>90347840000118</v>
      </c>
      <c r="C558" s="35" t="inlineStr">
        <is>
          <t>TK ELEVADORES</t>
        </is>
      </c>
      <c r="D558" s="35">
        <f>UPPER(C558)</f>
        <v/>
      </c>
      <c r="E558" s="98">
        <f>B558</f>
        <v/>
      </c>
      <c r="M558" s="41">
        <f>IF(L558=0,"",IF(L558=Diversos!$I$2,IF(LEN(B558)&lt;=11,TEXT(B558,"00000000000"),TEXT(B558,"00000000000000")),IF(L558=Diversos!$I$3,G558,F558)))</f>
        <v/>
      </c>
      <c r="N558" s="12" t="inlineStr">
        <is>
          <t>MAT</t>
        </is>
      </c>
      <c r="AA558" s="59">
        <f>IF(AND(AB558&lt;&gt;"",AC558&lt;&gt;""),AC558,AB558&amp;AC558)</f>
        <v/>
      </c>
      <c r="AB558" s="12">
        <f>IF(H558=0,"",IF(I558=13,H558&amp;"  "&amp;TEXT(I558,"000")&amp;"  "&amp;TEXT(J558,"0000")&amp;"  "&amp;K558&amp;" - CPF: "&amp;E558,H558&amp;"  "&amp;TEXT(J558,"0000")&amp;"  "&amp;K558&amp;" - CPF: "&amp;AF558))</f>
        <v/>
      </c>
      <c r="AC558" s="12">
        <f>IF(L558=0,"",IF(AND(L558="CNPJ/CPF",A558="PF"),"PIX: "&amp;TEXT(M558,"00000000000"),IF(L558="TELEFONE","PIX: "&amp;M558,IF(L558="EMAIL","PIX: "&amp;M558,"PIX: "&amp;TEXT(M558,"00000000000000")))))</f>
        <v/>
      </c>
      <c r="AE558" s="86">
        <f>IF(A558="PF",LEN(B558),"")</f>
        <v/>
      </c>
      <c r="AF558" s="12">
        <f>IF(AE558="","",IF(AE558=8,"000."&amp;LEFT(B558,3)&amp;"."&amp;MID(B558,4,3)&amp;"-"&amp;RIGHT(B558,2),IF(AE558=9,"00"&amp;LEFT(B558,1)&amp;"."&amp;MID(B558,2,3)&amp;"."&amp;MID(B558,5,3)&amp;"-"&amp;RIGHT(B558,2),IF(AE558=10,"0"&amp;LEFT(B558,2)&amp;"."&amp;MID(B558,3,3)&amp;"."&amp;MID(B558,6,3)&amp;"-"&amp;RIGHT(B558,2),LEFT(B558,3)&amp;"."&amp;MID(B558,4,3)&amp;"."&amp;MID(B558,7,3)&amp;"-"&amp;RIGHT(B558,2)))))</f>
        <v/>
      </c>
    </row>
    <row r="559">
      <c r="A559" s="98">
        <f>IF(B559="","",IF(LEN(B559)&lt;=11,"PF","PJ"))</f>
        <v/>
      </c>
      <c r="B559" s="98" t="n">
        <v>21543399000127</v>
      </c>
      <c r="C559" s="35" t="inlineStr">
        <is>
          <t>TM ENENHARIA LTDA.</t>
        </is>
      </c>
      <c r="D559" s="35">
        <f>UPPER(C559)</f>
        <v/>
      </c>
      <c r="E559" s="98">
        <f>B559</f>
        <v/>
      </c>
      <c r="M559" s="41">
        <f>IF(L559=0,"",IF(L559=Diversos!$I$2,IF(LEN(B559)&lt;=11,TEXT(B559,"00000000000"),TEXT(B559,"00000000000000")),IF(L559=Diversos!$I$3,G559,F559)))</f>
        <v/>
      </c>
      <c r="N559" s="12" t="inlineStr">
        <is>
          <t>SERV</t>
        </is>
      </c>
      <c r="AA559" s="59">
        <f>IF(AND(AB559&lt;&gt;"",AC559&lt;&gt;""),AC559,AB559&amp;AC559)</f>
        <v/>
      </c>
      <c r="AB559" s="12">
        <f>IF(H559=0,"",IF(I559=13,H559&amp;"  "&amp;TEXT(I559,"000")&amp;"  "&amp;TEXT(J559,"0000")&amp;"  "&amp;K559&amp;" - CPF: "&amp;E559,H559&amp;"  "&amp;TEXT(J559,"0000")&amp;"  "&amp;K559&amp;" - CPF: "&amp;AF559))</f>
        <v/>
      </c>
      <c r="AC559" s="12">
        <f>IF(L559=0,"",IF(AND(L559="CNPJ/CPF",A559="PF"),"PIX: "&amp;TEXT(M559,"00000000000"),IF(L559="TELEFONE","PIX: "&amp;M559,IF(L559="EMAIL","PIX: "&amp;M559,"PIX: "&amp;TEXT(M559,"00000000000000")))))</f>
        <v/>
      </c>
      <c r="AE559" s="86">
        <f>IF(A559="PF",LEN(B559),"")</f>
        <v/>
      </c>
      <c r="AF559" s="12">
        <f>IF(AE559="","",IF(AE559=8,"000."&amp;LEFT(B559,3)&amp;"."&amp;MID(B559,4,3)&amp;"-"&amp;RIGHT(B559,2),IF(AE559=9,"00"&amp;LEFT(B559,1)&amp;"."&amp;MID(B559,2,3)&amp;"."&amp;MID(B559,5,3)&amp;"-"&amp;RIGHT(B559,2),IF(AE559=10,"0"&amp;LEFT(B559,2)&amp;"."&amp;MID(B559,3,3)&amp;"."&amp;MID(B559,6,3)&amp;"-"&amp;RIGHT(B559,2),LEFT(B559,3)&amp;"."&amp;MID(B559,4,3)&amp;"."&amp;MID(B559,7,3)&amp;"-"&amp;RIGHT(B559,2)))))</f>
        <v/>
      </c>
    </row>
    <row r="560">
      <c r="A560" s="98">
        <f>IF(B560="","",IF(LEN(B560)&lt;=11,"PF","PJ"))</f>
        <v/>
      </c>
      <c r="B560" s="98" t="n">
        <v>10780884000106</v>
      </c>
      <c r="C560" s="35" t="inlineStr">
        <is>
          <t>TOP MIX CONCRETO LTDA</t>
        </is>
      </c>
      <c r="D560" s="36">
        <f>UPPER(C560)</f>
        <v/>
      </c>
      <c r="E560" s="37">
        <f>B560</f>
        <v/>
      </c>
      <c r="M560" s="41">
        <f>IF(L560=0,"",IF(L560=Diversos!$I$2,IF(LEN(B560)&lt;=11,TEXT(B560,"00000000000"),TEXT(B560,"00000000000000")),IF(L560=Diversos!$I$3,G560,F560)))</f>
        <v/>
      </c>
      <c r="N560" s="12" t="inlineStr">
        <is>
          <t>MAT</t>
        </is>
      </c>
      <c r="Q560" s="72" t="inlineStr">
        <is>
          <t>AL. SÃO LOURENÇO</t>
        </is>
      </c>
      <c r="R560" s="12" t="n">
        <v>44</v>
      </c>
      <c r="T560" s="12" t="inlineStr">
        <is>
          <t>PARQUE JARDIM ENCANTADO</t>
        </is>
      </c>
      <c r="U560" s="42" t="n">
        <v>33350000</v>
      </c>
      <c r="V560" s="12" t="inlineStr">
        <is>
          <t>SÃO JOSÉ DA LAPA</t>
        </is>
      </c>
      <c r="W560" s="12" t="inlineStr">
        <is>
          <t>MG</t>
        </is>
      </c>
      <c r="AA560" s="59">
        <f>IF(AND(AB560&lt;&gt;"",AC560&lt;&gt;""),AC560,AB560&amp;AC560)</f>
        <v/>
      </c>
      <c r="AB560" s="12">
        <f>IF(H560=0,"",IF(I560=13,H560&amp;"  "&amp;TEXT(I560,"000")&amp;"  "&amp;TEXT(J560,"0000")&amp;"  "&amp;K560&amp;" - CPF: "&amp;E560,H560&amp;"  "&amp;TEXT(J560,"0000")&amp;"  "&amp;K560&amp;" - CPF: "&amp;AF560))</f>
        <v/>
      </c>
      <c r="AC560" s="12">
        <f>IF(L560=0,"",IF(AND(L560="CNPJ/CPF",A560="PF"),"PIX: "&amp;TEXT(M560,"00000000000"),IF(L560="TELEFONE","PIX: "&amp;M560,IF(L560="EMAIL","PIX: "&amp;M560,"PIX: "&amp;TEXT(M560,"00000000000000")))))</f>
        <v/>
      </c>
      <c r="AE560" s="86">
        <f>IF(A560="PF",LEN(B560),"")</f>
        <v/>
      </c>
      <c r="AF560" s="12">
        <f>IF(AE560="","",IF(AE560=8,"000."&amp;LEFT(B560,3)&amp;"."&amp;MID(B560,4,3)&amp;"-"&amp;RIGHT(B560,2),IF(AE560=9,"00"&amp;LEFT(B560,1)&amp;"."&amp;MID(B560,2,3)&amp;"."&amp;MID(B560,5,3)&amp;"-"&amp;RIGHT(B560,2),IF(AE560=10,"0"&amp;LEFT(B560,2)&amp;"."&amp;MID(B560,3,3)&amp;"."&amp;MID(B560,6,3)&amp;"-"&amp;RIGHT(B560,2),LEFT(B560,3)&amp;"."&amp;MID(B560,4,3)&amp;"."&amp;MID(B560,7,3)&amp;"-"&amp;RIGHT(B560,2)))))</f>
        <v/>
      </c>
    </row>
    <row r="561">
      <c r="A561" s="98">
        <f>IF(B561="","",IF(LEN(B561)&lt;=11,"PF","PJ"))</f>
        <v/>
      </c>
      <c r="B561" s="98" t="n">
        <v>15746193000100</v>
      </c>
      <c r="C561" s="35" t="inlineStr">
        <is>
          <t>TRILHAS DE MINAS TRANSPORTES TERRAPLENAGEM E LOCACAO LTDA</t>
        </is>
      </c>
      <c r="D561" s="35" t="inlineStr">
        <is>
          <t xml:space="preserve">TRILHA DE MINAS </t>
        </is>
      </c>
      <c r="E561" s="98">
        <f>B561</f>
        <v/>
      </c>
      <c r="F561" s="38" t="n">
        <v>31992172003</v>
      </c>
      <c r="L561" s="12" t="inlineStr">
        <is>
          <t>TELEFONE</t>
        </is>
      </c>
      <c r="M561" s="41">
        <f>IF(L561=0,"",IF(L561=Diversos!$I$2,IF(LEN(B561)&lt;=11,TEXT(B561,"00000000000"),TEXT(B561,"00000000000000")),IF(L561=Diversos!$I$3,G561,F561)))</f>
        <v/>
      </c>
      <c r="N561" s="12" t="inlineStr">
        <is>
          <t>SERV</t>
        </is>
      </c>
      <c r="Q561" s="12" t="inlineStr">
        <is>
          <t>Rua Gardenia</t>
        </is>
      </c>
      <c r="R561" s="12" t="n">
        <v>967</v>
      </c>
      <c r="T561" s="12" t="inlineStr">
        <is>
          <t>Estancia Silveira</t>
        </is>
      </c>
      <c r="U561" s="42" t="n">
        <v>32017750</v>
      </c>
      <c r="V561" s="12" t="inlineStr">
        <is>
          <t>CONTAGEM</t>
        </is>
      </c>
      <c r="W561" s="12" t="inlineStr">
        <is>
          <t>MG</t>
        </is>
      </c>
      <c r="AA561" s="59">
        <f>IF(AND(AB561&lt;&gt;"",AC561&lt;&gt;""),AC561,AB561&amp;AC561)</f>
        <v/>
      </c>
      <c r="AB561" s="12">
        <f>IF(H561=0,"",IF(I561=13,H561&amp;"  "&amp;TEXT(I561,"000")&amp;"  "&amp;TEXT(J561,"0000")&amp;"  "&amp;K561&amp;" - CPF: "&amp;E561,H561&amp;"  "&amp;TEXT(J561,"0000")&amp;"  "&amp;K561&amp;" - CPF: "&amp;AF561))</f>
        <v/>
      </c>
      <c r="AC561" s="12">
        <f>IF(L561=0,"",IF(AND(L561="CNPJ/CPF",A561="PF"),"PIX: "&amp;TEXT(M561,"00000000000"),IF(L561="TELEFONE","PIX: "&amp;M561,IF(L561="EMAIL","PIX: "&amp;M561,"PIX: "&amp;TEXT(M561,"00000000000000")))))</f>
        <v/>
      </c>
      <c r="AE561" s="86">
        <f>IF(A561="PF",LEN(B561),"")</f>
        <v/>
      </c>
      <c r="AF561" s="12">
        <f>IF(AE561="","",IF(AE561=8,"000."&amp;LEFT(B561,3)&amp;"."&amp;MID(B561,4,3)&amp;"-"&amp;RIGHT(B561,2),IF(AE561=9,"00"&amp;LEFT(B561,1)&amp;"."&amp;MID(B561,2,3)&amp;"."&amp;MID(B561,5,3)&amp;"-"&amp;RIGHT(B561,2),IF(AE561=10,"0"&amp;LEFT(B561,2)&amp;"."&amp;MID(B561,3,3)&amp;"."&amp;MID(B561,6,3)&amp;"-"&amp;RIGHT(B561,2),LEFT(B561,3)&amp;"."&amp;MID(B561,4,3)&amp;"."&amp;MID(B561,7,3)&amp;"-"&amp;RIGHT(B561,2)))))</f>
        <v/>
      </c>
    </row>
    <row r="562">
      <c r="A562" s="98">
        <f>IF(B562="","",IF(LEN(B562)&lt;=11,"PF","PJ"))</f>
        <v/>
      </c>
      <c r="B562" s="98" t="n">
        <v>16206103617</v>
      </c>
      <c r="C562" s="35" t="inlineStr">
        <is>
          <t>TULIO DE JESUS BITENCOURT</t>
        </is>
      </c>
      <c r="D562" s="35">
        <f>UPPER(C562)</f>
        <v/>
      </c>
      <c r="E562" s="98">
        <f>B562</f>
        <v/>
      </c>
      <c r="F562" s="38" t="n">
        <v>31997385743</v>
      </c>
      <c r="L562" s="12" t="inlineStr">
        <is>
          <t>TELEFONE</t>
        </is>
      </c>
      <c r="M562" s="41">
        <f>IF(L562=0,"",IF(L562=Diversos!$I$2,IF(LEN(B562)&lt;=11,TEXT(B562,"00000000000"),TEXT(B562,"00000000000000")),IF(L562=Diversos!$I$3,G562,F562)))</f>
        <v/>
      </c>
      <c r="N562" s="12" t="inlineStr">
        <is>
          <t>MO</t>
        </is>
      </c>
      <c r="AA562" s="59">
        <f>IF(AND(AB562&lt;&gt;"",AC562&lt;&gt;""),AC562,AB562&amp;AC562)</f>
        <v/>
      </c>
      <c r="AB562" s="12">
        <f>IF(H562=0,"",IF(I562=13,H562&amp;"  "&amp;TEXT(I562,"000")&amp;"  "&amp;TEXT(J562,"0000")&amp;"  "&amp;K562&amp;" - CPF: "&amp;E562,H562&amp;"  "&amp;TEXT(J562,"0000")&amp;"  "&amp;K562&amp;" - CPF: "&amp;AF562))</f>
        <v/>
      </c>
      <c r="AC562" s="12">
        <f>IF(L562=0,"",IF(AND(L562="CNPJ/CPF",A562="PF"),"PIX: "&amp;TEXT(M562,"00000000000"),IF(L562="TELEFONE","PIX: "&amp;M562,IF(L562="EMAIL","PIX: "&amp;M562,"PIX: "&amp;TEXT(M562,"00000000000000")))))</f>
        <v/>
      </c>
      <c r="AE562" s="86">
        <f>IF(A562="PF",LEN(B562),"")</f>
        <v/>
      </c>
      <c r="AF562" s="12">
        <f>IF(AE562="","",IF(AE562=8,"000."&amp;LEFT(B562,3)&amp;"."&amp;MID(B562,4,3)&amp;"-"&amp;RIGHT(B562,2),IF(AE562=9,"00"&amp;LEFT(B562,1)&amp;"."&amp;MID(B562,2,3)&amp;"."&amp;MID(B562,5,3)&amp;"-"&amp;RIGHT(B562,2),IF(AE562=10,"0"&amp;LEFT(B562,2)&amp;"."&amp;MID(B562,3,3)&amp;"."&amp;MID(B562,6,3)&amp;"-"&amp;RIGHT(B562,2),LEFT(B562,3)&amp;"."&amp;MID(B562,4,3)&amp;"."&amp;MID(B562,7,3)&amp;"-"&amp;RIGHT(B562,2)))))</f>
        <v/>
      </c>
    </row>
    <row r="563">
      <c r="A563" s="98">
        <f>IF(B563="","",IF(LEN(B563)&lt;=11,"PF","PJ"))</f>
        <v/>
      </c>
      <c r="B563" s="98" t="n">
        <v>21576319000130</v>
      </c>
      <c r="C563" s="35" t="inlineStr">
        <is>
          <t>TUMA COMERCIAL LTDA</t>
        </is>
      </c>
      <c r="D563" s="36">
        <f>UPPER(C563)</f>
        <v/>
      </c>
      <c r="E563" s="98">
        <f>B563</f>
        <v/>
      </c>
      <c r="M563" s="41">
        <f>IF(L563=0,"",IF(L563=Diversos!$I$2,IF(LEN(B563)&lt;=11,TEXT(B563,"00000000000"),TEXT(B563,"00000000000000")),IF(L563=Diversos!$I$3,G563,F563)))</f>
        <v/>
      </c>
      <c r="N563" s="12" t="inlineStr">
        <is>
          <t>MAT</t>
        </is>
      </c>
      <c r="P563" s="12" t="inlineStr">
        <is>
          <t>FORNECEDOR</t>
        </is>
      </c>
      <c r="Q563" s="12" t="inlineStr">
        <is>
          <t>AV. TERESA CRISTINA</t>
        </is>
      </c>
      <c r="R563" s="12" t="n">
        <v>1547</v>
      </c>
      <c r="T563" s="12" t="inlineStr">
        <is>
          <t>PRADO</t>
        </is>
      </c>
      <c r="U563" s="42" t="n">
        <v>30410600</v>
      </c>
      <c r="V563" s="12" t="inlineStr">
        <is>
          <t>BELOHORIZONTE</t>
        </is>
      </c>
      <c r="W563" s="12" t="inlineStr">
        <is>
          <t>MG</t>
        </is>
      </c>
      <c r="AA563" s="59">
        <f>IF(AND(AB563&lt;&gt;"",AC563&lt;&gt;""),AC563,AB563&amp;AC563)</f>
        <v/>
      </c>
      <c r="AB563" s="12">
        <f>IF(H563=0,"",IF(I563=13,H563&amp;"  "&amp;TEXT(I563,"000")&amp;"  "&amp;TEXT(J563,"0000")&amp;"  "&amp;K563&amp;" - CPF: "&amp;E563,H563&amp;"  "&amp;TEXT(J563,"0000")&amp;"  "&amp;K563&amp;" - CPF: "&amp;AF563))</f>
        <v/>
      </c>
      <c r="AC563" s="12">
        <f>IF(L563=0,"",IF(AND(L563="CNPJ/CPF",A563="PF"),"PIX: "&amp;TEXT(M563,"00000000000"),IF(L563="TELEFONE","PIX: "&amp;M563,IF(L563="EMAIL","PIX: "&amp;M563,"PIX: "&amp;TEXT(M563,"00000000000000")))))</f>
        <v/>
      </c>
      <c r="AE563" s="86">
        <f>IF(A563="PF",LEN(B563),"")</f>
        <v/>
      </c>
      <c r="AF563" s="12">
        <f>IF(AE563="","",IF(AE563=8,"000."&amp;LEFT(B563,3)&amp;"."&amp;MID(B563,4,3)&amp;"-"&amp;RIGHT(B563,2),IF(AE563=9,"00"&amp;LEFT(B563,1)&amp;"."&amp;MID(B563,2,3)&amp;"."&amp;MID(B563,5,3)&amp;"-"&amp;RIGHT(B563,2),IF(AE563=10,"0"&amp;LEFT(B563,2)&amp;"."&amp;MID(B563,3,3)&amp;"."&amp;MID(B563,6,3)&amp;"-"&amp;RIGHT(B563,2),LEFT(B563,3)&amp;"."&amp;MID(B563,4,3)&amp;"."&amp;MID(B563,7,3)&amp;"-"&amp;RIGHT(B563,2)))))</f>
        <v/>
      </c>
    </row>
    <row r="564">
      <c r="A564" s="98">
        <f>IF(B564="","",IF(LEN(B564)&lt;=11,"PF","PJ"))</f>
        <v/>
      </c>
      <c r="B564" s="98" t="n">
        <v>22377147000138</v>
      </c>
      <c r="C564" s="35" t="inlineStr">
        <is>
          <t>TUPIANDAIMES ESCORAMENTOS E FORMAS LTDA</t>
        </is>
      </c>
      <c r="D564" s="35" t="inlineStr">
        <is>
          <t>TUPIANDAIMES</t>
        </is>
      </c>
      <c r="E564" s="37">
        <f>B564</f>
        <v/>
      </c>
      <c r="F564" s="43" t="n"/>
      <c r="M564" s="41">
        <f>IF(L564=0,"",IF(L564=Diversos!$I$2,IF(LEN(B564)&lt;=11,TEXT(B564,"00000000000"),TEXT(B564,"00000000000000")),IF(L564=Diversos!$I$3,G564,F564)))</f>
        <v/>
      </c>
      <c r="N564" s="12" t="inlineStr">
        <is>
          <t>LOC</t>
        </is>
      </c>
      <c r="Q564" s="12" t="inlineStr">
        <is>
          <t>AVENIDA A</t>
        </is>
      </c>
      <c r="R564" s="12" t="n">
        <v>825</v>
      </c>
      <c r="T564" s="12" t="inlineStr">
        <is>
          <t>NAÇÕES UNIDAS</t>
        </is>
      </c>
      <c r="U564" s="42" t="n">
        <v>34590395</v>
      </c>
      <c r="V564" s="12" t="inlineStr">
        <is>
          <t xml:space="preserve">SABARA </t>
        </is>
      </c>
      <c r="W564" s="12" t="inlineStr">
        <is>
          <t>MG</t>
        </is>
      </c>
      <c r="AA564" s="59">
        <f>IF(AND(AB564&lt;&gt;"",AC564&lt;&gt;""),AC564,AB564&amp;AC564)</f>
        <v/>
      </c>
      <c r="AB564" s="12">
        <f>IF(H564=0,"",IF(I564=13,H564&amp;"  "&amp;TEXT(I564,"000")&amp;"  "&amp;TEXT(J564,"0000")&amp;"  "&amp;K564&amp;" - CPF: "&amp;E564,H564&amp;"  "&amp;TEXT(J564,"0000")&amp;"  "&amp;K564&amp;" - CPF: "&amp;AF564))</f>
        <v/>
      </c>
      <c r="AC564" s="12">
        <f>IF(L564=0,"",IF(AND(L564="CNPJ/CPF",A564="PF"),"PIX: "&amp;TEXT(M564,"00000000000"),IF(L564="TELEFONE","PIX: "&amp;M564,IF(L564="EMAIL","PIX: "&amp;M564,"PIX: "&amp;TEXT(M564,"00000000000000")))))</f>
        <v/>
      </c>
      <c r="AE564" s="86">
        <f>IF(A564="PF",LEN(B564),"")</f>
        <v/>
      </c>
      <c r="AF564" s="12">
        <f>IF(AE564="","",IF(AE564=8,"000."&amp;LEFT(B564,3)&amp;"."&amp;MID(B564,4,3)&amp;"-"&amp;RIGHT(B564,2),IF(AE564=9,"00"&amp;LEFT(B564,1)&amp;"."&amp;MID(B564,2,3)&amp;"."&amp;MID(B564,5,3)&amp;"-"&amp;RIGHT(B564,2),IF(AE564=10,"0"&amp;LEFT(B564,2)&amp;"."&amp;MID(B564,3,3)&amp;"."&amp;MID(B564,6,3)&amp;"-"&amp;RIGHT(B564,2),LEFT(B564,3)&amp;"."&amp;MID(B564,4,3)&amp;"."&amp;MID(B564,7,3)&amp;"-"&amp;RIGHT(B564,2)))))</f>
        <v/>
      </c>
    </row>
    <row r="565">
      <c r="A565" s="98">
        <f>IF(B565="","",IF(LEN(B565)&lt;=11,"PF","PJ"))</f>
        <v/>
      </c>
      <c r="B565" s="98" t="n">
        <v>39350424000111</v>
      </c>
      <c r="C565" s="35" t="inlineStr">
        <is>
          <t>TUTELA EPI'S E MATERIAIS LTDA</t>
        </is>
      </c>
      <c r="D565" s="35" t="inlineStr">
        <is>
          <t>TUTELA SHOP</t>
        </is>
      </c>
      <c r="E565" s="37">
        <f>B565</f>
        <v/>
      </c>
      <c r="F565" s="43" t="n"/>
      <c r="M565" s="41">
        <f>IF(L565=0,"",IF(L565=Diversos!$I$2,IF(LEN(B565)&lt;=11,TEXT(B565,"00000000000"),TEXT(B565,"00000000000000")),IF(L565=Diversos!$I$3,G565,F565)))</f>
        <v/>
      </c>
      <c r="N565" s="12" t="inlineStr">
        <is>
          <t>MO</t>
        </is>
      </c>
      <c r="O565" s="12" t="inlineStr">
        <is>
          <t>EPI</t>
        </is>
      </c>
      <c r="P565" s="12" t="inlineStr">
        <is>
          <t>FORNECEDOR</t>
        </is>
      </c>
      <c r="Q565" s="12" t="inlineStr">
        <is>
          <t>RUA VILA REAL</t>
        </is>
      </c>
      <c r="R565" s="12" t="n">
        <v>1001</v>
      </c>
      <c r="T565" s="12" t="inlineStr">
        <is>
          <t>SAO FRANCISCO</t>
        </is>
      </c>
      <c r="U565" s="42" t="n">
        <v>31255150</v>
      </c>
      <c r="V565" s="44" t="inlineStr">
        <is>
          <t>BELO HORIZONTE</t>
        </is>
      </c>
      <c r="W565" s="44" t="inlineStr">
        <is>
          <t>MG</t>
        </is>
      </c>
      <c r="AA565" s="59">
        <f>IF(AND(AB565&lt;&gt;"",AC565&lt;&gt;""),AC565,AB565&amp;AC565)</f>
        <v/>
      </c>
      <c r="AB565" s="12">
        <f>IF(H565=0,"",IF(I565=13,H565&amp;"  "&amp;TEXT(I565,"000")&amp;"  "&amp;TEXT(J565,"0000")&amp;"  "&amp;K565&amp;" - CPF: "&amp;E565,H565&amp;"  "&amp;TEXT(J565,"0000")&amp;"  "&amp;K565&amp;" - CPF: "&amp;AF565))</f>
        <v/>
      </c>
      <c r="AC565" s="12">
        <f>IF(L565=0,"",IF(AND(L565="CNPJ/CPF",A565="PF"),"PIX: "&amp;TEXT(M565,"00000000000"),IF(L565="TELEFONE","PIX: "&amp;M565,IF(L565="EMAIL","PIX: "&amp;M565,"PIX: "&amp;TEXT(M565,"00000000000000")))))</f>
        <v/>
      </c>
      <c r="AE565" s="86">
        <f>IF(A565="PF",LEN(B565),"")</f>
        <v/>
      </c>
      <c r="AF565" s="12">
        <f>IF(AE565="","",IF(AE565=8,"000."&amp;LEFT(B565,3)&amp;"."&amp;MID(B565,4,3)&amp;"-"&amp;RIGHT(B565,2),IF(AE565=9,"00"&amp;LEFT(B565,1)&amp;"."&amp;MID(B565,2,3)&amp;"."&amp;MID(B565,5,3)&amp;"-"&amp;RIGHT(B565,2),IF(AE565=10,"0"&amp;LEFT(B565,2)&amp;"."&amp;MID(B565,3,3)&amp;"."&amp;MID(B565,6,3)&amp;"-"&amp;RIGHT(B565,2),LEFT(B565,3)&amp;"."&amp;MID(B565,4,3)&amp;"."&amp;MID(B565,7,3)&amp;"-"&amp;RIGHT(B565,2)))))</f>
        <v/>
      </c>
    </row>
    <row r="566">
      <c r="A566" s="98">
        <f>IF(B566="","",IF(LEN(B566)&lt;=11,"PF","PJ"))</f>
        <v/>
      </c>
      <c r="B566" s="98" t="n">
        <v>10843127000126</v>
      </c>
      <c r="C566" s="35" t="inlineStr">
        <is>
          <t>RODI COMERCIO E SERVICOS LTDA</t>
        </is>
      </c>
      <c r="D566" s="35" t="inlineStr">
        <is>
          <t>UGC FRIO MANUTENCAO E INSTALACAO</t>
        </is>
      </c>
      <c r="E566" s="37">
        <f>B566</f>
        <v/>
      </c>
      <c r="F566" s="43" t="n"/>
      <c r="M566" s="41">
        <f>IF(L566=0,"",IF(L566=Diversos!$I$2,IF(LEN(B566)&lt;=11,TEXT(B566,"00000000000"),TEXT(B566,"00000000000000")),IF(L566=Diversos!$I$3,G566,F566)))</f>
        <v/>
      </c>
      <c r="N566" s="12" t="inlineStr">
        <is>
          <t>MAT</t>
        </is>
      </c>
      <c r="Q566" s="12" t="inlineStr">
        <is>
          <t>Rua Manoel Magalhaes</t>
        </is>
      </c>
      <c r="R566" s="12" t="n">
        <v>129</v>
      </c>
      <c r="S566" s="12" t="inlineStr">
        <is>
          <t>FUNDOS</t>
        </is>
      </c>
      <c r="T566" s="12" t="inlineStr">
        <is>
          <t>SÃO SALVADOR</t>
        </is>
      </c>
      <c r="U566" s="42" t="n">
        <v>30881080</v>
      </c>
      <c r="V566" s="12" t="inlineStr">
        <is>
          <t>BELO HORIZONTE</t>
        </is>
      </c>
      <c r="W566" s="12" t="inlineStr">
        <is>
          <t>MG</t>
        </is>
      </c>
      <c r="AA566" s="59">
        <f>IF(AND(AB566&lt;&gt;"",AC566&lt;&gt;""),AC566,AB566&amp;AC566)</f>
        <v/>
      </c>
      <c r="AB566" s="12">
        <f>IF(H566=0,"",IF(I566=13,H566&amp;"  "&amp;TEXT(I566,"000")&amp;"  "&amp;TEXT(J566,"0000")&amp;"  "&amp;K566&amp;" - CPF: "&amp;E566,H566&amp;"  "&amp;TEXT(J566,"0000")&amp;"  "&amp;K566&amp;" - CPF: "&amp;AF566))</f>
        <v/>
      </c>
      <c r="AC566" s="12">
        <f>IF(L566=0,"",IF(AND(L566="CNPJ/CPF",A566="PF"),"PIX: "&amp;TEXT(M566,"00000000000"),IF(L566="TELEFONE","PIX: "&amp;M566,IF(L566="EMAIL","PIX: "&amp;M566,"PIX: "&amp;TEXT(M566,"00000000000000")))))</f>
        <v/>
      </c>
      <c r="AE566" s="86">
        <f>IF(A566="PF",LEN(B566),"")</f>
        <v/>
      </c>
      <c r="AF566" s="12">
        <f>IF(AE566="","",IF(AE566=8,"000."&amp;LEFT(B566,3)&amp;"."&amp;MID(B566,4,3)&amp;"-"&amp;RIGHT(B566,2),IF(AE566=9,"00"&amp;LEFT(B566,1)&amp;"."&amp;MID(B566,2,3)&amp;"."&amp;MID(B566,5,3)&amp;"-"&amp;RIGHT(B566,2),IF(AE566=10,"0"&amp;LEFT(B566,2)&amp;"."&amp;MID(B566,3,3)&amp;"."&amp;MID(B566,6,3)&amp;"-"&amp;RIGHT(B566,2),LEFT(B566,3)&amp;"."&amp;MID(B566,4,3)&amp;"."&amp;MID(B566,7,3)&amp;"-"&amp;RIGHT(B566,2)))))</f>
        <v/>
      </c>
    </row>
    <row r="567">
      <c r="A567" s="98">
        <f>IF(B567="","",IF(LEN(B567)&lt;=11,"PF","PJ"))</f>
        <v/>
      </c>
      <c r="B567" s="98" t="n">
        <v>17015387000152</v>
      </c>
      <c r="C567" s="35" t="inlineStr">
        <is>
          <t>UNIÃO IMPERMEABILIZANTES LTDA</t>
        </is>
      </c>
      <c r="D567" s="35" t="inlineStr">
        <is>
          <t xml:space="preserve">UNIÃO IMPERMEABILIZANTES </t>
        </is>
      </c>
      <c r="E567" s="37">
        <f>B567</f>
        <v/>
      </c>
      <c r="F567" s="43" t="n"/>
      <c r="M567" s="41">
        <f>IF(L567=0,"",IF(L567=Diversos!$I$2,IF(LEN(B567)&lt;=11,TEXT(B567,"00000000000"),TEXT(B567,"00000000000000")),IF(L567=Diversos!$I$3,G567,F567)))</f>
        <v/>
      </c>
      <c r="N567" s="12" t="inlineStr">
        <is>
          <t>MAT</t>
        </is>
      </c>
      <c r="P567" s="12" t="inlineStr">
        <is>
          <t>FORNECEDOR</t>
        </is>
      </c>
      <c r="Q567" s="12" t="inlineStr">
        <is>
          <t>RUA BRANCA DE NEVE</t>
        </is>
      </c>
      <c r="R567" s="12" t="n">
        <v>64</v>
      </c>
      <c r="T567" s="12" t="inlineStr">
        <is>
          <t>VILA PARIS</t>
        </is>
      </c>
      <c r="U567" s="42" t="n">
        <v>32372140</v>
      </c>
      <c r="V567" s="44" t="inlineStr">
        <is>
          <t>CONTAGEM</t>
        </is>
      </c>
      <c r="W567" s="44" t="inlineStr">
        <is>
          <t>MG</t>
        </is>
      </c>
      <c r="AA567" s="59">
        <f>IF(AND(AB567&lt;&gt;"",AC567&lt;&gt;""),AC567,AB567&amp;AC567)</f>
        <v/>
      </c>
      <c r="AB567" s="12">
        <f>IF(H567=0,"",IF(I567=13,H567&amp;"  "&amp;TEXT(I567,"000")&amp;"  "&amp;TEXT(J567,"0000")&amp;"  "&amp;K567&amp;" - CPF: "&amp;E567,H567&amp;"  "&amp;TEXT(J567,"0000")&amp;"  "&amp;K567&amp;" - CPF: "&amp;AF567))</f>
        <v/>
      </c>
      <c r="AC567" s="12">
        <f>IF(L567=0,"",IF(AND(L567="CNPJ/CPF",A567="PF"),"PIX: "&amp;TEXT(M567,"00000000000"),IF(L567="TELEFONE","PIX: "&amp;M567,IF(L567="EMAIL","PIX: "&amp;M567,"PIX: "&amp;TEXT(M567,"00000000000000")))))</f>
        <v/>
      </c>
      <c r="AE567" s="86">
        <f>IF(A567="PF",LEN(B567),"")</f>
        <v/>
      </c>
      <c r="AF567" s="12">
        <f>IF(AE567="","",IF(AE567=8,"000."&amp;LEFT(B567,3)&amp;"."&amp;MID(B567,4,3)&amp;"-"&amp;RIGHT(B567,2),IF(AE567=9,"00"&amp;LEFT(B567,1)&amp;"."&amp;MID(B567,2,3)&amp;"."&amp;MID(B567,5,3)&amp;"-"&amp;RIGHT(B567,2),IF(AE567=10,"0"&amp;LEFT(B567,2)&amp;"."&amp;MID(B567,3,3)&amp;"."&amp;MID(B567,6,3)&amp;"-"&amp;RIGHT(B567,2),LEFT(B567,3)&amp;"."&amp;MID(B567,4,3)&amp;"."&amp;MID(B567,7,3)&amp;"-"&amp;RIGHT(B567,2)))))</f>
        <v/>
      </c>
    </row>
    <row r="568">
      <c r="A568" s="98">
        <f>IF(B568="","",IF(LEN(B568)&lt;=11,"PF","PJ"))</f>
        <v/>
      </c>
      <c r="B568" s="98" t="n">
        <v>18928807000154</v>
      </c>
      <c r="C568" s="35" t="inlineStr">
        <is>
          <t xml:space="preserve">UNIAR COMERCIO </t>
        </is>
      </c>
      <c r="D568" s="35">
        <f>UPPER(C568)</f>
        <v/>
      </c>
      <c r="E568" s="98">
        <f>B568</f>
        <v/>
      </c>
      <c r="M568" s="41">
        <f>IF(L568=0,"",IF(L568=Diversos!$I$2,IF(LEN(B568)&lt;=11,TEXT(B568,"00000000000"),TEXT(B568,"00000000000000")),IF(L568=Diversos!$I$3,G568,F568)))</f>
        <v/>
      </c>
      <c r="N568" s="12" t="inlineStr">
        <is>
          <t>MAT</t>
        </is>
      </c>
      <c r="AA568" s="59">
        <f>IF(AND(AB568&lt;&gt;"",AC568&lt;&gt;""),AC568,AB568&amp;AC568)</f>
        <v/>
      </c>
      <c r="AB568" s="12">
        <f>IF(H568=0,"",IF(I568=13,H568&amp;"  "&amp;TEXT(I568,"000")&amp;"  "&amp;TEXT(J568,"0000")&amp;"  "&amp;K568&amp;" - CPF: "&amp;E568,H568&amp;"  "&amp;TEXT(J568,"0000")&amp;"  "&amp;K568&amp;" - CPF: "&amp;AF568))</f>
        <v/>
      </c>
      <c r="AC568" s="12">
        <f>IF(L568=0,"",IF(AND(L568="CNPJ/CPF",A568="PF"),"PIX: "&amp;TEXT(M568,"00000000000"),IF(L568="TELEFONE","PIX: "&amp;M568,IF(L568="EMAIL","PIX: "&amp;M568,"PIX: "&amp;TEXT(M568,"00000000000000")))))</f>
        <v/>
      </c>
      <c r="AE568" s="86">
        <f>IF(A568="PF",LEN(B568),"")</f>
        <v/>
      </c>
      <c r="AF568" s="12">
        <f>IF(AE568="","",IF(AE568=8,"000."&amp;LEFT(B568,3)&amp;"."&amp;MID(B568,4,3)&amp;"-"&amp;RIGHT(B568,2),IF(AE568=9,"00"&amp;LEFT(B568,1)&amp;"."&amp;MID(B568,2,3)&amp;"."&amp;MID(B568,5,3)&amp;"-"&amp;RIGHT(B568,2),IF(AE568=10,"0"&amp;LEFT(B568,2)&amp;"."&amp;MID(B568,3,3)&amp;"."&amp;MID(B568,6,3)&amp;"-"&amp;RIGHT(B568,2),LEFT(B568,3)&amp;"."&amp;MID(B568,4,3)&amp;"."&amp;MID(B568,7,3)&amp;"-"&amp;RIGHT(B568,2)))))</f>
        <v/>
      </c>
    </row>
    <row r="569">
      <c r="A569" s="98">
        <f>IF(B569="","",IF(LEN(B569)&lt;=11,"PF","PJ"))</f>
        <v/>
      </c>
      <c r="B569" s="37" t="n">
        <v>2697297000111</v>
      </c>
      <c r="C569" s="36" t="inlineStr">
        <is>
          <t>UNIVERSO ELÉTRICO LTDA</t>
        </is>
      </c>
      <c r="D569" s="36">
        <f>UPPER(C569)</f>
        <v/>
      </c>
      <c r="E569" s="37">
        <f>B569</f>
        <v/>
      </c>
      <c r="F569" s="43" t="n"/>
      <c r="G569" s="44" t="n"/>
      <c r="H569" s="44" t="n"/>
      <c r="I569" s="45" t="n"/>
      <c r="J569" s="46" t="n"/>
      <c r="K569" s="44" t="n"/>
      <c r="L569" s="44" t="n"/>
      <c r="M569" s="41">
        <f>IF(L569=0,"",IF(L569=Diversos!$I$2,IF(LEN(B569)&lt;=11,TEXT(B569,"00000000000"),TEXT(B569,"00000000000000")),IF(L569=Diversos!$I$3,G569,F569)))</f>
        <v/>
      </c>
      <c r="N569" s="44" t="inlineStr">
        <is>
          <t>MAT</t>
        </is>
      </c>
      <c r="O569" s="44" t="n"/>
      <c r="P569" s="44" t="inlineStr">
        <is>
          <t>FORNECEDOR</t>
        </is>
      </c>
      <c r="Q569" s="44" t="inlineStr">
        <is>
          <t>RUA OTAVIANO FABRI</t>
        </is>
      </c>
      <c r="R569" s="44" t="n">
        <v>220</v>
      </c>
      <c r="S569" s="44" t="n"/>
      <c r="T569" s="44" t="inlineStr">
        <is>
          <t>ERMELINDA</t>
        </is>
      </c>
      <c r="U569" s="47" t="n">
        <v>31250682</v>
      </c>
      <c r="V569" s="44" t="inlineStr">
        <is>
          <t>BELO HORIZONTE</t>
        </is>
      </c>
      <c r="W569" s="44" t="inlineStr">
        <is>
          <t>MG</t>
        </is>
      </c>
      <c r="X569" s="44" t="n"/>
      <c r="Y569" s="44" t="n"/>
      <c r="Z569" s="44" t="n"/>
      <c r="AA569" s="59">
        <f>IF(AND(AB569&lt;&gt;"",AC569&lt;&gt;""),AC569,AB569&amp;AC569)</f>
        <v/>
      </c>
      <c r="AB569" s="12">
        <f>IF(H569=0,"",IF(I569=13,H569&amp;"  "&amp;TEXT(I569,"000")&amp;"  "&amp;TEXT(J569,"0000")&amp;"  "&amp;K569&amp;" - CPF: "&amp;E569,H569&amp;"  "&amp;TEXT(J569,"0000")&amp;"  "&amp;K569&amp;" - CPF: "&amp;AF569))</f>
        <v/>
      </c>
      <c r="AC569" s="12">
        <f>IF(L569=0,"",IF(AND(L569="CNPJ/CPF",A569="PF"),"PIX: "&amp;TEXT(M569,"00000000000"),IF(L569="TELEFONE","PIX: "&amp;M569,IF(L569="EMAIL","PIX: "&amp;M569,"PIX: "&amp;TEXT(M569,"00000000000000")))))</f>
        <v/>
      </c>
      <c r="AE569" s="86">
        <f>IF(A569="PF",LEN(B569),"")</f>
        <v/>
      </c>
      <c r="AF569" s="12">
        <f>IF(AE569="","",IF(AE569=8,"000."&amp;LEFT(B569,3)&amp;"."&amp;MID(B569,4,3)&amp;"-"&amp;RIGHT(B569,2),IF(AE569=9,"00"&amp;LEFT(B569,1)&amp;"."&amp;MID(B569,2,3)&amp;"."&amp;MID(B569,5,3)&amp;"-"&amp;RIGHT(B569,2),IF(AE569=10,"0"&amp;LEFT(B569,2)&amp;"."&amp;MID(B569,3,3)&amp;"."&amp;MID(B569,6,3)&amp;"-"&amp;RIGHT(B569,2),LEFT(B569,3)&amp;"."&amp;MID(B569,4,3)&amp;"."&amp;MID(B569,7,3)&amp;"-"&amp;RIGHT(B569,2)))))</f>
        <v/>
      </c>
    </row>
    <row r="570">
      <c r="A570" s="98">
        <f>IF(B570="","",IF(LEN(B570)&lt;=11,"PF","PJ"))</f>
        <v/>
      </c>
      <c r="B570" s="37" t="n">
        <v>2697297000383</v>
      </c>
      <c r="C570" s="36" t="inlineStr">
        <is>
          <t>UNIVERSO ELÉTRICO LTDA</t>
        </is>
      </c>
      <c r="D570" s="36">
        <f>UPPER(C570)</f>
        <v/>
      </c>
      <c r="E570" s="37">
        <f>B570</f>
        <v/>
      </c>
      <c r="F570" s="43" t="n"/>
      <c r="G570" s="44" t="n"/>
      <c r="H570" s="44" t="n"/>
      <c r="I570" s="45" t="n"/>
      <c r="J570" s="46" t="n"/>
      <c r="K570" s="44" t="n"/>
      <c r="L570" s="44" t="n"/>
      <c r="M570" s="41">
        <f>IF(L570=0,"",IF(L570=Diversos!$I$2,IF(LEN(B570)&lt;=11,TEXT(B570,"00000000000"),TEXT(B570,"00000000000000")),IF(L570=Diversos!$I$3,G570,F570)))</f>
        <v/>
      </c>
      <c r="N570" s="44" t="inlineStr">
        <is>
          <t>MAT</t>
        </is>
      </c>
      <c r="O570" s="44" t="n"/>
      <c r="P570" s="44" t="inlineStr">
        <is>
          <t>FORNECEDOR</t>
        </is>
      </c>
      <c r="Q570" s="44" t="inlineStr">
        <is>
          <t>RUA OTAVIANO FABRI</t>
        </is>
      </c>
      <c r="R570" s="44" t="n">
        <v>220</v>
      </c>
      <c r="S570" s="44" t="n"/>
      <c r="T570" s="44" t="inlineStr">
        <is>
          <t>ERMELINDA</t>
        </is>
      </c>
      <c r="U570" s="47" t="n">
        <v>31250682</v>
      </c>
      <c r="V570" s="44" t="inlineStr">
        <is>
          <t>BELO HORIZONTE</t>
        </is>
      </c>
      <c r="W570" s="44" t="inlineStr">
        <is>
          <t>MG</t>
        </is>
      </c>
      <c r="X570" s="44" t="n"/>
      <c r="Y570" s="44" t="n"/>
      <c r="Z570" s="44" t="n"/>
      <c r="AA570" s="59">
        <f>IF(AND(AB570&lt;&gt;"",AC570&lt;&gt;""),AC570,AB570&amp;AC570)</f>
        <v/>
      </c>
      <c r="AB570" s="12">
        <f>IF(H570=0,"",IF(I570=13,H570&amp;"  "&amp;TEXT(I570,"000")&amp;"  "&amp;TEXT(J570,"0000")&amp;"  "&amp;K570&amp;" - CPF: "&amp;E570,H570&amp;"  "&amp;TEXT(J570,"0000")&amp;"  "&amp;K570&amp;" - CPF: "&amp;AF570))</f>
        <v/>
      </c>
      <c r="AC570" s="12">
        <f>IF(L570=0,"",IF(AND(L570="CNPJ/CPF",A570="PF"),"PIX: "&amp;TEXT(M570,"00000000000"),IF(L570="TELEFONE","PIX: "&amp;M570,IF(L570="EMAIL","PIX: "&amp;M570,"PIX: "&amp;TEXT(M570,"00000000000000")))))</f>
        <v/>
      </c>
      <c r="AE570" s="86">
        <f>IF(A570="PF",LEN(B570),"")</f>
        <v/>
      </c>
      <c r="AF570" s="12">
        <f>IF(AE570="","",IF(AE570=8,"000."&amp;LEFT(B570,3)&amp;"."&amp;MID(B570,4,3)&amp;"-"&amp;RIGHT(B570,2),IF(AE570=9,"00"&amp;LEFT(B570,1)&amp;"."&amp;MID(B570,2,3)&amp;"."&amp;MID(B570,5,3)&amp;"-"&amp;RIGHT(B570,2),IF(AE570=10,"0"&amp;LEFT(B570,2)&amp;"."&amp;MID(B570,3,3)&amp;"."&amp;MID(B570,6,3)&amp;"-"&amp;RIGHT(B570,2),LEFT(B570,3)&amp;"."&amp;MID(B570,4,3)&amp;"."&amp;MID(B570,7,3)&amp;"-"&amp;RIGHT(B570,2)))))</f>
        <v/>
      </c>
    </row>
    <row r="571">
      <c r="A571" s="98">
        <f>IF(B571="","",IF(LEN(B571)&lt;=11,"PF","PJ"))</f>
        <v/>
      </c>
      <c r="B571" s="98" t="n">
        <v>13527660607</v>
      </c>
      <c r="C571" s="35" t="inlineStr">
        <is>
          <t>UOSTON SANTOS COSTA</t>
        </is>
      </c>
      <c r="D571" s="35">
        <f>UPPER(C571)</f>
        <v/>
      </c>
      <c r="E571" s="98">
        <f>B571</f>
        <v/>
      </c>
      <c r="G571" s="12" t="inlineStr">
        <is>
          <t xml:space="preserve"> uostons12@gmail.com</t>
        </is>
      </c>
      <c r="L571" s="12" t="inlineStr">
        <is>
          <t>EMAIL</t>
        </is>
      </c>
      <c r="M571" s="41">
        <f>IF(L571=0,"",IF(L571=Diversos!$I$2,IF(LEN(B571)&lt;=11,TEXT(B571,"00000000000"),TEXT(B571,"00000000000000")),IF(L571=Diversos!$I$3,G571,F571)))</f>
        <v/>
      </c>
      <c r="N571" s="12" t="inlineStr">
        <is>
          <t>MO</t>
        </is>
      </c>
      <c r="AA571" s="59">
        <f>IF(AND(AB571&lt;&gt;"",AC571&lt;&gt;""),AC571,AB571&amp;AC571)</f>
        <v/>
      </c>
      <c r="AB571" s="12">
        <f>IF(H571=0,"",IF(I571=13,H571&amp;"  "&amp;TEXT(I571,"000")&amp;"  "&amp;TEXT(J571,"0000")&amp;"  "&amp;K571&amp;" - CPF: "&amp;E571,H571&amp;"  "&amp;TEXT(J571,"0000")&amp;"  "&amp;K571&amp;" - CPF: "&amp;AF571))</f>
        <v/>
      </c>
      <c r="AC571" s="12">
        <f>IF(L571=0,"",IF(AND(L571="CNPJ/CPF",A571="PF"),"PIX: "&amp;TEXT(M571,"00000000000"),IF(L571="TELEFONE","PIX: "&amp;M571,IF(L571="EMAIL","PIX: "&amp;M571,"PIX: "&amp;TEXT(M571,"00000000000000")))))</f>
        <v/>
      </c>
      <c r="AE571" s="86">
        <f>IF(A571="PF",LEN(B571),"")</f>
        <v/>
      </c>
      <c r="AF571" s="12">
        <f>IF(AE571="","",IF(AE571=8,"000."&amp;LEFT(B571,3)&amp;"."&amp;MID(B571,4,3)&amp;"-"&amp;RIGHT(B571,2),IF(AE571=9,"00"&amp;LEFT(B571,1)&amp;"."&amp;MID(B571,2,3)&amp;"."&amp;MID(B571,5,3)&amp;"-"&amp;RIGHT(B571,2),IF(AE571=10,"0"&amp;LEFT(B571,2)&amp;"."&amp;MID(B571,3,3)&amp;"."&amp;MID(B571,6,3)&amp;"-"&amp;RIGHT(B571,2),LEFT(B571,3)&amp;"."&amp;MID(B571,4,3)&amp;"."&amp;MID(B571,7,3)&amp;"-"&amp;RIGHT(B571,2)))))</f>
        <v/>
      </c>
    </row>
    <row r="572">
      <c r="A572" s="98">
        <f>IF(B572="","",IF(LEN(B572)&lt;=11,"PF","PJ"))</f>
        <v/>
      </c>
      <c r="B572" s="52" t="n">
        <v>51798600</v>
      </c>
      <c r="C572" s="35" t="inlineStr">
        <is>
          <t>VALDECI VIEGAS DE AMORIM</t>
        </is>
      </c>
      <c r="D572" s="36">
        <f>UPPER(C572)</f>
        <v/>
      </c>
      <c r="E572" s="37">
        <f>B572</f>
        <v/>
      </c>
      <c r="F572" s="43" t="n">
        <v>31998972778</v>
      </c>
      <c r="L572" s="12" t="inlineStr">
        <is>
          <t>TELEFONE</t>
        </is>
      </c>
      <c r="M572" s="41">
        <f>IF(L572=0,"",IF(L572=Diversos!$I$2,IF(LEN(B572)&lt;=11,TEXT(B572,"00000000000"),TEXT(B572,"00000000000000")),IF(L572=Diversos!$I$3,G572,F572)))</f>
        <v/>
      </c>
      <c r="N572" s="12" t="inlineStr">
        <is>
          <t>SERV</t>
        </is>
      </c>
      <c r="AA572" s="59">
        <f>IF(AND(AB572&lt;&gt;"",AC572&lt;&gt;""),AC572,AB572&amp;AC572)</f>
        <v/>
      </c>
      <c r="AB572" s="12">
        <f>IF(H572=0,"",IF(I572=13,H572&amp;"  "&amp;TEXT(I572,"000")&amp;"  "&amp;TEXT(J572,"0000")&amp;"  "&amp;K572&amp;" - CPF: "&amp;E572,H572&amp;"  "&amp;TEXT(J572,"0000")&amp;"  "&amp;K572&amp;" - CPF: "&amp;AF572))</f>
        <v/>
      </c>
      <c r="AC572" s="12">
        <f>IF(L572=0,"",IF(AND(L572="CNPJ/CPF",A572="PF"),"PIX: "&amp;TEXT(M572,"00000000000"),IF(L572="TELEFONE","PIX: "&amp;M572,IF(L572="EMAIL","PIX: "&amp;M572,"PIX: "&amp;TEXT(M572,"00000000000000")))))</f>
        <v/>
      </c>
      <c r="AE572" s="86">
        <f>IF(A572="PF",LEN(B572),"")</f>
        <v/>
      </c>
      <c r="AF572" s="12">
        <f>IF(AE572="","",IF(AE572=8,"000."&amp;LEFT(B572,3)&amp;"."&amp;MID(B572,4,3)&amp;"-"&amp;RIGHT(B572,2),IF(AE572=9,"00"&amp;LEFT(B572,1)&amp;"."&amp;MID(B572,2,3)&amp;"."&amp;MID(B572,5,3)&amp;"-"&amp;RIGHT(B572,2),IF(AE572=10,"0"&amp;LEFT(B572,2)&amp;"."&amp;MID(B572,3,3)&amp;"."&amp;MID(B572,6,3)&amp;"-"&amp;RIGHT(B572,2),LEFT(B572,3)&amp;"."&amp;MID(B572,4,3)&amp;"."&amp;MID(B572,7,3)&amp;"-"&amp;RIGHT(B572,2)))))</f>
        <v/>
      </c>
    </row>
    <row r="573">
      <c r="A573" s="98">
        <f>IF(B573="","",IF(LEN(B573)&lt;=11,"PF","PJ"))</f>
        <v/>
      </c>
      <c r="B573" s="98" t="n">
        <v>195818660</v>
      </c>
      <c r="C573" s="35" t="inlineStr">
        <is>
          <t>VALDIR RIBEIRO FILHO</t>
        </is>
      </c>
      <c r="D573" s="35">
        <f>UPPER(C573)</f>
        <v/>
      </c>
      <c r="E573" s="98">
        <f>B573</f>
        <v/>
      </c>
      <c r="M573" s="41">
        <f>IF(L573=0,"",IF(L573=Diversos!$I$2,IF(LEN(B573)&lt;=11,TEXT(B573,"00000000000"),TEXT(B573,"00000000000000")),IF(L573=Diversos!$I$3,G573,F573)))</f>
        <v/>
      </c>
      <c r="N573" s="12" t="inlineStr">
        <is>
          <t>SERV</t>
        </is>
      </c>
      <c r="AA573" s="59">
        <f>IF(AND(AB573&lt;&gt;"",AC573&lt;&gt;""),AC573,AB573&amp;AC573)</f>
        <v/>
      </c>
      <c r="AB573" s="12">
        <f>IF(H573=0,"",IF(I573=13,H573&amp;"  "&amp;TEXT(I573,"000")&amp;"  "&amp;TEXT(J573,"0000")&amp;"  "&amp;K573&amp;" - CPF: "&amp;E573,H573&amp;"  "&amp;TEXT(J573,"0000")&amp;"  "&amp;K573&amp;" - CPF: "&amp;AF573))</f>
        <v/>
      </c>
      <c r="AC573" s="12">
        <f>IF(L573=0,"",IF(AND(L573="CNPJ/CPF",A573="PF"),"PIX: "&amp;TEXT(M573,"00000000000"),IF(L573="TELEFONE","PIX: "&amp;M573,IF(L573="EMAIL","PIX: "&amp;M573,"PIX: "&amp;TEXT(M573,"00000000000000")))))</f>
        <v/>
      </c>
      <c r="AE573" s="86">
        <f>IF(A573="PF",LEN(B573),"")</f>
        <v/>
      </c>
      <c r="AF573" s="12">
        <f>IF(AE573="","",IF(AE573=8,"000."&amp;LEFT(B573,3)&amp;"."&amp;MID(B573,4,3)&amp;"-"&amp;RIGHT(B573,2),IF(AE573=9,"00"&amp;LEFT(B573,1)&amp;"."&amp;MID(B573,2,3)&amp;"."&amp;MID(B573,5,3)&amp;"-"&amp;RIGHT(B573,2),IF(AE573=10,"0"&amp;LEFT(B573,2)&amp;"."&amp;MID(B573,3,3)&amp;"."&amp;MID(B573,6,3)&amp;"-"&amp;RIGHT(B573,2),LEFT(B573,3)&amp;"."&amp;MID(B573,4,3)&amp;"."&amp;MID(B573,7,3)&amp;"-"&amp;RIGHT(B573,2)))))</f>
        <v/>
      </c>
    </row>
    <row r="574">
      <c r="A574" s="98">
        <f>IF(B574="","",IF(LEN(B574)&lt;=11,"PF","PJ"))</f>
        <v/>
      </c>
      <c r="B574" s="98" t="n">
        <v>13351596650</v>
      </c>
      <c r="C574" s="35" t="inlineStr">
        <is>
          <t>VALERIO BATISTA DE JESUS</t>
        </is>
      </c>
      <c r="D574" s="35">
        <f>UPPER(C574)</f>
        <v/>
      </c>
      <c r="E574" s="37">
        <f>B574</f>
        <v/>
      </c>
      <c r="F574" s="43" t="n">
        <v>31986675130</v>
      </c>
      <c r="H574" s="12" t="inlineStr">
        <is>
          <t>NUBANK</t>
        </is>
      </c>
      <c r="J574" s="40" t="n">
        <v>1</v>
      </c>
      <c r="K574" s="12" t="n">
        <v>17746019</v>
      </c>
      <c r="M574" s="41">
        <f>IF(L574=0,"",IF(L574=Diversos!$I$2,IF(LEN(B574)&lt;=11,TEXT(B574,"00000000000"),TEXT(B574,"00000000000000")),IF(L574=Diversos!$I$3,G574,F574)))</f>
        <v/>
      </c>
      <c r="N574" s="12" t="inlineStr">
        <is>
          <t>MO</t>
        </is>
      </c>
      <c r="P574" s="12" t="inlineStr">
        <is>
          <t>COLABORADOR</t>
        </is>
      </c>
      <c r="AA574" s="59">
        <f>IF(AND(AB574&lt;&gt;"",AC574&lt;&gt;""),AC574,AB574&amp;AC574)</f>
        <v/>
      </c>
      <c r="AB574" s="12">
        <f>IF(H574=0,"",IF(I574=13,H574&amp;"  "&amp;TEXT(I574,"000")&amp;"  "&amp;TEXT(J574,"0000")&amp;"  "&amp;K574&amp;" - CPF: "&amp;E574,H574&amp;"  "&amp;TEXT(J574,"0000")&amp;"  "&amp;K574&amp;" - CPF: "&amp;AF574))</f>
        <v/>
      </c>
      <c r="AC574" s="12">
        <f>IF(L574=0,"",IF(AND(L574="CNPJ/CPF",A574="PF"),"PIX: "&amp;TEXT(M574,"00000000000"),IF(L574="TELEFONE","PIX: "&amp;M574,IF(L574="EMAIL","PIX: "&amp;M574,"PIX: "&amp;TEXT(M574,"00000000000000")))))</f>
        <v/>
      </c>
      <c r="AE574" s="86">
        <f>IF(A574="PF",LEN(B574),"")</f>
        <v/>
      </c>
      <c r="AF574" s="12">
        <f>IF(AE574="","",IF(AE574=8,"000."&amp;LEFT(B574,3)&amp;"."&amp;MID(B574,4,3)&amp;"-"&amp;RIGHT(B574,2),IF(AE574=9,"00"&amp;LEFT(B574,1)&amp;"."&amp;MID(B574,2,3)&amp;"."&amp;MID(B574,5,3)&amp;"-"&amp;RIGHT(B574,2),IF(AE574=10,"0"&amp;LEFT(B574,2)&amp;"."&amp;MID(B574,3,3)&amp;"."&amp;MID(B574,6,3)&amp;"-"&amp;RIGHT(B574,2),LEFT(B574,3)&amp;"."&amp;MID(B574,4,3)&amp;"."&amp;MID(B574,7,3)&amp;"-"&amp;RIGHT(B574,2)))))</f>
        <v/>
      </c>
    </row>
    <row r="575">
      <c r="A575" s="98">
        <f>IF(B575="","",IF(LEN(B575)&lt;=11,"PF","PJ"))</f>
        <v/>
      </c>
      <c r="B575" s="52" t="n">
        <v>12212212200</v>
      </c>
      <c r="C575" s="35" t="inlineStr">
        <is>
          <t>VALMIR BISPO DA SILVA</t>
        </is>
      </c>
      <c r="D575" s="35">
        <f>UPPER(C575)</f>
        <v/>
      </c>
      <c r="E575" s="37">
        <f>B575</f>
        <v/>
      </c>
      <c r="F575" s="43" t="n">
        <v>38998060567</v>
      </c>
      <c r="L575" s="12" t="inlineStr">
        <is>
          <t>TELEFONE</t>
        </is>
      </c>
      <c r="M575" s="41">
        <f>IF(L575=0,"",IF(L575=Diversos!$I$2,IF(LEN(B575)&lt;=11,TEXT(B575,"00000000000"),TEXT(B575,"00000000000000")),IF(L575=Diversos!$I$3,G575,F575)))</f>
        <v/>
      </c>
      <c r="N575" s="12" t="inlineStr">
        <is>
          <t>MO</t>
        </is>
      </c>
      <c r="P575" s="12" t="inlineStr">
        <is>
          <t>COLABORADOR</t>
        </is>
      </c>
      <c r="AA575" s="59">
        <f>IF(AND(AB575&lt;&gt;"",AC575&lt;&gt;""),AC575,AB575&amp;AC575)</f>
        <v/>
      </c>
      <c r="AB575" s="12">
        <f>IF(H575=0,"",IF(I575=13,H575&amp;"  "&amp;TEXT(I575,"000")&amp;"  "&amp;TEXT(J575,"0000")&amp;"  "&amp;K575&amp;" - CPF: "&amp;E575,H575&amp;"  "&amp;TEXT(J575,"0000")&amp;"  "&amp;K575&amp;" - CPF: "&amp;AF575))</f>
        <v/>
      </c>
      <c r="AC575" s="12">
        <f>IF(L575=0,"",IF(AND(L575="CNPJ/CPF",A575="PF"),"PIX: "&amp;TEXT(M575,"00000000000"),IF(L575="TELEFONE","PIX: "&amp;M575,IF(L575="EMAIL","PIX: "&amp;M575,"PIX: "&amp;TEXT(M575,"00000000000000")))))</f>
        <v/>
      </c>
      <c r="AE575" s="86">
        <f>IF(A575="PF",LEN(B575),"")</f>
        <v/>
      </c>
      <c r="AF575" s="12">
        <f>IF(AE575="","",IF(AE575=8,"000."&amp;LEFT(B575,3)&amp;"."&amp;MID(B575,4,3)&amp;"-"&amp;RIGHT(B575,2),IF(AE575=9,"00"&amp;LEFT(B575,1)&amp;"."&amp;MID(B575,2,3)&amp;"."&amp;MID(B575,5,3)&amp;"-"&amp;RIGHT(B575,2),IF(AE575=10,"0"&amp;LEFT(B575,2)&amp;"."&amp;MID(B575,3,3)&amp;"."&amp;MID(B575,6,3)&amp;"-"&amp;RIGHT(B575,2),LEFT(B575,3)&amp;"."&amp;MID(B575,4,3)&amp;"."&amp;MID(B575,7,3)&amp;"-"&amp;RIGHT(B575,2)))))</f>
        <v/>
      </c>
    </row>
    <row r="576">
      <c r="A576" s="98">
        <f>IF(B576="","",IF(LEN(B576)&lt;=11,"PF","PJ"))</f>
        <v/>
      </c>
      <c r="B576" s="98" t="n">
        <v>9394979646</v>
      </c>
      <c r="C576" s="35" t="inlineStr">
        <is>
          <t xml:space="preserve">VALTER SARDINHA RIBEIRO </t>
        </is>
      </c>
      <c r="D576" s="36">
        <f>UPPER(C576)</f>
        <v/>
      </c>
      <c r="E576" s="37">
        <f>B576</f>
        <v/>
      </c>
      <c r="H576" s="12" t="inlineStr">
        <is>
          <t>CEF</t>
        </is>
      </c>
      <c r="I576" s="39" t="n">
        <v>13</v>
      </c>
      <c r="J576" s="40" t="n">
        <v>707</v>
      </c>
      <c r="K576" s="12" t="n">
        <v>530625</v>
      </c>
      <c r="N576" s="12" t="inlineStr">
        <is>
          <t>MO</t>
        </is>
      </c>
      <c r="P576" s="12" t="inlineStr">
        <is>
          <t>COLABORADOR</t>
        </is>
      </c>
      <c r="AA576" s="59">
        <f>IF(AND(AB576&lt;&gt;"",AC576&lt;&gt;""),AC576,AB576&amp;AC576)</f>
        <v/>
      </c>
      <c r="AB576" s="12">
        <f>IF(H576=0,"",IF(I576=13,H576&amp;"  "&amp;TEXT(I576,"000")&amp;"  "&amp;TEXT(J576,"0000")&amp;"  "&amp;K576&amp;" - CPF: "&amp;E576,H576&amp;"  "&amp;TEXT(J576,"0000")&amp;"  "&amp;K576&amp;" - CPF: "&amp;AF576))</f>
        <v/>
      </c>
      <c r="AC576" s="12">
        <f>IF(L576=0,"",IF(AND(L576="CNPJ/CPF",A576="PF"),"PIX: "&amp;TEXT(M576,"00000000000"),IF(L576="TELEFONE","PIX: "&amp;M576,IF(L576="EMAIL","PIX: "&amp;M576,"PIX: "&amp;TEXT(M576,"00000000000000")))))</f>
        <v/>
      </c>
      <c r="AE576" s="86">
        <f>IF(A576="PF",LEN(B576),"")</f>
        <v/>
      </c>
      <c r="AF576" s="12">
        <f>IF(AE576="","",IF(AE576=8,"000."&amp;LEFT(B576,3)&amp;"."&amp;MID(B576,4,3)&amp;"-"&amp;RIGHT(B576,2),IF(AE576=9,"00"&amp;LEFT(B576,1)&amp;"."&amp;MID(B576,2,3)&amp;"."&amp;MID(B576,5,3)&amp;"-"&amp;RIGHT(B576,2),IF(AE576=10,"0"&amp;LEFT(B576,2)&amp;"."&amp;MID(B576,3,3)&amp;"."&amp;MID(B576,6,3)&amp;"-"&amp;RIGHT(B576,2),LEFT(B576,3)&amp;"."&amp;MID(B576,4,3)&amp;"."&amp;MID(B576,7,3)&amp;"-"&amp;RIGHT(B576,2)))))</f>
        <v/>
      </c>
    </row>
    <row r="577">
      <c r="A577" s="98">
        <f>IF(B577="","",IF(LEN(B577)&lt;=11,"PF","PJ"))</f>
        <v/>
      </c>
      <c r="B577" t="n">
        <v>6240368636</v>
      </c>
      <c r="C577" s="35" t="inlineStr">
        <is>
          <t>VANDER LUCIO JESUS DA SILVA</t>
        </is>
      </c>
      <c r="D577" s="35">
        <f>UPPER(C577)</f>
        <v/>
      </c>
      <c r="E577" s="98">
        <f>B577</f>
        <v/>
      </c>
      <c r="L577" s="12" t="inlineStr">
        <is>
          <t>CNPJ/CPF</t>
        </is>
      </c>
      <c r="M577" s="41">
        <f>IF(L577=0,"",IF(L577=Diversos!$I$2,IF(LEN(B577)&lt;=11,TEXT(B577,"00000000000"),TEXT(B577,"00000000000000")),IF(L577=Diversos!$I$3,G577,F577)))</f>
        <v/>
      </c>
      <c r="N577" s="12" t="inlineStr">
        <is>
          <t>MO</t>
        </is>
      </c>
      <c r="AA577" s="59">
        <f>IF(AND(AB577&lt;&gt;"",AC577&lt;&gt;""),AC577,AB577&amp;AC577)</f>
        <v/>
      </c>
      <c r="AB577" s="12">
        <f>IF(H577=0,"",IF(I577=13,H577&amp;"  "&amp;TEXT(I577,"000")&amp;"  "&amp;TEXT(J577,"0000")&amp;"  "&amp;K577&amp;" - CPF: "&amp;E577,H577&amp;"  "&amp;TEXT(J577,"0000")&amp;"  "&amp;K577&amp;" - CPF: "&amp;AF577))</f>
        <v/>
      </c>
      <c r="AC577" s="12">
        <f>IF(L577=0,"",IF(AND(L577="CNPJ/CPF",A577="PF"),"PIX: "&amp;TEXT(M577,"00000000000"),IF(L577="TELEFONE","PIX: "&amp;M577,IF(L577="EMAIL","PIX: "&amp;M577,"PIX: "&amp;TEXT(M577,"00000000000000")))))</f>
        <v/>
      </c>
      <c r="AE577" s="86">
        <f>IF(A577="PF",LEN(B577),"")</f>
        <v/>
      </c>
      <c r="AF577" s="12">
        <f>IF(AE577="","",IF(AE577=8,"000."&amp;LEFT(B577,3)&amp;"."&amp;MID(B577,4,3)&amp;"-"&amp;RIGHT(B577,2),IF(AE577=9,"00"&amp;LEFT(B577,1)&amp;"."&amp;MID(B577,2,3)&amp;"."&amp;MID(B577,5,3)&amp;"-"&amp;RIGHT(B577,2),IF(AE577=10,"0"&amp;LEFT(B577,2)&amp;"."&amp;MID(B577,3,3)&amp;"."&amp;MID(B577,6,3)&amp;"-"&amp;RIGHT(B577,2),LEFT(B577,3)&amp;"."&amp;MID(B577,4,3)&amp;"."&amp;MID(B577,7,3)&amp;"-"&amp;RIGHT(B577,2)))))</f>
        <v/>
      </c>
    </row>
    <row r="578">
      <c r="A578" s="98">
        <f>IF(B578="","",IF(LEN(B578)&lt;=11,"PF","PJ"))</f>
        <v/>
      </c>
      <c r="B578" s="98" t="n">
        <v>12377901633</v>
      </c>
      <c r="C578" s="35" t="inlineStr">
        <is>
          <t>VANDER PAIXÃO DA SILVA</t>
        </is>
      </c>
      <c r="D578" s="35">
        <f>UPPER(C578)</f>
        <v/>
      </c>
      <c r="E578" s="98">
        <f>B578</f>
        <v/>
      </c>
      <c r="F578" s="38" t="n">
        <v>31984778807</v>
      </c>
      <c r="L578" s="12" t="inlineStr">
        <is>
          <t>TELEFONE</t>
        </is>
      </c>
      <c r="M578" s="41">
        <f>IF(L578=0,"",IF(L578=Diversos!$I$2,IF(LEN(B578)&lt;=11,TEXT(B578,"00000000000"),TEXT(B578,"00000000000000")),IF(L578=Diversos!$I$3,G578,F578)))</f>
        <v/>
      </c>
      <c r="N578" s="12" t="inlineStr">
        <is>
          <t>SERV</t>
        </is>
      </c>
      <c r="AA578" s="59">
        <f>IF(AND(AB578&lt;&gt;"",AC578&lt;&gt;""),AC578,AB578&amp;AC578)</f>
        <v/>
      </c>
      <c r="AB578" s="12">
        <f>IF(H578=0,"",IF(I578=13,H578&amp;"  "&amp;TEXT(I578,"000")&amp;"  "&amp;TEXT(J578,"0000")&amp;"  "&amp;K578&amp;" - CPF: "&amp;E578,H578&amp;"  "&amp;TEXT(J578,"0000")&amp;"  "&amp;K578&amp;" - CPF: "&amp;AF578))</f>
        <v/>
      </c>
      <c r="AC578" s="12">
        <f>IF(L578=0,"",IF(AND(L578="CNPJ/CPF",A578="PF"),"PIX: "&amp;TEXT(M578,"00000000000"),IF(L578="TELEFONE","PIX: "&amp;M578,IF(L578="EMAIL","PIX: "&amp;M578,"PIX: "&amp;TEXT(M578,"00000000000000")))))</f>
        <v/>
      </c>
      <c r="AE578" s="86">
        <f>IF(A578="PF",LEN(B578),"")</f>
        <v/>
      </c>
      <c r="AF578" s="12">
        <f>IF(AE578="","",IF(AE578=8,"000."&amp;LEFT(B578,3)&amp;"."&amp;MID(B578,4,3)&amp;"-"&amp;RIGHT(B578,2),IF(AE578=9,"00"&amp;LEFT(B578,1)&amp;"."&amp;MID(B578,2,3)&amp;"."&amp;MID(B578,5,3)&amp;"-"&amp;RIGHT(B578,2),IF(AE578=10,"0"&amp;LEFT(B578,2)&amp;"."&amp;MID(B578,3,3)&amp;"."&amp;MID(B578,6,3)&amp;"-"&amp;RIGHT(B578,2),LEFT(B578,3)&amp;"."&amp;MID(B578,4,3)&amp;"."&amp;MID(B578,7,3)&amp;"-"&amp;RIGHT(B578,2)))))</f>
        <v/>
      </c>
    </row>
    <row r="579">
      <c r="A579" s="98">
        <f>IF(B579="","",IF(LEN(B579)&lt;=11,"PF","PJ"))</f>
        <v/>
      </c>
      <c r="B579" s="98" t="n">
        <v>17546556000180</v>
      </c>
      <c r="C579" s="35" t="inlineStr">
        <is>
          <t>VANDERCI DE MELLO ANDRADE</t>
        </is>
      </c>
      <c r="D579" s="35">
        <f>UPPER(C579)</f>
        <v/>
      </c>
      <c r="E579" s="98">
        <f>B579</f>
        <v/>
      </c>
      <c r="M579" s="41">
        <f>IF(L579=0,"",IF(L579=Diversos!$I$2,IF(LEN(B579)&lt;=11,TEXT(B579,"00000000000"),TEXT(B579,"00000000000000")),IF(L579=Diversos!$I$3,G579,F579)))</f>
        <v/>
      </c>
      <c r="N579" s="12" t="inlineStr">
        <is>
          <t>SERV</t>
        </is>
      </c>
      <c r="O579" s="12" t="inlineStr">
        <is>
          <t>AR CONDICIONADO</t>
        </is>
      </c>
      <c r="AA579" s="59">
        <f>IF(AND(AB579&lt;&gt;"",AC579&lt;&gt;""),AC579,AB579&amp;AC579)</f>
        <v/>
      </c>
      <c r="AB579" s="12">
        <f>IF(H579=0,"",IF(I579=13,H579&amp;"  "&amp;TEXT(I579,"000")&amp;"  "&amp;TEXT(J579,"0000")&amp;"  "&amp;K579&amp;" - CPF: "&amp;E579,H579&amp;"  "&amp;TEXT(J579,"0000")&amp;"  "&amp;K579&amp;" - CPF: "&amp;AF579))</f>
        <v/>
      </c>
      <c r="AC579" s="12">
        <f>IF(L579=0,"",IF(AND(L579="CNPJ/CPF",A579="PF"),"PIX: "&amp;TEXT(M579,"00000000000"),IF(L579="TELEFONE","PIX: "&amp;M579,IF(L579="EMAIL","PIX: "&amp;M579,"PIX: "&amp;TEXT(M579,"00000000000000")))))</f>
        <v/>
      </c>
      <c r="AE579" s="86">
        <f>IF(A579="PF",LEN(B579),"")</f>
        <v/>
      </c>
      <c r="AF579" s="12">
        <f>IF(AE579="","",IF(AE579=8,"000."&amp;LEFT(B579,3)&amp;"."&amp;MID(B579,4,3)&amp;"-"&amp;RIGHT(B579,2),IF(AE579=9,"00"&amp;LEFT(B579,1)&amp;"."&amp;MID(B579,2,3)&amp;"."&amp;MID(B579,5,3)&amp;"-"&amp;RIGHT(B579,2),IF(AE579=10,"0"&amp;LEFT(B579,2)&amp;"."&amp;MID(B579,3,3)&amp;"."&amp;MID(B579,6,3)&amp;"-"&amp;RIGHT(B579,2),LEFT(B579,3)&amp;"."&amp;MID(B579,4,3)&amp;"."&amp;MID(B579,7,3)&amp;"-"&amp;RIGHT(B579,2)))))</f>
        <v/>
      </c>
    </row>
    <row r="580">
      <c r="A580" s="98">
        <f>IF(B580="","",IF(LEN(B580)&lt;=11,"PF","PJ"))</f>
        <v/>
      </c>
      <c r="B580" s="98" t="n">
        <v>79702732620</v>
      </c>
      <c r="C580" s="35" t="inlineStr">
        <is>
          <t xml:space="preserve">VANDERLEI FERNANDES DE OLIVEIRA </t>
        </is>
      </c>
      <c r="D580" s="36">
        <f>UPPER(C580)</f>
        <v/>
      </c>
      <c r="E580" s="37">
        <f>B580</f>
        <v/>
      </c>
      <c r="H580" s="12" t="inlineStr">
        <is>
          <t>CEF</t>
        </is>
      </c>
      <c r="I580" s="39" t="n">
        <v>13</v>
      </c>
      <c r="J580" s="40" t="n">
        <v>681</v>
      </c>
      <c r="K580" s="12" t="n">
        <v>26238</v>
      </c>
      <c r="L580" s="12" t="inlineStr">
        <is>
          <t>CNPJ/CPF</t>
        </is>
      </c>
      <c r="M580" s="41">
        <f>IF(L580=0,"",IF(L580=Diversos!$I$2,IF(LEN(B580)&lt;=11,TEXT(B580,"00000000000"),TEXT(B580,"00000000000000")),IF(L580=Diversos!$I$3,G580,F580)))</f>
        <v/>
      </c>
      <c r="N580" s="12" t="inlineStr">
        <is>
          <t>MO</t>
        </is>
      </c>
      <c r="P580" s="12" t="inlineStr">
        <is>
          <t>COLABORADOR</t>
        </is>
      </c>
      <c r="AA580" s="59">
        <f>IF(AND(AB580&lt;&gt;"",AC580&lt;&gt;""),AC580,AB580&amp;AC580)</f>
        <v/>
      </c>
      <c r="AB580" s="12">
        <f>IF(H580=0,"",IF(I580=13,H580&amp;"  "&amp;TEXT(I580,"000")&amp;"  "&amp;TEXT(J580,"0000")&amp;"  "&amp;K580&amp;" - CPF: "&amp;E580,H580&amp;"  "&amp;TEXT(J580,"0000")&amp;"  "&amp;K580&amp;" - CPF: "&amp;AF580))</f>
        <v/>
      </c>
      <c r="AC580" s="12">
        <f>IF(L580=0,"",IF(AND(L580="CNPJ/CPF",A580="PF"),"PIX: "&amp;TEXT(M580,"00000000000"),IF(L580="TELEFONE","PIX: "&amp;M580,IF(L580="EMAIL","PIX: "&amp;M580,"PIX: "&amp;TEXT(M580,"00000000000000")))))</f>
        <v/>
      </c>
      <c r="AE580" s="86">
        <f>IF(A580="PF",LEN(B580),"")</f>
        <v/>
      </c>
      <c r="AF580" s="12">
        <f>IF(AE580="","",IF(AE580=8,"000."&amp;LEFT(B580,3)&amp;"."&amp;MID(B580,4,3)&amp;"-"&amp;RIGHT(B580,2),IF(AE580=9,"00"&amp;LEFT(B580,1)&amp;"."&amp;MID(B580,2,3)&amp;"."&amp;MID(B580,5,3)&amp;"-"&amp;RIGHT(B580,2),IF(AE580=10,"0"&amp;LEFT(B580,2)&amp;"."&amp;MID(B580,3,3)&amp;"."&amp;MID(B580,6,3)&amp;"-"&amp;RIGHT(B580,2),LEFT(B580,3)&amp;"."&amp;MID(B580,4,3)&amp;"."&amp;MID(B580,7,3)&amp;"-"&amp;RIGHT(B580,2)))))</f>
        <v/>
      </c>
    </row>
    <row r="581">
      <c r="A581" s="98">
        <f>IF(B581="","",IF(LEN(B581)&lt;=11,"PF","PJ"))</f>
        <v/>
      </c>
      <c r="B581" s="98" t="n">
        <v>18635713000197</v>
      </c>
      <c r="C581" s="35" t="inlineStr">
        <is>
          <t>LUCIANA MARA DA SILVA PAES TERRAPLENAGENS</t>
        </is>
      </c>
      <c r="D581" s="35" t="inlineStr">
        <is>
          <t>VENEZA TERRAPLENAGEM</t>
        </is>
      </c>
      <c r="E581" s="98">
        <f>B581</f>
        <v/>
      </c>
      <c r="G581" s="48" t="inlineStr">
        <is>
          <t>terraplanagemdj@outlook.com</t>
        </is>
      </c>
      <c r="L581" s="12" t="inlineStr">
        <is>
          <t>EMAIL</t>
        </is>
      </c>
      <c r="M581" s="41">
        <f>IF(L581=0,"",IF(L581=Diversos!$I$2,IF(LEN(B581)&lt;=11,TEXT(B581,"00000000000"),TEXT(B581,"00000000000000")),IF(L581=Diversos!$I$3,G581,F581)))</f>
        <v/>
      </c>
      <c r="N581" s="12" t="inlineStr">
        <is>
          <t>SERV</t>
        </is>
      </c>
      <c r="Q581" s="12" t="inlineStr">
        <is>
          <t>Rua Sao Geraldo</t>
        </is>
      </c>
      <c r="R581" s="12" t="n">
        <v>179</v>
      </c>
      <c r="S581" s="12" t="inlineStr">
        <is>
          <t>LETRA A</t>
        </is>
      </c>
      <c r="T581" s="12" t="inlineStr">
        <is>
          <t>Nossa Senhora do Carmo</t>
        </is>
      </c>
      <c r="U581" s="42" t="n">
        <v>32015610</v>
      </c>
      <c r="V581" s="12" t="inlineStr">
        <is>
          <t>CONTAGEM</t>
        </is>
      </c>
      <c r="W581" s="12" t="inlineStr">
        <is>
          <t>MG</t>
        </is>
      </c>
      <c r="AA581" s="59">
        <f>IF(AND(AB581&lt;&gt;"",AC581&lt;&gt;""),AC581,AB581&amp;AC581)</f>
        <v/>
      </c>
      <c r="AB581" s="12">
        <f>IF(H581=0,"",IF(I581=13,H581&amp;"  "&amp;TEXT(I581,"000")&amp;"  "&amp;TEXT(J581,"0000")&amp;"  "&amp;K581&amp;" - CPF: "&amp;E581,H581&amp;"  "&amp;TEXT(J581,"0000")&amp;"  "&amp;K581&amp;" - CPF: "&amp;AF581))</f>
        <v/>
      </c>
      <c r="AC581" s="12">
        <f>IF(L581=0,"",IF(AND(L581="CNPJ/CPF",A581="PF"),"PIX: "&amp;TEXT(M581,"00000000000"),IF(L581="TELEFONE","PIX: "&amp;M581,IF(L581="EMAIL","PIX: "&amp;M581,"PIX: "&amp;TEXT(M581,"00000000000000")))))</f>
        <v/>
      </c>
      <c r="AE581" s="86">
        <f>IF(A581="PF",LEN(B581),"")</f>
        <v/>
      </c>
      <c r="AF581" s="12">
        <f>IF(AE581="","",IF(AE581=8,"000."&amp;LEFT(B581,3)&amp;"."&amp;MID(B581,4,3)&amp;"-"&amp;RIGHT(B581,2),IF(AE581=9,"00"&amp;LEFT(B581,1)&amp;"."&amp;MID(B581,2,3)&amp;"."&amp;MID(B581,5,3)&amp;"-"&amp;RIGHT(B581,2),IF(AE581=10,"0"&amp;LEFT(B581,2)&amp;"."&amp;MID(B581,3,3)&amp;"."&amp;MID(B581,6,3)&amp;"-"&amp;RIGHT(B581,2),LEFT(B581,3)&amp;"."&amp;MID(B581,4,3)&amp;"."&amp;MID(B581,7,3)&amp;"-"&amp;RIGHT(B581,2)))))</f>
        <v/>
      </c>
    </row>
    <row r="582">
      <c r="A582" s="98">
        <f>IF(B582="","",IF(LEN(B582)&lt;=11,"PF","PJ"))</f>
        <v/>
      </c>
      <c r="B582" s="98" t="n">
        <v>43095046634</v>
      </c>
      <c r="C582" s="35" t="inlineStr">
        <is>
          <t>VERANILDA NUNES IDELFONSO</t>
        </is>
      </c>
      <c r="D582" s="35">
        <f>UPPER(C582)</f>
        <v/>
      </c>
      <c r="E582" s="98">
        <f>B582</f>
        <v/>
      </c>
      <c r="M582" s="41">
        <f>IF(L582=0,"",IF(L582=Diversos!$I$2,IF(LEN(B582)&lt;=11,TEXT(B582,"00000000000"),TEXT(B582,"00000000000000")),IF(L582=Diversos!$I$3,G582,F582)))</f>
        <v/>
      </c>
      <c r="N582" s="12" t="inlineStr">
        <is>
          <t>MAT</t>
        </is>
      </c>
      <c r="AA582" s="59">
        <f>IF(AND(AB582&lt;&gt;"",AC582&lt;&gt;""),AC582,AB582&amp;AC582)</f>
        <v/>
      </c>
      <c r="AB582" s="12">
        <f>IF(H582=0,"",IF(I582=13,H582&amp;"  "&amp;TEXT(I582,"000")&amp;"  "&amp;TEXT(J582,"0000")&amp;"  "&amp;K582&amp;" - CPF: "&amp;E582,H582&amp;"  "&amp;TEXT(J582,"0000")&amp;"  "&amp;K582&amp;" - CPF: "&amp;AF582))</f>
        <v/>
      </c>
      <c r="AC582" s="12">
        <f>IF(L582=0,"",IF(AND(L582="CNPJ/CPF",A582="PF"),"PIX: "&amp;TEXT(M582,"00000000000"),IF(L582="TELEFONE","PIX: "&amp;M582,IF(L582="EMAIL","PIX: "&amp;M582,"PIX: "&amp;TEXT(M582,"00000000000000")))))</f>
        <v/>
      </c>
      <c r="AE582" s="86">
        <f>IF(A582="PF",LEN(B582),"")</f>
        <v/>
      </c>
      <c r="AF582" s="12">
        <f>IF(AE582="","",IF(AE582=8,"000."&amp;LEFT(B582,3)&amp;"."&amp;MID(B582,4,3)&amp;"-"&amp;RIGHT(B582,2),IF(AE582=9,"00"&amp;LEFT(B582,1)&amp;"."&amp;MID(B582,2,3)&amp;"."&amp;MID(B582,5,3)&amp;"-"&amp;RIGHT(B582,2),IF(AE582=10,"0"&amp;LEFT(B582,2)&amp;"."&amp;MID(B582,3,3)&amp;"."&amp;MID(B582,6,3)&amp;"-"&amp;RIGHT(B582,2),LEFT(B582,3)&amp;"."&amp;MID(B582,4,3)&amp;"."&amp;MID(B582,7,3)&amp;"-"&amp;RIGHT(B582,2)))))</f>
        <v/>
      </c>
    </row>
    <row r="583">
      <c r="A583" s="98">
        <f>IF(B583="","",IF(LEN(B583)&lt;=11,"PF","PJ"))</f>
        <v/>
      </c>
      <c r="B583" s="98" t="n">
        <v>17171309681</v>
      </c>
      <c r="C583" s="35" t="inlineStr">
        <is>
          <t xml:space="preserve">VICTOR SANTOS DAMASCENO </t>
        </is>
      </c>
      <c r="D583" s="35">
        <f>UPPER(C583)</f>
        <v/>
      </c>
      <c r="E583" s="37">
        <f>B583</f>
        <v/>
      </c>
      <c r="G583" s="12" t="inlineStr">
        <is>
          <t>vsdamasceno30@gmail.com</t>
        </is>
      </c>
      <c r="L583" s="12" t="inlineStr">
        <is>
          <t>EMAIL</t>
        </is>
      </c>
      <c r="M583" s="41">
        <f>IF(L583=0,"",IF(L583=Diversos!$I$2,IF(LEN(B583)&lt;=11,TEXT(B583,"00000000000"),TEXT(B583,"00000000000000")),IF(L583=Diversos!$I$3,G583,F583)))</f>
        <v/>
      </c>
      <c r="N583" s="12" t="inlineStr">
        <is>
          <t>MO</t>
        </is>
      </c>
      <c r="P583" s="12" t="inlineStr">
        <is>
          <t>COLABORADOR</t>
        </is>
      </c>
      <c r="AA583" s="59">
        <f>IF(AND(AB583&lt;&gt;"",AC583&lt;&gt;""),AC583,AB583&amp;AC583)</f>
        <v/>
      </c>
      <c r="AB583" s="12">
        <f>IF(H583=0,"",IF(I583=13,H583&amp;"  "&amp;TEXT(I583,"000")&amp;"  "&amp;TEXT(J583,"0000")&amp;"  "&amp;K583&amp;" - CPF: "&amp;E583,H583&amp;"  "&amp;TEXT(J583,"0000")&amp;"  "&amp;K583&amp;" - CPF: "&amp;AF583))</f>
        <v/>
      </c>
      <c r="AC583" s="12">
        <f>IF(L583=0,"",IF(AND(L583="CNPJ/CPF",A583="PF"),"PIX: "&amp;TEXT(M583,"00000000000"),IF(L583="TELEFONE","PIX: "&amp;M583,IF(L583="EMAIL","PIX: "&amp;M583,"PIX: "&amp;TEXT(M583,"00000000000000")))))</f>
        <v/>
      </c>
      <c r="AE583" s="86">
        <f>IF(A583="PF",LEN(B583),"")</f>
        <v/>
      </c>
      <c r="AF583" s="12">
        <f>IF(AE583="","",IF(AE583=8,"000."&amp;LEFT(B583,3)&amp;"."&amp;MID(B583,4,3)&amp;"-"&amp;RIGHT(B583,2),IF(AE583=9,"00"&amp;LEFT(B583,1)&amp;"."&amp;MID(B583,2,3)&amp;"."&amp;MID(B583,5,3)&amp;"-"&amp;RIGHT(B583,2),IF(AE583=10,"0"&amp;LEFT(B583,2)&amp;"."&amp;MID(B583,3,3)&amp;"."&amp;MID(B583,6,3)&amp;"-"&amp;RIGHT(B583,2),LEFT(B583,3)&amp;"."&amp;MID(B583,4,3)&amp;"."&amp;MID(B583,7,3)&amp;"-"&amp;RIGHT(B583,2)))))</f>
        <v/>
      </c>
    </row>
    <row r="584">
      <c r="A584" s="98">
        <f>IF(B584="","",IF(LEN(B584)&lt;=11,"PF","PJ"))</f>
        <v/>
      </c>
      <c r="B584" s="77" t="n">
        <v>14313602000103</v>
      </c>
      <c r="C584" s="59" t="inlineStr">
        <is>
          <t>VIDA EQUIPAMENTOS DE PROTECAO LTDA</t>
        </is>
      </c>
      <c r="D584" s="59" t="inlineStr">
        <is>
          <t>VIDA EQUIPAMENTOS DE PROTECAO</t>
        </is>
      </c>
      <c r="E584" s="98">
        <f>B584</f>
        <v/>
      </c>
      <c r="N584" s="12" t="inlineStr">
        <is>
          <t>MO</t>
        </is>
      </c>
      <c r="O584" s="12" t="inlineStr">
        <is>
          <t>EPI</t>
        </is>
      </c>
      <c r="P584" s="12" t="inlineStr">
        <is>
          <t>FORNECEDOR</t>
        </is>
      </c>
      <c r="Q584" s="12" t="inlineStr">
        <is>
          <t>RUA EMERECIANA BATISTA CAMARGOS</t>
        </is>
      </c>
      <c r="R584" s="12" t="n">
        <v>30</v>
      </c>
      <c r="T584" s="12" t="inlineStr">
        <is>
          <t>CALIFORNIA</t>
        </is>
      </c>
      <c r="U584" s="42" t="n">
        <v>30855030</v>
      </c>
      <c r="V584" s="12" t="inlineStr">
        <is>
          <t>BELO HORIZONTE</t>
        </is>
      </c>
      <c r="W584" s="12" t="inlineStr">
        <is>
          <t>MG</t>
        </is>
      </c>
      <c r="AA584" s="59">
        <f>IF(AND(AB584&lt;&gt;"",AC584&lt;&gt;""),AC584,AB584&amp;AC584)</f>
        <v/>
      </c>
      <c r="AB584" s="12">
        <f>IF(H584=0,"",IF(I584=13,H584&amp;"  "&amp;TEXT(I584,"000")&amp;"  "&amp;TEXT(J584,"0000")&amp;"  "&amp;K584&amp;" - CPF: "&amp;E584,H584&amp;"  "&amp;TEXT(J584,"0000")&amp;"  "&amp;K584&amp;" - CPF: "&amp;AF584))</f>
        <v/>
      </c>
      <c r="AC584" s="12">
        <f>IF(L584=0,"",IF(AND(L584="CNPJ/CPF",A584="PF"),"PIX: "&amp;TEXT(M584,"00000000000"),IF(L584="TELEFONE","PIX: "&amp;M584,IF(L584="EMAIL","PIX: "&amp;M584,"PIX: "&amp;TEXT(M584,"00000000000000")))))</f>
        <v/>
      </c>
      <c r="AE584" s="86">
        <f>IF(A584="PF",LEN(B584),"")</f>
        <v/>
      </c>
      <c r="AF584" s="12">
        <f>IF(AE584="","",IF(AE584=8,"000."&amp;LEFT(B584,3)&amp;"."&amp;MID(B584,4,3)&amp;"-"&amp;RIGHT(B584,2),IF(AE584=9,"00"&amp;LEFT(B584,1)&amp;"."&amp;MID(B584,2,3)&amp;"."&amp;MID(B584,5,3)&amp;"-"&amp;RIGHT(B584,2),IF(AE584=10,"0"&amp;LEFT(B584,2)&amp;"."&amp;MID(B584,3,3)&amp;"."&amp;MID(B584,6,3)&amp;"-"&amp;RIGHT(B584,2),LEFT(B584,3)&amp;"."&amp;MID(B584,4,3)&amp;"."&amp;MID(B584,7,3)&amp;"-"&amp;RIGHT(B584,2)))))</f>
        <v/>
      </c>
    </row>
    <row r="585">
      <c r="A585" s="98">
        <f>IF(B585="","",IF(LEN(B585)&lt;=11,"PF","PJ"))</f>
        <v/>
      </c>
      <c r="B585" s="98" t="n">
        <v>51458978000132</v>
      </c>
      <c r="C585" s="35" t="inlineStr">
        <is>
          <t>VINTAGE VIDROS LTDA</t>
        </is>
      </c>
      <c r="D585" s="36">
        <f>UPPER(C585)</f>
        <v/>
      </c>
      <c r="E585" s="98">
        <f>B585</f>
        <v/>
      </c>
      <c r="M585" s="41">
        <f>IF(L585=0,"",IF(L585=Diversos!$I$2,IF(LEN(B585)&lt;=11,TEXT(B585,"00000000000"),TEXT(B585,"00000000000000")),IF(L585=Diversos!$I$3,G585,F585)))</f>
        <v/>
      </c>
      <c r="N585" s="12" t="inlineStr">
        <is>
          <t>MAT</t>
        </is>
      </c>
      <c r="P585" s="12" t="inlineStr">
        <is>
          <t>FORNECEDOR</t>
        </is>
      </c>
      <c r="Q585" s="12" t="inlineStr">
        <is>
          <t>RUA ARTUR JOVIANO</t>
        </is>
      </c>
      <c r="R585" s="12" t="n">
        <v>136</v>
      </c>
      <c r="T585" s="12" t="inlineStr">
        <is>
          <t>CRUZEIRO</t>
        </is>
      </c>
      <c r="U585" s="42" t="n">
        <v>30310270</v>
      </c>
      <c r="V585" s="12" t="inlineStr">
        <is>
          <t>BELOHORIZONTE</t>
        </is>
      </c>
      <c r="W585" s="12" t="inlineStr">
        <is>
          <t>MG</t>
        </is>
      </c>
      <c r="AA585" s="59">
        <f>IF(AND(AB585&lt;&gt;"",AC585&lt;&gt;""),AC585,AB585&amp;AC585)</f>
        <v/>
      </c>
      <c r="AB585" s="12">
        <f>IF(H585=0,"",IF(I585=13,H585&amp;"  "&amp;TEXT(I585,"000")&amp;"  "&amp;TEXT(J585,"0000")&amp;"  "&amp;K585&amp;" - CPF: "&amp;E585,H585&amp;"  "&amp;TEXT(J585,"0000")&amp;"  "&amp;K585&amp;" - CPF: "&amp;AF585))</f>
        <v/>
      </c>
      <c r="AC585" s="12">
        <f>IF(L585=0,"",IF(AND(L585="CNPJ/CPF",A585="PF"),"PIX: "&amp;TEXT(M585,"00000000000"),IF(L585="TELEFONE","PIX: "&amp;M585,IF(L585="EMAIL","PIX: "&amp;M585,"PIX: "&amp;TEXT(M585,"00000000000000")))))</f>
        <v/>
      </c>
      <c r="AE585" s="86">
        <f>IF(A585="PF",LEN(B585),"")</f>
        <v/>
      </c>
      <c r="AF585" s="12">
        <f>IF(AE585="","",IF(AE585=8,"000."&amp;LEFT(B585,3)&amp;"."&amp;MID(B585,4,3)&amp;"-"&amp;RIGHT(B585,2),IF(AE585=9,"00"&amp;LEFT(B585,1)&amp;"."&amp;MID(B585,2,3)&amp;"."&amp;MID(B585,5,3)&amp;"-"&amp;RIGHT(B585,2),IF(AE585=10,"0"&amp;LEFT(B585,2)&amp;"."&amp;MID(B585,3,3)&amp;"."&amp;MID(B585,6,3)&amp;"-"&amp;RIGHT(B585,2),LEFT(B585,3)&amp;"."&amp;MID(B585,4,3)&amp;"."&amp;MID(B585,7,3)&amp;"-"&amp;RIGHT(B585,2)))))</f>
        <v/>
      </c>
    </row>
    <row r="586">
      <c r="A586" s="98">
        <f>IF(B586="","",IF(LEN(B586)&lt;=11,"PF","PJ"))</f>
        <v/>
      </c>
      <c r="B586" s="98" t="n">
        <v>31995273779</v>
      </c>
      <c r="C586" s="35" t="inlineStr">
        <is>
          <t>VITOR HENRIQUE</t>
        </is>
      </c>
      <c r="D586" s="35">
        <f>UPPER(C586)</f>
        <v/>
      </c>
      <c r="E586" s="98">
        <f>B586</f>
        <v/>
      </c>
      <c r="F586" s="38" t="n">
        <v>31995273779</v>
      </c>
      <c r="L586" s="12" t="inlineStr">
        <is>
          <t>TELEFONE</t>
        </is>
      </c>
      <c r="M586" s="41">
        <f>IF(L586=0,"",IF(L586=Diversos!$I$2,IF(LEN(B586)&lt;=11,TEXT(B586,"00000000000"),TEXT(B586,"00000000000000")),IF(L586=Diversos!$I$3,G586,F586)))</f>
        <v/>
      </c>
      <c r="N586" s="12" t="inlineStr">
        <is>
          <t>MO</t>
        </is>
      </c>
      <c r="AA586" s="59">
        <f>IF(AND(AB586&lt;&gt;"",AC586&lt;&gt;""),AC586,AB586&amp;AC586)</f>
        <v/>
      </c>
      <c r="AB586" s="12">
        <f>IF(H586=0,"",IF(I586=13,H586&amp;"  "&amp;TEXT(I586,"000")&amp;"  "&amp;TEXT(J586,"0000")&amp;"  "&amp;K586&amp;" - CPF: "&amp;E586,H586&amp;"  "&amp;TEXT(J586,"0000")&amp;"  "&amp;K586&amp;" - CPF: "&amp;AF586))</f>
        <v/>
      </c>
      <c r="AC586" s="12">
        <f>IF(L586=0,"",IF(AND(L586="CNPJ/CPF",A586="PF"),"PIX: "&amp;TEXT(M586,"00000000000"),IF(L586="TELEFONE","PIX: "&amp;M586,IF(L586="EMAIL","PIX: "&amp;M586,"PIX: "&amp;TEXT(M586,"00000000000000")))))</f>
        <v/>
      </c>
      <c r="AE586" s="86">
        <f>IF(A586="PF",LEN(B586),"")</f>
        <v/>
      </c>
      <c r="AF586" s="12">
        <f>IF(AE586="","",IF(AE586=8,"000."&amp;LEFT(B586,3)&amp;"."&amp;MID(B586,4,3)&amp;"-"&amp;RIGHT(B586,2),IF(AE586=9,"00"&amp;LEFT(B586,1)&amp;"."&amp;MID(B586,2,3)&amp;"."&amp;MID(B586,5,3)&amp;"-"&amp;RIGHT(B586,2),IF(AE586=10,"0"&amp;LEFT(B586,2)&amp;"."&amp;MID(B586,3,3)&amp;"."&amp;MID(B586,6,3)&amp;"-"&amp;RIGHT(B586,2),LEFT(B586,3)&amp;"."&amp;MID(B586,4,3)&amp;"."&amp;MID(B586,7,3)&amp;"-"&amp;RIGHT(B586,2)))))</f>
        <v/>
      </c>
    </row>
    <row r="587">
      <c r="A587" s="98">
        <f>IF(B587="","",IF(LEN(B587)&lt;=11,"PF","PJ"))</f>
        <v/>
      </c>
      <c r="B587" s="98" t="n">
        <v>15131692628</v>
      </c>
      <c r="C587" s="35" t="inlineStr">
        <is>
          <t>VITOR MARCOS QUEIROZ DOS SANTOS</t>
        </is>
      </c>
      <c r="D587" s="35">
        <f>UPPER(C587)</f>
        <v/>
      </c>
      <c r="E587" s="98">
        <f>B587</f>
        <v/>
      </c>
      <c r="F587" s="38" t="n">
        <v>31982303863</v>
      </c>
      <c r="L587" s="12" t="inlineStr">
        <is>
          <t>TELEFONE</t>
        </is>
      </c>
      <c r="M587" s="41">
        <f>IF(L587=0,"",IF(L587=Diversos!$I$2,IF(LEN(B587)&lt;=11,TEXT(B587,"00000000000"),TEXT(B587,"00000000000000")),IF(L587=Diversos!$I$3,G587,F587)))</f>
        <v/>
      </c>
      <c r="N587" s="12" t="inlineStr">
        <is>
          <t>MO</t>
        </is>
      </c>
      <c r="P587" s="12" t="inlineStr">
        <is>
          <t>COLABORADOR</t>
        </is>
      </c>
      <c r="AA587" s="59">
        <f>IF(AND(AB587&lt;&gt;"",AC587&lt;&gt;""),AC587,AB587&amp;AC587)</f>
        <v/>
      </c>
      <c r="AB587" s="12">
        <f>IF(H587=0,"",IF(I587=13,H587&amp;"  "&amp;TEXT(I587,"000")&amp;"  "&amp;TEXT(J587,"0000")&amp;"  "&amp;K587&amp;" - CPF: "&amp;E587,H587&amp;"  "&amp;TEXT(J587,"0000")&amp;"  "&amp;K587&amp;" - CPF: "&amp;AF587))</f>
        <v/>
      </c>
      <c r="AC587" s="12">
        <f>IF(L587=0,"",IF(AND(L587="CNPJ/CPF",A587="PF"),"PIX: "&amp;TEXT(M587,"00000000000"),IF(L587="TELEFONE","PIX: "&amp;M587,IF(L587="EMAIL","PIX: "&amp;M587,"PIX: "&amp;TEXT(M587,"00000000000000")))))</f>
        <v/>
      </c>
      <c r="AE587" s="86">
        <f>IF(A587="PF",LEN(B587),"")</f>
        <v/>
      </c>
      <c r="AF587" s="12">
        <f>IF(AE587="","",IF(AE587=8,"000."&amp;LEFT(B587,3)&amp;"."&amp;MID(B587,4,3)&amp;"-"&amp;RIGHT(B587,2),IF(AE587=9,"00"&amp;LEFT(B587,1)&amp;"."&amp;MID(B587,2,3)&amp;"."&amp;MID(B587,5,3)&amp;"-"&amp;RIGHT(B587,2),IF(AE587=10,"0"&amp;LEFT(B587,2)&amp;"."&amp;MID(B587,3,3)&amp;"."&amp;MID(B587,6,3)&amp;"-"&amp;RIGHT(B587,2),LEFT(B587,3)&amp;"."&amp;MID(B587,4,3)&amp;"."&amp;MID(B587,7,3)&amp;"-"&amp;RIGHT(B587,2)))))</f>
        <v/>
      </c>
    </row>
    <row r="588">
      <c r="A588" s="98">
        <f>IF(B588="","",IF(LEN(B588)&lt;=11,"PF","PJ"))</f>
        <v/>
      </c>
      <c r="B588" s="98" t="n">
        <v>40087823000110</v>
      </c>
      <c r="C588" s="35" t="inlineStr">
        <is>
          <t>NEOVIDROS COMERCIAL LTDA.</t>
        </is>
      </c>
      <c r="D588" s="35" t="inlineStr">
        <is>
          <t>VITRA VIDROS</t>
        </is>
      </c>
      <c r="E588" s="98">
        <f>B588</f>
        <v/>
      </c>
      <c r="M588" s="41">
        <f>IF(L588=0,"",IF(L588=Diversos!$I$2,IF(LEN(B588)&lt;=11,TEXT(B588,"00000000000"),TEXT(B588,"00000000000000")),IF(L588=Diversos!$I$3,G588,F588)))</f>
        <v/>
      </c>
      <c r="N588" s="12" t="inlineStr">
        <is>
          <t>MAT</t>
        </is>
      </c>
      <c r="AA588" s="59">
        <f>IF(AND(AB588&lt;&gt;"",AC588&lt;&gt;""),AC588,AB588&amp;AC588)</f>
        <v/>
      </c>
      <c r="AB588" s="12">
        <f>IF(H588=0,"",IF(I588=13,H588&amp;"  "&amp;TEXT(I588,"000")&amp;"  "&amp;TEXT(J588,"0000")&amp;"  "&amp;K588&amp;" - CPF: "&amp;E588,H588&amp;"  "&amp;TEXT(J588,"0000")&amp;"  "&amp;K588&amp;" - CPF: "&amp;AF588))</f>
        <v/>
      </c>
      <c r="AC588" s="12">
        <f>IF(L588=0,"",IF(AND(L588="CNPJ/CPF",A588="PF"),"PIX: "&amp;TEXT(M588,"00000000000"),IF(L588="TELEFONE","PIX: "&amp;M588,IF(L588="EMAIL","PIX: "&amp;M588,"PIX: "&amp;TEXT(M588,"00000000000000")))))</f>
        <v/>
      </c>
      <c r="AE588" s="86">
        <f>IF(A588="PF",LEN(B588),"")</f>
        <v/>
      </c>
      <c r="AF588" s="12">
        <f>IF(AE588="","",IF(AE588=8,"000."&amp;LEFT(B588,3)&amp;"."&amp;MID(B588,4,3)&amp;"-"&amp;RIGHT(B588,2),IF(AE588=9,"00"&amp;LEFT(B588,1)&amp;"."&amp;MID(B588,2,3)&amp;"."&amp;MID(B588,5,3)&amp;"-"&amp;RIGHT(B588,2),IF(AE588=10,"0"&amp;LEFT(B588,2)&amp;"."&amp;MID(B588,3,3)&amp;"."&amp;MID(B588,6,3)&amp;"-"&amp;RIGHT(B588,2),LEFT(B588,3)&amp;"."&amp;MID(B588,4,3)&amp;"."&amp;MID(B588,7,3)&amp;"-"&amp;RIGHT(B588,2)))))</f>
        <v/>
      </c>
    </row>
    <row r="589">
      <c r="A589" s="98">
        <f>IF(B589="","",IF(LEN(B589)&lt;=11,"PF","PJ"))</f>
        <v/>
      </c>
      <c r="B589" s="98" t="n">
        <v>5896435000341</v>
      </c>
      <c r="C589" s="35" t="inlineStr">
        <is>
          <t>WALSYWA INDUSTRIA E COMERCIO DE PRODUTOS METALURGICOS LTDA</t>
        </is>
      </c>
      <c r="D589" s="35" t="inlineStr">
        <is>
          <t>WALSYWA</t>
        </is>
      </c>
      <c r="E589" s="37">
        <f>B589</f>
        <v/>
      </c>
      <c r="F589" s="43" t="n"/>
      <c r="M589" s="41">
        <f>IF(L589=0,"",IF(L589=Diversos!$I$2,IF(LEN(B589)&lt;=11,TEXT(B589,"00000000000"),TEXT(B589,"00000000000000")),IF(L589=Diversos!$I$3,G589,F589)))</f>
        <v/>
      </c>
      <c r="N589" s="12" t="inlineStr">
        <is>
          <t>MAT</t>
        </is>
      </c>
      <c r="Q589" s="12" t="inlineStr">
        <is>
          <t>RODOVIA FERNAO DIAS  DIRECAO SAO PAULO</t>
        </is>
      </c>
      <c r="S589" s="12" t="inlineStr">
        <is>
          <t>KM 916</t>
        </is>
      </c>
      <c r="T589" s="12" t="inlineStr">
        <is>
          <t>CUBATAO</t>
        </is>
      </c>
      <c r="U589" s="42" t="n">
        <v>37650000</v>
      </c>
      <c r="V589" s="12" t="inlineStr">
        <is>
          <t>CAMANDUCAIA</t>
        </is>
      </c>
      <c r="W589" s="12" t="inlineStr">
        <is>
          <t>MG</t>
        </is>
      </c>
      <c r="AA589" s="59">
        <f>IF(AND(AB589&lt;&gt;"",AC589&lt;&gt;""),AC589,AB589&amp;AC589)</f>
        <v/>
      </c>
      <c r="AB589" s="12">
        <f>IF(H589=0,"",IF(I589=13,H589&amp;"  "&amp;TEXT(I589,"000")&amp;"  "&amp;TEXT(J589,"0000")&amp;"  "&amp;K589&amp;" - CPF: "&amp;E589,H589&amp;"  "&amp;TEXT(J589,"0000")&amp;"  "&amp;K589&amp;" - CPF: "&amp;AF589))</f>
        <v/>
      </c>
      <c r="AC589" s="12">
        <f>IF(L589=0,"",IF(AND(L589="CNPJ/CPF",A589="PF"),"PIX: "&amp;TEXT(M589,"00000000000"),IF(L589="TELEFONE","PIX: "&amp;M589,IF(L589="EMAIL","PIX: "&amp;M589,"PIX: "&amp;TEXT(M589,"00000000000000")))))</f>
        <v/>
      </c>
      <c r="AE589" s="86">
        <f>IF(A589="PF",LEN(B589),"")</f>
        <v/>
      </c>
      <c r="AF589" s="12">
        <f>IF(AE589="","",IF(AE589=8,"000."&amp;LEFT(B589,3)&amp;"."&amp;MID(B589,4,3)&amp;"-"&amp;RIGHT(B589,2),IF(AE589=9,"00"&amp;LEFT(B589,1)&amp;"."&amp;MID(B589,2,3)&amp;"."&amp;MID(B589,5,3)&amp;"-"&amp;RIGHT(B589,2),IF(AE589=10,"0"&amp;LEFT(B589,2)&amp;"."&amp;MID(B589,3,3)&amp;"."&amp;MID(B589,6,3)&amp;"-"&amp;RIGHT(B589,2),LEFT(B589,3)&amp;"."&amp;MID(B589,4,3)&amp;"."&amp;MID(B589,7,3)&amp;"-"&amp;RIGHT(B589,2)))))</f>
        <v/>
      </c>
    </row>
    <row r="590">
      <c r="A590" s="98">
        <f>IF(B590="","",IF(LEN(B590)&lt;=11,"PF","PJ"))</f>
        <v/>
      </c>
      <c r="B590" s="98" t="n">
        <v>8022030600</v>
      </c>
      <c r="C590" s="35" t="inlineStr">
        <is>
          <t xml:space="preserve">WALTER BARBOSA DOS SANTOS </t>
        </is>
      </c>
      <c r="D590" s="35">
        <f>UPPER(C590)</f>
        <v/>
      </c>
      <c r="E590" s="98">
        <f>B590</f>
        <v/>
      </c>
      <c r="L590" s="12" t="inlineStr">
        <is>
          <t>CNPJ/CPF</t>
        </is>
      </c>
      <c r="M590" s="41">
        <f>IF(L590=0,"",IF(L590=Diversos!$I$2,IF(LEN(B590)&lt;=11,TEXT(B590,"00000000000"),TEXT(B590,"00000000000000")),IF(L590=Diversos!$I$3,G590,F590)))</f>
        <v/>
      </c>
      <c r="N590" s="12" t="inlineStr">
        <is>
          <t>SERV</t>
        </is>
      </c>
      <c r="AA590" s="59">
        <f>IF(AND(AB590&lt;&gt;"",AC590&lt;&gt;""),AC590,AB590&amp;AC590)</f>
        <v/>
      </c>
      <c r="AB590" s="12">
        <f>IF(H590=0,"",IF(I590=13,H590&amp;"  "&amp;TEXT(I590,"000")&amp;"  "&amp;TEXT(J590,"0000")&amp;"  "&amp;K590&amp;" - CPF: "&amp;E590,H590&amp;"  "&amp;TEXT(J590,"0000")&amp;"  "&amp;K590&amp;" - CPF: "&amp;AF590))</f>
        <v/>
      </c>
      <c r="AC590" s="12">
        <f>IF(L590=0,"",IF(AND(L590="CNPJ/CPF",A590="PF"),"PIX: "&amp;TEXT(M590,"00000000000"),IF(L590="TELEFONE","PIX: "&amp;M590,IF(L590="EMAIL","PIX: "&amp;M590,"PIX: "&amp;TEXT(M590,"00000000000000")))))</f>
        <v/>
      </c>
      <c r="AE590" s="86">
        <f>IF(A590="PF",LEN(B590),"")</f>
        <v/>
      </c>
      <c r="AF590" s="12">
        <f>IF(AE590="","",IF(AE590=8,"000."&amp;LEFT(B590,3)&amp;"."&amp;MID(B590,4,3)&amp;"-"&amp;RIGHT(B590,2),IF(AE590=9,"00"&amp;LEFT(B590,1)&amp;"."&amp;MID(B590,2,3)&amp;"."&amp;MID(B590,5,3)&amp;"-"&amp;RIGHT(B590,2),IF(AE590=10,"0"&amp;LEFT(B590,2)&amp;"."&amp;MID(B590,3,3)&amp;"."&amp;MID(B590,6,3)&amp;"-"&amp;RIGHT(B590,2),LEFT(B590,3)&amp;"."&amp;MID(B590,4,3)&amp;"."&amp;MID(B590,7,3)&amp;"-"&amp;RIGHT(B590,2)))))</f>
        <v/>
      </c>
    </row>
    <row r="591">
      <c r="A591" s="98">
        <f>IF(B591="","",IF(LEN(B591)&lt;=11,"PF","PJ"))</f>
        <v/>
      </c>
      <c r="B591" s="98" t="n">
        <v>36716693000160</v>
      </c>
      <c r="C591" s="35" t="inlineStr">
        <is>
          <t>WALTER BARBOSA DOS SANTOS  MEI</t>
        </is>
      </c>
      <c r="D591" s="35">
        <f>UPPER(C591)</f>
        <v/>
      </c>
      <c r="E591" s="98">
        <f>B591</f>
        <v/>
      </c>
      <c r="M591" s="41">
        <f>IF(L591=0,"",IF(L591=Diversos!$I$2,IF(LEN(B591)&lt;=11,TEXT(B591,"00000000000"),TEXT(B591,"00000000000000")),IF(L591=Diversos!$I$3,G591,F591)))</f>
        <v/>
      </c>
      <c r="N591" s="12" t="inlineStr">
        <is>
          <t>DIV</t>
        </is>
      </c>
      <c r="AA591" s="59">
        <f>IF(AND(AB591&lt;&gt;"",AC591&lt;&gt;""),AC591,AB591&amp;AC591)</f>
        <v/>
      </c>
      <c r="AB591" s="12">
        <f>IF(H591=0,"",IF(I591=13,H591&amp;"  "&amp;TEXT(I591,"000")&amp;"  "&amp;TEXT(J591,"0000")&amp;"  "&amp;K591&amp;" - CPF: "&amp;E591,H591&amp;"  "&amp;TEXT(J591,"0000")&amp;"  "&amp;K591&amp;" - CPF: "&amp;AF591))</f>
        <v/>
      </c>
      <c r="AC591" s="12">
        <f>IF(L591=0,"",IF(AND(L591="CNPJ/CPF",A591="PF"),"PIX: "&amp;TEXT(M591,"00000000000"),IF(L591="TELEFONE","PIX: "&amp;M591,IF(L591="EMAIL","PIX: "&amp;M591,"PIX: "&amp;TEXT(M591,"00000000000000")))))</f>
        <v/>
      </c>
      <c r="AE591" s="86">
        <f>IF(A591="PF",LEN(B591),"")</f>
        <v/>
      </c>
      <c r="AF591" s="12">
        <f>IF(AE591="","",IF(AE591=8,"000."&amp;LEFT(B591,3)&amp;"."&amp;MID(B591,4,3)&amp;"-"&amp;RIGHT(B591,2),IF(AE591=9,"00"&amp;LEFT(B591,1)&amp;"."&amp;MID(B591,2,3)&amp;"."&amp;MID(B591,5,3)&amp;"-"&amp;RIGHT(B591,2),IF(AE591=10,"0"&amp;LEFT(B591,2)&amp;"."&amp;MID(B591,3,3)&amp;"."&amp;MID(B591,6,3)&amp;"-"&amp;RIGHT(B591,2),LEFT(B591,3)&amp;"."&amp;MID(B591,4,3)&amp;"."&amp;MID(B591,7,3)&amp;"-"&amp;RIGHT(B591,2)))))</f>
        <v/>
      </c>
    </row>
    <row r="592">
      <c r="A592" s="98">
        <f>IF(B592="","",IF(LEN(B592)&lt;=11,"PF","PJ"))</f>
        <v/>
      </c>
      <c r="B592" s="37" t="n">
        <v>98803492615</v>
      </c>
      <c r="C592" s="36" t="inlineStr">
        <is>
          <t>WALTERSON ANDRE</t>
        </is>
      </c>
      <c r="D592" s="36">
        <f>UPPER(C592)</f>
        <v/>
      </c>
      <c r="E592" s="37">
        <f>B592</f>
        <v/>
      </c>
      <c r="F592" s="43" t="n"/>
      <c r="G592" s="44" t="n"/>
      <c r="H592" s="44" t="inlineStr">
        <is>
          <t>CEF</t>
        </is>
      </c>
      <c r="I592" s="45" t="n">
        <v>13</v>
      </c>
      <c r="J592" s="46" t="n">
        <v>536</v>
      </c>
      <c r="K592" s="44" t="n">
        <v>70609</v>
      </c>
      <c r="L592" s="44" t="n"/>
      <c r="M592" s="41">
        <f>IF(L592=0,"",IF(L592=Diversos!$I$2,IF(LEN(B592)&lt;=11,TEXT(B592,"00000000000"),TEXT(B592,"00000000000000")),IF(L592=Diversos!$I$3,G592,F592)))</f>
        <v/>
      </c>
      <c r="N592" s="12" t="inlineStr">
        <is>
          <t>MO</t>
        </is>
      </c>
      <c r="O592" s="44" t="n"/>
      <c r="P592" s="44" t="inlineStr">
        <is>
          <t>COLABORADOR</t>
        </is>
      </c>
      <c r="Q592" s="44" t="n"/>
      <c r="R592" s="44" t="n"/>
      <c r="S592" s="44" t="n"/>
      <c r="T592" s="44" t="n"/>
      <c r="U592" s="47" t="n"/>
      <c r="V592" s="44" t="n"/>
      <c r="W592" s="44" t="n"/>
      <c r="X592" s="44" t="n"/>
      <c r="Y592" s="44" t="n"/>
      <c r="Z592" s="44" t="n"/>
      <c r="AA592" s="59">
        <f>IF(AND(AB592&lt;&gt;"",AC592&lt;&gt;""),AC592,AB592&amp;AC592)</f>
        <v/>
      </c>
      <c r="AB592" s="12">
        <f>IF(H592=0,"",IF(I592=13,H592&amp;"  "&amp;TEXT(I592,"000")&amp;"  "&amp;TEXT(J592,"0000")&amp;"  "&amp;K592&amp;" - CPF: "&amp;E592,H592&amp;"  "&amp;TEXT(J592,"0000")&amp;"  "&amp;K592&amp;" - CPF: "&amp;AF592))</f>
        <v/>
      </c>
      <c r="AC592" s="12">
        <f>IF(L592=0,"",IF(AND(L592="CNPJ/CPF",A592="PF"),"PIX: "&amp;TEXT(M592,"00000000000"),IF(L592="TELEFONE","PIX: "&amp;M592,IF(L592="EMAIL","PIX: "&amp;M592,"PIX: "&amp;TEXT(M592,"00000000000000")))))</f>
        <v/>
      </c>
      <c r="AE592" s="86">
        <f>IF(A592="PF",LEN(B592),"")</f>
        <v/>
      </c>
      <c r="AF592" s="12">
        <f>IF(AE592="","",IF(AE592=8,"000."&amp;LEFT(B592,3)&amp;"."&amp;MID(B592,4,3)&amp;"-"&amp;RIGHT(B592,2),IF(AE592=9,"00"&amp;LEFT(B592,1)&amp;"."&amp;MID(B592,2,3)&amp;"."&amp;MID(B592,5,3)&amp;"-"&amp;RIGHT(B592,2),IF(AE592=10,"0"&amp;LEFT(B592,2)&amp;"."&amp;MID(B592,3,3)&amp;"."&amp;MID(B592,6,3)&amp;"-"&amp;RIGHT(B592,2),LEFT(B592,3)&amp;"."&amp;MID(B592,4,3)&amp;"."&amp;MID(B592,7,3)&amp;"-"&amp;RIGHT(B592,2)))))</f>
        <v/>
      </c>
    </row>
    <row r="593">
      <c r="A593" s="98">
        <f>IF(B593="","",IF(LEN(B593)&lt;=11,"PF","PJ"))</f>
        <v/>
      </c>
      <c r="B593" s="98" t="n">
        <v>3333136660</v>
      </c>
      <c r="C593" s="35" t="inlineStr">
        <is>
          <t>WANDERLEI RODRIGUES CALDEIRA</t>
        </is>
      </c>
      <c r="D593" s="36">
        <f>UPPER(C593)</f>
        <v/>
      </c>
      <c r="E593" s="37">
        <f>B593</f>
        <v/>
      </c>
      <c r="H593" s="12" t="inlineStr">
        <is>
          <t>CEF</t>
        </is>
      </c>
      <c r="J593" s="40" t="n">
        <v>2427</v>
      </c>
      <c r="K593" s="12" t="n">
        <v>7636683840</v>
      </c>
      <c r="M593" s="41">
        <f>IF(L593=0,"",IF(L593=Diversos!$I$2,IF(LEN(B593)&lt;=11,TEXT(B593,"00000000000"),TEXT(B593,"00000000000000")),IF(L593=Diversos!$I$3,G593,F593)))</f>
        <v/>
      </c>
      <c r="N593" s="12" t="inlineStr">
        <is>
          <t>MO</t>
        </is>
      </c>
      <c r="P593" s="12" t="inlineStr">
        <is>
          <t>COLABORADOR</t>
        </is>
      </c>
      <c r="AA593" s="59">
        <f>IF(AND(AB593&lt;&gt;"",AC593&lt;&gt;""),AC593,AB593&amp;AC593)</f>
        <v/>
      </c>
      <c r="AB593" s="12">
        <f>IF(H593=0,"",IF(I593=13,H593&amp;"  "&amp;TEXT(I593,"000")&amp;"  "&amp;TEXT(J593,"0000")&amp;"  "&amp;K593&amp;" - CPF: "&amp;E593,H593&amp;"  "&amp;TEXT(J593,"0000")&amp;"  "&amp;K593&amp;" - CPF: "&amp;AF593))</f>
        <v/>
      </c>
      <c r="AC593" s="12">
        <f>IF(L593=0,"",IF(AND(L593="CNPJ/CPF",A593="PF"),"PIX: "&amp;TEXT(M593,"00000000000"),IF(L593="TELEFONE","PIX: "&amp;M593,IF(L593="EMAIL","PIX: "&amp;M593,"PIX: "&amp;TEXT(M593,"00000000000000")))))</f>
        <v/>
      </c>
      <c r="AE593" s="86">
        <f>IF(A593="PF",LEN(B593),"")</f>
        <v/>
      </c>
      <c r="AF593" s="12">
        <f>IF(AE593="","",IF(AE593=8,"000."&amp;LEFT(B593,3)&amp;"."&amp;MID(B593,4,3)&amp;"-"&amp;RIGHT(B593,2),IF(AE593=9,"00"&amp;LEFT(B593,1)&amp;"."&amp;MID(B593,2,3)&amp;"."&amp;MID(B593,5,3)&amp;"-"&amp;RIGHT(B593,2),IF(AE593=10,"0"&amp;LEFT(B593,2)&amp;"."&amp;MID(B593,3,3)&amp;"."&amp;MID(B593,6,3)&amp;"-"&amp;RIGHT(B593,2),LEFT(B593,3)&amp;"."&amp;MID(B593,4,3)&amp;"."&amp;MID(B593,7,3)&amp;"-"&amp;RIGHT(B593,2)))))</f>
        <v/>
      </c>
    </row>
    <row r="594">
      <c r="A594" s="98">
        <f>IF(B594="","",IF(LEN(B594)&lt;=11,"PF","PJ"))</f>
        <v/>
      </c>
      <c r="B594" s="98" t="n">
        <v>96830123615</v>
      </c>
      <c r="C594" s="36" t="inlineStr">
        <is>
          <t>WANDERLEY DE SOUZA MAIA</t>
        </is>
      </c>
      <c r="D594" s="36">
        <f>UPPER(C594)</f>
        <v/>
      </c>
      <c r="E594" s="37">
        <f>B594</f>
        <v/>
      </c>
      <c r="F594" s="43" t="n"/>
      <c r="H594" s="59" t="inlineStr">
        <is>
          <t>CEF</t>
        </is>
      </c>
      <c r="I594" s="60" t="n">
        <v>13</v>
      </c>
      <c r="J594" s="61" t="n">
        <v>1486</v>
      </c>
      <c r="K594" s="59" t="n">
        <v>735602</v>
      </c>
      <c r="M594" s="41">
        <f>IF(L594=0,"",IF(L594=Diversos!$I$2,IF(LEN(B594)&lt;=11,TEXT(B594,"00000000000"),TEXT(B594,"00000000000000")),IF(L594=Diversos!$I$3,G594,F594)))</f>
        <v/>
      </c>
      <c r="N594" s="12" t="inlineStr">
        <is>
          <t>MO</t>
        </is>
      </c>
      <c r="P594" s="12" t="inlineStr">
        <is>
          <t>COLABORADOR</t>
        </is>
      </c>
      <c r="Q594" s="44" t="n"/>
      <c r="R594" s="44" t="n"/>
      <c r="S594" s="44" t="n"/>
      <c r="V594" s="44" t="n"/>
      <c r="W594" s="44" t="n"/>
      <c r="AA594" s="59">
        <f>IF(AND(AB594&lt;&gt;"",AC594&lt;&gt;""),AC594,AB594&amp;AC594)</f>
        <v/>
      </c>
      <c r="AB594" s="12">
        <f>IF(H594=0,"",IF(I594=13,H594&amp;"  "&amp;TEXT(I594,"000")&amp;"  "&amp;TEXT(J594,"0000")&amp;"  "&amp;K594&amp;" - CPF: "&amp;E594,H594&amp;"  "&amp;TEXT(J594,"0000")&amp;"  "&amp;K594&amp;" - CPF: "&amp;AF594))</f>
        <v/>
      </c>
      <c r="AC594" s="12">
        <f>IF(L594=0,"",IF(AND(L594="CNPJ/CPF",A594="PF"),"PIX: "&amp;TEXT(M594,"00000000000"),IF(L594="TELEFONE","PIX: "&amp;M594,IF(L594="EMAIL","PIX: "&amp;M594,"PIX: "&amp;TEXT(M594,"00000000000000")))))</f>
        <v/>
      </c>
      <c r="AE594" s="86">
        <f>IF(A594="PF",LEN(B594),"")</f>
        <v/>
      </c>
      <c r="AF594" s="12">
        <f>IF(AE594="","",IF(AE594=8,"000."&amp;LEFT(B594,3)&amp;"."&amp;MID(B594,4,3)&amp;"-"&amp;RIGHT(B594,2),IF(AE594=9,"00"&amp;LEFT(B594,1)&amp;"."&amp;MID(B594,2,3)&amp;"."&amp;MID(B594,5,3)&amp;"-"&amp;RIGHT(B594,2),IF(AE594=10,"0"&amp;LEFT(B594,2)&amp;"."&amp;MID(B594,3,3)&amp;"."&amp;MID(B594,6,3)&amp;"-"&amp;RIGHT(B594,2),LEFT(B594,3)&amp;"."&amp;MID(B594,4,3)&amp;"."&amp;MID(B594,7,3)&amp;"-"&amp;RIGHT(B594,2)))))</f>
        <v/>
      </c>
    </row>
    <row r="595">
      <c r="A595" s="98">
        <f>IF(B595="","",IF(LEN(B595)&lt;=11,"PF","PJ"))</f>
        <v/>
      </c>
      <c r="B595" s="98" t="n">
        <v>9221229629</v>
      </c>
      <c r="C595" s="35" t="inlineStr">
        <is>
          <t>WANDERSON CARLOS SANTOS VIEIRA</t>
        </is>
      </c>
      <c r="D595" s="35">
        <f>UPPER(C595)</f>
        <v/>
      </c>
      <c r="E595" s="98">
        <f>B595</f>
        <v/>
      </c>
      <c r="F595" s="38" t="n">
        <v>38998369770</v>
      </c>
      <c r="L595" s="12" t="inlineStr">
        <is>
          <t>TELEFONE</t>
        </is>
      </c>
      <c r="M595" s="41">
        <f>IF(L595=0,"",IF(L595=Diversos!$I$2,IF(LEN(B595)&lt;=11,TEXT(B595,"00000000000"),TEXT(B595,"00000000000000")),IF(L595=Diversos!$I$3,G595,F595)))</f>
        <v/>
      </c>
      <c r="N595" s="12" t="inlineStr">
        <is>
          <t>MO</t>
        </is>
      </c>
      <c r="P595" s="12" t="inlineStr">
        <is>
          <t>COLABORADOR</t>
        </is>
      </c>
      <c r="AA595" s="59">
        <f>IF(AND(AB595&lt;&gt;"",AC595&lt;&gt;""),AC595,AB595&amp;AC595)</f>
        <v/>
      </c>
      <c r="AB595" s="12">
        <f>IF(H595=0,"",IF(I595=13,H595&amp;"  "&amp;TEXT(I595,"000")&amp;"  "&amp;TEXT(J595,"0000")&amp;"  "&amp;K595&amp;" - CPF: "&amp;E595,H595&amp;"  "&amp;TEXT(J595,"0000")&amp;"  "&amp;K595&amp;" - CPF: "&amp;AF595))</f>
        <v/>
      </c>
      <c r="AC595" s="12">
        <f>IF(L595=0,"",IF(AND(L595="CNPJ/CPF",A595="PF"),"PIX: "&amp;TEXT(M595,"00000000000"),IF(L595="TELEFONE","PIX: "&amp;M595,IF(L595="EMAIL","PIX: "&amp;M595,"PIX: "&amp;TEXT(M595,"00000000000000")))))</f>
        <v/>
      </c>
      <c r="AE595" s="86">
        <f>IF(A595="PF",LEN(B595),"")</f>
        <v/>
      </c>
      <c r="AF595" s="12">
        <f>IF(AE595="","",IF(AE595=8,"000."&amp;LEFT(B595,3)&amp;"."&amp;MID(B595,4,3)&amp;"-"&amp;RIGHT(B595,2),IF(AE595=9,"00"&amp;LEFT(B595,1)&amp;"."&amp;MID(B595,2,3)&amp;"."&amp;MID(B595,5,3)&amp;"-"&amp;RIGHT(B595,2),IF(AE595=10,"0"&amp;LEFT(B595,2)&amp;"."&amp;MID(B595,3,3)&amp;"."&amp;MID(B595,6,3)&amp;"-"&amp;RIGHT(B595,2),LEFT(B595,3)&amp;"."&amp;MID(B595,4,3)&amp;"."&amp;MID(B595,7,3)&amp;"-"&amp;RIGHT(B595,2)))))</f>
        <v/>
      </c>
    </row>
    <row r="596">
      <c r="A596" s="98">
        <f>IF(B596="","",IF(LEN(B596)&lt;=11,"PF","PJ"))</f>
        <v/>
      </c>
      <c r="B596" s="98" t="n">
        <v>12095122623</v>
      </c>
      <c r="C596" s="35" t="inlineStr">
        <is>
          <t>WANDERSON ROMUALDO DE SOUZA</t>
        </is>
      </c>
      <c r="D596" s="35">
        <f>UPPER(C596)</f>
        <v/>
      </c>
      <c r="E596" s="98">
        <f>B596</f>
        <v/>
      </c>
      <c r="L596" s="12" t="inlineStr">
        <is>
          <t>CNPJ/CPF</t>
        </is>
      </c>
      <c r="M596" s="41">
        <f>IF(L596=0,"",IF(L596=Diversos!$I$2,IF(LEN(B596)&lt;=11,TEXT(B596,"00000000000"),TEXT(B596,"00000000000000")),IF(L596=Diversos!$I$3,G596,F596)))</f>
        <v/>
      </c>
      <c r="N596" s="12" t="inlineStr">
        <is>
          <t>MO</t>
        </is>
      </c>
      <c r="P596" s="12" t="inlineStr">
        <is>
          <t>COLABORADOR</t>
        </is>
      </c>
      <c r="AA596" s="59">
        <f>IF(AND(AB596&lt;&gt;"",AC596&lt;&gt;""),AC596,AB596&amp;AC596)</f>
        <v/>
      </c>
      <c r="AB596" s="12">
        <f>IF(H596=0,"",IF(I596=13,H596&amp;"  "&amp;TEXT(I596,"000")&amp;"  "&amp;TEXT(J596,"0000")&amp;"  "&amp;K596&amp;" - CPF: "&amp;E596,H596&amp;"  "&amp;TEXT(J596,"0000")&amp;"  "&amp;K596&amp;" - CPF: "&amp;AF596))</f>
        <v/>
      </c>
      <c r="AC596" s="12">
        <f>IF(L596=0,"",IF(AND(L596="CNPJ/CPF",A596="PF"),"PIX: "&amp;TEXT(M596,"00000000000"),IF(L596="TELEFONE","PIX: "&amp;M596,IF(L596="EMAIL","PIX: "&amp;M596,"PIX: "&amp;TEXT(M596,"00000000000000")))))</f>
        <v/>
      </c>
      <c r="AE596" s="86">
        <f>IF(A596="PF",LEN(B596),"")</f>
        <v/>
      </c>
      <c r="AF596" s="12">
        <f>IF(AE596="","",IF(AE596=8,"000."&amp;LEFT(B596,3)&amp;"."&amp;MID(B596,4,3)&amp;"-"&amp;RIGHT(B596,2),IF(AE596=9,"00"&amp;LEFT(B596,1)&amp;"."&amp;MID(B596,2,3)&amp;"."&amp;MID(B596,5,3)&amp;"-"&amp;RIGHT(B596,2),IF(AE596=10,"0"&amp;LEFT(B596,2)&amp;"."&amp;MID(B596,3,3)&amp;"."&amp;MID(B596,6,3)&amp;"-"&amp;RIGHT(B596,2),LEFT(B596,3)&amp;"."&amp;MID(B596,4,3)&amp;"."&amp;MID(B596,7,3)&amp;"-"&amp;RIGHT(B596,2)))))</f>
        <v/>
      </c>
    </row>
    <row r="597">
      <c r="A597" s="98">
        <f>IF(B597="","",IF(LEN(B597)&lt;=11,"PF","PJ"))</f>
        <v/>
      </c>
      <c r="B597" s="52" t="n">
        <v>11711711700</v>
      </c>
      <c r="C597" s="35" t="inlineStr">
        <is>
          <t>WASHINGTON MARTINS FERNANDES DA SILVA</t>
        </is>
      </c>
      <c r="D597" s="36">
        <f>UPPER(C597)</f>
        <v/>
      </c>
      <c r="E597" s="37">
        <f>B597</f>
        <v/>
      </c>
      <c r="F597" s="43" t="n"/>
      <c r="M597" s="41">
        <f>IF(L597=0,"",IF(L597=Diversos!$I$2,IF(LEN(B597)&lt;=11,TEXT(B597,"00000000000"),TEXT(B597,"00000000000000")),IF(L597=Diversos!$I$3,G597,F597)))</f>
        <v/>
      </c>
      <c r="N597" s="12" t="inlineStr">
        <is>
          <t>DIV</t>
        </is>
      </c>
      <c r="AA597" s="59">
        <f>IF(AND(AB597&lt;&gt;"",AC597&lt;&gt;""),AC597,AB597&amp;AC597)</f>
        <v/>
      </c>
      <c r="AB597" s="12">
        <f>IF(H597=0,"",IF(I597=13,H597&amp;"  "&amp;TEXT(I597,"000")&amp;"  "&amp;TEXT(J597,"0000")&amp;"  "&amp;K597&amp;" - CPF: "&amp;E597,H597&amp;"  "&amp;TEXT(J597,"0000")&amp;"  "&amp;K597&amp;" - CPF: "&amp;AF597))</f>
        <v/>
      </c>
      <c r="AC597" s="12">
        <f>IF(L597=0,"",IF(AND(L597="CNPJ/CPF",A597="PF"),"PIX: "&amp;TEXT(M597,"00000000000"),IF(L597="TELEFONE","PIX: "&amp;M597,IF(L597="EMAIL","PIX: "&amp;M597,"PIX: "&amp;TEXT(M597,"00000000000000")))))</f>
        <v/>
      </c>
      <c r="AE597" s="86">
        <f>IF(A597="PF",LEN(B597),"")</f>
        <v/>
      </c>
      <c r="AF597" s="12">
        <f>IF(AE597="","",IF(AE597=8,"000."&amp;LEFT(B597,3)&amp;"."&amp;MID(B597,4,3)&amp;"-"&amp;RIGHT(B597,2),IF(AE597=9,"00"&amp;LEFT(B597,1)&amp;"."&amp;MID(B597,2,3)&amp;"."&amp;MID(B597,5,3)&amp;"-"&amp;RIGHT(B597,2),IF(AE597=10,"0"&amp;LEFT(B597,2)&amp;"."&amp;MID(B597,3,3)&amp;"."&amp;MID(B597,6,3)&amp;"-"&amp;RIGHT(B597,2),LEFT(B597,3)&amp;"."&amp;MID(B597,4,3)&amp;"."&amp;MID(B597,7,3)&amp;"-"&amp;RIGHT(B597,2)))))</f>
        <v/>
      </c>
    </row>
    <row r="598">
      <c r="A598" s="98">
        <f>IF(B598="","",IF(LEN(B598)&lt;=11,"PF","PJ"))</f>
        <v/>
      </c>
      <c r="B598" s="98" t="n">
        <v>32404522000145</v>
      </c>
      <c r="C598" s="35" t="inlineStr">
        <is>
          <t>JESULITO DE OLIVEIRA INSTALACOES ELETRICAS</t>
        </is>
      </c>
      <c r="D598" s="36" t="inlineStr">
        <is>
          <t>WATTS INSTALACOES ELETRICA &amp; ENERGIA RENOVAVEIS</t>
        </is>
      </c>
      <c r="E598" s="37">
        <f>B598</f>
        <v/>
      </c>
      <c r="M598" s="41">
        <f>IF(L598=0,"",IF(L598=Diversos!$I$2,IF(LEN(B598)&lt;=11,TEXT(B598,"00000000000"),TEXT(B598,"00000000000000")),IF(L598=Diversos!$I$3,G598,F598)))</f>
        <v/>
      </c>
      <c r="N598" s="12" t="inlineStr">
        <is>
          <t>SERV</t>
        </is>
      </c>
      <c r="Q598" s="12" t="inlineStr">
        <is>
          <t>AVENIDA JOAQUIM RODRIGUES DA ROCHA</t>
        </is>
      </c>
      <c r="R598" s="12" t="n">
        <v>638</v>
      </c>
      <c r="S598" s="12" t="inlineStr">
        <is>
          <t>APTO 104</t>
        </is>
      </c>
      <c r="T598" s="12" t="inlineStr">
        <is>
          <t>CONJUNTO CRISTINA</t>
        </is>
      </c>
      <c r="U598" s="42" t="n">
        <v>33110070</v>
      </c>
      <c r="V598" s="12" t="inlineStr">
        <is>
          <t>SANTA LUZIA</t>
        </is>
      </c>
      <c r="AA598" s="59">
        <f>IF(AND(AB598&lt;&gt;"",AC598&lt;&gt;""),AC598,AB598&amp;AC598)</f>
        <v/>
      </c>
      <c r="AB598" s="12">
        <f>IF(H598=0,"",IF(I598=13,H598&amp;"  "&amp;TEXT(I598,"000")&amp;"  "&amp;TEXT(J598,"0000")&amp;"  "&amp;K598&amp;" - CPF: "&amp;E598,H598&amp;"  "&amp;TEXT(J598,"0000")&amp;"  "&amp;K598&amp;" - CPF: "&amp;AF598))</f>
        <v/>
      </c>
      <c r="AC598" s="12">
        <f>IF(L598=0,"",IF(AND(L598="CNPJ/CPF",A598="PF"),"PIX: "&amp;TEXT(M598,"00000000000"),IF(L598="TELEFONE","PIX: "&amp;M598,IF(L598="EMAIL","PIX: "&amp;M598,"PIX: "&amp;TEXT(M598,"00000000000000")))))</f>
        <v/>
      </c>
      <c r="AE598" s="86">
        <f>IF(A598="PF",LEN(B598),"")</f>
        <v/>
      </c>
      <c r="AF598" s="12">
        <f>IF(AE598="","",IF(AE598=8,"000."&amp;LEFT(B598,3)&amp;"."&amp;MID(B598,4,3)&amp;"-"&amp;RIGHT(B598,2),IF(AE598=9,"00"&amp;LEFT(B598,1)&amp;"."&amp;MID(B598,2,3)&amp;"."&amp;MID(B598,5,3)&amp;"-"&amp;RIGHT(B598,2),IF(AE598=10,"0"&amp;LEFT(B598,2)&amp;"."&amp;MID(B598,3,3)&amp;"."&amp;MID(B598,6,3)&amp;"-"&amp;RIGHT(B598,2),LEFT(B598,3)&amp;"."&amp;MID(B598,4,3)&amp;"."&amp;MID(B598,7,3)&amp;"-"&amp;RIGHT(B598,2)))))</f>
        <v/>
      </c>
    </row>
    <row r="599">
      <c r="A599" s="98">
        <f>IF(B599="","",IF(LEN(B599)&lt;=11,"PF","PJ"))</f>
        <v/>
      </c>
      <c r="B599" s="98" t="n">
        <v>5230401648</v>
      </c>
      <c r="C599" s="35" t="inlineStr">
        <is>
          <t>WELINGTON BARBOSA DE OLIVEIRA</t>
        </is>
      </c>
      <c r="D599" s="36">
        <f>UPPER(C599)</f>
        <v/>
      </c>
      <c r="E599" s="37">
        <f>B599</f>
        <v/>
      </c>
      <c r="F599" s="43" t="n"/>
      <c r="H599" s="12" t="inlineStr">
        <is>
          <t>CEF</t>
        </is>
      </c>
      <c r="I599" s="39" t="n">
        <v>13</v>
      </c>
      <c r="J599" s="40" t="n">
        <v>1422</v>
      </c>
      <c r="K599" s="12" t="n">
        <v>270392</v>
      </c>
      <c r="M599" s="41">
        <f>IF(L599=0,"",IF(L599=Diversos!$I$2,IF(LEN(B599)&lt;=11,TEXT(B599,"00000000000"),TEXT(B599,"00000000000000")),IF(L599=Diversos!$I$3,G599,F599)))</f>
        <v/>
      </c>
      <c r="N599" s="12" t="inlineStr">
        <is>
          <t>SERV</t>
        </is>
      </c>
      <c r="AA599" s="59">
        <f>IF(AND(AB599&lt;&gt;"",AC599&lt;&gt;""),AC599,AB599&amp;AC599)</f>
        <v/>
      </c>
      <c r="AB599" s="12">
        <f>IF(H599=0,"",IF(I599=13,H599&amp;"  "&amp;TEXT(I599,"000")&amp;"  "&amp;TEXT(J599,"0000")&amp;"  "&amp;K599&amp;" - CPF: "&amp;E599,H599&amp;"  "&amp;TEXT(J599,"0000")&amp;"  "&amp;K599&amp;" - CPF: "&amp;AF599))</f>
        <v/>
      </c>
      <c r="AC599" s="12">
        <f>IF(L599=0,"",IF(AND(L599="CNPJ/CPF",A599="PF"),"PIX: "&amp;TEXT(M599,"00000000000"),IF(L599="TELEFONE","PIX: "&amp;M599,IF(L599="EMAIL","PIX: "&amp;M599,"PIX: "&amp;TEXT(M599,"00000000000000")))))</f>
        <v/>
      </c>
      <c r="AE599" s="86">
        <f>IF(A599="PF",LEN(B599),"")</f>
        <v/>
      </c>
      <c r="AF599" s="12">
        <f>IF(AE599="","",IF(AE599=8,"000."&amp;LEFT(B599,3)&amp;"."&amp;MID(B599,4,3)&amp;"-"&amp;RIGHT(B599,2),IF(AE599=9,"00"&amp;LEFT(B599,1)&amp;"."&amp;MID(B599,2,3)&amp;"."&amp;MID(B599,5,3)&amp;"-"&amp;RIGHT(B599,2),IF(AE599=10,"0"&amp;LEFT(B599,2)&amp;"."&amp;MID(B599,3,3)&amp;"."&amp;MID(B599,6,3)&amp;"-"&amp;RIGHT(B599,2),LEFT(B599,3)&amp;"."&amp;MID(B599,4,3)&amp;"."&amp;MID(B599,7,3)&amp;"-"&amp;RIGHT(B599,2)))))</f>
        <v/>
      </c>
    </row>
    <row r="600">
      <c r="A600" s="98">
        <f>IF(B600="","",IF(LEN(B600)&lt;=11,"PF","PJ"))</f>
        <v/>
      </c>
      <c r="B600" s="98" t="n">
        <v>13568423642</v>
      </c>
      <c r="C600" s="35" t="inlineStr">
        <is>
          <t xml:space="preserve">WELINGTON PEREIRA DOS SANTOS    </t>
        </is>
      </c>
      <c r="D600" s="35">
        <f>UPPER(C600)</f>
        <v/>
      </c>
      <c r="E600" s="37">
        <f>B600</f>
        <v/>
      </c>
      <c r="F600" s="43" t="n"/>
      <c r="H600" s="12" t="inlineStr">
        <is>
          <t>ITAÚ</t>
        </is>
      </c>
      <c r="J600" s="40" t="n">
        <v>7349</v>
      </c>
      <c r="K600" s="12" t="n">
        <v>201434</v>
      </c>
      <c r="M600" s="41">
        <f>IF(L600=0,"",IF(L600=Diversos!$I$2,IF(LEN(B600)&lt;=11,TEXT(B600,"00000000000"),TEXT(B600,"00000000000000")),IF(L600=Diversos!$I$3,G600,F600)))</f>
        <v/>
      </c>
      <c r="N600" s="12" t="inlineStr">
        <is>
          <t>MO</t>
        </is>
      </c>
      <c r="P600" s="12" t="inlineStr">
        <is>
          <t>COLABORADOR</t>
        </is>
      </c>
      <c r="AA600" s="59">
        <f>IF(AND(AB600&lt;&gt;"",AC600&lt;&gt;""),AC600,AB600&amp;AC600)</f>
        <v/>
      </c>
      <c r="AB600" s="12">
        <f>IF(H600=0,"",IF(I600=13,H600&amp;"  "&amp;TEXT(I600,"000")&amp;"  "&amp;TEXT(J600,"0000")&amp;"  "&amp;K600&amp;" - CPF: "&amp;E600,H600&amp;"  "&amp;TEXT(J600,"0000")&amp;"  "&amp;K600&amp;" - CPF: "&amp;AF600))</f>
        <v/>
      </c>
      <c r="AC600" s="12">
        <f>IF(L600=0,"",IF(AND(L600="CNPJ/CPF",A600="PF"),"PIX: "&amp;TEXT(M600,"00000000000"),IF(L600="TELEFONE","PIX: "&amp;M600,IF(L600="EMAIL","PIX: "&amp;M600,"PIX: "&amp;TEXT(M600,"00000000000000")))))</f>
        <v/>
      </c>
      <c r="AE600" s="86">
        <f>IF(A600="PF",LEN(B600),"")</f>
        <v/>
      </c>
      <c r="AF600" s="12">
        <f>IF(AE600="","",IF(AE600=8,"000."&amp;LEFT(B600,3)&amp;"."&amp;MID(B600,4,3)&amp;"-"&amp;RIGHT(B600,2),IF(AE600=9,"00"&amp;LEFT(B600,1)&amp;"."&amp;MID(B600,2,3)&amp;"."&amp;MID(B600,5,3)&amp;"-"&amp;RIGHT(B600,2),IF(AE600=10,"0"&amp;LEFT(B600,2)&amp;"."&amp;MID(B600,3,3)&amp;"."&amp;MID(B600,6,3)&amp;"-"&amp;RIGHT(B600,2),LEFT(B600,3)&amp;"."&amp;MID(B600,4,3)&amp;"."&amp;MID(B600,7,3)&amp;"-"&amp;RIGHT(B600,2)))))</f>
        <v/>
      </c>
    </row>
    <row r="601">
      <c r="A601" s="98">
        <f>IF(B601="","",IF(LEN(B601)&lt;=11,"PF","PJ"))</f>
        <v/>
      </c>
      <c r="B601" s="98" t="n">
        <v>14020156662</v>
      </c>
      <c r="C601" s="35" t="inlineStr">
        <is>
          <t>WELLINGTON GOMES PAIVA</t>
        </is>
      </c>
      <c r="D601" s="36">
        <f>UPPER(C601)</f>
        <v/>
      </c>
      <c r="E601" s="37">
        <f>B601</f>
        <v/>
      </c>
      <c r="L601" s="12" t="inlineStr">
        <is>
          <t>CNPJ/CPF</t>
        </is>
      </c>
      <c r="M601" s="41">
        <f>IF(L601=0,"",IF(L601=Diversos!$I$2,IF(LEN(B601)&lt;=11,TEXT(B601,"00000000000"),TEXT(B601,"00000000000000")),IF(L601=Diversos!$I$3,G601,F601)))</f>
        <v/>
      </c>
      <c r="N601" s="12" t="inlineStr">
        <is>
          <t>MO</t>
        </is>
      </c>
      <c r="P601" s="12" t="inlineStr">
        <is>
          <t>COLABORADOR</t>
        </is>
      </c>
      <c r="AA601" s="59">
        <f>IF(AND(AB601&lt;&gt;"",AC601&lt;&gt;""),AC601,AB601&amp;AC601)</f>
        <v/>
      </c>
      <c r="AB601" s="12">
        <f>IF(H601=0,"",IF(I601=13,H601&amp;"  "&amp;TEXT(I601,"000")&amp;"  "&amp;TEXT(J601,"0000")&amp;"  "&amp;K601&amp;" - CPF: "&amp;E601,H601&amp;"  "&amp;TEXT(J601,"0000")&amp;"  "&amp;K601&amp;" - CPF: "&amp;AF601))</f>
        <v/>
      </c>
      <c r="AC601" s="12">
        <f>IF(L601=0,"",IF(AND(L601="CNPJ/CPF",A601="PF"),"PIX: "&amp;TEXT(M601,"00000000000"),IF(L601="TELEFONE","PIX: "&amp;M601,IF(L601="EMAIL","PIX: "&amp;M601,"PIX: "&amp;TEXT(M601,"00000000000000")))))</f>
        <v/>
      </c>
      <c r="AE601" s="86">
        <f>IF(A601="PF",LEN(B601),"")</f>
        <v/>
      </c>
      <c r="AF601" s="12">
        <f>IF(AE601="","",IF(AE601=8,"000."&amp;LEFT(B601,3)&amp;"."&amp;MID(B601,4,3)&amp;"-"&amp;RIGHT(B601,2),IF(AE601=9,"00"&amp;LEFT(B601,1)&amp;"."&amp;MID(B601,2,3)&amp;"."&amp;MID(B601,5,3)&amp;"-"&amp;RIGHT(B601,2),IF(AE601=10,"0"&amp;LEFT(B601,2)&amp;"."&amp;MID(B601,3,3)&amp;"."&amp;MID(B601,6,3)&amp;"-"&amp;RIGHT(B601,2),LEFT(B601,3)&amp;"."&amp;MID(B601,4,3)&amp;"."&amp;MID(B601,7,3)&amp;"-"&amp;RIGHT(B601,2)))))</f>
        <v/>
      </c>
    </row>
    <row r="602">
      <c r="A602" s="98">
        <f>IF(B602="","",IF(LEN(B602)&lt;=11,"PF","PJ"))</f>
        <v/>
      </c>
      <c r="B602" s="98" t="n">
        <v>1934626643</v>
      </c>
      <c r="C602" s="35" t="inlineStr">
        <is>
          <t>WELVERTE LUCAS CONRADO LOPES</t>
        </is>
      </c>
      <c r="D602" s="35">
        <f>UPPER(C602)</f>
        <v/>
      </c>
      <c r="E602" s="98">
        <f>B602</f>
        <v/>
      </c>
      <c r="F602" s="38" t="n">
        <v>31990902743</v>
      </c>
      <c r="M602" s="41">
        <f>IF(L602=0,"",IF(L602=Diversos!$I$2,IF(LEN(B602)&lt;=11,TEXT(B602,"00000000000"),TEXT(B602,"00000000000000")),IF(L602=Diversos!$I$3,G602,F602)))</f>
        <v/>
      </c>
      <c r="N602" s="12" t="inlineStr">
        <is>
          <t>MO</t>
        </is>
      </c>
      <c r="P602" s="12" t="inlineStr">
        <is>
          <t>COLABORADOR</t>
        </is>
      </c>
      <c r="AA602" s="59">
        <f>IF(AND(AB602&lt;&gt;"",AC602&lt;&gt;""),AC602,AB602&amp;AC602)</f>
        <v/>
      </c>
      <c r="AB602" s="12">
        <f>IF(H602=0,"",IF(I602=13,H602&amp;"  "&amp;TEXT(I602,"000")&amp;"  "&amp;TEXT(J602,"0000")&amp;"  "&amp;K602&amp;" - CPF: "&amp;E602,H602&amp;"  "&amp;TEXT(J602,"0000")&amp;"  "&amp;K602&amp;" - CPF: "&amp;AF602))</f>
        <v/>
      </c>
      <c r="AC602" s="12">
        <f>IF(L602=0,"",IF(AND(L602="CNPJ/CPF",A602="PF"),"PIX: "&amp;TEXT(M602,"00000000000"),IF(L602="TELEFONE","PIX: "&amp;M602,IF(L602="EMAIL","PIX: "&amp;M602,"PIX: "&amp;TEXT(M602,"00000000000000")))))</f>
        <v/>
      </c>
      <c r="AE602" s="86">
        <f>IF(A602="PF",LEN(B602),"")</f>
        <v/>
      </c>
      <c r="AF602" s="12">
        <f>IF(AE602="","",IF(AE602=8,"000."&amp;LEFT(B602,3)&amp;"."&amp;MID(B602,4,3)&amp;"-"&amp;RIGHT(B602,2),IF(AE602=9,"00"&amp;LEFT(B602,1)&amp;"."&amp;MID(B602,2,3)&amp;"."&amp;MID(B602,5,3)&amp;"-"&amp;RIGHT(B602,2),IF(AE602=10,"0"&amp;LEFT(B602,2)&amp;"."&amp;MID(B602,3,3)&amp;"."&amp;MID(B602,6,3)&amp;"-"&amp;RIGHT(B602,2),LEFT(B602,3)&amp;"."&amp;MID(B602,4,3)&amp;"."&amp;MID(B602,7,3)&amp;"-"&amp;RIGHT(B602,2)))))</f>
        <v/>
      </c>
    </row>
    <row r="603">
      <c r="A603" s="98">
        <f>IF(B603="","",IF(LEN(B603)&lt;=11,"PF","PJ"))</f>
        <v/>
      </c>
      <c r="B603" s="52" t="n">
        <v>35321600</v>
      </c>
      <c r="C603" s="35" t="inlineStr">
        <is>
          <t>WENDER RYAN PEREIRA SANTOS</t>
        </is>
      </c>
      <c r="D603" s="36">
        <f>UPPER(C603)</f>
        <v/>
      </c>
      <c r="E603" s="98">
        <f>B603</f>
        <v/>
      </c>
      <c r="G603" s="48" t="inlineStr">
        <is>
          <t>ws831656@gmail.com</t>
        </is>
      </c>
      <c r="L603" s="12" t="inlineStr">
        <is>
          <t>EMAIL</t>
        </is>
      </c>
      <c r="M603" s="41">
        <f>IF(L603=0,"",IF(L603=Diversos!$I$2,IF(LEN(B603)&lt;=11,TEXT(B603,"00000000000"),TEXT(B603,"00000000000000")),IF(L603=Diversos!$I$3,G603,F603)))</f>
        <v/>
      </c>
      <c r="N603" s="12" t="inlineStr">
        <is>
          <t>MO</t>
        </is>
      </c>
      <c r="P603" s="12" t="inlineStr">
        <is>
          <t>COLABORADOR</t>
        </is>
      </c>
      <c r="AA603" s="59">
        <f>IF(AND(AB603&lt;&gt;"",AC603&lt;&gt;""),AC603,AB603&amp;AC603)</f>
        <v/>
      </c>
      <c r="AB603" s="12">
        <f>IF(H603=0,"",IF(I603=13,H603&amp;"  "&amp;TEXT(I603,"000")&amp;"  "&amp;TEXT(J603,"0000")&amp;"  "&amp;K603&amp;" - CPF: "&amp;E603,H603&amp;"  "&amp;TEXT(J603,"0000")&amp;"  "&amp;K603&amp;" - CPF: "&amp;AF603))</f>
        <v/>
      </c>
      <c r="AC603" s="12">
        <f>IF(L603=0,"",IF(AND(L603="CNPJ/CPF",A603="PF"),"PIX: "&amp;TEXT(M603,"00000000000"),IF(L603="TELEFONE","PIX: "&amp;M603,IF(L603="EMAIL","PIX: "&amp;M603,"PIX: "&amp;TEXT(M603,"00000000000000")))))</f>
        <v/>
      </c>
      <c r="AE603" s="86">
        <f>IF(A603="PF",LEN(B603),"")</f>
        <v/>
      </c>
      <c r="AF603" s="12">
        <f>IF(AE603="","",IF(AE603=8,"000."&amp;LEFT(B603,3)&amp;"."&amp;MID(B603,4,3)&amp;"-"&amp;RIGHT(B603,2),IF(AE603=9,"00"&amp;LEFT(B603,1)&amp;"."&amp;MID(B603,2,3)&amp;"."&amp;MID(B603,5,3)&amp;"-"&amp;RIGHT(B603,2),IF(AE603=10,"0"&amp;LEFT(B603,2)&amp;"."&amp;MID(B603,3,3)&amp;"."&amp;MID(B603,6,3)&amp;"-"&amp;RIGHT(B603,2),LEFT(B603,3)&amp;"."&amp;MID(B603,4,3)&amp;"."&amp;MID(B603,7,3)&amp;"-"&amp;RIGHT(B603,2)))))</f>
        <v/>
      </c>
    </row>
    <row r="604">
      <c r="A604" s="98">
        <f>IF(B604="","",IF(LEN(B604)&lt;=11,"PF","PJ"))</f>
        <v/>
      </c>
      <c r="B604" s="98" t="n">
        <v>6929339644</v>
      </c>
      <c r="C604" s="35" t="inlineStr">
        <is>
          <t xml:space="preserve">WESLEY DE PAULA OLIVEIRA </t>
        </is>
      </c>
      <c r="D604" s="36">
        <f>UPPER(C604)</f>
        <v/>
      </c>
      <c r="E604" s="37">
        <f>B604</f>
        <v/>
      </c>
      <c r="F604" s="43" t="n"/>
      <c r="L604" s="12" t="inlineStr">
        <is>
          <t>CNPJ/CPF</t>
        </is>
      </c>
      <c r="M604" s="41">
        <f>IF(L604=0,"",IF(L604=Diversos!$I$2,IF(LEN(B604)&lt;=11,TEXT(B604,"00000000000"),TEXT(B604,"00000000000000")),IF(L604=Diversos!$I$3,G604,F604)))</f>
        <v/>
      </c>
      <c r="N604" s="12" t="inlineStr">
        <is>
          <t>MO</t>
        </is>
      </c>
      <c r="P604" s="12" t="inlineStr">
        <is>
          <t>COLABORADOR</t>
        </is>
      </c>
      <c r="AA604" s="59">
        <f>IF(AND(AB604&lt;&gt;"",AC604&lt;&gt;""),AC604,AB604&amp;AC604)</f>
        <v/>
      </c>
      <c r="AB604" s="12">
        <f>IF(H604=0,"",IF(I604=13,H604&amp;"  "&amp;TEXT(I604,"000")&amp;"  "&amp;TEXT(J604,"0000")&amp;"  "&amp;K604&amp;" - CPF: "&amp;E604,H604&amp;"  "&amp;TEXT(J604,"0000")&amp;"  "&amp;K604&amp;" - CPF: "&amp;AF604))</f>
        <v/>
      </c>
      <c r="AC604" s="12">
        <f>IF(L604=0,"",IF(AND(L604="CNPJ/CPF",A604="PF"),"PIX: "&amp;TEXT(M604,"00000000000"),IF(L604="TELEFONE","PIX: "&amp;M604,IF(L604="EMAIL","PIX: "&amp;M604,"PIX: "&amp;TEXT(M604,"00000000000000")))))</f>
        <v/>
      </c>
      <c r="AE604" s="86">
        <f>IF(A604="PF",LEN(B604),"")</f>
        <v/>
      </c>
      <c r="AF604" s="12">
        <f>IF(AE604="","",IF(AE604=8,"000."&amp;LEFT(B604,3)&amp;"."&amp;MID(B604,4,3)&amp;"-"&amp;RIGHT(B604,2),IF(AE604=9,"00"&amp;LEFT(B604,1)&amp;"."&amp;MID(B604,2,3)&amp;"."&amp;MID(B604,5,3)&amp;"-"&amp;RIGHT(B604,2),IF(AE604=10,"0"&amp;LEFT(B604,2)&amp;"."&amp;MID(B604,3,3)&amp;"."&amp;MID(B604,6,3)&amp;"-"&amp;RIGHT(B604,2),LEFT(B604,3)&amp;"."&amp;MID(B604,4,3)&amp;"."&amp;MID(B604,7,3)&amp;"-"&amp;RIGHT(B604,2)))))</f>
        <v/>
      </c>
    </row>
    <row r="605">
      <c r="A605" s="98">
        <f>IF(B605="","",IF(LEN(B605)&lt;=11,"PF","PJ"))</f>
        <v/>
      </c>
      <c r="B605" s="98" t="n">
        <v>13313313300</v>
      </c>
      <c r="C605" s="35" t="inlineStr">
        <is>
          <t>WESLEY FIRMINO DOS SANTOS</t>
        </is>
      </c>
      <c r="D605" s="36">
        <f>UPPER(C605)</f>
        <v/>
      </c>
      <c r="E605" s="98">
        <f>B605</f>
        <v/>
      </c>
      <c r="G605" s="12" t="inlineStr">
        <is>
          <t>wesleyfirminodossantos09@gmail.com</t>
        </is>
      </c>
      <c r="L605" s="12" t="inlineStr">
        <is>
          <t>EMAIL</t>
        </is>
      </c>
      <c r="M605" s="41">
        <f>IF(L605=0,"",IF(L605=Diversos!$I$2,IF(LEN(B605)&lt;=11,TEXT(B605,"00000000000"),TEXT(B605,"00000000000000")),IF(L605=Diversos!$I$3,G605,F605)))</f>
        <v/>
      </c>
      <c r="N605" s="12" t="inlineStr">
        <is>
          <t>MO</t>
        </is>
      </c>
      <c r="P605" s="12" t="inlineStr">
        <is>
          <t>COLABORADOR</t>
        </is>
      </c>
      <c r="AA605" s="59">
        <f>IF(AND(AB605&lt;&gt;"",AC605&lt;&gt;""),AC605,AB605&amp;AC605)</f>
        <v/>
      </c>
      <c r="AB605" s="12">
        <f>IF(H605=0,"",IF(I605=13,H605&amp;"  "&amp;TEXT(I605,"000")&amp;"  "&amp;TEXT(J605,"0000")&amp;"  "&amp;K605&amp;" - CPF: "&amp;E605,H605&amp;"  "&amp;TEXT(J605,"0000")&amp;"  "&amp;K605&amp;" - CPF: "&amp;AF605))</f>
        <v/>
      </c>
      <c r="AC605" s="12">
        <f>IF(L605=0,"",IF(AND(L605="CNPJ/CPF",A605="PF"),"PIX: "&amp;TEXT(M605,"00000000000"),IF(L605="TELEFONE","PIX: "&amp;M605,IF(L605="EMAIL","PIX: "&amp;M605,"PIX: "&amp;TEXT(M605,"00000000000000")))))</f>
        <v/>
      </c>
      <c r="AE605" s="86">
        <f>IF(A605="PF",LEN(B605),"")</f>
        <v/>
      </c>
      <c r="AF605" s="12">
        <f>IF(AE605="","",IF(AE605=8,"000."&amp;LEFT(B605,3)&amp;"."&amp;MID(B605,4,3)&amp;"-"&amp;RIGHT(B605,2),IF(AE605=9,"00"&amp;LEFT(B605,1)&amp;"."&amp;MID(B605,2,3)&amp;"."&amp;MID(B605,5,3)&amp;"-"&amp;RIGHT(B605,2),IF(AE605=10,"0"&amp;LEFT(B605,2)&amp;"."&amp;MID(B605,3,3)&amp;"."&amp;MID(B605,6,3)&amp;"-"&amp;RIGHT(B605,2),LEFT(B605,3)&amp;"."&amp;MID(B605,4,3)&amp;"."&amp;MID(B605,7,3)&amp;"-"&amp;RIGHT(B605,2)))))</f>
        <v/>
      </c>
    </row>
    <row r="606">
      <c r="A606" s="98">
        <f>IF(B606="","",IF(LEN(B606)&lt;=11,"PF","PJ"))</f>
        <v/>
      </c>
      <c r="B606" s="52" t="n">
        <v>601</v>
      </c>
      <c r="C606" s="35" t="inlineStr">
        <is>
          <t>WESLEY JOSÉ DA SILVA</t>
        </is>
      </c>
      <c r="D606" s="35">
        <f>UPPER(C606)</f>
        <v/>
      </c>
      <c r="E606" s="98">
        <f>B606</f>
        <v/>
      </c>
      <c r="F606" s="23" t="n">
        <v>31995901635</v>
      </c>
      <c r="L606" s="12" t="inlineStr">
        <is>
          <t>TELEFONE</t>
        </is>
      </c>
      <c r="M606" s="41">
        <f>IF(L606=0,"",IF(L606=Diversos!$I$2,IF(LEN(B606)&lt;=11,TEXT(B606,"00000000000"),TEXT(B606,"00000000000000")),IF(L606=Diversos!$I$3,G606,F606)))</f>
        <v/>
      </c>
      <c r="N606" s="12" t="inlineStr">
        <is>
          <t>MO</t>
        </is>
      </c>
      <c r="P606" s="12" t="inlineStr">
        <is>
          <t>COLABORADOR</t>
        </is>
      </c>
      <c r="AA606" s="59">
        <f>IF(AND(AB606&lt;&gt;"",AC606&lt;&gt;""),AC606,AB606&amp;AC606)</f>
        <v/>
      </c>
      <c r="AB606" s="12">
        <f>IF(H606=0,"",IF(I606=13,H606&amp;"  "&amp;TEXT(I606,"000")&amp;"  "&amp;TEXT(J606,"0000")&amp;"  "&amp;K606&amp;" - CPF: "&amp;E606,H606&amp;"  "&amp;TEXT(J606,"0000")&amp;"  "&amp;K606&amp;" - CPF: "&amp;AF606))</f>
        <v/>
      </c>
      <c r="AC606" s="12">
        <f>IF(L606=0,"",IF(AND(L606="CNPJ/CPF",A606="PF"),"PIX: "&amp;TEXT(M606,"00000000000"),IF(L606="TELEFONE","PIX: "&amp;M606,IF(L606="EMAIL","PIX: "&amp;M606,"PIX: "&amp;TEXT(M606,"00000000000000")))))</f>
        <v/>
      </c>
      <c r="AE606" s="86">
        <f>IF(A606="PF",LEN(B606),"")</f>
        <v/>
      </c>
      <c r="AF606" s="12">
        <f>IF(AE606="","",IF(AE606=8,"000."&amp;LEFT(B606,3)&amp;"."&amp;MID(B606,4,3)&amp;"-"&amp;RIGHT(B606,2),IF(AE606=9,"00"&amp;LEFT(B606,1)&amp;"."&amp;MID(B606,2,3)&amp;"."&amp;MID(B606,5,3)&amp;"-"&amp;RIGHT(B606,2),IF(AE606=10,"0"&amp;LEFT(B606,2)&amp;"."&amp;MID(B606,3,3)&amp;"."&amp;MID(B606,6,3)&amp;"-"&amp;RIGHT(B606,2),LEFT(B606,3)&amp;"."&amp;MID(B606,4,3)&amp;"."&amp;MID(B606,7,3)&amp;"-"&amp;RIGHT(B606,2)))))</f>
        <v/>
      </c>
    </row>
    <row r="607">
      <c r="A607" s="98">
        <f>IF(B607="","",IF(LEN(B607)&lt;=11,"PF","PJ"))</f>
        <v/>
      </c>
      <c r="B607" s="98" t="n">
        <v>70428051600</v>
      </c>
      <c r="C607" s="35" t="inlineStr">
        <is>
          <t>WESLEY RODRIGUES DOS SANTOS</t>
        </is>
      </c>
      <c r="D607" s="36">
        <f>UPPER(C607)</f>
        <v/>
      </c>
      <c r="E607" s="37">
        <f>B607</f>
        <v/>
      </c>
      <c r="F607" s="38" t="n">
        <v>33999182905</v>
      </c>
      <c r="H607" s="12" t="inlineStr">
        <is>
          <t>NUBANK</t>
        </is>
      </c>
      <c r="J607" s="40" t="n">
        <v>1</v>
      </c>
      <c r="K607" s="12" t="n">
        <v>594266572</v>
      </c>
      <c r="L607" s="12" t="inlineStr">
        <is>
          <t>TELEFONE</t>
        </is>
      </c>
      <c r="M607" s="41">
        <f>IF(L607=0,"",IF(L607=Diversos!$I$2,IF(LEN(B607)&lt;=11,TEXT(B607,"00000000000"),TEXT(B607,"00000000000000")),IF(L607=Diversos!$I$3,G607,F607)))</f>
        <v/>
      </c>
      <c r="N607" s="12" t="inlineStr">
        <is>
          <t>MO</t>
        </is>
      </c>
      <c r="P607" s="12" t="inlineStr">
        <is>
          <t>COLABORADOR</t>
        </is>
      </c>
      <c r="AA607" s="59">
        <f>IF(AND(AB607&lt;&gt;"",AC607&lt;&gt;""),AC607,AB607&amp;AC607)</f>
        <v/>
      </c>
      <c r="AB607" s="12">
        <f>IF(H607=0,"",IF(I607=13,H607&amp;"  "&amp;TEXT(I607,"000")&amp;"  "&amp;TEXT(J607,"0000")&amp;"  "&amp;K607&amp;" - CPF: "&amp;E607,H607&amp;"  "&amp;TEXT(J607,"0000")&amp;"  "&amp;K607&amp;" - CPF: "&amp;AF607))</f>
        <v/>
      </c>
      <c r="AC607" s="12">
        <f>IF(L607=0,"",IF(AND(L607="CNPJ/CPF",A607="PF"),"PIX: "&amp;TEXT(M607,"00000000000"),IF(L607="TELEFONE","PIX: "&amp;M607,IF(L607="EMAIL","PIX: "&amp;M607,"PIX: "&amp;TEXT(M607,"00000000000000")))))</f>
        <v/>
      </c>
      <c r="AE607" s="86">
        <f>IF(A607="PF",LEN(B607),"")</f>
        <v/>
      </c>
      <c r="AF607" s="12">
        <f>IF(AE607="","",IF(AE607=8,"000."&amp;LEFT(B607,3)&amp;"."&amp;MID(B607,4,3)&amp;"-"&amp;RIGHT(B607,2),IF(AE607=9,"00"&amp;LEFT(B607,1)&amp;"."&amp;MID(B607,2,3)&amp;"."&amp;MID(B607,5,3)&amp;"-"&amp;RIGHT(B607,2),IF(AE607=10,"0"&amp;LEFT(B607,2)&amp;"."&amp;MID(B607,3,3)&amp;"."&amp;MID(B607,6,3)&amp;"-"&amp;RIGHT(B607,2),LEFT(B607,3)&amp;"."&amp;MID(B607,4,3)&amp;"."&amp;MID(B607,7,3)&amp;"-"&amp;RIGHT(B607,2)))))</f>
        <v/>
      </c>
    </row>
    <row r="608">
      <c r="A608" s="98">
        <f>IF(B608="","",IF(LEN(B608)&lt;=11,"PF","PJ"))</f>
        <v/>
      </c>
      <c r="B608" s="98" t="n">
        <v>70709873662</v>
      </c>
      <c r="C608" s="35" t="inlineStr">
        <is>
          <t>WILIAN MELQUIADES DOS SANTOS</t>
        </is>
      </c>
      <c r="D608" s="36">
        <f>UPPER(C608)</f>
        <v/>
      </c>
      <c r="E608" s="37">
        <f>B608</f>
        <v/>
      </c>
      <c r="F608" s="43" t="n">
        <v>31987909502</v>
      </c>
      <c r="L608" s="12" t="inlineStr">
        <is>
          <t>TELEFONE</t>
        </is>
      </c>
      <c r="M608" s="41">
        <f>IF(L608=0,"",IF(L608=Diversos!$I$2,IF(LEN(B608)&lt;=11,TEXT(B608,"00000000000"),TEXT(B608,"00000000000000")),IF(L608=Diversos!$I$3,G608,F608)))</f>
        <v/>
      </c>
      <c r="N608" s="12" t="inlineStr">
        <is>
          <t>MO</t>
        </is>
      </c>
      <c r="P608" s="12" t="inlineStr">
        <is>
          <t>COLABORADOR</t>
        </is>
      </c>
      <c r="AA608" s="59">
        <f>IF(AND(AB608&lt;&gt;"",AC608&lt;&gt;""),AC608,AB608&amp;AC608)</f>
        <v/>
      </c>
      <c r="AB608" s="12">
        <f>IF(H608=0,"",IF(I608=13,H608&amp;"  "&amp;TEXT(I608,"000")&amp;"  "&amp;TEXT(J608,"0000")&amp;"  "&amp;K608&amp;" - CPF: "&amp;E608,H608&amp;"  "&amp;TEXT(J608,"0000")&amp;"  "&amp;K608&amp;" - CPF: "&amp;AF608))</f>
        <v/>
      </c>
      <c r="AC608" s="12">
        <f>IF(L608=0,"",IF(AND(L608="CNPJ/CPF",A608="PF"),"PIX: "&amp;TEXT(M608,"00000000000"),IF(L608="TELEFONE","PIX: "&amp;M608,IF(L608="EMAIL","PIX: "&amp;M608,"PIX: "&amp;TEXT(M608,"00000000000000")))))</f>
        <v/>
      </c>
      <c r="AE608" s="86">
        <f>IF(A608="PF",LEN(B608),"")</f>
        <v/>
      </c>
      <c r="AF608" s="12">
        <f>IF(AE608="","",IF(AE608=8,"000."&amp;LEFT(B608,3)&amp;"."&amp;MID(B608,4,3)&amp;"-"&amp;RIGHT(B608,2),IF(AE608=9,"00"&amp;LEFT(B608,1)&amp;"."&amp;MID(B608,2,3)&amp;"."&amp;MID(B608,5,3)&amp;"-"&amp;RIGHT(B608,2),IF(AE608=10,"0"&amp;LEFT(B608,2)&amp;"."&amp;MID(B608,3,3)&amp;"."&amp;MID(B608,6,3)&amp;"-"&amp;RIGHT(B608,2),LEFT(B608,3)&amp;"."&amp;MID(B608,4,3)&amp;"."&amp;MID(B608,7,3)&amp;"-"&amp;RIGHT(B608,2)))))</f>
        <v/>
      </c>
    </row>
    <row r="609">
      <c r="A609" s="98">
        <f>IF(B609="","",IF(LEN(B609)&lt;=11,"PF","PJ"))</f>
        <v/>
      </c>
      <c r="B609" s="98" t="n">
        <v>12125858606</v>
      </c>
      <c r="C609" s="35" t="inlineStr">
        <is>
          <t>WILLIAN BISPO CORREIA</t>
        </is>
      </c>
      <c r="D609" s="36">
        <f>UPPER(C609)</f>
        <v/>
      </c>
      <c r="E609" s="37">
        <f>B609</f>
        <v/>
      </c>
      <c r="L609" s="12" t="inlineStr">
        <is>
          <t>CNPJ/CPF</t>
        </is>
      </c>
      <c r="M609" s="41">
        <f>IF(L609=0,"",IF(L609=Diversos!$I$2,IF(LEN(B609)&lt;=11,TEXT(B609,"00000000000"),TEXT(B609,"00000000000000")),IF(L609=Diversos!$I$3,G609,F609)))</f>
        <v/>
      </c>
      <c r="N609" s="12" t="inlineStr">
        <is>
          <t>MO</t>
        </is>
      </c>
      <c r="P609" s="12" t="inlineStr">
        <is>
          <t>COLABORADOR</t>
        </is>
      </c>
      <c r="AA609" s="59">
        <f>IF(AND(AB609&lt;&gt;"",AC609&lt;&gt;""),AC609,AB609&amp;AC609)</f>
        <v/>
      </c>
      <c r="AB609" s="12">
        <f>IF(H609=0,"",IF(I609=13,H609&amp;"  "&amp;TEXT(I609,"000")&amp;"  "&amp;TEXT(J609,"0000")&amp;"  "&amp;K609&amp;" - CPF: "&amp;E609,H609&amp;"  "&amp;TEXT(J609,"0000")&amp;"  "&amp;K609&amp;" - CPF: "&amp;AF609))</f>
        <v/>
      </c>
      <c r="AC609" s="12">
        <f>IF(L609=0,"",IF(AND(L609="CNPJ/CPF",A609="PF"),"PIX: "&amp;TEXT(M609,"00000000000"),IF(L609="TELEFONE","PIX: "&amp;M609,IF(L609="EMAIL","PIX: "&amp;M609,"PIX: "&amp;TEXT(M609,"00000000000000")))))</f>
        <v/>
      </c>
      <c r="AE609" s="86">
        <f>IF(A609="PF",LEN(B609),"")</f>
        <v/>
      </c>
      <c r="AF609" s="12">
        <f>IF(AE609="","",IF(AE609=8,"000."&amp;LEFT(B609,3)&amp;"."&amp;MID(B609,4,3)&amp;"-"&amp;RIGHT(B609,2),IF(AE609=9,"00"&amp;LEFT(B609,1)&amp;"."&amp;MID(B609,2,3)&amp;"."&amp;MID(B609,5,3)&amp;"-"&amp;RIGHT(B609,2),IF(AE609=10,"0"&amp;LEFT(B609,2)&amp;"."&amp;MID(B609,3,3)&amp;"."&amp;MID(B609,6,3)&amp;"-"&amp;RIGHT(B609,2),LEFT(B609,3)&amp;"."&amp;MID(B609,4,3)&amp;"."&amp;MID(B609,7,3)&amp;"-"&amp;RIGHT(B609,2)))))</f>
        <v/>
      </c>
    </row>
    <row r="610">
      <c r="A610" s="98">
        <f>IF(B610="","",IF(LEN(B610)&lt;=11,"PF","PJ"))</f>
        <v/>
      </c>
      <c r="B610" s="98" t="n">
        <v>4086722690</v>
      </c>
      <c r="C610" s="35" t="inlineStr">
        <is>
          <t>WILLIAN FABIANO COSTA</t>
        </is>
      </c>
      <c r="D610" s="36">
        <f>UPPER(C610)</f>
        <v/>
      </c>
      <c r="E610" s="37">
        <f>B610</f>
        <v/>
      </c>
      <c r="F610" s="43" t="n"/>
      <c r="L610" s="12" t="inlineStr">
        <is>
          <t>CNPJ/CPF</t>
        </is>
      </c>
      <c r="M610" s="41">
        <f>IF(L610=0,"",IF(L610=Diversos!$I$2,IF(LEN(B610)&lt;=11,TEXT(B610,"00000000000"),TEXT(B610,"00000000000000")),IF(L610=Diversos!$I$3,G610,F610)))</f>
        <v/>
      </c>
      <c r="N610" s="12" t="inlineStr">
        <is>
          <t>MO</t>
        </is>
      </c>
      <c r="P610" s="12" t="inlineStr">
        <is>
          <t>COLABORADOR</t>
        </is>
      </c>
      <c r="AA610" s="59">
        <f>IF(AND(AB610&lt;&gt;"",AC610&lt;&gt;""),AC610,AB610&amp;AC610)</f>
        <v/>
      </c>
      <c r="AB610" s="12">
        <f>IF(H610=0,"",IF(I610=13,H610&amp;"  "&amp;TEXT(I610,"000")&amp;"  "&amp;TEXT(J610,"0000")&amp;"  "&amp;K610&amp;" - CPF: "&amp;E610,H610&amp;"  "&amp;TEXT(J610,"0000")&amp;"  "&amp;K610&amp;" - CPF: "&amp;AF610))</f>
        <v/>
      </c>
      <c r="AC610" s="12">
        <f>IF(L610=0,"",IF(AND(L610="CNPJ/CPF",A610="PF"),"PIX: "&amp;TEXT(M610,"00000000000"),IF(L610="TELEFONE","PIX: "&amp;M610,IF(L610="EMAIL","PIX: "&amp;M610,"PIX: "&amp;TEXT(M610,"00000000000000")))))</f>
        <v/>
      </c>
      <c r="AE610" s="86">
        <f>IF(A610="PF",LEN(B610),"")</f>
        <v/>
      </c>
      <c r="AF610" s="12">
        <f>IF(AE610="","",IF(AE610=8,"000."&amp;LEFT(B610,3)&amp;"."&amp;MID(B610,4,3)&amp;"-"&amp;RIGHT(B610,2),IF(AE610=9,"00"&amp;LEFT(B610,1)&amp;"."&amp;MID(B610,2,3)&amp;"."&amp;MID(B610,5,3)&amp;"-"&amp;RIGHT(B610,2),IF(AE610=10,"0"&amp;LEFT(B610,2)&amp;"."&amp;MID(B610,3,3)&amp;"."&amp;MID(B610,6,3)&amp;"-"&amp;RIGHT(B610,2),LEFT(B610,3)&amp;"."&amp;MID(B610,4,3)&amp;"."&amp;MID(B610,7,3)&amp;"-"&amp;RIGHT(B610,2)))))</f>
        <v/>
      </c>
    </row>
    <row r="611" ht="17.1" customHeight="1">
      <c r="A611" s="88">
        <f>IF(B611="","",IF(LEN(B611)&lt;=11,"PF","PJ"))</f>
        <v/>
      </c>
      <c r="B611" s="98" t="n">
        <v>33276955806</v>
      </c>
      <c r="C611" s="35" t="inlineStr">
        <is>
          <t>WILLIAN SILVA SANTOS</t>
        </is>
      </c>
      <c r="D611" s="35">
        <f>UPPER(C611)</f>
        <v/>
      </c>
      <c r="E611" s="98">
        <f>B611</f>
        <v/>
      </c>
      <c r="L611" s="12" t="inlineStr">
        <is>
          <t>CNPJ/CPF</t>
        </is>
      </c>
      <c r="M611" s="41">
        <f>IF(L611=0,"",IF(L611=Diversos!$I$2,IF(LEN(B611)&lt;=11,TEXT(B611,"00000000000"),TEXT(B611,"00000000000000")),IF(L611=Diversos!$I$3,G611,F611)))</f>
        <v/>
      </c>
      <c r="N611" s="12" t="inlineStr">
        <is>
          <t>MO</t>
        </is>
      </c>
      <c r="P611" s="12" t="inlineStr">
        <is>
          <t>COLABORADOR</t>
        </is>
      </c>
      <c r="AA611" s="59">
        <f>IF(AND(AB611&lt;&gt;"",AC611&lt;&gt;""),AC611,AB611&amp;AC611)</f>
        <v/>
      </c>
      <c r="AB611" s="12">
        <f>IF(H611=0,"",IF(I611=13,H611&amp;"  "&amp;TEXT(I611,"000")&amp;"  "&amp;TEXT(J611,"0000")&amp;"  "&amp;K611&amp;" - CPF: "&amp;E611,H611&amp;"  "&amp;TEXT(J611,"0000")&amp;"  "&amp;K611&amp;" - CPF: "&amp;AF611))</f>
        <v/>
      </c>
      <c r="AC611" s="30">
        <f>IF(L611=0,"",IF(AND(L611="CNPJ/CPF",A611="PF"),"PIX: "&amp;TEXT(M611,"00000000000"),IF(L611="TELEFONE","PIX: "&amp;M611,IF(L611="EMAIL","PIX: "&amp;M611,"PIX: "&amp;TEXT(M611,"00000000000000")))))</f>
        <v/>
      </c>
      <c r="AE611" s="86">
        <f>IF(A611="PF",LEN(B611),"")</f>
        <v/>
      </c>
      <c r="AF611" s="12">
        <f>IF(AE611="","",IF(AE611=8,"000."&amp;LEFT(B611,3)&amp;"."&amp;MID(B611,4,3)&amp;"-"&amp;RIGHT(B611,2),IF(AE611=9,"00"&amp;LEFT(B611,1)&amp;"."&amp;MID(B611,2,3)&amp;"."&amp;MID(B611,5,3)&amp;"-"&amp;RIGHT(B611,2),IF(AE611=10,"0"&amp;LEFT(B611,2)&amp;"."&amp;MID(B611,3,3)&amp;"."&amp;MID(B611,6,3)&amp;"-"&amp;RIGHT(B611,2),LEFT(B611,3)&amp;"."&amp;MID(B611,4,3)&amp;"."&amp;MID(B611,7,3)&amp;"-"&amp;RIGHT(B611,2)))))</f>
        <v/>
      </c>
    </row>
    <row r="612">
      <c r="A612" s="98">
        <f>IF(B612="","",IF(LEN(B612)&lt;=11,"PF","PJ"))</f>
        <v/>
      </c>
      <c r="B612" s="98" t="n">
        <v>13418439632</v>
      </c>
      <c r="C612" s="35" t="inlineStr">
        <is>
          <t>WINGSTON JULIO FERREIRA</t>
        </is>
      </c>
      <c r="D612" s="35">
        <f>UPPER(C612)</f>
        <v/>
      </c>
      <c r="E612" s="98">
        <f>B612</f>
        <v/>
      </c>
      <c r="L612" s="12" t="inlineStr">
        <is>
          <t>CNPJ/CPF</t>
        </is>
      </c>
      <c r="M612" s="41">
        <f>IF(L612=0,"",IF(L612=Diversos!$I$2,IF(LEN(B612)&lt;=11,TEXT(B612,"00000000000"),TEXT(B612,"00000000000000")),IF(L612=Diversos!$I$3,G612,F612)))</f>
        <v/>
      </c>
      <c r="N612" s="12" t="inlineStr">
        <is>
          <t>MO</t>
        </is>
      </c>
      <c r="AA612" s="59">
        <f>IF(AND(AB612&lt;&gt;"",AC612&lt;&gt;""),AC612,AB612&amp;AC612)</f>
        <v/>
      </c>
      <c r="AB612" s="12">
        <f>IF(H612=0,"",IF(I612=13,H612&amp;"  "&amp;TEXT(I612,"000")&amp;"  "&amp;TEXT(J612,"0000")&amp;"  "&amp;K612&amp;" - CPF: "&amp;E612,H612&amp;"  "&amp;TEXT(J612,"0000")&amp;"  "&amp;K612&amp;" - CPF: "&amp;AF612))</f>
        <v/>
      </c>
      <c r="AC612" s="12">
        <f>IF(L612=0,"",IF(AND(L612="CNPJ/CPF",A612="PF"),"PIX: "&amp;TEXT(M612,"00000000000"),IF(L612="TELEFONE","PIX: "&amp;M612,IF(L612="EMAIL","PIX: "&amp;M612,"PIX: "&amp;TEXT(M612,"00000000000000")))))</f>
        <v/>
      </c>
      <c r="AE612" s="86">
        <f>IF(A612="PF",LEN(B612),"")</f>
        <v/>
      </c>
    </row>
    <row r="613">
      <c r="A613" s="98">
        <f>IF(B613="","",IF(LEN(B613)&lt;=11,"PF","PJ"))</f>
        <v/>
      </c>
      <c r="B613" s="98" t="n">
        <v>12138271676</v>
      </c>
      <c r="C613" s="35" t="inlineStr">
        <is>
          <t>WIZ GUILHERME COSTA</t>
        </is>
      </c>
      <c r="D613" s="35">
        <f>UPPER(C613)</f>
        <v/>
      </c>
      <c r="E613" s="98">
        <f>B613</f>
        <v/>
      </c>
      <c r="L613" s="12" t="inlineStr">
        <is>
          <t>CNPJ/CPF</t>
        </is>
      </c>
      <c r="M613" s="41">
        <f>IF(L613=0,"",IF(L613=Diversos!$I$2,IF(LEN(B613)&lt;=11,TEXT(B613,"00000000000"),TEXT(B613,"00000000000000")),IF(L613=Diversos!$I$3,G613,F613)))</f>
        <v/>
      </c>
      <c r="N613" s="12" t="inlineStr">
        <is>
          <t>DIV</t>
        </is>
      </c>
      <c r="O613" s="12" t="inlineStr">
        <is>
          <t>FRETE</t>
        </is>
      </c>
      <c r="AA613" s="59">
        <f>IF(AND(AB613&lt;&gt;"",AC613&lt;&gt;""),AC613,AB613&amp;AC613)</f>
        <v/>
      </c>
      <c r="AB613" s="12">
        <f>IF(H613=0,"",IF(I613=13,H613&amp;"  "&amp;TEXT(I613,"000")&amp;"  "&amp;TEXT(J613,"0000")&amp;"  "&amp;K613&amp;" - CPF: "&amp;E613,H613&amp;"  "&amp;TEXT(J613,"0000")&amp;"  "&amp;K613&amp;" - CPF: "&amp;AF613))</f>
        <v/>
      </c>
      <c r="AC613" s="12">
        <f>IF(L613=0,"",IF(AND(L613="CNPJ/CPF",A613="PF"),"PIX: "&amp;TEXT(M613,"00000000000"),IF(L613="TELEFONE","PIX: "&amp;M613,IF(L613="EMAIL","PIX: "&amp;M613,"PIX: "&amp;TEXT(M613,"00000000000000")))))</f>
        <v/>
      </c>
      <c r="AE613" s="86">
        <f>IF(A613="PF",LEN(B613),"")</f>
        <v/>
      </c>
    </row>
    <row r="614">
      <c r="A614" s="98">
        <f>IF(B614="","",IF(LEN(B614)&lt;=11,"PF","PJ"))</f>
        <v/>
      </c>
      <c r="B614" s="98" t="n">
        <v>30996544000116</v>
      </c>
      <c r="C614" s="35" t="inlineStr">
        <is>
          <t>Work Med Seguranca e Medicina do Trabalho LTDA</t>
        </is>
      </c>
      <c r="D614" s="35" t="inlineStr">
        <is>
          <t>WORK MED</t>
        </is>
      </c>
      <c r="E614" s="37">
        <f>B614</f>
        <v/>
      </c>
      <c r="F614" s="43" t="n"/>
      <c r="M614" s="41">
        <f>IF(L614=0,"",IF(L614=Diversos!$I$2,IF(LEN(B614)&lt;=11,TEXT(B614,"00000000000"),TEXT(B614,"00000000000000")),IF(L614=Diversos!$I$3,G614,F614)))</f>
        <v/>
      </c>
      <c r="N614" s="12" t="inlineStr">
        <is>
          <t>MO</t>
        </is>
      </c>
      <c r="O614" s="12" t="inlineStr">
        <is>
          <t>MEDICINA DO TRABALHO</t>
        </is>
      </c>
      <c r="P614" s="12" t="inlineStr">
        <is>
          <t>FORNECEDOR</t>
        </is>
      </c>
      <c r="Q614" s="12" t="inlineStr">
        <is>
          <t>Rua Vancouver</t>
        </is>
      </c>
      <c r="R614" s="12" t="n">
        <v>245</v>
      </c>
      <c r="T614" s="12" t="inlineStr">
        <is>
          <t>JARDIM CANADA</t>
        </is>
      </c>
      <c r="U614" s="42" t="n">
        <v>34007722</v>
      </c>
      <c r="V614" s="12" t="inlineStr">
        <is>
          <t>NOVA LIMA</t>
        </is>
      </c>
      <c r="W614" s="12" t="inlineStr">
        <is>
          <t>MG</t>
        </is>
      </c>
      <c r="AA614" s="59">
        <f>IF(AND(AB614&lt;&gt;"",AC614&lt;&gt;""),AC614,AB614&amp;AC614)</f>
        <v/>
      </c>
      <c r="AB614" s="12">
        <f>IF(H614=0,"",IF(I614=13,H614&amp;"  "&amp;TEXT(I614,"000")&amp;"  "&amp;TEXT(J614,"0000")&amp;"  "&amp;K614&amp;" - CPF: "&amp;E614,H614&amp;"  "&amp;TEXT(J614,"0000")&amp;"  "&amp;K614&amp;" - CPF: "&amp;AF614))</f>
        <v/>
      </c>
      <c r="AC614" s="12">
        <f>IF(L614=0,"",IF(AND(L614="CNPJ/CPF",A614="PF"),"PIX: "&amp;TEXT(M614,"00000000000"),IF(L614="TELEFONE","PIX: "&amp;M614,IF(L614="EMAIL","PIX: "&amp;M614,"PIX: "&amp;TEXT(M614,"00000000000000")))))</f>
        <v/>
      </c>
      <c r="AE614" s="86">
        <f>IF(A614="PF",LEN(B614),"")</f>
        <v/>
      </c>
    </row>
    <row r="615">
      <c r="A615" s="12">
        <f>IF(B615="","",IF(LEN(B615)&lt;=11,"PF","PJ"))</f>
        <v/>
      </c>
      <c r="B615" s="52" t="n">
        <v>12612612600</v>
      </c>
      <c r="C615" s="35" t="inlineStr">
        <is>
          <t>YRVING VINICIUS DA SILVA</t>
        </is>
      </c>
      <c r="D615" s="35">
        <f>UPPER(C615)</f>
        <v/>
      </c>
      <c r="E615" s="98">
        <f>B615</f>
        <v/>
      </c>
      <c r="M615" s="41">
        <f>IF(L615=0,"",IF(L615=Diversos!$I$2,IF(LEN(B615)&lt;=11,TEXT(B615,"00000000000"),TEXT(B615,"00000000000000")),IF(L615=Diversos!$I$3,G615,F615)))</f>
        <v/>
      </c>
      <c r="N615" s="12" t="inlineStr">
        <is>
          <t>DIV</t>
        </is>
      </c>
      <c r="AA615" s="59">
        <f>IF(AND(AB615&lt;&gt;"",AC615&lt;&gt;""),AC615,AB615&amp;AC615)</f>
        <v/>
      </c>
      <c r="AB615" s="12">
        <f>IF(H615=0,"",IF(I615=13,H615&amp;"  "&amp;TEXT(I615,"000")&amp;"  "&amp;TEXT(J615,"0000")&amp;"  "&amp;K615&amp;" - CPF: "&amp;E615,H615&amp;"  "&amp;TEXT(J615,"0000")&amp;"  "&amp;K615&amp;" - CPF: "&amp;AF615))</f>
        <v/>
      </c>
      <c r="AC615" s="12">
        <f>IF(L615=0,"",IF(AND(L615="CNPJ/CPF",A615="PF"),"PIX: "&amp;TEXT(M615,"00000000000"),IF(L615="TELEFONE","PIX: "&amp;M615,IF(L615="EMAIL","PIX: "&amp;M615,"PIX: "&amp;TEXT(M615,"00000000000000")))))</f>
        <v/>
      </c>
      <c r="AE615" s="86">
        <f>IF(A615="PF",LEN(B615),"")</f>
        <v/>
      </c>
    </row>
    <row r="616">
      <c r="A616" s="98">
        <f>IF(B616="","",IF(LEN(B616)&lt;=11,"PF","PJ"))</f>
        <v/>
      </c>
      <c r="B616" s="98" t="n">
        <v>31993097534</v>
      </c>
      <c r="C616" s="35" t="inlineStr">
        <is>
          <t>YURI MARTINS DE OLIVEIRA</t>
        </is>
      </c>
      <c r="D616" s="35">
        <f>UPPER(C616)</f>
        <v/>
      </c>
      <c r="E616" s="98">
        <f>B616</f>
        <v/>
      </c>
      <c r="H616" s="12" t="inlineStr">
        <is>
          <t>BV</t>
        </is>
      </c>
      <c r="J616" s="40" t="n">
        <v>2020</v>
      </c>
      <c r="K616" s="12" t="n">
        <v>24997358</v>
      </c>
      <c r="M616" s="41">
        <f>IF(L616=0,"",IF(L616=Diversos!$I$2,IF(LEN(B616)&lt;=11,TEXT(B616,"00000000000"),TEXT(B616,"00000000000000")),IF(L616=Diversos!$I$3,G616,F616)))</f>
        <v/>
      </c>
      <c r="N616" s="12" t="inlineStr">
        <is>
          <t>MO</t>
        </is>
      </c>
      <c r="AA616" s="59">
        <f>IF(AND(AB616&lt;&gt;"",AC616&lt;&gt;""),AC616,AB616&amp;AC616)</f>
        <v/>
      </c>
      <c r="AB616" s="12">
        <f>IF(H616=0,"",IF(I616=13,H616&amp;"  "&amp;TEXT(I616,"000")&amp;"  "&amp;TEXT(J616,"0000")&amp;"  "&amp;K616&amp;" - CPF: "&amp;E616,H616&amp;"  "&amp;TEXT(J616,"0000")&amp;"  "&amp;K616&amp;" - CPF: "&amp;AF616))</f>
        <v/>
      </c>
      <c r="AC616" s="12">
        <f>IF(L616=0,"",IF(AND(L616="CNPJ/CPF",A616="PF"),"PIX: "&amp;TEXT(M616,"00000000000"),IF(L616="TELEFONE","PIX: "&amp;M616,IF(L616="EMAIL","PIX: "&amp;M616,"PIX: "&amp;TEXT(M616,"00000000000000")))))</f>
        <v/>
      </c>
      <c r="AE616" s="86">
        <f>IF(A616="PF",LEN(B616),"")</f>
        <v/>
      </c>
    </row>
    <row r="617">
      <c r="A617" s="98">
        <f>IF(B617="","",IF(LEN(B617)&lt;=11,"PF","PJ"))</f>
        <v/>
      </c>
      <c r="B617" s="98" t="n">
        <v>7523720927</v>
      </c>
      <c r="C617" s="35" t="inlineStr">
        <is>
          <t>ZAQUEU DIRCEU CASSIANO</t>
        </is>
      </c>
      <c r="D617" s="35">
        <f>UPPER(C617)</f>
        <v/>
      </c>
      <c r="E617" s="98">
        <f>B617</f>
        <v/>
      </c>
      <c r="L617" s="12" t="inlineStr">
        <is>
          <t>CNPJ/CPF</t>
        </is>
      </c>
      <c r="M617" s="41">
        <f>IF(L617=0,"",IF(L617=Diversos!$I$2,IF(LEN(B617)&lt;=11,TEXT(B617,"00000000000"),TEXT(B617,"00000000000000")),IF(L617=Diversos!$I$3,G617,F617)))</f>
        <v/>
      </c>
      <c r="N617" s="12" t="inlineStr">
        <is>
          <t>SERV</t>
        </is>
      </c>
      <c r="O617" s="12" t="inlineStr">
        <is>
          <t>PINTURA</t>
        </is>
      </c>
      <c r="AA617" s="59">
        <f>IF(AND(AB617&lt;&gt;"",AC617&lt;&gt;""),AC617,AB617&amp;AC617)</f>
        <v/>
      </c>
      <c r="AB617" s="12">
        <f>IF(H617=0,"",IF(I617=13,H617&amp;"  "&amp;TEXT(I617,"000")&amp;"  "&amp;TEXT(J617,"0000")&amp;"  "&amp;K617&amp;" - CPF: "&amp;E617,H617&amp;"  "&amp;TEXT(J617,"0000")&amp;"  "&amp;K617&amp;" - CPF: "&amp;AF617))</f>
        <v/>
      </c>
      <c r="AC617" s="12">
        <f>IF(L617=0,"",IF(AND(L617="CNPJ/CPF",A617="PF"),"PIX: "&amp;TEXT(M617,"00000000000"),IF(L617="TELEFONE","PIX: "&amp;M617,IF(L617="EMAIL","PIX: "&amp;M617,"PIX: "&amp;TEXT(M617,"00000000000000")))))</f>
        <v/>
      </c>
      <c r="AE617" s="86">
        <f>IF(A617="PF",LEN(B617),"")</f>
        <v/>
      </c>
    </row>
    <row r="618">
      <c r="A618" s="98">
        <f>IF(B618="","",IF(LEN(B618)&lt;=11,"PF","PJ"))</f>
        <v/>
      </c>
      <c r="B618" s="98" t="n">
        <v>11811811800</v>
      </c>
      <c r="C618" s="35" t="inlineStr">
        <is>
          <t>ZILDA MARIA SANTIAGO MENDICINO</t>
        </is>
      </c>
      <c r="D618" s="36">
        <f>UPPER(C618)</f>
        <v/>
      </c>
      <c r="E618" s="37">
        <f>B618</f>
        <v/>
      </c>
      <c r="F618" s="43" t="n"/>
      <c r="M618" s="41">
        <f>IF(L618=0,"",IF(L618=Diversos!$I$2,IF(LEN(B618)&lt;=11,TEXT(B618,"00000000000"),TEXT(B618,"00000000000000")),IF(L618=Diversos!$I$3,G618,F618)))</f>
        <v/>
      </c>
      <c r="N618" s="12" t="inlineStr">
        <is>
          <t>SERV</t>
        </is>
      </c>
      <c r="AA618" s="59">
        <f>IF(AND(AB618&lt;&gt;"",AC618&lt;&gt;""),AC618,AB618&amp;AC618)</f>
        <v/>
      </c>
      <c r="AB618" s="12">
        <f>IF(H618=0,"",IF(I618=13,H618&amp;"  "&amp;TEXT(I618,"000")&amp;"  "&amp;TEXT(J618,"0000")&amp;"  "&amp;K618&amp;" - CPF: "&amp;E618,H618&amp;"  "&amp;TEXT(J618,"0000")&amp;"  "&amp;K618&amp;" - CPF: "&amp;AF618))</f>
        <v/>
      </c>
      <c r="AC618" s="12">
        <f>IF(L618=0,"",IF(AND(L618="CNPJ/CPF",A618="PF"),"PIX: "&amp;TEXT(M618,"00000000000"),IF(L618="TELEFONE","PIX: "&amp;M618,IF(L618="EMAIL","PIX: "&amp;M618,"PIX: "&amp;TEXT(M618,"00000000000000")))))</f>
        <v/>
      </c>
      <c r="AE618" s="86">
        <f>IF(A618="PF",LEN(B618),"")</f>
        <v/>
      </c>
    </row>
    <row r="619">
      <c r="A619" s="98">
        <f>IF(B619="","",IF(LEN(B619)&lt;=11,"PF","PJ"))</f>
        <v/>
      </c>
      <c r="B619" s="98" t="n">
        <v>19468242000132</v>
      </c>
      <c r="C619" s="75" t="inlineStr">
        <is>
          <t>ZOOP TECNOLOGIA E MEIOS PAGTO LTDA</t>
        </is>
      </c>
      <c r="D619" s="35">
        <f>UPPER(C619)</f>
        <v/>
      </c>
      <c r="E619" s="98">
        <f>B619</f>
        <v/>
      </c>
      <c r="M619" s="41">
        <f>IF(L619=0,"",IF(L619=Diversos!$I$2,IF(LEN(B619)&lt;=11,TEXT(B619,"00000000000"),TEXT(B619,"00000000000000")),IF(L619=Diversos!$I$3,G619,F619)))</f>
        <v/>
      </c>
      <c r="N619" s="12" t="inlineStr">
        <is>
          <t>DIV</t>
        </is>
      </c>
      <c r="O619" s="12" t="inlineStr">
        <is>
          <t>CARTÓRIO</t>
        </is>
      </c>
      <c r="AA619" s="59">
        <f>IF(AND(AB619&lt;&gt;"",AC619&lt;&gt;""),AC619,AB619&amp;AC619)</f>
        <v/>
      </c>
      <c r="AB619" s="12">
        <f>IF(H619=0,"",IF(I619=13,H619&amp;"  "&amp;TEXT(I619,"000")&amp;"  "&amp;TEXT(J619,"0000")&amp;"  "&amp;K619&amp;" - CPF: "&amp;E619,H619&amp;"  "&amp;TEXT(J619,"0000")&amp;"  "&amp;K619&amp;" - CPF: "&amp;AF619))</f>
        <v/>
      </c>
      <c r="AC619" s="12">
        <f>IF(L619=0,"",IF(AND(L619="CNPJ/CPF",A619="PF"),"PIX: "&amp;TEXT(M619,"00000000000"),IF(L619="TELEFONE","PIX: "&amp;M619,IF(L619="EMAIL","PIX: "&amp;M619,"PIX: "&amp;TEXT(M619,"00000000000000")))))</f>
        <v/>
      </c>
      <c r="AE619" s="86">
        <f>IF(A619="PF",LEN(B619),"")</f>
        <v/>
      </c>
    </row>
    <row r="620">
      <c r="A620" s="98">
        <f>IF(B620="","",IF(LEN(B620)&lt;=11,"PF","PJ"))</f>
        <v/>
      </c>
      <c r="B620" s="98" t="n">
        <v>9041110674</v>
      </c>
      <c r="C620" s="35" t="inlineStr">
        <is>
          <t>RENATO VENCESLAU DE SOUZA</t>
        </is>
      </c>
      <c r="D620" s="35">
        <f>UPPER(C620)</f>
        <v/>
      </c>
      <c r="E620" s="98">
        <f>B620</f>
        <v/>
      </c>
      <c r="G620" s="48" t="inlineStr">
        <is>
          <t>sousarenato0908@gmail.com</t>
        </is>
      </c>
      <c r="L620" s="12" t="inlineStr">
        <is>
          <t>EMAIL</t>
        </is>
      </c>
      <c r="M620" s="41">
        <f>IF(L620=0,"",IF(L620=Diversos!$I$2,IF(LEN(B620)&lt;=11,TEXT(B620,"00000000000"),TEXT(B620,"00000000000000")),IF(L620=Diversos!$I$3,G620,F620)))</f>
        <v/>
      </c>
      <c r="AA620" s="59">
        <f>IF(AND(AB620&lt;&gt;"",AC620&lt;&gt;""),AC620,AB620&amp;AC620)</f>
        <v/>
      </c>
      <c r="AB620" s="12">
        <f>IF(H620=0,"",IF(I620=13,H620&amp;"  "&amp;TEXT(I620,"000")&amp;"  "&amp;TEXT(J620,"0000")&amp;"  "&amp;K620&amp;" - CPF: "&amp;E620,H620&amp;"  "&amp;TEXT(J620,"0000")&amp;"  "&amp;K620&amp;" - CPF: "&amp;AF620))</f>
        <v/>
      </c>
      <c r="AC620" s="12">
        <f>IF(L620=0,"",IF(AND(L620="CNPJ/CPF",A620="PF"),"PIX: "&amp;TEXT(M620,"00000000000"),IF(L620="TELEFONE","PIX: "&amp;M620,IF(L620="EMAIL","PIX: "&amp;M620,"PIX: "&amp;TEXT(M620,"00000000000000")))))</f>
        <v/>
      </c>
      <c r="AE620" s="86">
        <f>IF(A620="PF",LEN(B620),"")</f>
        <v/>
      </c>
    </row>
    <row r="621">
      <c r="A621" s="98">
        <f>IF(B621="","",IF(LEN(B621)&lt;=11,"PF","PJ"))</f>
        <v/>
      </c>
      <c r="B621" s="98" t="n">
        <v>52606090772</v>
      </c>
      <c r="C621" s="35" t="inlineStr">
        <is>
          <t>OLÍDIO DE JESUS</t>
        </is>
      </c>
      <c r="D621" s="35">
        <f>UPPER(C621)</f>
        <v/>
      </c>
      <c r="E621" s="98">
        <f>B621</f>
        <v/>
      </c>
      <c r="L621" s="12" t="inlineStr">
        <is>
          <t>CNPJ/CPF</t>
        </is>
      </c>
      <c r="M621" s="41">
        <f>IF(L621=0,"",IF(L621=Diversos!$I$2,IF(LEN(B621)&lt;=11,TEXT(B621,"00000000000"),TEXT(B621,"00000000000000")),IF(L621=Diversos!$I$3,G621,F621)))</f>
        <v/>
      </c>
      <c r="N621" s="12" t="inlineStr">
        <is>
          <t>MO</t>
        </is>
      </c>
      <c r="AA621" s="59">
        <f>IF(AND(AB621&lt;&gt;"",AC621&lt;&gt;""),AC621,AB621&amp;AC621)</f>
        <v/>
      </c>
      <c r="AB621" s="12">
        <f>IF(H621=0,"",IF(I621=13,H621&amp;"  "&amp;TEXT(I621,"000")&amp;"  "&amp;TEXT(J621,"0000")&amp;"  "&amp;K621&amp;" - CPF: "&amp;E621,H621&amp;"  "&amp;TEXT(J621,"0000")&amp;"  "&amp;K621&amp;" - CPF: "&amp;AF621))</f>
        <v/>
      </c>
      <c r="AC621" s="12">
        <f>IF(L621=0,"",IF(AND(L621="CNPJ/CPF",A621="PF"),"PIX: "&amp;TEXT(M621,"00000000000"),IF(L621="TELEFONE","PIX: "&amp;M621,IF(L621="EMAIL","PIX: "&amp;M621,"PIX: "&amp;TEXT(M621,"00000000000000")))))</f>
        <v/>
      </c>
      <c r="AE621" s="86">
        <f>IF(A621="PF",LEN(B621),"")</f>
        <v/>
      </c>
    </row>
    <row r="622">
      <c r="A622" s="98">
        <f>IF(B622="","",IF(LEN(B622)&lt;=11,"PF","PJ"))</f>
        <v/>
      </c>
      <c r="B622" s="98" t="n">
        <v>10792639693</v>
      </c>
      <c r="C622" s="35" t="inlineStr">
        <is>
          <t>LEANDRO ALEMIDA LOPES</t>
        </is>
      </c>
      <c r="D622" s="35">
        <f>UPPER(C622)</f>
        <v/>
      </c>
      <c r="E622" s="98">
        <f>B622</f>
        <v/>
      </c>
      <c r="L622" s="12" t="inlineStr">
        <is>
          <t>CNPJ/CPF</t>
        </is>
      </c>
      <c r="M622" s="41">
        <f>IF(L622=0,"",IF(L622=Diversos!$I$2,IF(LEN(B622)&lt;=11,TEXT(B622,"00000000000"),TEXT(B622,"00000000000000")),IF(L622=Diversos!$I$3,G622,F622)))</f>
        <v/>
      </c>
      <c r="N622" s="12" t="inlineStr">
        <is>
          <t>MO</t>
        </is>
      </c>
      <c r="AA622" s="59">
        <f>IF(AND(AB622&lt;&gt;"",AC622&lt;&gt;""),AC622,AB622&amp;AC622)</f>
        <v/>
      </c>
      <c r="AB622" s="12">
        <f>IF(H622=0,"",IF(I622=13,H622&amp;"  "&amp;TEXT(I622,"000")&amp;"  "&amp;TEXT(J622,"0000")&amp;"  "&amp;K622&amp;" - CPF: "&amp;E622,H622&amp;"  "&amp;TEXT(J622,"0000")&amp;"  "&amp;K622&amp;" - CPF: "&amp;AF622))</f>
        <v/>
      </c>
      <c r="AC622" s="12">
        <f>IF(L622=0,"",IF(AND(L622="CNPJ/CPF",A622="PF"),"PIX: "&amp;TEXT(M622,"00000000000"),IF(L622="TELEFONE","PIX: "&amp;M622,IF(L622="EMAIL","PIX: "&amp;M622,"PIX: "&amp;TEXT(M622,"00000000000000")))))</f>
        <v/>
      </c>
      <c r="AE622" s="86">
        <f>IF(A622="PF",LEN(B622),"")</f>
        <v/>
      </c>
    </row>
    <row r="623">
      <c r="A623" s="98">
        <f>IF(B623="","",IF(LEN(B623)&lt;=11,"PF","PJ"))</f>
        <v/>
      </c>
      <c r="B623" s="98" t="n">
        <v>42619734649</v>
      </c>
      <c r="C623" s="35" t="inlineStr">
        <is>
          <t>PAULO CESIO DA SILVA</t>
        </is>
      </c>
      <c r="D623" s="35">
        <f>UPPER(C623)</f>
        <v/>
      </c>
      <c r="E623" s="98">
        <f>B623</f>
        <v/>
      </c>
      <c r="L623" s="12" t="inlineStr">
        <is>
          <t>CNPJ/CPF</t>
        </is>
      </c>
      <c r="M623" s="41">
        <f>IF(L623=0,"",IF(L623=Diversos!$I$2,IF(LEN(B623)&lt;=11,TEXT(B623,"00000000000"),TEXT(B623,"00000000000000")),IF(L623=Diversos!$I$3,G623,F623)))</f>
        <v/>
      </c>
      <c r="N623" s="12" t="inlineStr">
        <is>
          <t>MO</t>
        </is>
      </c>
      <c r="AA623" s="59">
        <f>IF(AND(AB623&lt;&gt;"",AC623&lt;&gt;""),AC623,AB623&amp;AC623)</f>
        <v/>
      </c>
      <c r="AB623" s="12">
        <f>IF(H623=0,"",IF(I623=13,H623&amp;"  "&amp;TEXT(I623,"000")&amp;"  "&amp;TEXT(J623,"0000")&amp;"  "&amp;K623&amp;" - CPF: "&amp;E623,H623&amp;"  "&amp;TEXT(J623,"0000")&amp;"  "&amp;K623&amp;" - CPF: "&amp;AF623))</f>
        <v/>
      </c>
      <c r="AC623" s="12">
        <f>IF(L623=0,"",IF(AND(L623="CNPJ/CPF",A623="PF"),"PIX: "&amp;TEXT(M623,"00000000000"),IF(L623="TELEFONE","PIX: "&amp;M623,IF(L623="EMAIL","PIX: "&amp;M623,"PIX: "&amp;TEXT(M623,"00000000000000")))))</f>
        <v/>
      </c>
      <c r="AE623" s="86">
        <f>IF(A623="PF",LEN(B623),"")</f>
        <v/>
      </c>
    </row>
    <row r="624">
      <c r="A624" s="98">
        <f>IF(B624="","",IF(LEN(B624)&lt;=11,"PF","PJ"))</f>
        <v/>
      </c>
      <c r="B624" s="98" t="n">
        <v>2925664000197</v>
      </c>
      <c r="C624" s="35" t="inlineStr">
        <is>
          <t>MARIA CRISTINA GONÇALVES RICCIUTTI</t>
        </is>
      </c>
      <c r="D624" s="35">
        <f>UPPER(C624)</f>
        <v/>
      </c>
      <c r="E624" s="98">
        <f>B624</f>
        <v/>
      </c>
      <c r="M624" s="41">
        <f>IF(L624=0,"",IF(L624=Diversos!$I$2,IF(LEN(B624)&lt;=11,TEXT(B624,"00000000000"),TEXT(B624,"00000000000000")),IF(L624=Diversos!$I$3,G624,F624)))</f>
        <v/>
      </c>
      <c r="N624" s="12" t="inlineStr">
        <is>
          <t>SERV</t>
        </is>
      </c>
      <c r="AA624" s="59">
        <f>IF(AND(AB624&lt;&gt;"",AC624&lt;&gt;""),AC624,AB624&amp;AC624)</f>
        <v/>
      </c>
      <c r="AB624" s="12">
        <f>IF(H624=0,"",IF(I624=13,H624&amp;"  "&amp;TEXT(I624,"000")&amp;"  "&amp;TEXT(J624,"0000")&amp;"  "&amp;K624&amp;" - CPF: "&amp;E624,H624&amp;"  "&amp;TEXT(J624,"0000")&amp;"  "&amp;K624&amp;" - CPF: "&amp;AF624))</f>
        <v/>
      </c>
      <c r="AC624" s="12">
        <f>IF(L624=0,"",IF(AND(L624="CNPJ/CPF",A624="PF"),"PIX: "&amp;TEXT(M624,"00000000000"),IF(L624="TELEFONE","PIX: "&amp;M624,IF(L624="EMAIL","PIX: "&amp;M624,"PIX: "&amp;TEXT(M624,"00000000000000")))))</f>
        <v/>
      </c>
      <c r="AE624" s="86">
        <f>IF(A624="PF",LEN(B624),"")</f>
        <v/>
      </c>
    </row>
    <row r="625">
      <c r="A625" s="98">
        <f>IF(B625="","",IF(LEN(B625)&lt;=11,"PF","PJ"))</f>
        <v/>
      </c>
      <c r="B625" s="98" t="n">
        <v>31997744184</v>
      </c>
      <c r="C625" s="35" t="inlineStr">
        <is>
          <t>LIODINO ALVES DA SILVA</t>
        </is>
      </c>
      <c r="D625" s="35">
        <f>UPPER(C625)</f>
        <v/>
      </c>
      <c r="E625" s="98">
        <f>B625</f>
        <v/>
      </c>
      <c r="M625" s="41">
        <f>IF(L625=0,"",IF(L625=Diversos!$I$2,IF(LEN(B625)&lt;=11,TEXT(B625,"00000000000"),TEXT(B625,"00000000000000")),IF(L625=Diversos!$I$3,G625,F625)))</f>
        <v/>
      </c>
      <c r="N625" s="12" t="inlineStr">
        <is>
          <t>SERV</t>
        </is>
      </c>
      <c r="AA625" s="59">
        <f>IF(AND(AB625&lt;&gt;"",AC625&lt;&gt;""),AC625,AB625&amp;AC625)</f>
        <v/>
      </c>
      <c r="AB625" s="12">
        <f>IF(H625=0,"",IF(I625=13,H625&amp;"  "&amp;TEXT(I625,"000")&amp;"  "&amp;TEXT(J625,"0000")&amp;"  "&amp;K625&amp;" - CPF: "&amp;E625,H625&amp;"  "&amp;TEXT(J625,"0000")&amp;"  "&amp;K625&amp;" - CPF: "&amp;AF625))</f>
        <v/>
      </c>
      <c r="AC625" s="12">
        <f>IF(L625=0,"",IF(AND(L625="CNPJ/CPF",A625="PF"),"PIX: "&amp;TEXT(M625,"00000000000"),IF(L625="TELEFONE","PIX: "&amp;M625,IF(L625="EMAIL","PIX: "&amp;M625,"PIX: "&amp;TEXT(M625,"00000000000000")))))</f>
        <v/>
      </c>
      <c r="AE625" s="86">
        <f>IF(A625="PF",LEN(B625),"")</f>
        <v/>
      </c>
    </row>
    <row r="626">
      <c r="A626" s="98">
        <f>IF(B626="","",IF(LEN(B626)&lt;=11,"PF","PJ"))</f>
        <v/>
      </c>
      <c r="B626" s="98" t="n">
        <v>4571144601</v>
      </c>
      <c r="C626" s="35" t="inlineStr">
        <is>
          <t>LUCIANO LISBOA DA SILVA</t>
        </is>
      </c>
      <c r="D626" s="35">
        <f>UPPER(C626)</f>
        <v/>
      </c>
      <c r="E626" s="98">
        <f>B626</f>
        <v/>
      </c>
      <c r="F626" s="38" t="n">
        <v>31987539989</v>
      </c>
      <c r="L626" s="12" t="inlineStr">
        <is>
          <t>TELEFONE</t>
        </is>
      </c>
      <c r="M626" s="41">
        <f>IF(L626=0,"",IF(L626=Diversos!$I$2,IF(LEN(B626)&lt;=11,TEXT(B626,"00000000000"),TEXT(B626,"00000000000000")),IF(L626=Diversos!$I$3,G626,F626)))</f>
        <v/>
      </c>
      <c r="N626" s="12" t="inlineStr">
        <is>
          <t>SERV</t>
        </is>
      </c>
      <c r="AA626" s="59">
        <f>IF(AND(AB626&lt;&gt;"",AC626&lt;&gt;""),AC626,AB626&amp;AC626)</f>
        <v/>
      </c>
      <c r="AB626" s="12">
        <f>IF(H626=0,"",IF(I626=13,H626&amp;"  "&amp;TEXT(I626,"000")&amp;"  "&amp;TEXT(J626,"0000")&amp;"  "&amp;K626&amp;" - CPF: "&amp;E626,H626&amp;"  "&amp;TEXT(J626,"0000")&amp;"  "&amp;K626&amp;" - CPF: "&amp;AF626))</f>
        <v/>
      </c>
      <c r="AC626" s="12">
        <f>IF(L626=0,"",IF(AND(L626="CNPJ/CPF",A626="PF"),"PIX: "&amp;TEXT(M626,"00000000000"),IF(L626="TELEFONE","PIX: "&amp;M626,IF(L626="EMAIL","PIX: "&amp;M626,"PIX: "&amp;TEXT(M626,"00000000000000")))))</f>
        <v/>
      </c>
      <c r="AE626" s="86">
        <f>IF(A626="PF",LEN(B626),"")</f>
        <v/>
      </c>
    </row>
    <row r="627">
      <c r="A627" s="98">
        <f>IF(B627="","",IF(LEN(B627)&lt;=11,"PF","PJ"))</f>
        <v/>
      </c>
      <c r="E627" s="98">
        <f>B627</f>
        <v/>
      </c>
      <c r="M627" s="41">
        <f>IF(L627=0,"",IF(L627=Diversos!$I$2,IF(LEN(B627)&lt;=11,TEXT(B627,"00000000000"),TEXT(B627,"00000000000000")),IF(L627=Diversos!$I$3,G627,F627)))</f>
        <v/>
      </c>
      <c r="AA627" s="59">
        <f>IF(AND(AB627&lt;&gt;"",AC627&lt;&gt;""),AC627,AB627&amp;AC627)</f>
        <v/>
      </c>
      <c r="AB627" s="12">
        <f>IF(H627=0,"",IF(I627=13,H627&amp;"  "&amp;TEXT(I627,"000")&amp;"  "&amp;TEXT(J627,"0000")&amp;"  "&amp;K627&amp;" - CPF: "&amp;E627,H627&amp;"  "&amp;TEXT(J627,"0000")&amp;"  "&amp;K627&amp;" - CPF: "&amp;AF627))</f>
        <v/>
      </c>
      <c r="AC627" s="12">
        <f>IF(L627=0,"",IF(AND(L627="CNPJ/CPF",A627="PF"),"PIX: "&amp;TEXT(M627,"00000000000"),IF(L627="TELEFONE","PIX: "&amp;M627,IF(L627="EMAIL","PIX: "&amp;M627,"PIX: "&amp;TEXT(M627,"00000000000000")))))</f>
        <v/>
      </c>
      <c r="AE627" s="86">
        <f>IF(A627="PF",LEN(B627),"")</f>
        <v/>
      </c>
    </row>
    <row r="628">
      <c r="A628" s="98">
        <f>IF(B628="","",IF(LEN(B628)&lt;=11,"PF","PJ"))</f>
        <v/>
      </c>
      <c r="E628" s="98">
        <f>B628</f>
        <v/>
      </c>
      <c r="M628" s="41">
        <f>IF(L628=0,"",IF(L628=Diversos!$I$2,IF(LEN(B628)&lt;=11,TEXT(B628,"00000000000"),TEXT(B628,"00000000000000")),IF(L628=Diversos!$I$3,G628,F628)))</f>
        <v/>
      </c>
      <c r="AA628" s="59">
        <f>IF(AND(AB628&lt;&gt;"",AC628&lt;&gt;""),AC628,AB628&amp;AC628)</f>
        <v/>
      </c>
      <c r="AB628" s="12">
        <f>IF(H628=0,"",IF(I628=13,H628&amp;"  "&amp;TEXT(I628,"000")&amp;"  "&amp;TEXT(J628,"0000")&amp;"  "&amp;K628&amp;" - CPF: "&amp;E628,H628&amp;"  "&amp;TEXT(J628,"0000")&amp;"  "&amp;K628&amp;" - CPF: "&amp;AF628))</f>
        <v/>
      </c>
      <c r="AC628" s="12">
        <f>IF(L628=0,"",IF(AND(L628="CNPJ/CPF",A628="PF"),"PIX: "&amp;TEXT(M628,"00000000000"),IF(L628="TELEFONE","PIX: "&amp;M628,IF(L628="EMAIL","PIX: "&amp;M628,"PIX: "&amp;TEXT(M628,"00000000000000")))))</f>
        <v/>
      </c>
      <c r="AE628" s="86">
        <f>IF(A628="PF",LEN(B628),"")</f>
        <v/>
      </c>
    </row>
    <row r="629">
      <c r="A629" s="98">
        <f>IF(B629="","",IF(LEN(B629)&lt;=11,"PF","PJ"))</f>
        <v/>
      </c>
      <c r="E629" s="98">
        <f>B629</f>
        <v/>
      </c>
      <c r="M629" s="41">
        <f>IF(L629=0,"",IF(L629=Diversos!$I$2,IF(LEN(B629)&lt;=11,TEXT(B629,"00000000000"),TEXT(B629,"00000000000000")),IF(L629=Diversos!$I$3,G629,F629)))</f>
        <v/>
      </c>
      <c r="AA629" s="59">
        <f>IF(AND(AB629&lt;&gt;"",AC629&lt;&gt;""),AC629,AB629&amp;AC629)</f>
        <v/>
      </c>
      <c r="AB629" s="12">
        <f>IF(H629=0,"",IF(I629=13,H629&amp;"  "&amp;TEXT(I629,"000")&amp;"  "&amp;TEXT(J629,"0000")&amp;"  "&amp;K629&amp;" - CPF: "&amp;E629,H629&amp;"  "&amp;TEXT(J629,"0000")&amp;"  "&amp;K629&amp;" - CPF: "&amp;AF629))</f>
        <v/>
      </c>
      <c r="AC629" s="12">
        <f>IF(L629=0,"",IF(AND(L629="CNPJ/CPF",A629="PF"),"PIX: "&amp;TEXT(M629,"00000000000"),IF(L629="TELEFONE","PIX: "&amp;M629,IF(L629="EMAIL","PIX: "&amp;M629,"PIX: "&amp;TEXT(M629,"00000000000000")))))</f>
        <v/>
      </c>
      <c r="AE629" s="86">
        <f>IF(A629="PF",LEN(B629),"")</f>
        <v/>
      </c>
    </row>
    <row r="630">
      <c r="A630" s="98">
        <f>IF(B630="","",IF(LEN(B630)&lt;=11,"PF","PJ"))</f>
        <v/>
      </c>
      <c r="E630" s="98">
        <f>B630</f>
        <v/>
      </c>
      <c r="M630" s="41">
        <f>IF(L630=0,"",IF(L630=Diversos!$I$2,IF(LEN(B630)&lt;=11,TEXT(B630,"00000000000"),TEXT(B630,"00000000000000")),IF(L630=Diversos!$I$3,G630,F630)))</f>
        <v/>
      </c>
      <c r="AA630" s="59">
        <f>IF(AND(AB630&lt;&gt;"",AC630&lt;&gt;""),AC630,AB630&amp;AC630)</f>
        <v/>
      </c>
      <c r="AB630" s="12">
        <f>IF(H630=0,"",IF(I630=13,H630&amp;"  "&amp;TEXT(I630,"000")&amp;"  "&amp;TEXT(J630,"0000")&amp;"  "&amp;K630&amp;" - CPF: "&amp;E630,H630&amp;"  "&amp;TEXT(J630,"0000")&amp;"  "&amp;K630&amp;" - CPF: "&amp;AF630))</f>
        <v/>
      </c>
      <c r="AC630" s="12">
        <f>IF(L630=0,"",IF(AND(L630="CNPJ/CPF",A630="PF"),"PIX: "&amp;TEXT(M630,"00000000000"),IF(L630="TELEFONE","PIX: "&amp;M630,IF(L630="EMAIL","PIX: "&amp;M630,"PIX: "&amp;TEXT(M630,"00000000000000")))))</f>
        <v/>
      </c>
      <c r="AE630" s="86">
        <f>IF(A630="PF",LEN(B630),"")</f>
        <v/>
      </c>
    </row>
    <row r="631">
      <c r="A631" s="98">
        <f>IF(B631="","",IF(LEN(B631)&lt;=11,"PF","PJ"))</f>
        <v/>
      </c>
      <c r="E631" s="98">
        <f>B631</f>
        <v/>
      </c>
      <c r="M631" s="41">
        <f>IF(L631=0,"",IF(L631=Diversos!$I$2,IF(LEN(B631)&lt;=11,TEXT(B631,"00000000000"),TEXT(B631,"00000000000000")),IF(L631=Diversos!$I$3,G631,F631)))</f>
        <v/>
      </c>
      <c r="AA631" s="59">
        <f>IF(AND(AB631&lt;&gt;"",AC631&lt;&gt;""),AC631,AB631&amp;AC631)</f>
        <v/>
      </c>
      <c r="AB631" s="12">
        <f>IF(H631=0,"",IF(I631=13,H631&amp;"  "&amp;TEXT(I631,"000")&amp;"  "&amp;TEXT(J631,"0000")&amp;"  "&amp;K631&amp;" - CPF: "&amp;E631,H631&amp;"  "&amp;TEXT(J631,"0000")&amp;"  "&amp;K631&amp;" - CPF: "&amp;AF631))</f>
        <v/>
      </c>
      <c r="AC631" s="12">
        <f>IF(L631=0,"",IF(AND(L631="CNPJ/CPF",A631="PF"),"PIX: "&amp;TEXT(M631,"00000000000"),IF(L631="TELEFONE","PIX: "&amp;M631,IF(L631="EMAIL","PIX: "&amp;M631,"PIX: "&amp;TEXT(M631,"00000000000000")))))</f>
        <v/>
      </c>
      <c r="AE631" s="86">
        <f>IF(A631="PF",LEN(B631),"")</f>
        <v/>
      </c>
    </row>
    <row r="632">
      <c r="A632" s="98">
        <f>IF(B632="","",IF(LEN(B632)&lt;=11,"PF","PJ"))</f>
        <v/>
      </c>
      <c r="E632" s="98">
        <f>B632</f>
        <v/>
      </c>
      <c r="M632" s="41">
        <f>IF(L632=0,"",IF(L632=Diversos!$I$2,IF(LEN(B632)&lt;=11,TEXT(B632,"00000000000"),TEXT(B632,"00000000000000")),IF(L632=Diversos!$I$3,G632,F632)))</f>
        <v/>
      </c>
      <c r="AA632" s="59">
        <f>IF(AND(AB632&lt;&gt;"",AC632&lt;&gt;""),AC632,AB632&amp;AC632)</f>
        <v/>
      </c>
      <c r="AB632" s="12">
        <f>IF(H632=0,"",IF(I632=13,H632&amp;"  "&amp;TEXT(I632,"000")&amp;"  "&amp;TEXT(J632,"0000")&amp;"  "&amp;K632&amp;" - CPF: "&amp;E632,H632&amp;"  "&amp;TEXT(J632,"0000")&amp;"  "&amp;K632&amp;" - CPF: "&amp;AF632))</f>
        <v/>
      </c>
      <c r="AC632" s="12">
        <f>IF(L632=0,"",IF(AND(L632="CNPJ/CPF",A632="PF"),"PIX: "&amp;TEXT(M632,"00000000000"),IF(L632="TELEFONE","PIX: "&amp;M632,IF(L632="EMAIL","PIX: "&amp;M632,"PIX: "&amp;TEXT(M632,"00000000000000")))))</f>
        <v/>
      </c>
      <c r="AE632" s="86">
        <f>IF(A632="PF",LEN(B632),"")</f>
        <v/>
      </c>
    </row>
    <row r="633">
      <c r="A633" s="98">
        <f>IF(B633="","",IF(LEN(B633)&lt;=11,"PF","PJ"))</f>
        <v/>
      </c>
      <c r="E633" s="98">
        <f>B633</f>
        <v/>
      </c>
      <c r="M633" s="41">
        <f>IF(L633=0,"",IF(L633=Diversos!$I$2,IF(LEN(B633)&lt;=11,TEXT(B633,"00000000000"),TEXT(B633,"00000000000000")),IF(L633=Diversos!$I$3,G633,F633)))</f>
        <v/>
      </c>
      <c r="AA633" s="59">
        <f>IF(AND(AB633&lt;&gt;"",AC633&lt;&gt;""),AC633,AB633&amp;AC633)</f>
        <v/>
      </c>
      <c r="AB633" s="12">
        <f>IF(H633=0,"",IF(I633=13,H633&amp;"  "&amp;TEXT(I633,"000")&amp;"  "&amp;TEXT(J633,"0000")&amp;"  "&amp;K633&amp;" - CPF: "&amp;E633,H633&amp;"  "&amp;TEXT(J633,"0000")&amp;"  "&amp;K633&amp;" - CPF: "&amp;AF633))</f>
        <v/>
      </c>
      <c r="AC633" s="12">
        <f>IF(L633=0,"",IF(AND(L633="CNPJ/CPF",A633="PF"),"PIX: "&amp;TEXT(M633,"00000000000"),IF(L633="TELEFONE","PIX: "&amp;M633,IF(L633="EMAIL","PIX: "&amp;M633,"PIX: "&amp;TEXT(M633,"00000000000000")))))</f>
        <v/>
      </c>
      <c r="AE633" s="86">
        <f>IF(A633="PF",LEN(B633),"")</f>
        <v/>
      </c>
    </row>
    <row r="634">
      <c r="A634" s="98">
        <f>IF(B634="","",IF(LEN(B634)&lt;=11,"PF","PJ"))</f>
        <v/>
      </c>
      <c r="E634" s="98">
        <f>B634</f>
        <v/>
      </c>
      <c r="M634" s="41">
        <f>IF(L634=0,"",IF(L634=Diversos!$I$2,IF(LEN(B634)&lt;=11,TEXT(B634,"00000000000"),TEXT(B634,"00000000000000")),IF(L634=Diversos!$I$3,G634,F634)))</f>
        <v/>
      </c>
      <c r="AA634" s="59">
        <f>IF(AND(AB634&lt;&gt;"",AC634&lt;&gt;""),AC634,AB634&amp;AC634)</f>
        <v/>
      </c>
      <c r="AB634" s="12">
        <f>IF(H634=0,"",IF(I634=13,H634&amp;"  "&amp;TEXT(I634,"000")&amp;"  "&amp;TEXT(J634,"0000")&amp;"  "&amp;K634&amp;" - CPF: "&amp;E634,H634&amp;"  "&amp;TEXT(J634,"0000")&amp;"  "&amp;K634&amp;" - CPF: "&amp;AF634))</f>
        <v/>
      </c>
      <c r="AC634" s="12">
        <f>IF(L634=0,"",IF(AND(L634="CNPJ/CPF",A634="PF"),"PIX: "&amp;TEXT(M634,"00000000000"),IF(L634="TELEFONE","PIX: "&amp;M634,IF(L634="EMAIL","PIX: "&amp;M634,"PIX: "&amp;TEXT(M634,"00000000000000")))))</f>
        <v/>
      </c>
      <c r="AE634" s="86">
        <f>IF(A634="PF",LEN(B634),"")</f>
        <v/>
      </c>
    </row>
    <row r="635">
      <c r="A635" s="98">
        <f>IF(B635="","",IF(LEN(B635)&lt;=11,"PF","PJ"))</f>
        <v/>
      </c>
      <c r="E635" s="98">
        <f>B635</f>
        <v/>
      </c>
      <c r="M635" s="41">
        <f>IF(L635=0,"",IF(L635=Diversos!$I$2,IF(LEN(B635)&lt;=11,TEXT(B635,"00000000000"),TEXT(B635,"00000000000000")),IF(L635=Diversos!$I$3,G635,F635)))</f>
        <v/>
      </c>
      <c r="AA635" s="59">
        <f>IF(AND(AB635&lt;&gt;"",AC635&lt;&gt;""),AC635,AB635&amp;AC635)</f>
        <v/>
      </c>
      <c r="AB635" s="12">
        <f>IF(H635=0,"",IF(I635=13,H635&amp;"  "&amp;TEXT(I635,"000")&amp;"  "&amp;TEXT(J635,"0000")&amp;"  "&amp;K635&amp;" - CPF: "&amp;E635,H635&amp;"  "&amp;TEXT(J635,"0000")&amp;"  "&amp;K635&amp;" - CPF: "&amp;AF635))</f>
        <v/>
      </c>
      <c r="AC635" s="12">
        <f>IF(L635=0,"",IF(AND(L635="CNPJ/CPF",A635="PF"),"PIX: "&amp;TEXT(M635,"00000000000"),IF(L635="TELEFONE","PIX: "&amp;M635,IF(L635="EMAIL","PIX: "&amp;M635,"PIX: "&amp;TEXT(M635,"00000000000000")))))</f>
        <v/>
      </c>
      <c r="AE635" s="86">
        <f>IF(A635="PF",LEN(B635),"")</f>
        <v/>
      </c>
    </row>
    <row r="636">
      <c r="A636" s="98">
        <f>IF(B636="","",IF(LEN(B636)&lt;=11,"PF","PJ"))</f>
        <v/>
      </c>
      <c r="E636" s="98">
        <f>B636</f>
        <v/>
      </c>
      <c r="M636" s="41">
        <f>IF(L636=0,"",IF(L636=Diversos!$I$2,IF(LEN(B636)&lt;=11,TEXT(B636,"00000000000"),TEXT(B636,"00000000000000")),IF(L636=Diversos!$I$3,G636,F636)))</f>
        <v/>
      </c>
      <c r="AA636" s="59">
        <f>IF(AND(AB636&lt;&gt;"",AC636&lt;&gt;""),AC636,AB636&amp;AC636)</f>
        <v/>
      </c>
      <c r="AB636" s="12">
        <f>IF(H636=0,"",IF(I636=13,H636&amp;"  "&amp;TEXT(I636,"000")&amp;"  "&amp;TEXT(J636,"0000")&amp;"  "&amp;K636&amp;" - CPF: "&amp;E636,H636&amp;"  "&amp;TEXT(J636,"0000")&amp;"  "&amp;K636&amp;" - CPF: "&amp;AF636))</f>
        <v/>
      </c>
      <c r="AC636" s="12">
        <f>IF(L636=0,"",IF(AND(L636="CNPJ/CPF",A636="PF"),"PIX: "&amp;TEXT(M636,"00000000000"),IF(L636="TELEFONE","PIX: "&amp;M636,IF(L636="EMAIL","PIX: "&amp;M636,"PIX: "&amp;TEXT(M636,"00000000000000")))))</f>
        <v/>
      </c>
      <c r="AE636" s="86">
        <f>IF(A636="PF",LEN(B636),"")</f>
        <v/>
      </c>
    </row>
    <row r="637">
      <c r="A637" s="98">
        <f>IF(B637="","",IF(LEN(B637)&lt;=11,"PF","PJ"))</f>
        <v/>
      </c>
      <c r="E637" s="98">
        <f>B637</f>
        <v/>
      </c>
      <c r="M637" s="41">
        <f>IF(L637=0,"",IF(L637=Diversos!$I$2,IF(LEN(B637)&lt;=11,TEXT(B637,"00000000000"),TEXT(B637,"00000000000000")),IF(L637=Diversos!$I$3,G637,F637)))</f>
        <v/>
      </c>
      <c r="AA637" s="59">
        <f>IF(AND(AB637&lt;&gt;"",AC637&lt;&gt;""),AC637,AB637&amp;AC637)</f>
        <v/>
      </c>
      <c r="AB637" s="12">
        <f>IF(H637=0,"",IF(I637=13,H637&amp;"  "&amp;TEXT(I637,"000")&amp;"  "&amp;TEXT(J637,"0000")&amp;"  "&amp;K637&amp;" - CPF: "&amp;E637,H637&amp;"  "&amp;TEXT(J637,"0000")&amp;"  "&amp;K637&amp;" - CPF: "&amp;AF637))</f>
        <v/>
      </c>
      <c r="AC637" s="12">
        <f>IF(L637=0,"",IF(AND(L637="CNPJ/CPF",A637="PF"),"PIX: "&amp;TEXT(M637,"00000000000"),IF(L637="TELEFONE","PIX: "&amp;M637,IF(L637="EMAIL","PIX: "&amp;M637,"PIX: "&amp;TEXT(M637,"00000000000000")))))</f>
        <v/>
      </c>
      <c r="AE637" s="86">
        <f>IF(A637="PF",LEN(B637),"")</f>
        <v/>
      </c>
    </row>
    <row r="638">
      <c r="A638" s="98">
        <f>IF(B638="","",IF(LEN(B638)&lt;=11,"PF","PJ"))</f>
        <v/>
      </c>
      <c r="E638" s="98">
        <f>B638</f>
        <v/>
      </c>
      <c r="M638" s="41">
        <f>IF(L638=0,"",IF(L638=Diversos!$I$2,IF(LEN(B638)&lt;=11,TEXT(B638,"00000000000"),TEXT(B638,"00000000000000")),IF(L638=Diversos!$I$3,G638,F638)))</f>
        <v/>
      </c>
      <c r="AA638" s="59">
        <f>IF(AND(AB638&lt;&gt;"",AC638&lt;&gt;""),AC638,AB638&amp;AC638)</f>
        <v/>
      </c>
      <c r="AB638" s="12">
        <f>IF(H638=0,"",IF(I638=13,H638&amp;"  "&amp;TEXT(I638,"000")&amp;"  "&amp;TEXT(J638,"0000")&amp;"  "&amp;K638&amp;" - CPF: "&amp;E638,H638&amp;"  "&amp;TEXT(J638,"0000")&amp;"  "&amp;K638&amp;" - CPF: "&amp;AF638))</f>
        <v/>
      </c>
      <c r="AC638" s="12">
        <f>IF(L638=0,"",IF(AND(L638="CNPJ/CPF",A638="PF"),"PIX: "&amp;TEXT(M638,"00000000000"),IF(L638="TELEFONE","PIX: "&amp;M638,IF(L638="EMAIL","PIX: "&amp;M638,"PIX: "&amp;TEXT(M638,"00000000000000")))))</f>
        <v/>
      </c>
      <c r="AE638" s="86">
        <f>IF(A638="PF",LEN(B638),"")</f>
        <v/>
      </c>
    </row>
    <row r="639">
      <c r="A639" s="98">
        <f>IF(B639="","",IF(LEN(B639)&lt;=11,"PF","PJ"))</f>
        <v/>
      </c>
      <c r="E639" s="98">
        <f>B639</f>
        <v/>
      </c>
      <c r="M639" s="41">
        <f>IF(L639=0,"",IF(L639=Diversos!$I$2,IF(LEN(B639)&lt;=11,TEXT(B639,"00000000000"),TEXT(B639,"00000000000000")),IF(L639=Diversos!$I$3,G639,F639)))</f>
        <v/>
      </c>
      <c r="AA639" s="59">
        <f>IF(AND(AB639&lt;&gt;"",AC639&lt;&gt;""),AC639,AB639&amp;AC639)</f>
        <v/>
      </c>
      <c r="AB639" s="12">
        <f>IF(H639=0,"",IF(I639=13,H639&amp;"  "&amp;TEXT(I639,"000")&amp;"  "&amp;TEXT(J639,"0000")&amp;"  "&amp;K639&amp;" - CPF: "&amp;E639,H639&amp;"  "&amp;TEXT(J639,"0000")&amp;"  "&amp;K639&amp;" - CPF: "&amp;AF639))</f>
        <v/>
      </c>
      <c r="AC639" s="12">
        <f>IF(L639=0,"",IF(AND(L639="CNPJ/CPF",A639="PF"),"PIX: "&amp;TEXT(M639,"00000000000"),IF(L639="TELEFONE","PIX: "&amp;M639,IF(L639="EMAIL","PIX: "&amp;M639,"PIX: "&amp;TEXT(M639,"00000000000000")))))</f>
        <v/>
      </c>
      <c r="AE639" s="86">
        <f>IF(A639="PF",LEN(B639),"")</f>
        <v/>
      </c>
    </row>
    <row r="640">
      <c r="A640" s="98">
        <f>IF(B640="","",IF(LEN(B640)&lt;=11,"PF","PJ"))</f>
        <v/>
      </c>
      <c r="E640" s="98">
        <f>B640</f>
        <v/>
      </c>
      <c r="M640" s="41">
        <f>IF(L640=0,"",IF(L640=Diversos!$I$2,IF(LEN(B640)&lt;=11,TEXT(B640,"00000000000"),TEXT(B640,"00000000000000")),IF(L640=Diversos!$I$3,G640,F640)))</f>
        <v/>
      </c>
      <c r="AA640" s="59">
        <f>IF(AND(AB640&lt;&gt;"",AC640&lt;&gt;""),AC640,AB640&amp;AC640)</f>
        <v/>
      </c>
      <c r="AB640" s="12">
        <f>IF(H640=0,"",IF(I640=13,H640&amp;"  "&amp;TEXT(I640,"000")&amp;"  "&amp;TEXT(J640,"0000")&amp;"  "&amp;K640&amp;" - CPF: "&amp;E640,H640&amp;"  "&amp;TEXT(J640,"0000")&amp;"  "&amp;K640&amp;" - CPF: "&amp;AF640))</f>
        <v/>
      </c>
      <c r="AC640" s="12">
        <f>IF(L640=0,"",IF(AND(L640="CNPJ/CPF",A640="PF"),"PIX: "&amp;TEXT(M640,"00000000000"),IF(L640="TELEFONE","PIX: "&amp;M640,IF(L640="EMAIL","PIX: "&amp;M640,"PIX: "&amp;TEXT(M640,"00000000000000")))))</f>
        <v/>
      </c>
      <c r="AE640" s="86">
        <f>IF(A640="PF",LEN(B640),"")</f>
        <v/>
      </c>
    </row>
    <row r="641">
      <c r="A641" s="98">
        <f>IF(B641="","",IF(LEN(B641)&lt;=11,"PF","PJ"))</f>
        <v/>
      </c>
      <c r="E641" s="98">
        <f>B641</f>
        <v/>
      </c>
      <c r="M641" s="41">
        <f>IF(L641=0,"",IF(L641=Diversos!$I$2,IF(LEN(B641)&lt;=11,TEXT(B641,"00000000000"),TEXT(B641,"00000000000000")),IF(L641=Diversos!$I$3,G641,F641)))</f>
        <v/>
      </c>
      <c r="AA641" s="59">
        <f>IF(AND(AB641&lt;&gt;"",AC641&lt;&gt;""),AC641,AB641&amp;AC641)</f>
        <v/>
      </c>
      <c r="AB641" s="12">
        <f>IF(H641=0,"",IF(I641=13,H641&amp;"  "&amp;TEXT(I641,"000")&amp;"  "&amp;TEXT(J641,"0000")&amp;"  "&amp;K641&amp;" - CPF: "&amp;E641,H641&amp;"  "&amp;TEXT(J641,"0000")&amp;"  "&amp;K641&amp;" - CPF: "&amp;AF641))</f>
        <v/>
      </c>
      <c r="AC641" s="12">
        <f>IF(L641=0,"",IF(AND(L641="CNPJ/CPF",A641="PF"),"PIX: "&amp;TEXT(M641,"00000000000"),IF(L641="TELEFONE","PIX: "&amp;M641,IF(L641="EMAIL","PIX: "&amp;M641,"PIX: "&amp;TEXT(M641,"00000000000000")))))</f>
        <v/>
      </c>
      <c r="AE641" s="86">
        <f>IF(A641="PF",LEN(B641),"")</f>
        <v/>
      </c>
    </row>
    <row r="642">
      <c r="A642" s="98">
        <f>IF(B642="","",IF(LEN(B642)&lt;=11,"PF","PJ"))</f>
        <v/>
      </c>
      <c r="E642" s="98">
        <f>B642</f>
        <v/>
      </c>
      <c r="M642" s="41">
        <f>IF(L642=0,"",IF(L642=Diversos!$I$2,IF(LEN(B642)&lt;=11,TEXT(B642,"00000000000"),TEXT(B642,"00000000000000")),IF(L642=Diversos!$I$3,G642,F642)))</f>
        <v/>
      </c>
      <c r="AA642" s="59">
        <f>IF(AND(AB642&lt;&gt;"",AC642&lt;&gt;""),AC642,AB642&amp;AC642)</f>
        <v/>
      </c>
      <c r="AB642" s="12">
        <f>IF(H642=0,"",IF(I642=13,H642&amp;"  "&amp;TEXT(I642,"000")&amp;"  "&amp;TEXT(J642,"0000")&amp;"  "&amp;K642&amp;" - CPF: "&amp;E642,H642&amp;"  "&amp;TEXT(J642,"0000")&amp;"  "&amp;K642&amp;" - CPF: "&amp;AF642))</f>
        <v/>
      </c>
      <c r="AC642" s="12">
        <f>IF(L642=0,"",IF(AND(L642="CNPJ/CPF",A642="PF"),"PIX: "&amp;TEXT(M642,"00000000000"),IF(L642="TELEFONE","PIX: "&amp;M642,IF(L642="EMAIL","PIX: "&amp;M642,"PIX: "&amp;TEXT(M642,"00000000000000")))))</f>
        <v/>
      </c>
      <c r="AE642" s="86">
        <f>IF(A642="PF",LEN(B642),"")</f>
        <v/>
      </c>
    </row>
    <row r="643">
      <c r="A643" s="98">
        <f>IF(B643="","",IF(LEN(B643)&lt;=11,"PF","PJ"))</f>
        <v/>
      </c>
      <c r="E643" s="98">
        <f>B643</f>
        <v/>
      </c>
      <c r="M643" s="41">
        <f>IF(L643=0,"",IF(L643=Diversos!$I$2,IF(LEN(B643)&lt;=11,TEXT(B643,"00000000000"),TEXT(B643,"00000000000000")),IF(L643=Diversos!$I$3,G643,F643)))</f>
        <v/>
      </c>
      <c r="AA643" s="59">
        <f>IF(AND(AB643&lt;&gt;"",AC643&lt;&gt;""),AC643,AB643&amp;AC643)</f>
        <v/>
      </c>
      <c r="AB643" s="12">
        <f>IF(H643=0,"",IF(I643=13,H643&amp;"  "&amp;TEXT(I643,"000")&amp;"  "&amp;TEXT(J643,"0000")&amp;"  "&amp;K643&amp;" - CPF: "&amp;E643,H643&amp;"  "&amp;TEXT(J643,"0000")&amp;"  "&amp;K643&amp;" - CPF: "&amp;AF643))</f>
        <v/>
      </c>
      <c r="AC643" s="12">
        <f>IF(L643=0,"",IF(AND(L643="CNPJ/CPF",A643="PF"),"PIX: "&amp;TEXT(M643,"00000000000"),IF(L643="TELEFONE","PIX: "&amp;M643,IF(L643="EMAIL","PIX: "&amp;M643,"PIX: "&amp;TEXT(M643,"00000000000000")))))</f>
        <v/>
      </c>
      <c r="AE643" s="86">
        <f>IF(A643="PF",LEN(B643),"")</f>
        <v/>
      </c>
    </row>
    <row r="644">
      <c r="A644" s="98">
        <f>IF(B644="","",IF(LEN(B644)&lt;=11,"PF","PJ"))</f>
        <v/>
      </c>
      <c r="E644" s="98">
        <f>B644</f>
        <v/>
      </c>
      <c r="M644" s="41">
        <f>IF(L644=0,"",IF(L644=Diversos!$I$2,IF(LEN(B644)&lt;=11,TEXT(B644,"00000000000"),TEXT(B644,"00000000000000")),IF(L644=Diversos!$I$3,G644,F644)))</f>
        <v/>
      </c>
      <c r="AA644" s="59">
        <f>IF(AND(AB644&lt;&gt;"",AC644&lt;&gt;""),AC644,AB644&amp;AC644)</f>
        <v/>
      </c>
      <c r="AB644" s="12">
        <f>IF(H644=0,"",IF(I644=13,H644&amp;"  "&amp;TEXT(I644,"000")&amp;"  "&amp;TEXT(J644,"0000")&amp;"  "&amp;K644&amp;" - CPF: "&amp;E644,H644&amp;"  "&amp;TEXT(J644,"0000")&amp;"  "&amp;K644&amp;" - CPF: "&amp;AF644))</f>
        <v/>
      </c>
      <c r="AC644" s="12">
        <f>IF(L644=0,"",IF(AND(L644="CNPJ/CPF",A644="PF"),"PIX: "&amp;TEXT(M644,"00000000000"),IF(L644="TELEFONE","PIX: "&amp;M644,IF(L644="EMAIL","PIX: "&amp;M644,"PIX: "&amp;TEXT(M644,"00000000000000")))))</f>
        <v/>
      </c>
      <c r="AE644" s="86">
        <f>IF(A644="PF",LEN(B644),"")</f>
        <v/>
      </c>
    </row>
    <row r="645">
      <c r="A645" s="98">
        <f>IF(B645="","",IF(LEN(B645)&lt;=11,"PF","PJ"))</f>
        <v/>
      </c>
      <c r="E645" s="98">
        <f>B645</f>
        <v/>
      </c>
      <c r="M645" s="41">
        <f>IF(L645=0,"",IF(L645=Diversos!$I$2,IF(LEN(B645)&lt;=11,TEXT(B645,"00000000000"),TEXT(B645,"00000000000000")),IF(L645=Diversos!$I$3,G645,F645)))</f>
        <v/>
      </c>
      <c r="AA645" s="59">
        <f>IF(AND(AB645&lt;&gt;"",AC645&lt;&gt;""),AC645,AB645&amp;AC645)</f>
        <v/>
      </c>
      <c r="AB645" s="12">
        <f>IF(H645=0,"",IF(I645=13,H645&amp;"  "&amp;TEXT(I645,"000")&amp;"  "&amp;TEXT(J645,"0000")&amp;"  "&amp;K645&amp;" - CPF: "&amp;E645,H645&amp;"  "&amp;TEXT(J645,"0000")&amp;"  "&amp;K645&amp;" - CPF: "&amp;AF645))</f>
        <v/>
      </c>
      <c r="AC645" s="12">
        <f>IF(L645=0,"",IF(AND(L645="CNPJ/CPF",A645="PF"),"PIX: "&amp;TEXT(M645,"00000000000"),IF(L645="TELEFONE","PIX: "&amp;M645,IF(L645="EMAIL","PIX: "&amp;M645,"PIX: "&amp;TEXT(M645,"00000000000000")))))</f>
        <v/>
      </c>
      <c r="AE645" s="86">
        <f>IF(A645="PF",LEN(B645),"")</f>
        <v/>
      </c>
    </row>
    <row r="646">
      <c r="A646" s="98">
        <f>IF(B646="","",IF(LEN(B646)&lt;=11,"PF","PJ"))</f>
        <v/>
      </c>
      <c r="E646" s="98">
        <f>B646</f>
        <v/>
      </c>
      <c r="M646" s="41">
        <f>IF(L646=0,"",IF(L646=Diversos!$I$2,IF(LEN(B646)&lt;=11,TEXT(B646,"00000000000"),TEXT(B646,"00000000000000")),IF(L646=Diversos!$I$3,G646,F646)))</f>
        <v/>
      </c>
      <c r="AA646" s="59">
        <f>IF(AND(AB646&lt;&gt;"",AC646&lt;&gt;""),AC646,AB646&amp;AC646)</f>
        <v/>
      </c>
      <c r="AB646" s="12">
        <f>IF(H646=0,"",IF(I646=13,H646&amp;"  "&amp;TEXT(I646,"000")&amp;"  "&amp;TEXT(J646,"0000")&amp;"  "&amp;K646&amp;" - CPF: "&amp;E646,H646&amp;"  "&amp;TEXT(J646,"0000")&amp;"  "&amp;K646&amp;" - CPF: "&amp;AF646))</f>
        <v/>
      </c>
      <c r="AC646" s="12">
        <f>IF(L646=0,"",IF(AND(L646="CNPJ/CPF",A646="PF"),"PIX: "&amp;TEXT(M646,"00000000000"),IF(L646="TELEFONE","PIX: "&amp;M646,IF(L646="EMAIL","PIX: "&amp;M646,"PIX: "&amp;TEXT(M646,"00000000000000")))))</f>
        <v/>
      </c>
      <c r="AE646" s="86">
        <f>IF(A646="PF",LEN(B646),"")</f>
        <v/>
      </c>
    </row>
    <row r="647">
      <c r="AA647" s="59">
        <f>IF(AND(AB647&lt;&gt;"",AC647&lt;&gt;""),AC647,AB647&amp;AC647)</f>
        <v/>
      </c>
      <c r="AB647" s="12">
        <f>IF(H647=0,"",IF(I647=13,H647&amp;"  "&amp;TEXT(I647,"000")&amp;"  "&amp;TEXT(J647,"0000")&amp;"  "&amp;K647&amp;" - CPF: "&amp;E647,H647&amp;"  "&amp;TEXT(J647,"0000")&amp;"  "&amp;K647&amp;" - CPF: "&amp;AF647))</f>
        <v/>
      </c>
      <c r="AC647" s="12">
        <f>IF(L647=0,"",IF(AND(L647="CNPJ/CPF",A647="PF"),"PIX: "&amp;TEXT(M647,"00000000000"),IF(L647="TELEFONE","PIX: "&amp;M647,IF(L647="EMAIL","PIX: "&amp;M647,"PIX: "&amp;TEXT(M647,"00000000000000")))))</f>
        <v/>
      </c>
      <c r="AE647" s="86">
        <f>IF(A647="PF",LEN(B647),"")</f>
        <v/>
      </c>
    </row>
    <row r="648">
      <c r="AA648" s="12" t="n"/>
      <c r="AB648" s="12" t="n"/>
      <c r="AC648" s="12" t="n"/>
      <c r="AE648" s="86">
        <f>IF(A648="PF",LEN(B648),"")</f>
        <v/>
      </c>
    </row>
    <row r="649">
      <c r="AA649" s="12" t="n"/>
      <c r="AB649" s="12" t="n"/>
      <c r="AC649" s="12" t="n"/>
      <c r="AE649" s="86">
        <f>IF(A649="PF",LEN(B649),"")</f>
        <v/>
      </c>
    </row>
    <row r="650">
      <c r="AA650" s="12" t="n"/>
      <c r="AB650" s="12" t="n"/>
      <c r="AC650" s="12" t="n"/>
      <c r="AE650" s="86">
        <f>IF(A650="PF",LEN(B650),"")</f>
        <v/>
      </c>
    </row>
    <row r="651">
      <c r="AA651" s="12" t="n"/>
      <c r="AB651" s="12" t="n"/>
      <c r="AC651" s="12" t="n"/>
      <c r="AE651" s="86">
        <f>IF(A651="PF",LEN(B651),"")</f>
        <v/>
      </c>
    </row>
    <row r="652">
      <c r="AA652" s="12" t="n"/>
      <c r="AB652" s="12" t="n"/>
      <c r="AC652" s="12" t="n"/>
      <c r="AE652" s="86">
        <f>IF(A652="PF",LEN(B652),"")</f>
        <v/>
      </c>
    </row>
    <row r="653">
      <c r="AA653" s="12" t="n"/>
      <c r="AB653" s="12" t="n"/>
      <c r="AC653" s="12" t="n"/>
      <c r="AE653" s="86">
        <f>IF(A653="PF",LEN(B653),"")</f>
        <v/>
      </c>
    </row>
    <row r="654">
      <c r="AA654" s="12" t="n"/>
      <c r="AB654" s="12" t="n"/>
      <c r="AC654" s="12" t="n"/>
      <c r="AE654" s="86">
        <f>IF(A654="PF",LEN(B654),"")</f>
        <v/>
      </c>
    </row>
    <row r="655">
      <c r="AA655" s="12" t="n"/>
      <c r="AB655" s="12" t="n"/>
      <c r="AC655" s="12" t="n"/>
      <c r="AE655" s="86">
        <f>IF(A655="PF",LEN(B655),"")</f>
        <v/>
      </c>
    </row>
    <row r="656">
      <c r="AA656" s="24" t="n"/>
      <c r="AB656" s="12" t="n"/>
      <c r="AC656" s="12" t="n"/>
      <c r="AE656" s="86">
        <f>IF(A656="PF",LEN(B656),"")</f>
        <v/>
      </c>
    </row>
    <row r="657">
      <c r="AA657" s="24" t="n"/>
      <c r="AB657" s="12" t="n"/>
      <c r="AC657" s="12" t="n"/>
      <c r="AE657" s="86">
        <f>IF(A657="PF",LEN(B657),"")</f>
        <v/>
      </c>
    </row>
    <row r="658">
      <c r="AA658" s="30" t="n"/>
      <c r="AB658" s="12" t="n"/>
      <c r="AC658" s="12" t="n"/>
      <c r="AE658" s="86">
        <f>IF(A658="PF",LEN(B658),"")</f>
        <v/>
      </c>
    </row>
    <row r="659">
      <c r="AA659" s="30" t="n"/>
      <c r="AB659" s="12" t="n"/>
      <c r="AC659" s="12" t="n"/>
      <c r="AE659" s="86">
        <f>IF(A659="PF",LEN(B659),"")</f>
        <v/>
      </c>
    </row>
    <row r="660">
      <c r="AA660" s="12" t="n"/>
      <c r="AB660" s="12" t="n"/>
      <c r="AC660" s="12" t="n"/>
      <c r="AE660" s="86">
        <f>IF(A660="PF",LEN(B660),"")</f>
        <v/>
      </c>
    </row>
    <row r="661">
      <c r="AA661" s="12" t="n"/>
      <c r="AB661" s="12" t="n"/>
      <c r="AC661" s="12" t="n"/>
      <c r="AE661" s="86">
        <f>IF(A661="PF",LEN(B661),"")</f>
        <v/>
      </c>
    </row>
    <row r="662">
      <c r="AA662" s="44" t="n"/>
      <c r="AB662" s="12" t="n"/>
      <c r="AC662" s="12" t="n"/>
      <c r="AE662" s="86">
        <f>IF(A662="PF",LEN(B662),"")</f>
        <v/>
      </c>
    </row>
    <row r="663">
      <c r="AA663" s="12" t="n"/>
      <c r="AB663" s="12" t="n"/>
      <c r="AC663" s="12" t="n"/>
      <c r="AE663" s="86">
        <f>IF(A663="PF",LEN(B663),"")</f>
        <v/>
      </c>
    </row>
    <row r="664">
      <c r="AA664" s="12" t="n"/>
      <c r="AB664" s="12" t="n"/>
      <c r="AC664" s="12" t="n"/>
      <c r="AE664" s="86">
        <f>IF(A664="PF",LEN(B664),"")</f>
        <v/>
      </c>
    </row>
    <row r="665">
      <c r="AA665" s="44" t="n"/>
      <c r="AB665" s="12" t="n"/>
      <c r="AC665" s="12" t="n"/>
      <c r="AE665" s="86">
        <f>IF(A665="PF",LEN(B665),"")</f>
        <v/>
      </c>
    </row>
    <row r="666">
      <c r="AA666" s="12" t="n"/>
      <c r="AB666" s="12" t="n"/>
      <c r="AC666" s="12" t="n"/>
      <c r="AE666" s="86">
        <f>IF(A666="PF",LEN(B666),"")</f>
        <v/>
      </c>
    </row>
    <row r="667">
      <c r="AA667" s="12" t="n"/>
      <c r="AB667" s="12" t="n"/>
      <c r="AC667" s="12" t="n"/>
      <c r="AE667" s="86">
        <f>IF(A667="PF",LEN(B667),"")</f>
        <v/>
      </c>
    </row>
    <row r="668">
      <c r="AA668" s="12" t="n"/>
      <c r="AB668" s="12" t="n"/>
      <c r="AC668" s="12" t="n"/>
      <c r="AE668" s="86">
        <f>IF(A668="PF",LEN(B668),"")</f>
        <v/>
      </c>
    </row>
    <row r="669">
      <c r="AA669" s="12" t="n"/>
      <c r="AB669" s="12" t="n"/>
      <c r="AC669" s="12" t="n"/>
      <c r="AE669" s="86">
        <f>IF(A669="PF",LEN(B669),"")</f>
        <v/>
      </c>
    </row>
    <row r="670">
      <c r="AA670" s="12" t="n"/>
      <c r="AB670" s="12" t="n"/>
      <c r="AC670" s="12" t="n"/>
      <c r="AE670" s="86">
        <f>IF(A670="PF",LEN(B670),"")</f>
        <v/>
      </c>
    </row>
    <row r="671">
      <c r="AA671" s="44" t="n"/>
      <c r="AB671" s="12" t="n"/>
      <c r="AC671" s="12" t="n"/>
      <c r="AE671" s="86">
        <f>IF(A671="PF",LEN(B671),"")</f>
        <v/>
      </c>
    </row>
    <row r="672">
      <c r="AA672" s="12" t="n"/>
      <c r="AB672" s="12" t="n"/>
      <c r="AC672" s="12" t="n"/>
      <c r="AE672" s="86">
        <f>IF(A672="PF",LEN(B672),"")</f>
        <v/>
      </c>
    </row>
    <row r="673">
      <c r="AA673" s="12" t="n"/>
      <c r="AB673" s="12" t="n"/>
      <c r="AC673" s="12" t="n"/>
      <c r="AE673" s="86">
        <f>IF(A673="PF",LEN(B673),"")</f>
        <v/>
      </c>
    </row>
    <row r="674">
      <c r="AA674" s="44" t="n"/>
      <c r="AB674" s="12" t="n"/>
      <c r="AC674" s="12" t="n"/>
      <c r="AE674" s="86">
        <f>IF(A674="PF",LEN(B674),"")</f>
        <v/>
      </c>
    </row>
    <row r="675">
      <c r="AA675" s="12" t="n"/>
      <c r="AB675" s="12" t="n"/>
      <c r="AC675" s="12" t="n"/>
      <c r="AE675" s="86">
        <f>IF(A675="PF",LEN(B675),"")</f>
        <v/>
      </c>
    </row>
    <row r="676">
      <c r="AA676" s="44" t="n"/>
      <c r="AB676" s="12" t="n"/>
      <c r="AC676" s="12" t="n"/>
      <c r="AE676" s="86">
        <f>IF(A676="PF",LEN(B676),"")</f>
        <v/>
      </c>
    </row>
    <row r="677">
      <c r="AA677" s="12" t="n"/>
      <c r="AB677" s="12" t="n"/>
      <c r="AC677" s="12" t="n"/>
      <c r="AE677" s="86">
        <f>IF(A677="PF",LEN(B677),"")</f>
        <v/>
      </c>
    </row>
    <row r="678">
      <c r="AA678" s="12" t="n"/>
      <c r="AB678" s="12" t="n"/>
      <c r="AC678" s="12" t="n"/>
      <c r="AE678" s="86">
        <f>IF(A678="PF",LEN(B678),"")</f>
        <v/>
      </c>
    </row>
    <row r="679">
      <c r="AA679" s="12" t="n"/>
      <c r="AB679" s="12" t="n"/>
      <c r="AC679" s="12" t="n"/>
      <c r="AE679" s="86">
        <f>IF(A679="PF",LEN(B679),"")</f>
        <v/>
      </c>
    </row>
    <row r="680">
      <c r="AA680" s="12" t="n"/>
      <c r="AB680" s="12" t="n"/>
      <c r="AC680" s="12" t="n"/>
      <c r="AE680" s="86">
        <f>IF(A680="PF",LEN(B680),"")</f>
        <v/>
      </c>
    </row>
    <row r="681">
      <c r="AA681" s="12" t="n"/>
      <c r="AB681" s="12" t="n"/>
      <c r="AC681" s="12" t="n"/>
      <c r="AE681" s="86">
        <f>IF(A681="PF",LEN(B681),"")</f>
        <v/>
      </c>
    </row>
    <row r="682">
      <c r="AA682" s="12" t="n"/>
      <c r="AB682" s="12" t="n"/>
      <c r="AC682" s="12" t="n"/>
      <c r="AE682" s="86">
        <f>IF(A682="PF",LEN(B682),"")</f>
        <v/>
      </c>
    </row>
    <row r="683">
      <c r="AA683" s="12" t="n"/>
      <c r="AB683" s="12" t="n"/>
      <c r="AC683" s="12" t="n"/>
      <c r="AE683" s="86">
        <f>IF(A683="PF",LEN(B683),"")</f>
        <v/>
      </c>
    </row>
    <row r="684">
      <c r="AA684" s="12" t="n"/>
      <c r="AB684" s="12" t="n"/>
      <c r="AC684" s="12" t="n"/>
      <c r="AE684" s="86">
        <f>IF(A684="PF",LEN(B684),"")</f>
        <v/>
      </c>
    </row>
    <row r="685">
      <c r="AA685" s="12" t="n"/>
      <c r="AB685" s="12" t="n"/>
      <c r="AC685" s="12" t="n"/>
      <c r="AE685" s="86">
        <f>IF(A685="PF",LEN(B685),"")</f>
        <v/>
      </c>
    </row>
    <row r="686">
      <c r="AA686" s="12" t="n"/>
      <c r="AB686" s="12" t="n"/>
      <c r="AC686" s="12" t="n"/>
      <c r="AE686" s="86">
        <f>IF(A686="PF",LEN(B686),"")</f>
        <v/>
      </c>
    </row>
    <row r="687">
      <c r="AA687" s="12" t="n"/>
      <c r="AB687" s="12" t="n"/>
      <c r="AC687" s="12" t="n"/>
      <c r="AE687" s="86">
        <f>IF(A687="PF",LEN(B687),"")</f>
        <v/>
      </c>
    </row>
    <row r="688">
      <c r="AA688" s="12" t="n"/>
      <c r="AB688" s="12" t="n"/>
      <c r="AC688" s="12" t="n"/>
      <c r="AE688" s="86">
        <f>IF(A688="PF",LEN(B688),"")</f>
        <v/>
      </c>
    </row>
    <row r="689">
      <c r="AA689" s="44" t="n"/>
      <c r="AB689" s="12" t="n"/>
      <c r="AC689" s="12" t="n"/>
      <c r="AE689" s="86">
        <f>IF(A689="PF",LEN(B689),"")</f>
        <v/>
      </c>
    </row>
    <row r="690">
      <c r="AA690" s="12" t="n"/>
      <c r="AB690" s="12" t="n"/>
      <c r="AC690" s="12" t="n"/>
      <c r="AE690" s="86">
        <f>IF(A690="PF",LEN(B690),"")</f>
        <v/>
      </c>
    </row>
    <row r="691">
      <c r="AA691" s="12" t="n"/>
      <c r="AB691" s="12" t="n"/>
      <c r="AC691" s="12" t="n"/>
      <c r="AE691" s="86">
        <f>IF(A691="PF",LEN(B691),"")</f>
        <v/>
      </c>
    </row>
    <row r="692">
      <c r="AA692" s="12" t="n"/>
      <c r="AB692" s="12" t="n"/>
      <c r="AC692" s="12" t="n"/>
      <c r="AE692" s="86">
        <f>IF(A692="PF",LEN(B692),"")</f>
        <v/>
      </c>
    </row>
    <row r="693">
      <c r="AA693" s="12" t="n"/>
      <c r="AB693" s="12" t="n"/>
      <c r="AC693" s="12" t="n"/>
      <c r="AE693" s="86">
        <f>IF(A693="PF",LEN(B693),"")</f>
        <v/>
      </c>
    </row>
    <row r="694">
      <c r="AA694" s="12" t="n"/>
      <c r="AB694" s="12" t="n"/>
      <c r="AC694" s="12" t="n"/>
      <c r="AE694" s="86">
        <f>IF(A694="PF",LEN(B694),"")</f>
        <v/>
      </c>
    </row>
    <row r="695">
      <c r="AA695" s="12" t="n"/>
      <c r="AB695" s="12" t="n"/>
      <c r="AC695" s="12" t="n"/>
      <c r="AE695" s="86">
        <f>IF(A695="PF",LEN(B695),"")</f>
        <v/>
      </c>
    </row>
    <row r="696">
      <c r="AA696" s="12" t="n"/>
      <c r="AB696" s="12" t="n"/>
      <c r="AC696" s="12" t="n"/>
      <c r="AE696" s="86">
        <f>IF(A696="PF",LEN(B696),"")</f>
        <v/>
      </c>
    </row>
    <row r="697">
      <c r="AA697" s="12" t="n"/>
      <c r="AB697" s="12" t="n"/>
      <c r="AC697" s="12" t="n"/>
      <c r="AE697" s="86">
        <f>IF(A697="PF",LEN(B697),"")</f>
        <v/>
      </c>
    </row>
    <row r="698">
      <c r="AA698" s="12" t="n"/>
      <c r="AB698" s="12" t="n"/>
      <c r="AC698" s="12" t="n"/>
      <c r="AE698" s="86">
        <f>IF(A698="PF",LEN(B698),"")</f>
        <v/>
      </c>
    </row>
    <row r="699">
      <c r="AA699" s="12" t="n"/>
      <c r="AB699" s="12" t="n"/>
      <c r="AC699" s="12" t="n"/>
      <c r="AE699" s="86">
        <f>IF(A699="PF",LEN(B699),"")</f>
        <v/>
      </c>
    </row>
    <row r="700">
      <c r="AA700" s="12" t="n"/>
      <c r="AB700" s="12" t="n"/>
      <c r="AC700" s="12" t="n"/>
      <c r="AE700" s="86">
        <f>IF(A700="PF",LEN(B700),"")</f>
        <v/>
      </c>
    </row>
    <row r="701">
      <c r="AA701" s="12" t="n"/>
      <c r="AB701" s="12" t="n"/>
      <c r="AC701" s="12" t="n"/>
      <c r="AE701" s="86">
        <f>IF(A701="PF",LEN(B701),"")</f>
        <v/>
      </c>
    </row>
    <row r="702">
      <c r="AA702" s="12" t="n"/>
      <c r="AB702" s="12" t="n"/>
      <c r="AC702" s="12" t="n"/>
      <c r="AE702" s="86">
        <f>IF(A702="PF",LEN(B702),"")</f>
        <v/>
      </c>
    </row>
    <row r="703">
      <c r="AA703" s="12" t="n"/>
      <c r="AB703" s="12" t="n"/>
      <c r="AC703" s="12" t="n"/>
      <c r="AE703" s="86">
        <f>IF(A703="PF",LEN(B703),"")</f>
        <v/>
      </c>
    </row>
    <row r="704">
      <c r="AA704" s="12" t="n"/>
      <c r="AB704" s="12" t="n"/>
      <c r="AC704" s="12" t="n"/>
      <c r="AE704" s="86">
        <f>IF(A704="PF",LEN(B704),"")</f>
        <v/>
      </c>
    </row>
    <row r="705">
      <c r="AA705" s="44" t="n"/>
      <c r="AB705" s="12" t="n"/>
      <c r="AC705" s="12" t="n"/>
      <c r="AE705" s="86">
        <f>IF(A705="PF",LEN(B705),"")</f>
        <v/>
      </c>
    </row>
    <row r="706">
      <c r="AA706" s="12" t="n"/>
      <c r="AB706" s="12" t="n"/>
      <c r="AC706" s="12" t="n"/>
      <c r="AE706" s="86">
        <f>IF(A706="PF",LEN(B706),"")</f>
        <v/>
      </c>
    </row>
    <row r="707">
      <c r="AA707" s="12" t="n"/>
      <c r="AB707" s="12" t="n"/>
      <c r="AC707" s="12" t="n"/>
      <c r="AE707" s="86">
        <f>IF(A707="PF",LEN(B707),"")</f>
        <v/>
      </c>
    </row>
    <row r="708">
      <c r="AA708" s="12" t="n"/>
      <c r="AB708" s="12" t="n"/>
      <c r="AC708" s="12" t="n"/>
      <c r="AE708" s="86">
        <f>IF(A708="PF",LEN(B708),"")</f>
        <v/>
      </c>
    </row>
    <row r="709">
      <c r="AA709" s="12" t="n"/>
      <c r="AB709" s="12" t="n"/>
      <c r="AC709" s="12" t="n"/>
      <c r="AE709" s="86">
        <f>IF(A709="PF",LEN(B709),"")</f>
        <v/>
      </c>
    </row>
    <row r="710">
      <c r="AA710" s="44" t="n"/>
      <c r="AB710" s="12" t="n"/>
      <c r="AC710" s="12" t="n"/>
      <c r="AE710" s="86">
        <f>IF(A710="PF",LEN(B710),"")</f>
        <v/>
      </c>
    </row>
    <row r="711">
      <c r="AA711" s="12" t="n"/>
      <c r="AB711" s="12" t="n"/>
      <c r="AC711" s="12" t="n"/>
      <c r="AE711" s="86">
        <f>IF(A711="PF",LEN(B711),"")</f>
        <v/>
      </c>
    </row>
    <row r="712">
      <c r="AA712" s="12" t="n"/>
      <c r="AB712" s="12" t="n"/>
      <c r="AC712" s="12" t="n"/>
      <c r="AE712" s="86">
        <f>IF(A712="PF",LEN(B712),"")</f>
        <v/>
      </c>
    </row>
    <row r="713">
      <c r="AA713" s="44" t="n"/>
      <c r="AB713" s="12" t="n"/>
      <c r="AC713" s="12" t="n"/>
      <c r="AE713" s="86">
        <f>IF(A713="PF",LEN(B713),"")</f>
        <v/>
      </c>
    </row>
    <row r="714">
      <c r="AA714" s="12" t="n"/>
      <c r="AB714" s="12" t="n"/>
      <c r="AC714" s="12" t="n"/>
      <c r="AE714" s="86">
        <f>IF(A714="PF",LEN(B714),"")</f>
        <v/>
      </c>
    </row>
    <row r="715">
      <c r="AA715" s="12" t="n"/>
      <c r="AB715" s="12" t="n"/>
      <c r="AC715" s="12" t="n"/>
      <c r="AE715" s="86">
        <f>IF(A715="PF",LEN(B715),"")</f>
        <v/>
      </c>
    </row>
    <row r="716">
      <c r="AA716" s="12" t="n"/>
      <c r="AB716" s="12" t="n"/>
      <c r="AC716" s="12" t="n"/>
      <c r="AE716" s="86">
        <f>IF(A716="PF",LEN(B716),"")</f>
        <v/>
      </c>
    </row>
    <row r="717">
      <c r="AA717" s="12" t="n"/>
      <c r="AB717" s="12" t="n"/>
      <c r="AC717" s="12" t="n"/>
      <c r="AE717" s="86">
        <f>IF(A717="PF",LEN(B717),"")</f>
        <v/>
      </c>
    </row>
    <row r="718">
      <c r="AA718" s="44" t="n"/>
      <c r="AB718" s="12" t="n"/>
      <c r="AC718" s="12" t="n"/>
      <c r="AE718" s="86">
        <f>IF(A718="PF",LEN(B718),"")</f>
        <v/>
      </c>
    </row>
    <row r="719">
      <c r="AA719" s="12" t="n"/>
      <c r="AB719" s="12" t="n"/>
      <c r="AC719" s="12" t="n"/>
      <c r="AE719" s="86">
        <f>IF(A719="PF",LEN(B719),"")</f>
        <v/>
      </c>
    </row>
    <row r="720">
      <c r="AA720" s="44" t="n"/>
      <c r="AB720" s="12" t="n"/>
      <c r="AC720" s="12" t="n"/>
    </row>
    <row r="721">
      <c r="AA721" s="12" t="n"/>
      <c r="AB721" s="12" t="n"/>
      <c r="AC721" s="12" t="n"/>
    </row>
    <row r="722">
      <c r="AA722" s="12" t="n"/>
      <c r="AB722" s="12" t="n"/>
      <c r="AC722" s="12" t="n"/>
    </row>
    <row r="723">
      <c r="AA723" s="44" t="n"/>
      <c r="AB723" s="12" t="n"/>
      <c r="AC723" s="12" t="n"/>
    </row>
    <row r="724">
      <c r="AA724" s="12" t="n"/>
      <c r="AB724" s="12" t="n"/>
      <c r="AC724" s="12" t="n"/>
    </row>
    <row r="725">
      <c r="AA725" s="44" t="n"/>
      <c r="AB725" s="12" t="n"/>
      <c r="AC725" s="12" t="n"/>
    </row>
    <row r="726">
      <c r="AA726" s="44" t="n"/>
      <c r="AB726" s="12" t="n"/>
      <c r="AC726" s="12" t="n"/>
    </row>
    <row r="727">
      <c r="AA727" s="12" t="n"/>
      <c r="AB727" s="12" t="n"/>
      <c r="AC727" s="12" t="n"/>
    </row>
    <row r="728">
      <c r="AA728" s="44" t="n"/>
      <c r="AB728" s="12" t="n"/>
      <c r="AC728" s="12" t="n"/>
    </row>
    <row r="729">
      <c r="AA729" s="44" t="n"/>
      <c r="AB729" s="12" t="n"/>
      <c r="AC729" s="12" t="n"/>
    </row>
    <row r="730">
      <c r="AA730" s="12" t="n"/>
      <c r="AB730" s="12" t="n"/>
      <c r="AC730" s="12" t="n"/>
    </row>
    <row r="731">
      <c r="AA731" s="44" t="n"/>
      <c r="AB731" s="12" t="n"/>
      <c r="AC731" s="12" t="n"/>
    </row>
    <row r="732">
      <c r="AA732" s="12" t="n"/>
      <c r="AB732" s="12" t="n"/>
      <c r="AC732" s="12" t="n"/>
    </row>
    <row r="733">
      <c r="AA733" s="12" t="n"/>
      <c r="AB733" s="12" t="n"/>
      <c r="AC733" s="12" t="n"/>
    </row>
    <row r="734">
      <c r="AA734" s="12" t="n"/>
      <c r="AB734" s="12" t="n"/>
      <c r="AC734" s="12" t="n"/>
    </row>
    <row r="735">
      <c r="AA735" s="12" t="n"/>
      <c r="AB735" s="12" t="n"/>
      <c r="AC735" s="12" t="n"/>
    </row>
    <row r="736">
      <c r="AA736" s="12" t="n"/>
      <c r="AB736" s="12" t="n"/>
      <c r="AC736" s="12" t="n"/>
    </row>
    <row r="737">
      <c r="AA737" s="44" t="n"/>
      <c r="AB737" s="12" t="n"/>
      <c r="AC737" s="12" t="n"/>
    </row>
    <row r="738">
      <c r="AA738" s="12" t="n"/>
      <c r="AB738" s="12" t="n"/>
      <c r="AC738" s="12" t="n"/>
    </row>
    <row r="739">
      <c r="AA739" s="12" t="n"/>
      <c r="AB739" s="12" t="n"/>
      <c r="AC739" s="12" t="n"/>
    </row>
    <row r="740">
      <c r="AA740" s="44" t="n"/>
      <c r="AB740" s="12" t="n"/>
      <c r="AC740" s="12" t="n"/>
    </row>
    <row r="741">
      <c r="AA741" s="12" t="n"/>
      <c r="AB741" s="12" t="n"/>
      <c r="AC741" s="12" t="n"/>
    </row>
    <row r="742">
      <c r="AA742" s="12" t="n"/>
      <c r="AB742" s="12" t="n"/>
      <c r="AC742" s="12" t="n"/>
    </row>
    <row r="743">
      <c r="AA743" s="12" t="n"/>
      <c r="AB743" s="12" t="n"/>
      <c r="AC743" s="12" t="n"/>
    </row>
    <row r="744">
      <c r="AA744" s="12" t="n"/>
      <c r="AB744" s="12" t="n"/>
      <c r="AC744" s="12" t="n"/>
    </row>
    <row r="745">
      <c r="AA745" s="12" t="n"/>
      <c r="AB745" s="12" t="n"/>
      <c r="AC745" s="12" t="n"/>
    </row>
    <row r="746">
      <c r="AA746" s="12" t="n"/>
      <c r="AB746" s="12" t="n"/>
      <c r="AC746" s="12" t="n"/>
    </row>
    <row r="747">
      <c r="AA747" s="12" t="n"/>
      <c r="AB747" s="12" t="n"/>
      <c r="AC747" s="12" t="n"/>
    </row>
    <row r="748">
      <c r="AA748" s="12" t="n"/>
      <c r="AB748" s="12" t="n"/>
      <c r="AC748" s="12" t="n"/>
    </row>
    <row r="749">
      <c r="AA749" s="12" t="n"/>
      <c r="AB749" s="12" t="n"/>
      <c r="AC749" s="12" t="n"/>
    </row>
    <row r="750">
      <c r="AA750" s="12" t="n"/>
      <c r="AB750" s="12" t="n"/>
      <c r="AC750" s="12" t="n"/>
    </row>
    <row r="751">
      <c r="AA751" s="12" t="n"/>
      <c r="AB751" s="12" t="n"/>
      <c r="AC751" s="12" t="n"/>
    </row>
    <row r="752">
      <c r="AA752" s="12" t="n"/>
      <c r="AB752" s="12" t="n"/>
      <c r="AC752" s="12" t="n"/>
    </row>
    <row r="753">
      <c r="AA753" s="12" t="n"/>
      <c r="AB753" s="12" t="n"/>
      <c r="AC753" s="12" t="n"/>
    </row>
    <row r="754">
      <c r="AA754" s="12" t="n"/>
      <c r="AB754" s="12" t="n"/>
      <c r="AC754" s="12" t="n"/>
    </row>
    <row r="755">
      <c r="AA755" s="12" t="n"/>
      <c r="AB755" s="12" t="n"/>
      <c r="AC755" s="12" t="n"/>
    </row>
    <row r="756">
      <c r="AA756" s="44" t="n"/>
      <c r="AB756" s="12" t="n"/>
      <c r="AC756" s="12" t="n"/>
    </row>
    <row r="757">
      <c r="AA757" s="12" t="n"/>
      <c r="AB757" s="12" t="n"/>
      <c r="AC757" s="12" t="n"/>
    </row>
    <row r="758">
      <c r="AA758" s="44" t="n"/>
      <c r="AB758" s="12" t="n"/>
      <c r="AC758" s="12" t="n"/>
    </row>
    <row r="759">
      <c r="AA759" s="12" t="n"/>
      <c r="AB759" s="12" t="n"/>
      <c r="AC759" s="12" t="n"/>
    </row>
    <row r="760">
      <c r="AA760" s="44" t="n"/>
      <c r="AB760" s="12" t="n"/>
      <c r="AC760" s="12" t="n"/>
    </row>
    <row r="761">
      <c r="AA761" s="12" t="n"/>
      <c r="AB761" s="12" t="n"/>
      <c r="AC761" s="12" t="n"/>
    </row>
    <row r="762">
      <c r="AA762" s="44" t="n"/>
      <c r="AB762" s="12" t="n"/>
      <c r="AC762" s="12" t="n"/>
    </row>
    <row r="763">
      <c r="AA763" s="12" t="n"/>
      <c r="AB763" s="12" t="n"/>
      <c r="AC763" s="12" t="n"/>
    </row>
    <row r="764">
      <c r="AA764" s="12" t="n"/>
      <c r="AB764" s="12" t="n"/>
      <c r="AC764" s="12" t="n"/>
    </row>
    <row r="765">
      <c r="AA765" s="44" t="n"/>
      <c r="AB765" s="12" t="n"/>
      <c r="AC765" s="12" t="n"/>
    </row>
    <row r="766">
      <c r="AA766" s="12" t="n"/>
      <c r="AB766" s="12" t="n"/>
      <c r="AC766" s="12" t="n"/>
    </row>
    <row r="767">
      <c r="AA767" s="12" t="n"/>
      <c r="AB767" s="12" t="n"/>
      <c r="AC767" s="12" t="n"/>
    </row>
    <row r="768">
      <c r="AA768" s="12" t="n"/>
      <c r="AB768" s="12" t="n"/>
      <c r="AC768" s="12" t="n"/>
    </row>
    <row r="769">
      <c r="AA769" s="12" t="n"/>
      <c r="AB769" s="12" t="n"/>
      <c r="AC769" s="12" t="n"/>
    </row>
    <row r="770">
      <c r="AA770" s="12" t="n"/>
      <c r="AB770" s="12" t="n"/>
      <c r="AC770" s="12" t="n"/>
    </row>
    <row r="771">
      <c r="AA771" s="12" t="n"/>
      <c r="AB771" s="12" t="n"/>
      <c r="AC771" s="12" t="n"/>
    </row>
    <row r="772">
      <c r="AA772" s="44" t="n"/>
      <c r="AB772" s="12" t="n"/>
      <c r="AC772" s="12" t="n"/>
    </row>
    <row r="773">
      <c r="AA773" s="12" t="n"/>
      <c r="AB773" s="12" t="n"/>
      <c r="AC773" s="12" t="n"/>
    </row>
    <row r="774">
      <c r="AA774" s="12" t="n"/>
      <c r="AB774" s="12" t="n"/>
      <c r="AC774" s="12" t="n"/>
    </row>
    <row r="775">
      <c r="AA775" s="12" t="n"/>
      <c r="AB775" s="12" t="n"/>
      <c r="AC775" s="12" t="n"/>
    </row>
    <row r="776">
      <c r="AA776" s="12" t="n"/>
      <c r="AB776" s="12" t="n"/>
      <c r="AC776" s="12" t="n"/>
    </row>
    <row r="777">
      <c r="AA777" s="44" t="n"/>
      <c r="AB777" s="12" t="n"/>
      <c r="AC777" s="12" t="n"/>
    </row>
    <row r="778">
      <c r="AA778" s="12" t="n"/>
      <c r="AB778" s="12" t="n"/>
      <c r="AC778" s="12" t="n"/>
    </row>
    <row r="779">
      <c r="AA779" s="12" t="n"/>
      <c r="AB779" s="12" t="n"/>
      <c r="AC779" s="12" t="n"/>
    </row>
    <row r="780">
      <c r="AA780" s="12" t="n"/>
      <c r="AB780" s="12" t="n"/>
      <c r="AC780" s="12" t="n"/>
    </row>
    <row r="781">
      <c r="AA781" s="12" t="n"/>
      <c r="AB781" s="12" t="n"/>
      <c r="AC781" s="12" t="n"/>
    </row>
    <row r="782">
      <c r="AA782" s="12" t="n"/>
      <c r="AB782" s="12" t="n"/>
      <c r="AC782" s="12" t="n"/>
    </row>
    <row r="783">
      <c r="AA783" s="12" t="n"/>
      <c r="AB783" s="12" t="n"/>
      <c r="AC783" s="12" t="n"/>
    </row>
    <row r="784">
      <c r="AA784" s="12" t="n"/>
      <c r="AB784" s="12" t="n"/>
      <c r="AC784" s="12" t="n"/>
    </row>
    <row r="785">
      <c r="AA785" s="12" t="n"/>
      <c r="AB785" s="12" t="n"/>
      <c r="AC785" s="12" t="n"/>
    </row>
    <row r="786">
      <c r="AA786" s="44" t="n"/>
      <c r="AB786" s="12" t="n"/>
      <c r="AC786" s="12" t="n"/>
    </row>
    <row r="787">
      <c r="AA787" s="12" t="n"/>
      <c r="AB787" s="12" t="n"/>
      <c r="AC787" s="12" t="n"/>
    </row>
    <row r="788">
      <c r="AA788" s="12" t="n"/>
      <c r="AB788" s="12" t="n"/>
      <c r="AC788" s="12" t="n"/>
    </row>
    <row r="789">
      <c r="AA789" s="12" t="n"/>
      <c r="AB789" s="12" t="n"/>
      <c r="AC789" s="12" t="n"/>
    </row>
    <row r="790">
      <c r="AA790" s="12" t="n"/>
      <c r="AB790" s="12" t="n"/>
      <c r="AC790" s="12" t="n"/>
    </row>
    <row r="791">
      <c r="AA791" s="44" t="n"/>
      <c r="AB791" s="12" t="n"/>
      <c r="AC791" s="12" t="n"/>
    </row>
    <row r="792">
      <c r="AA792" s="12" t="n"/>
      <c r="AB792" s="12" t="n"/>
      <c r="AC792" s="12" t="n"/>
    </row>
    <row r="793">
      <c r="AA793" s="12" t="n"/>
      <c r="AB793" s="12" t="n"/>
      <c r="AC793" s="12" t="n"/>
    </row>
    <row r="794">
      <c r="AA794" s="12" t="n"/>
      <c r="AB794" s="12" t="n"/>
      <c r="AC794" s="12" t="n"/>
    </row>
    <row r="795">
      <c r="AA795" s="12" t="n"/>
      <c r="AB795" s="12" t="n"/>
      <c r="AC795" s="12" t="n"/>
    </row>
    <row r="796">
      <c r="AA796" s="12" t="n"/>
      <c r="AB796" s="12" t="n"/>
      <c r="AC796" s="12" t="n"/>
    </row>
    <row r="797">
      <c r="AA797" s="12" t="n"/>
      <c r="AB797" s="12" t="n"/>
      <c r="AC797" s="12" t="n"/>
    </row>
    <row r="798">
      <c r="AA798" s="12" t="n"/>
      <c r="AB798" s="12" t="n"/>
      <c r="AC798" s="12" t="n"/>
    </row>
    <row r="799">
      <c r="AA799" s="12" t="n"/>
      <c r="AB799" s="12" t="n"/>
      <c r="AC799" s="12" t="n"/>
    </row>
    <row r="800">
      <c r="AA800" s="44" t="n"/>
      <c r="AB800" s="12" t="n"/>
      <c r="AC800" s="12" t="n"/>
    </row>
    <row r="801">
      <c r="AA801" s="44" t="n"/>
      <c r="AB801" s="12" t="n"/>
      <c r="AC801" s="12" t="n"/>
    </row>
    <row r="802">
      <c r="AA802" s="44" t="n"/>
      <c r="AB802" s="12" t="n"/>
      <c r="AC802" s="12" t="n"/>
    </row>
    <row r="803">
      <c r="AA803" s="12" t="n"/>
      <c r="AB803" s="12" t="n"/>
      <c r="AC803" s="12" t="n"/>
    </row>
    <row r="804">
      <c r="AA804" s="12" t="n"/>
      <c r="AB804" s="12" t="n"/>
      <c r="AC804" s="12" t="n"/>
    </row>
    <row r="805">
      <c r="AA805" s="12" t="n"/>
      <c r="AB805" s="12" t="n"/>
      <c r="AC805" s="12" t="n"/>
    </row>
    <row r="806">
      <c r="AA806" s="12" t="n"/>
      <c r="AB806" s="12" t="n"/>
      <c r="AC806" s="12" t="n"/>
    </row>
    <row r="807">
      <c r="AA807" s="12" t="n"/>
      <c r="AB807" s="12" t="n"/>
      <c r="AC807" s="12" t="n"/>
    </row>
    <row r="808">
      <c r="AA808" s="12" t="n"/>
      <c r="AB808" s="12" t="n"/>
      <c r="AC808" s="12" t="n"/>
    </row>
    <row r="809">
      <c r="AA809" s="12" t="n"/>
      <c r="AB809" s="12" t="n"/>
      <c r="AC809" s="12" t="n"/>
    </row>
    <row r="810">
      <c r="AA810" s="12" t="n"/>
      <c r="AB810" s="12" t="n"/>
      <c r="AC810" s="12" t="n"/>
    </row>
    <row r="811">
      <c r="AA811" s="12" t="n"/>
      <c r="AB811" s="12" t="n"/>
      <c r="AC811" s="12" t="n"/>
    </row>
    <row r="812">
      <c r="AA812" s="12" t="n"/>
      <c r="AB812" s="12" t="n"/>
      <c r="AC812" s="12" t="n"/>
    </row>
    <row r="813">
      <c r="AA813" s="12" t="n"/>
      <c r="AB813" s="12" t="n"/>
      <c r="AC813" s="12" t="n"/>
    </row>
    <row r="814">
      <c r="AA814" s="12" t="n"/>
      <c r="AB814" s="12" t="n"/>
      <c r="AC814" s="12" t="n"/>
    </row>
    <row r="815">
      <c r="AA815" s="12" t="n"/>
      <c r="AB815" s="12" t="n"/>
      <c r="AC815" s="12" t="n"/>
    </row>
    <row r="816">
      <c r="AA816" s="12" t="n"/>
      <c r="AB816" s="12" t="n"/>
      <c r="AC816" s="12" t="n"/>
    </row>
    <row r="817">
      <c r="AA817" s="12" t="n"/>
      <c r="AB817" s="12" t="n"/>
      <c r="AC817" s="12" t="n"/>
    </row>
    <row r="818">
      <c r="AA818" s="44" t="n"/>
      <c r="AB818" s="12" t="n"/>
      <c r="AC818" s="12" t="n"/>
    </row>
    <row r="819">
      <c r="AA819" s="12" t="n"/>
      <c r="AB819" s="12" t="n"/>
      <c r="AC819" s="12" t="n"/>
    </row>
    <row r="820">
      <c r="AA820" s="12" t="n"/>
      <c r="AB820" s="12" t="n"/>
      <c r="AC820" s="12" t="n"/>
    </row>
    <row r="821">
      <c r="AA821" s="12" t="n"/>
      <c r="AB821" s="12" t="n"/>
      <c r="AC821" s="12" t="n"/>
    </row>
    <row r="822">
      <c r="AA822" s="12" t="n"/>
      <c r="AB822" s="12" t="n"/>
      <c r="AC822" s="12" t="n"/>
    </row>
    <row r="823">
      <c r="AA823" s="12" t="n"/>
      <c r="AB823" s="12" t="n"/>
      <c r="AC823" s="12" t="n"/>
    </row>
    <row r="824">
      <c r="AA824" s="12" t="n"/>
      <c r="AB824" s="12" t="n"/>
      <c r="AC824" s="12" t="n"/>
    </row>
    <row r="825">
      <c r="AA825" s="12" t="n"/>
      <c r="AB825" s="12" t="n"/>
      <c r="AC825" s="12" t="n"/>
    </row>
    <row r="826">
      <c r="AA826" s="12" t="n"/>
      <c r="AB826" s="12" t="n"/>
      <c r="AC826" s="12" t="n"/>
    </row>
    <row r="827">
      <c r="AA827" s="12" t="n"/>
      <c r="AB827" s="12" t="n"/>
      <c r="AC827" s="12" t="n"/>
    </row>
    <row r="828">
      <c r="AA828" s="12" t="n"/>
      <c r="AB828" s="12" t="n"/>
      <c r="AC828" s="12" t="n"/>
    </row>
    <row r="829">
      <c r="AA829" s="12" t="n"/>
      <c r="AB829" s="12" t="n"/>
      <c r="AC829" s="12" t="n"/>
    </row>
    <row r="830">
      <c r="AA830" s="44" t="n"/>
      <c r="AB830" s="12" t="n"/>
      <c r="AC830" s="12" t="n"/>
    </row>
    <row r="831">
      <c r="AA831" s="12" t="n"/>
      <c r="AB831" s="12" t="n"/>
      <c r="AC831" s="12" t="n"/>
    </row>
    <row r="832">
      <c r="AA832" s="12" t="n"/>
      <c r="AB832" s="12" t="n"/>
      <c r="AC832" s="12" t="n"/>
    </row>
    <row r="833">
      <c r="AA833" s="12" t="n"/>
      <c r="AB833" s="12" t="n"/>
      <c r="AC833" s="12" t="n"/>
    </row>
    <row r="834">
      <c r="AA834" s="12" t="n"/>
      <c r="AB834" s="12" t="n"/>
      <c r="AC834" s="12" t="n"/>
    </row>
    <row r="835">
      <c r="AA835" s="12" t="n"/>
      <c r="AB835" s="12" t="n"/>
      <c r="AC835" s="12" t="n"/>
    </row>
    <row r="836">
      <c r="AA836" s="12" t="n"/>
      <c r="AB836" s="12" t="n"/>
      <c r="AC836" s="12" t="n"/>
    </row>
    <row r="837">
      <c r="AA837" s="12" t="n"/>
      <c r="AB837" s="12" t="n"/>
      <c r="AC837" s="12" t="n"/>
    </row>
    <row r="838">
      <c r="AA838" s="12" t="n"/>
      <c r="AB838" s="12" t="n"/>
      <c r="AC838" s="12" t="n"/>
    </row>
    <row r="839">
      <c r="AA839" s="12" t="n"/>
      <c r="AB839" s="12" t="n"/>
      <c r="AC839" s="12" t="n"/>
    </row>
    <row r="840">
      <c r="AA840" s="12" t="n"/>
      <c r="AB840" s="12" t="n"/>
      <c r="AC840" s="12" t="n"/>
    </row>
    <row r="841">
      <c r="AA841" s="12" t="n"/>
      <c r="AB841" s="12" t="n"/>
      <c r="AC841" s="12" t="n"/>
    </row>
    <row r="842">
      <c r="AA842" s="12" t="n"/>
      <c r="AB842" s="12" t="n"/>
      <c r="AC842" s="12" t="n"/>
    </row>
    <row r="843">
      <c r="AA843" s="12" t="n"/>
      <c r="AB843" s="12" t="n"/>
      <c r="AC843" s="12" t="n"/>
    </row>
    <row r="844">
      <c r="AA844" s="12" t="n"/>
      <c r="AB844" s="12" t="n"/>
      <c r="AC844" s="12" t="n"/>
    </row>
    <row r="845">
      <c r="AA845" s="12" t="n"/>
      <c r="AB845" s="12" t="n"/>
      <c r="AC845" s="12" t="n"/>
    </row>
    <row r="846">
      <c r="AA846" s="44" t="n"/>
      <c r="AB846" s="12" t="n"/>
      <c r="AC846" s="12" t="n"/>
    </row>
    <row r="847">
      <c r="AA847" s="12" t="n"/>
      <c r="AB847" s="12" t="n"/>
      <c r="AC847" s="12" t="n"/>
    </row>
    <row r="848">
      <c r="AA848" s="12" t="n"/>
      <c r="AB848" s="12" t="n"/>
      <c r="AC848" s="12" t="n"/>
    </row>
    <row r="849">
      <c r="AA849" s="12" t="n"/>
      <c r="AB849" s="12" t="n"/>
      <c r="AC849" s="12" t="n"/>
    </row>
    <row r="850">
      <c r="AA850" s="12" t="n"/>
      <c r="AB850" s="12" t="n"/>
      <c r="AC850" s="12" t="n"/>
    </row>
    <row r="851">
      <c r="AA851" s="12" t="n"/>
      <c r="AB851" s="12" t="n"/>
      <c r="AC851" s="12" t="n"/>
    </row>
    <row r="852">
      <c r="AA852" s="12" t="n"/>
      <c r="AB852" s="12" t="n"/>
      <c r="AC852" s="12" t="n"/>
    </row>
    <row r="853">
      <c r="AA853" s="44" t="n"/>
      <c r="AB853" s="12" t="n"/>
      <c r="AC853" s="12" t="n"/>
    </row>
    <row r="854">
      <c r="AA854" s="12" t="n"/>
      <c r="AB854" s="12" t="n"/>
      <c r="AC854" s="12" t="n"/>
    </row>
    <row r="855">
      <c r="AA855" s="12" t="n"/>
      <c r="AB855" s="12" t="n"/>
      <c r="AC855" s="12" t="n"/>
    </row>
    <row r="856">
      <c r="AA856" s="12" t="n"/>
      <c r="AB856" s="12" t="n"/>
      <c r="AC856" s="12" t="n"/>
    </row>
    <row r="857">
      <c r="AA857" s="12" t="n"/>
      <c r="AB857" s="12" t="n"/>
      <c r="AC857" s="12" t="n"/>
    </row>
    <row r="858">
      <c r="AA858" s="12" t="n"/>
      <c r="AB858" s="12" t="n"/>
      <c r="AC858" s="12" t="n"/>
    </row>
    <row r="859">
      <c r="AA859" s="12" t="n"/>
      <c r="AB859" s="12" t="n"/>
      <c r="AC859" s="12" t="n"/>
    </row>
    <row r="860">
      <c r="AA860" s="12" t="n"/>
      <c r="AB860" s="12" t="n"/>
      <c r="AC860" s="12" t="n"/>
    </row>
    <row r="861">
      <c r="AA861" s="12" t="n"/>
      <c r="AB861" s="12" t="n"/>
      <c r="AC861" s="12" t="n"/>
    </row>
    <row r="862">
      <c r="AA862" s="12" t="n"/>
      <c r="AB862" s="12" t="n"/>
      <c r="AC862" s="12" t="n"/>
    </row>
  </sheetData>
  <autoFilter ref="A1:AC647"/>
  <conditionalFormatting sqref="B1 B19:B65">
    <cfRule type="duplicateValues" priority="457" dxfId="0"/>
  </conditionalFormatting>
  <conditionalFormatting sqref="B1 B54:B65">
    <cfRule type="duplicateValues" priority="203" dxfId="0"/>
    <cfRule type="duplicateValues" priority="204" dxfId="0"/>
  </conditionalFormatting>
  <conditionalFormatting sqref="B1:B432 B438 B440:B534 B536:B550 B552:B1048576">
    <cfRule type="duplicateValues" priority="43" dxfId="0"/>
    <cfRule type="duplicateValues" priority="81" dxfId="0"/>
    <cfRule type="duplicateValues" priority="401" dxfId="0"/>
  </conditionalFormatting>
  <conditionalFormatting sqref="B2:B18 B20:B432 B438 B440:B534 B536:B550 B552:B1048576">
    <cfRule type="duplicateValues" priority="280" dxfId="0"/>
    <cfRule type="duplicateValues" priority="281" dxfId="0"/>
    <cfRule type="duplicateValues" priority="282" dxfId="0"/>
  </conditionalFormatting>
  <conditionalFormatting sqref="B19:B54">
    <cfRule type="duplicateValues" priority="415" dxfId="0"/>
    <cfRule type="duplicateValues" priority="416" dxfId="0"/>
  </conditionalFormatting>
  <conditionalFormatting sqref="B31">
    <cfRule type="duplicateValues" priority="146" dxfId="0"/>
    <cfRule type="duplicateValues" priority="147" dxfId="0"/>
    <cfRule type="duplicateValues" priority="148" dxfId="0"/>
  </conditionalFormatting>
  <conditionalFormatting sqref="B40">
    <cfRule type="expression" priority="191" dxfId="143">
      <formula>"se($A$41=""PF"";000\.000\.000-00;00\.000\.000\/0000-00)"</formula>
    </cfRule>
    <cfRule type="duplicateValues" priority="192" dxfId="0"/>
    <cfRule type="duplicateValues" priority="193" dxfId="0"/>
  </conditionalFormatting>
  <conditionalFormatting sqref="B50">
    <cfRule type="duplicateValues" priority="166" dxfId="0"/>
    <cfRule type="duplicateValues" priority="167" dxfId="0"/>
    <cfRule type="duplicateValues" priority="168" dxfId="0"/>
    <cfRule type="duplicateValues" priority="169" dxfId="0"/>
  </conditionalFormatting>
  <conditionalFormatting sqref="B54:B55">
    <cfRule type="expression" priority="195" dxfId="143">
      <formula>"se($A41=""PF"";000\.000\.000-00;00\.000\.000\/0000-00)"</formula>
    </cfRule>
  </conditionalFormatting>
  <conditionalFormatting sqref="B55:B56">
    <cfRule type="expression" priority="194" dxfId="143">
      <formula>"se($A$41=""PF"";000\.000\.000-00;00\.000\.000\/0000-00)"</formula>
    </cfRule>
  </conditionalFormatting>
  <conditionalFormatting sqref="B65:B69">
    <cfRule type="duplicateValues" priority="370" dxfId="0"/>
    <cfRule type="duplicateValues" priority="371" dxfId="0"/>
    <cfRule type="duplicateValues" priority="372" dxfId="0"/>
  </conditionalFormatting>
  <conditionalFormatting sqref="B69:B71">
    <cfRule type="duplicateValues" priority="179" dxfId="0"/>
    <cfRule type="duplicateValues" priority="180" dxfId="0"/>
    <cfRule type="duplicateValues" priority="181" dxfId="0"/>
  </conditionalFormatting>
  <conditionalFormatting sqref="B114">
    <cfRule type="duplicateValues" priority="101" dxfId="0"/>
    <cfRule type="duplicateValues" priority="102" dxfId="0"/>
    <cfRule type="duplicateValues" priority="103" dxfId="0"/>
    <cfRule type="duplicateValues" priority="104" dxfId="0"/>
    <cfRule type="duplicateValues" priority="105" dxfId="0"/>
  </conditionalFormatting>
  <conditionalFormatting sqref="B177">
    <cfRule type="duplicateValues" priority="131" dxfId="0"/>
    <cfRule type="duplicateValues" priority="132" dxfId="0"/>
    <cfRule type="duplicateValues" priority="133" dxfId="0"/>
    <cfRule type="duplicateValues" priority="134" dxfId="0"/>
    <cfRule type="duplicateValues" priority="135" dxfId="0"/>
  </conditionalFormatting>
  <conditionalFormatting sqref="B189">
    <cfRule type="duplicateValues" priority="92" dxfId="0"/>
    <cfRule type="duplicateValues" priority="93" dxfId="0"/>
    <cfRule type="duplicateValues" priority="95" dxfId="0"/>
    <cfRule type="duplicateValues" priority="96" dxfId="0"/>
    <cfRule type="duplicateValues" priority="97" dxfId="0"/>
    <cfRule type="duplicateValues" priority="99" dxfId="0"/>
  </conditionalFormatting>
  <conditionalFormatting sqref="B190">
    <cfRule type="duplicateValues" priority="84" dxfId="0"/>
    <cfRule type="duplicateValues" priority="85" dxfId="0"/>
    <cfRule type="duplicateValues" priority="86" dxfId="0"/>
    <cfRule type="duplicateValues" priority="87" dxfId="0"/>
    <cfRule type="duplicateValues" priority="88" dxfId="0"/>
    <cfRule type="duplicateValues" priority="90" dxfId="0"/>
  </conditionalFormatting>
  <conditionalFormatting sqref="B251">
    <cfRule type="duplicateValues" priority="120" dxfId="0"/>
    <cfRule type="duplicateValues" priority="121" dxfId="0"/>
    <cfRule type="duplicateValues" priority="124" dxfId="0"/>
    <cfRule type="duplicateValues" priority="125" dxfId="0"/>
    <cfRule type="duplicateValues" priority="126" dxfId="0"/>
    <cfRule type="duplicateValues" priority="129" dxfId="0"/>
  </conditionalFormatting>
  <conditionalFormatting sqref="B252">
    <cfRule type="duplicateValues" priority="112" dxfId="0"/>
    <cfRule type="duplicateValues" priority="113" dxfId="0"/>
    <cfRule type="duplicateValues" priority="114" dxfId="0"/>
    <cfRule type="duplicateValues" priority="115" dxfId="0"/>
    <cfRule type="duplicateValues" priority="116" dxfId="0"/>
    <cfRule type="duplicateValues" priority="118" dxfId="0"/>
  </conditionalFormatting>
  <conditionalFormatting sqref="B261:B263">
    <cfRule type="duplicateValues" priority="75" dxfId="0"/>
    <cfRule type="duplicateValues" priority="76" dxfId="0"/>
    <cfRule type="duplicateValues" priority="77" dxfId="0"/>
    <cfRule type="duplicateValues" priority="78" dxfId="0"/>
    <cfRule type="duplicateValues" priority="79" dxfId="0"/>
    <cfRule type="duplicateValues" priority="80" dxfId="0"/>
  </conditionalFormatting>
  <conditionalFormatting sqref="B265">
    <cfRule type="duplicateValues" priority="69" dxfId="0"/>
    <cfRule type="duplicateValues" priority="70" dxfId="0"/>
    <cfRule type="duplicateValues" priority="71" dxfId="0"/>
    <cfRule type="duplicateValues" priority="72" dxfId="0"/>
    <cfRule type="duplicateValues" priority="73" dxfId="0"/>
    <cfRule type="duplicateValues" priority="74" dxfId="0"/>
  </conditionalFormatting>
  <conditionalFormatting sqref="B267:B268">
    <cfRule type="duplicateValues" priority="63" dxfId="0"/>
    <cfRule type="duplicateValues" priority="64" dxfId="0"/>
    <cfRule type="duplicateValues" priority="65" dxfId="0"/>
    <cfRule type="duplicateValues" priority="66" dxfId="0"/>
    <cfRule type="duplicateValues" priority="67" dxfId="0"/>
    <cfRule type="duplicateValues" priority="68" dxfId="0"/>
  </conditionalFormatting>
  <conditionalFormatting sqref="B273">
    <cfRule type="duplicateValues" priority="57" dxfId="0"/>
    <cfRule type="duplicateValues" priority="58" dxfId="0"/>
    <cfRule type="duplicateValues" priority="59" dxfId="0"/>
    <cfRule type="duplicateValues" priority="60" dxfId="0"/>
    <cfRule type="duplicateValues" priority="61" dxfId="0"/>
    <cfRule type="duplicateValues" priority="62" dxfId="0"/>
  </conditionalFormatting>
  <conditionalFormatting sqref="B433 B435:B437">
    <cfRule type="duplicateValues" priority="20" dxfId="0"/>
    <cfRule type="duplicateValues" priority="21" dxfId="0"/>
    <cfRule type="duplicateValues" priority="22" dxfId="0"/>
    <cfRule type="duplicateValues" priority="23" dxfId="0"/>
    <cfRule type="duplicateValues" priority="24" dxfId="0"/>
    <cfRule type="duplicateValues" priority="25" dxfId="0"/>
  </conditionalFormatting>
  <conditionalFormatting sqref="B439">
    <cfRule type="duplicateValues" priority="10" dxfId="0"/>
    <cfRule type="duplicateValues" priority="11" dxfId="0"/>
    <cfRule type="duplicateValues" priority="12" dxfId="0"/>
    <cfRule type="duplicateValues" priority="13" dxfId="0"/>
    <cfRule type="duplicateValues" priority="14" dxfId="0"/>
    <cfRule type="duplicateValues" priority="15" dxfId="0"/>
  </conditionalFormatting>
  <conditionalFormatting sqref="C1 C55:C65 C70:C71">
    <cfRule type="duplicateValues" priority="207" dxfId="0"/>
  </conditionalFormatting>
  <conditionalFormatting sqref="C1">
    <cfRule type="duplicateValues" priority="223" dxfId="0"/>
  </conditionalFormatting>
  <conditionalFormatting sqref="C1:C231 C233:C269 C271:C432 C438:C1048576">
    <cfRule type="duplicateValues" priority="414" dxfId="0"/>
  </conditionalFormatting>
  <conditionalFormatting sqref="C2:C18 C20:C28 C31:C231 C233:C269 C271:C432 C438:C1048576">
    <cfRule type="duplicateValues" priority="294" dxfId="0"/>
  </conditionalFormatting>
  <conditionalFormatting sqref="C19:C30 C32:C54">
    <cfRule type="duplicateValues" priority="462" dxfId="0"/>
  </conditionalFormatting>
  <conditionalFormatting sqref="C19:C54">
    <cfRule type="duplicateValues" priority="460" dxfId="0"/>
  </conditionalFormatting>
  <conditionalFormatting sqref="C31">
    <cfRule type="duplicateValues" priority="145" dxfId="0"/>
    <cfRule type="duplicateValues" priority="200" dxfId="0"/>
  </conditionalFormatting>
  <conditionalFormatting sqref="C46:C47">
    <cfRule type="duplicateValues" priority="108" dxfId="0"/>
    <cfRule type="duplicateValues" priority="109" dxfId="0"/>
  </conditionalFormatting>
  <conditionalFormatting sqref="C50">
    <cfRule type="duplicateValues" priority="165" dxfId="0"/>
    <cfRule type="duplicateValues" priority="170" dxfId="0"/>
  </conditionalFormatting>
  <conditionalFormatting sqref="C54:C55">
    <cfRule type="duplicateValues" priority="186" dxfId="0"/>
    <cfRule type="duplicateValues" priority="187" dxfId="0"/>
  </conditionalFormatting>
  <conditionalFormatting sqref="C65:C70">
    <cfRule type="duplicateValues" priority="376" dxfId="0"/>
  </conditionalFormatting>
  <conditionalFormatting sqref="C75:C76">
    <cfRule type="duplicateValues" priority="177" dxfId="0"/>
  </conditionalFormatting>
  <conditionalFormatting sqref="C109:C110">
    <cfRule type="duplicateValues" priority="172" dxfId="0"/>
    <cfRule type="duplicateValues" priority="173" dxfId="0"/>
  </conditionalFormatting>
  <conditionalFormatting sqref="C189">
    <cfRule type="duplicateValues" priority="98" dxfId="0"/>
    <cfRule type="duplicateValues" priority="100" dxfId="0"/>
  </conditionalFormatting>
  <conditionalFormatting sqref="C190">
    <cfRule type="duplicateValues" priority="89" dxfId="0"/>
    <cfRule type="duplicateValues" priority="91" dxfId="0"/>
  </conditionalFormatting>
  <conditionalFormatting sqref="C232">
    <cfRule type="duplicateValues" priority="55" dxfId="0"/>
    <cfRule type="duplicateValues" priority="56" dxfId="0"/>
  </conditionalFormatting>
  <conditionalFormatting sqref="C251">
    <cfRule type="duplicateValues" priority="127" dxfId="0"/>
    <cfRule type="duplicateValues" priority="130" dxfId="0"/>
  </conditionalFormatting>
  <conditionalFormatting sqref="C252">
    <cfRule type="duplicateValues" priority="117" dxfId="0"/>
    <cfRule type="duplicateValues" priority="119" dxfId="0"/>
  </conditionalFormatting>
  <conditionalFormatting sqref="C433:C437">
    <cfRule type="duplicateValues" priority="18" dxfId="0"/>
    <cfRule type="duplicateValues" priority="19" dxfId="0"/>
  </conditionalFormatting>
  <conditionalFormatting sqref="D1:D250 D253:D321 D323:D393 D397 D401:D407 D409:D524 D526:D1048576">
    <cfRule type="duplicateValues" priority="142" dxfId="0"/>
  </conditionalFormatting>
  <conditionalFormatting sqref="D1:D524 D526:D1048576">
    <cfRule type="duplicateValues" priority="9" dxfId="0"/>
  </conditionalFormatting>
  <conditionalFormatting sqref="D132:D133">
    <cfRule type="duplicateValues" priority="106" dxfId="0"/>
    <cfRule type="duplicateValues" priority="107" dxfId="0"/>
  </conditionalFormatting>
  <conditionalFormatting sqref="D143">
    <cfRule type="duplicateValues" priority="82" dxfId="0"/>
    <cfRule type="duplicateValues" priority="83" dxfId="0"/>
  </conditionalFormatting>
  <conditionalFormatting sqref="D189:D321">
    <cfRule type="duplicateValues" priority="509" dxfId="0"/>
  </conditionalFormatting>
  <conditionalFormatting sqref="D195:D197">
    <cfRule type="duplicateValues" priority="140" dxfId="0"/>
    <cfRule type="duplicateValues" priority="141" dxfId="0"/>
  </conditionalFormatting>
  <conditionalFormatting sqref="D206">
    <cfRule type="duplicateValues" priority="110" dxfId="0"/>
    <cfRule type="duplicateValues" priority="111" dxfId="0"/>
  </conditionalFormatting>
  <conditionalFormatting sqref="D322">
    <cfRule type="duplicateValues" priority="48" dxfId="0"/>
    <cfRule type="duplicateValues" priority="49" dxfId="0"/>
  </conditionalFormatting>
  <conditionalFormatting sqref="D323:D340">
    <cfRule type="duplicateValues" priority="45" dxfId="0"/>
  </conditionalFormatting>
  <conditionalFormatting sqref="D326:D340">
    <cfRule type="duplicateValues" priority="44" dxfId="0"/>
  </conditionalFormatting>
  <conditionalFormatting sqref="D390">
    <cfRule type="duplicateValues" priority="42" dxfId="0"/>
  </conditionalFormatting>
  <conditionalFormatting sqref="D394">
    <cfRule type="duplicateValues" priority="40" dxfId="0"/>
    <cfRule type="duplicateValues" priority="41" dxfId="0"/>
  </conditionalFormatting>
  <conditionalFormatting sqref="D395">
    <cfRule type="duplicateValues" priority="38" dxfId="0"/>
    <cfRule type="duplicateValues" priority="39" dxfId="0"/>
  </conditionalFormatting>
  <conditionalFormatting sqref="D396">
    <cfRule type="duplicateValues" priority="36" dxfId="0"/>
    <cfRule type="duplicateValues" priority="37" dxfId="0"/>
  </conditionalFormatting>
  <conditionalFormatting sqref="D398">
    <cfRule type="duplicateValues" priority="34" dxfId="0"/>
    <cfRule type="duplicateValues" priority="35" dxfId="0"/>
  </conditionalFormatting>
  <conditionalFormatting sqref="D399">
    <cfRule type="duplicateValues" priority="32" dxfId="0"/>
    <cfRule type="duplicateValues" priority="33" dxfId="0"/>
  </conditionalFormatting>
  <conditionalFormatting sqref="D400">
    <cfRule type="duplicateValues" priority="30" dxfId="0"/>
    <cfRule type="duplicateValues" priority="31" dxfId="0"/>
  </conditionalFormatting>
  <conditionalFormatting sqref="D408">
    <cfRule type="duplicateValues" priority="26" dxfId="0"/>
    <cfRule type="duplicateValues" priority="27" dxfId="0"/>
  </conditionalFormatting>
  <conditionalFormatting sqref="D525">
    <cfRule type="duplicateValues" priority="7" dxfId="0"/>
    <cfRule type="duplicateValues" priority="8" dxfId="0"/>
  </conditionalFormatting>
  <conditionalFormatting sqref="F1:F427 F432:F525 F527:F1048576">
    <cfRule type="duplicateValues" priority="174" dxfId="0"/>
  </conditionalFormatting>
  <conditionalFormatting sqref="F1:F525 F527:F1048576">
    <cfRule type="duplicateValues" priority="16" dxfId="0"/>
  </conditionalFormatting>
  <conditionalFormatting sqref="F189">
    <cfRule type="duplicateValues" priority="94" dxfId="0"/>
  </conditionalFormatting>
  <conditionalFormatting sqref="F251">
    <cfRule type="duplicateValues" priority="123" dxfId="0"/>
  </conditionalFormatting>
  <conditionalFormatting sqref="F428:F431">
    <cfRule type="duplicateValues" priority="17" dxfId="0"/>
  </conditionalFormatting>
  <hyperlinks>
    <hyperlink xmlns:r="http://schemas.openxmlformats.org/officeDocument/2006/relationships" ref="G498" r:id="rId1"/>
    <hyperlink xmlns:r="http://schemas.openxmlformats.org/officeDocument/2006/relationships" ref="G603" r:id="rId2"/>
    <hyperlink xmlns:r="http://schemas.openxmlformats.org/officeDocument/2006/relationships" ref="G620" r:id="rId3"/>
  </hyperlinks>
  <pageMargins left="0.511811024" right="0.511811024" top="0.787401575" bottom="0.787401575" header="0.31496062" footer="0.31496062"/>
  <pageSetup orientation="portrait" paperSize="9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 codeName="Planilha13">
    <outlinePr summaryBelow="1" summaryRight="1"/>
    <pageSetUpPr/>
  </sheetPr>
  <dimension ref="A1:Q238"/>
  <sheetViews>
    <sheetView workbookViewId="0">
      <selection activeCell="C2" sqref="C2:C13"/>
    </sheetView>
  </sheetViews>
  <sheetFormatPr baseColWidth="8" defaultColWidth="10.875" defaultRowHeight="15"/>
  <cols>
    <col width="6.5" customWidth="1" style="1" min="1" max="1"/>
    <col width="87" bestFit="1" customWidth="1" style="2" min="2" max="2"/>
    <col width="66.875" customWidth="1" style="2" min="3" max="3"/>
    <col width="27.625" bestFit="1" customWidth="1" style="2" min="4" max="4"/>
    <col width="10.875" customWidth="1" style="2" min="5" max="14"/>
    <col width="15" bestFit="1" customWidth="1" style="2" min="15" max="15"/>
    <col width="19.625" customWidth="1" style="2" min="16" max="16"/>
    <col width="10.875" customWidth="1" style="2" min="17" max="37"/>
    <col width="10.875" customWidth="1" style="2" min="38" max="16384"/>
  </cols>
  <sheetData>
    <row r="1">
      <c r="A1" s="1" t="inlineStr">
        <is>
          <t>CÓD</t>
        </is>
      </c>
      <c r="B1" s="2" t="inlineStr">
        <is>
          <t>NOME</t>
        </is>
      </c>
      <c r="D1" s="2" t="inlineStr">
        <is>
          <t>SITE</t>
        </is>
      </c>
      <c r="F1" s="2" t="inlineStr">
        <is>
          <t>BANCO:</t>
        </is>
      </c>
      <c r="H1" s="3" t="inlineStr">
        <is>
          <t>TIPO</t>
        </is>
      </c>
      <c r="I1" s="3" t="inlineStr">
        <is>
          <t>PIX:</t>
        </is>
      </c>
      <c r="J1" s="3" t="n"/>
      <c r="K1" s="3" t="inlineStr">
        <is>
          <t>VÍNCULO</t>
        </is>
      </c>
      <c r="M1" s="3" t="inlineStr">
        <is>
          <t>ORIGEM</t>
        </is>
      </c>
      <c r="N1" s="71" t="inlineStr">
        <is>
          <t>CATEGORIA</t>
        </is>
      </c>
      <c r="O1" s="71" t="n"/>
      <c r="P1" s="69" t="inlineStr">
        <is>
          <t>FASE DA OBRA</t>
        </is>
      </c>
      <c r="Q1" s="70" t="n"/>
    </row>
    <row r="2">
      <c r="A2" s="4" t="n">
        <v>25</v>
      </c>
      <c r="B2" s="5" t="inlineStr">
        <is>
          <t>Banco Alfa S.A.</t>
        </is>
      </c>
      <c r="C2" s="5" t="inlineStr">
        <is>
          <t>BBRASIL</t>
        </is>
      </c>
      <c r="D2" s="6" t="inlineStr">
        <is>
          <t>www.bancoalfa.com.br</t>
        </is>
      </c>
      <c r="H2" s="2" t="inlineStr">
        <is>
          <t>PF</t>
        </is>
      </c>
      <c r="I2" s="2" t="inlineStr">
        <is>
          <t>CNPJ/CPF</t>
        </is>
      </c>
      <c r="K2" s="2" t="inlineStr">
        <is>
          <t>COLABORADOR</t>
        </is>
      </c>
      <c r="M2" s="2" t="inlineStr">
        <is>
          <t>PROP</t>
        </is>
      </c>
      <c r="N2" s="2" t="inlineStr">
        <is>
          <t>ADM</t>
        </is>
      </c>
      <c r="O2" s="2" t="inlineStr">
        <is>
          <t>ADMINISTRATIVO</t>
        </is>
      </c>
      <c r="P2" s="67" t="inlineStr">
        <is>
          <t>1  CUSTO INDIRETO</t>
        </is>
      </c>
      <c r="Q2" s="68" t="inlineStr">
        <is>
          <t>(DESPESA COM FOLHA E DIÁRIAS)</t>
        </is>
      </c>
    </row>
    <row r="3">
      <c r="A3" s="4" t="n">
        <v>1</v>
      </c>
      <c r="B3" s="5" t="inlineStr">
        <is>
          <t>Banco do Brasil S.A.</t>
        </is>
      </c>
      <c r="C3" s="5" t="inlineStr">
        <is>
          <t>BRADESCO</t>
        </is>
      </c>
      <c r="D3" s="6" t="inlineStr">
        <is>
          <t>www.bb.com.br</t>
        </is>
      </c>
      <c r="F3" s="2" t="inlineStr">
        <is>
          <t>BBRASIL</t>
        </is>
      </c>
      <c r="H3" s="2" t="inlineStr">
        <is>
          <t>PJ</t>
        </is>
      </c>
      <c r="I3" s="2" t="inlineStr">
        <is>
          <t>EMAIL</t>
        </is>
      </c>
      <c r="K3" s="2" t="inlineStr">
        <is>
          <t>EMPREITEIRO</t>
        </is>
      </c>
      <c r="M3" s="2" t="inlineStr">
        <is>
          <t>RVR</t>
        </is>
      </c>
      <c r="N3" s="2" t="inlineStr">
        <is>
          <t>DIV</t>
        </is>
      </c>
      <c r="O3" s="2" t="inlineStr">
        <is>
          <t>DIVERSOS</t>
        </is>
      </c>
      <c r="P3" s="67" t="inlineStr">
        <is>
          <t>2  EQUIPAMENTOS</t>
        </is>
      </c>
      <c r="Q3" s="68" t="inlineStr">
        <is>
          <t>(LOCADOS OU COMPRADOS PARA USO GERAL INCLUSIVE CAÇAMBA)</t>
        </is>
      </c>
    </row>
    <row r="4">
      <c r="A4" s="4" t="n">
        <v>318</v>
      </c>
      <c r="B4" s="5" t="inlineStr">
        <is>
          <t>Banco BMG S.A.</t>
        </is>
      </c>
      <c r="C4" s="5" t="inlineStr">
        <is>
          <t>BV</t>
        </is>
      </c>
      <c r="D4" s="6" t="inlineStr">
        <is>
          <t>www.bancobmg.com.br</t>
        </is>
      </c>
      <c r="F4" s="2" t="inlineStr">
        <is>
          <t>BRADESCO</t>
        </is>
      </c>
      <c r="I4" s="7" t="inlineStr">
        <is>
          <t>TELEFONE</t>
        </is>
      </c>
      <c r="K4" s="2" t="inlineStr">
        <is>
          <t>FORNECEDOR</t>
        </is>
      </c>
      <c r="M4" s="2" t="inlineStr">
        <is>
          <t>TERCEIRO</t>
        </is>
      </c>
      <c r="N4" s="2" t="inlineStr">
        <is>
          <t>LOC</t>
        </is>
      </c>
      <c r="O4" s="2" t="inlineStr">
        <is>
          <t>LOCAÇAO</t>
        </is>
      </c>
      <c r="P4" s="2" t="inlineStr">
        <is>
          <t xml:space="preserve">3  EPI’s /UNIFORMES/ CESTAS BÁSICAS </t>
        </is>
      </c>
    </row>
    <row r="5">
      <c r="A5" s="4" t="n">
        <v>237</v>
      </c>
      <c r="B5" s="5" t="inlineStr">
        <is>
          <t>Banco Bradesco S.A.</t>
        </is>
      </c>
      <c r="C5" s="5" t="inlineStr">
        <is>
          <t>C6 BANK</t>
        </is>
      </c>
      <c r="D5" s="6" t="inlineStr">
        <is>
          <t>www.bradesco.com.br</t>
        </is>
      </c>
      <c r="F5" s="2" t="inlineStr">
        <is>
          <t>C6 BANK</t>
        </is>
      </c>
      <c r="K5" s="2" t="inlineStr">
        <is>
          <t>IMPOSTOS</t>
        </is>
      </c>
      <c r="N5" s="2" t="inlineStr">
        <is>
          <t>MAT</t>
        </is>
      </c>
      <c r="O5" s="2" t="inlineStr">
        <is>
          <t>MATERIAL</t>
        </is>
      </c>
      <c r="P5" s="2" t="inlineStr">
        <is>
          <t>4  BARRACÃO / PADRÃO ENERGIA /  LIGACOES PROVISÓRIAS / FOSSA</t>
        </is>
      </c>
    </row>
    <row r="6">
      <c r="A6" s="4" t="n">
        <v>336</v>
      </c>
      <c r="B6" s="5" t="inlineStr">
        <is>
          <t>Banco C6 S.A – C6 Bank</t>
        </is>
      </c>
      <c r="C6" s="5" t="inlineStr">
        <is>
          <t>CEF</t>
        </is>
      </c>
      <c r="D6" s="6" t="inlineStr">
        <is>
          <t>www.c6bank.com.br</t>
        </is>
      </c>
      <c r="K6" s="2" t="inlineStr">
        <is>
          <t>TERCEIROS</t>
        </is>
      </c>
      <c r="N6" s="2" t="inlineStr">
        <is>
          <t>MO</t>
        </is>
      </c>
      <c r="O6" s="2" t="inlineStr">
        <is>
          <t>MÃO DE OBRA</t>
        </is>
      </c>
      <c r="P6" s="2" t="inlineStr">
        <is>
          <t xml:space="preserve">5  FERRAMENTAS </t>
        </is>
      </c>
    </row>
    <row r="7">
      <c r="A7" s="4" t="n">
        <v>104</v>
      </c>
      <c r="B7" s="5" t="inlineStr">
        <is>
          <t>Caixa Econômica Federal</t>
        </is>
      </c>
      <c r="C7" s="5" t="inlineStr">
        <is>
          <t>INTER</t>
        </is>
      </c>
      <c r="D7" s="6" t="inlineStr">
        <is>
          <t>www.caixa.gov.br</t>
        </is>
      </c>
      <c r="F7" s="2" t="inlineStr">
        <is>
          <t>CEF</t>
        </is>
      </c>
      <c r="K7" s="8" t="n"/>
      <c r="N7" s="2" t="inlineStr">
        <is>
          <t>SERV</t>
        </is>
      </c>
      <c r="O7" s="2" t="inlineStr">
        <is>
          <t>SERVIÇOS</t>
        </is>
      </c>
      <c r="P7" s="2" t="inlineStr">
        <is>
          <t>6  SONDAGEM / LIMPEZA LOTE</t>
        </is>
      </c>
    </row>
    <row r="8">
      <c r="A8" s="4" t="n">
        <v>77</v>
      </c>
      <c r="B8" s="5" t="inlineStr">
        <is>
          <t>Banco Inter S.A.</t>
        </is>
      </c>
      <c r="C8" s="5" t="inlineStr">
        <is>
          <t>ITAÚ</t>
        </is>
      </c>
      <c r="D8" s="6" t="inlineStr">
        <is>
          <t>www.bancointer.com.br</t>
        </is>
      </c>
      <c r="F8" s="2" t="inlineStr">
        <is>
          <t>INTER</t>
        </is>
      </c>
      <c r="N8" s="2" t="inlineStr">
        <is>
          <t>TP</t>
        </is>
      </c>
      <c r="O8" s="2" t="inlineStr">
        <is>
          <t>TARIFAS PÚBLICAS</t>
        </is>
      </c>
      <c r="P8" s="2" t="inlineStr">
        <is>
          <t xml:space="preserve">7  TERRAPLANAGEM </t>
        </is>
      </c>
    </row>
    <row r="9">
      <c r="A9" s="4" t="n">
        <v>341</v>
      </c>
      <c r="B9" s="5" t="inlineStr">
        <is>
          <t>Itaú Unibanco S.A.</t>
        </is>
      </c>
      <c r="C9" s="5" t="inlineStr">
        <is>
          <t>NUBANK</t>
        </is>
      </c>
      <c r="D9" s="6" t="inlineStr">
        <is>
          <t>www.itau.com.br</t>
        </is>
      </c>
      <c r="F9" s="2" t="inlineStr">
        <is>
          <t>ITAÚ</t>
        </is>
      </c>
      <c r="P9" s="2" t="inlineStr">
        <is>
          <t xml:space="preserve">8  FUNDAÇÕES </t>
        </is>
      </c>
    </row>
    <row r="10">
      <c r="A10" s="4" t="n">
        <v>323</v>
      </c>
      <c r="B10" s="5" t="inlineStr">
        <is>
          <t>MERCADOPAGO.COM REPRESENTACOES LTDA.</t>
        </is>
      </c>
      <c r="C10" s="5" t="inlineStr">
        <is>
          <t>PICPAY</t>
        </is>
      </c>
      <c r="D10" s="6" t="inlineStr">
        <is>
          <t>www.mercadopago.com.br</t>
        </is>
      </c>
      <c r="F10" s="2" t="inlineStr">
        <is>
          <t>NUBANK</t>
        </is>
      </c>
      <c r="P10" s="2" t="inlineStr">
        <is>
          <t xml:space="preserve">9  ESTRUTURA </t>
        </is>
      </c>
    </row>
    <row r="11">
      <c r="A11" s="4" t="n">
        <v>389</v>
      </c>
      <c r="B11" s="5" t="inlineStr">
        <is>
          <t>Banco Mercantil do Brasil S.A.</t>
        </is>
      </c>
      <c r="C11" s="5" t="inlineStr">
        <is>
          <t>SANTANDER</t>
        </is>
      </c>
      <c r="D11" s="6" t="inlineStr">
        <is>
          <t>www.mercantil.com.br</t>
        </is>
      </c>
      <c r="F11" s="2" t="inlineStr">
        <is>
          <t>PICPAY</t>
        </is>
      </c>
      <c r="P11" s="2" t="inlineStr">
        <is>
          <t xml:space="preserve">10  CONTENÇÕES </t>
        </is>
      </c>
    </row>
    <row r="12">
      <c r="A12" s="4" t="n">
        <v>237</v>
      </c>
      <c r="B12" s="5" t="inlineStr">
        <is>
          <t>Next</t>
        </is>
      </c>
      <c r="C12" s="5" t="inlineStr">
        <is>
          <t>SICOOB</t>
        </is>
      </c>
      <c r="D12" s="6" t="inlineStr">
        <is>
          <t>www.next.me</t>
        </is>
      </c>
      <c r="F12" s="2" t="inlineStr">
        <is>
          <t>SANTANDER</t>
        </is>
      </c>
      <c r="P12" s="2" t="inlineStr">
        <is>
          <t xml:space="preserve">11  ALVENARIA </t>
        </is>
      </c>
    </row>
    <row r="13">
      <c r="A13" s="4" t="n">
        <v>260</v>
      </c>
      <c r="B13" s="5" t="inlineStr">
        <is>
          <t>NU Pagamentos S.A. – Nubank</t>
        </is>
      </c>
      <c r="C13" s="5" t="inlineStr">
        <is>
          <t>STONE</t>
        </is>
      </c>
      <c r="D13" s="6" t="inlineStr">
        <is>
          <t>www.nubank.com.br</t>
        </is>
      </c>
      <c r="F13" s="2" t="inlineStr">
        <is>
          <t>STONE</t>
        </is>
      </c>
      <c r="P13" s="2" t="inlineStr">
        <is>
          <t xml:space="preserve">12  ELÉTRICA / AUTOMAÇÃO </t>
        </is>
      </c>
    </row>
    <row r="14" ht="15.95" customHeight="1">
      <c r="A14" s="4" t="n">
        <v>290</v>
      </c>
      <c r="B14" s="5" t="inlineStr">
        <is>
          <t>Pagseguro Internet S.A. – PagBank</t>
        </is>
      </c>
      <c r="C14" s="5" t="n"/>
      <c r="D14" s="6" t="inlineStr">
        <is>
          <t>www.pagseguro.uol.com.br</t>
        </is>
      </c>
      <c r="P14" s="2" t="inlineStr">
        <is>
          <t xml:space="preserve">13  HIDRÁULICA </t>
        </is>
      </c>
    </row>
    <row r="15" ht="15.95" customHeight="1">
      <c r="A15" s="4" t="n">
        <v>623</v>
      </c>
      <c r="B15" s="5" t="inlineStr">
        <is>
          <t>Banco PAN S.A.</t>
        </is>
      </c>
      <c r="C15" s="5" t="n"/>
      <c r="D15" s="6" t="inlineStr">
        <is>
          <t>www.bancopan.com.br</t>
        </is>
      </c>
      <c r="P15" s="2" t="inlineStr">
        <is>
          <t xml:space="preserve">14  CHAPISCO / REBOCO / EMBOCO / CONTRAPISO </t>
        </is>
      </c>
    </row>
    <row r="16" ht="15.95" customHeight="1">
      <c r="A16" s="4" t="n">
        <v>380</v>
      </c>
      <c r="B16" s="5" t="inlineStr">
        <is>
          <t>PicPay</t>
        </is>
      </c>
      <c r="C16" s="5" t="n"/>
      <c r="D16" s="6" t="inlineStr">
        <is>
          <t>www.bancocapital.com.br</t>
        </is>
      </c>
      <c r="P16" s="2" t="inlineStr">
        <is>
          <t xml:space="preserve">15  IMPERMEABILIZAÇÕES </t>
        </is>
      </c>
    </row>
    <row r="17" ht="15.95" customHeight="1">
      <c r="A17" s="4" t="n">
        <v>422</v>
      </c>
      <c r="B17" s="5" t="inlineStr">
        <is>
          <t>Banco Safra S.A.</t>
        </is>
      </c>
      <c r="C17" s="5" t="n"/>
      <c r="D17" s="6" t="inlineStr">
        <is>
          <t>www.safra.com.br</t>
        </is>
      </c>
      <c r="P17" s="2" t="inlineStr">
        <is>
          <t xml:space="preserve">16  ESQUADRIA ALUNINIO / ESQUADRIA METÁLICA  / GUARDA CORPOS </t>
        </is>
      </c>
    </row>
    <row r="18" ht="15.95" customHeight="1">
      <c r="A18" s="4" t="n">
        <v>33</v>
      </c>
      <c r="B18" s="5" t="inlineStr">
        <is>
          <t>Banco Santander (Brasil) S.A.</t>
        </is>
      </c>
      <c r="C18" s="5" t="n"/>
      <c r="D18" s="6" t="inlineStr">
        <is>
          <t>www.santander.com.br</t>
        </is>
      </c>
      <c r="P18" s="2" t="inlineStr">
        <is>
          <t xml:space="preserve">17  ACABAMENTOS </t>
        </is>
      </c>
    </row>
    <row r="19" ht="15.95" customHeight="1">
      <c r="A19" s="4" t="n">
        <v>756</v>
      </c>
      <c r="B19" s="5" t="inlineStr">
        <is>
          <t>Banco Cooperativo do Brasil S.A. – BANCOOB</t>
        </is>
      </c>
      <c r="C19" s="5" t="n"/>
      <c r="D19" s="6" t="inlineStr">
        <is>
          <t>www.bancoob.com.br</t>
        </is>
      </c>
      <c r="P19" s="2" t="inlineStr">
        <is>
          <t>18  MÁRMORES E GRANITOS</t>
        </is>
      </c>
    </row>
    <row r="20" ht="15.95" customHeight="1">
      <c r="A20" s="4" t="n">
        <v>637</v>
      </c>
      <c r="B20" s="5" t="inlineStr">
        <is>
          <t>Banco Sofisa S.A.</t>
        </is>
      </c>
      <c r="C20" s="5" t="n"/>
      <c r="D20" s="6" t="inlineStr">
        <is>
          <t>www.sofisa.com.br</t>
        </is>
      </c>
      <c r="P20" s="2" t="inlineStr">
        <is>
          <t xml:space="preserve">19  FORRO DE GESSO / DRY WALL / PLACA CIMENTICIA </t>
        </is>
      </c>
    </row>
    <row r="21" ht="15.95" customHeight="1">
      <c r="A21" s="4" t="n">
        <v>197</v>
      </c>
      <c r="B21" s="5" t="inlineStr">
        <is>
          <t>Stone Pagamentos S.A.</t>
        </is>
      </c>
      <c r="C21" s="5" t="n"/>
      <c r="D21" s="6" t="inlineStr">
        <is>
          <t>www.stone.com.br</t>
        </is>
      </c>
      <c r="P21" s="2" t="inlineStr">
        <is>
          <t xml:space="preserve">20  EMASSAMENTO / PINTURA INTERNA </t>
        </is>
      </c>
    </row>
    <row r="22" ht="15.95" customHeight="1">
      <c r="A22" s="4" t="n">
        <v>368</v>
      </c>
      <c r="B22" s="5" t="inlineStr">
        <is>
          <t>Banco Carrefour</t>
        </is>
      </c>
      <c r="C22" s="5" t="n"/>
      <c r="D22" s="6" t="inlineStr">
        <is>
          <t>www.carrefoursolucoes.com.br</t>
        </is>
      </c>
      <c r="P22" s="2" t="inlineStr">
        <is>
          <t xml:space="preserve">21  PINTURA EXTERNA </t>
        </is>
      </c>
    </row>
    <row r="23" ht="15.95" customHeight="1">
      <c r="A23" s="4" t="n">
        <v>320</v>
      </c>
      <c r="B23" s="5" t="inlineStr">
        <is>
          <t>China Construction Bank (Brasil) Banco Múltiplo S.A.</t>
        </is>
      </c>
      <c r="C23" s="5" t="n"/>
      <c r="D23" s="6" t="inlineStr">
        <is>
          <t>www.br.ccb.com</t>
        </is>
      </c>
      <c r="P23" s="2" t="inlineStr">
        <is>
          <t xml:space="preserve">22  PAISAGISMO / IRRIGAÇÃO </t>
        </is>
      </c>
    </row>
    <row r="24" ht="15.95" customHeight="1">
      <c r="A24" s="4" t="n">
        <v>335</v>
      </c>
      <c r="B24" s="5" t="inlineStr">
        <is>
          <t>Banco Digio S.A.</t>
        </is>
      </c>
      <c r="C24" s="5" t="n"/>
      <c r="D24" s="6" t="inlineStr">
        <is>
          <t>www.digio.com.br</t>
        </is>
      </c>
      <c r="P24" s="2" t="inlineStr">
        <is>
          <t>23  AQUECIMENTO SOLAR / PISCINA</t>
        </is>
      </c>
    </row>
    <row r="25" ht="15.95" customHeight="1">
      <c r="A25" s="4" t="n">
        <v>265</v>
      </c>
      <c r="B25" s="5" t="inlineStr">
        <is>
          <t>Banco Fator S.A.</t>
        </is>
      </c>
      <c r="C25" s="5" t="n"/>
      <c r="D25" s="6" t="inlineStr">
        <is>
          <t>www.fator.com.br</t>
        </is>
      </c>
      <c r="P25" s="2" t="inlineStr">
        <is>
          <t>24  LIMPEZA FINAL</t>
        </is>
      </c>
    </row>
    <row r="26" ht="15.95" customHeight="1">
      <c r="A26" s="4" t="n">
        <v>224</v>
      </c>
      <c r="B26" s="5" t="inlineStr">
        <is>
          <t>Banco Fibra S.A.</t>
        </is>
      </c>
      <c r="C26" s="5" t="n"/>
      <c r="D26" s="6" t="inlineStr">
        <is>
          <t>www.bancofibra.com.br</t>
        </is>
      </c>
    </row>
    <row r="27" ht="15.95" customHeight="1">
      <c r="A27" s="4" t="n">
        <v>643</v>
      </c>
      <c r="B27" s="5" t="inlineStr">
        <is>
          <t>Banco Pine S.A.</t>
        </is>
      </c>
      <c r="C27" s="5" t="n"/>
      <c r="D27" s="6" t="inlineStr">
        <is>
          <t>www.pine.com</t>
        </is>
      </c>
    </row>
    <row r="28" ht="15.95" customHeight="1">
      <c r="A28" s="4" t="n">
        <v>3</v>
      </c>
      <c r="B28" s="5" t="inlineStr">
        <is>
          <t>Banco da Amazônia S.A.</t>
        </is>
      </c>
      <c r="C28" s="5" t="n"/>
      <c r="D28" s="6" t="inlineStr">
        <is>
          <t>www.bancoamazonia.com.br</t>
        </is>
      </c>
    </row>
    <row r="29" ht="15.95" customHeight="1">
      <c r="A29" s="4" t="n">
        <v>4</v>
      </c>
      <c r="B29" s="5" t="inlineStr">
        <is>
          <t>Banco do Nordeste do Brasil S.A.</t>
        </is>
      </c>
      <c r="C29" s="5" t="n"/>
      <c r="D29" s="6" t="inlineStr">
        <is>
          <t>www.banconordeste.gov.br</t>
        </is>
      </c>
    </row>
    <row r="30" ht="15.95" customHeight="1">
      <c r="A30" s="4" t="n">
        <v>7</v>
      </c>
      <c r="B30" s="5" t="inlineStr">
        <is>
          <t>Banco Nacional de Desenvolvimento Econômico e Social – BNDES</t>
        </is>
      </c>
      <c r="C30" s="5" t="n"/>
      <c r="D30" s="6" t="inlineStr">
        <is>
          <t>www.bndes.gov.br</t>
        </is>
      </c>
    </row>
    <row r="31" ht="15.95" customHeight="1">
      <c r="A31" s="4" t="n">
        <v>10</v>
      </c>
      <c r="B31" s="5" t="inlineStr">
        <is>
          <t>CREDICOAMO CREDITO RURAL COOPERATIVA</t>
        </is>
      </c>
      <c r="C31" s="5" t="n"/>
      <c r="D31" s="5" t="n"/>
    </row>
    <row r="32" ht="15.95" customHeight="1">
      <c r="A32" s="4" t="n">
        <v>11</v>
      </c>
      <c r="B32" s="5" t="inlineStr">
        <is>
          <t>CREDIT SUISSE HEDGINGGRIFFO CORRETORA DE VALORES S.A</t>
        </is>
      </c>
      <c r="C32" s="5" t="n"/>
      <c r="D32" s="5" t="n"/>
    </row>
    <row r="33" ht="15.95" customHeight="1">
      <c r="A33" s="4" t="n">
        <v>12</v>
      </c>
      <c r="B33" s="5" t="inlineStr">
        <is>
          <t>Banco Inbursa S.A.</t>
        </is>
      </c>
      <c r="C33" s="5" t="n"/>
      <c r="D33" s="6" t="inlineStr">
        <is>
          <t>www.bancoinbursa.com</t>
        </is>
      </c>
    </row>
    <row r="34" ht="15.95" customHeight="1">
      <c r="A34" s="4" t="n">
        <v>14</v>
      </c>
      <c r="B34" s="5" t="inlineStr">
        <is>
          <t>State Street Brasil S.A. – Banco Comercial</t>
        </is>
      </c>
      <c r="C34" s="5" t="n"/>
      <c r="D34" s="6" t="inlineStr">
        <is>
          <t>www.br.natixis.com</t>
        </is>
      </c>
    </row>
    <row r="35" ht="15.95" customHeight="1">
      <c r="A35" s="4" t="n">
        <v>15</v>
      </c>
      <c r="B35" s="5" t="inlineStr">
        <is>
          <t>UBS Brasil Corretora de Câmbio, Títulos e Valores Mobiliários S.A.</t>
        </is>
      </c>
      <c r="C35" s="5" t="n"/>
      <c r="D35" s="5" t="n"/>
    </row>
    <row r="36" ht="15.95" customHeight="1">
      <c r="A36" s="4" t="n">
        <v>16</v>
      </c>
      <c r="B36" s="5" t="inlineStr">
        <is>
          <t>COOPERATIVA DE CRÉDITO MÚTUO DOS DESPACHANTES DE TRÂNSITO DE SANTA CATARINA E RI</t>
        </is>
      </c>
      <c r="C36" s="5" t="n"/>
      <c r="D36" s="5" t="n"/>
    </row>
    <row r="37" ht="15.95" customHeight="1">
      <c r="A37" s="4" t="n">
        <v>17</v>
      </c>
      <c r="B37" s="5" t="inlineStr">
        <is>
          <t>BNY Mellon Banco S.A.</t>
        </is>
      </c>
      <c r="C37" s="5" t="n"/>
      <c r="D37" s="6" t="inlineStr">
        <is>
          <t>www.bnymellon.com.br</t>
        </is>
      </c>
    </row>
    <row r="38" ht="15.95" customHeight="1">
      <c r="A38" s="4" t="n">
        <v>18</v>
      </c>
      <c r="B38" s="5" t="inlineStr">
        <is>
          <t>Banco Tricury S.A.</t>
        </is>
      </c>
      <c r="C38" s="5" t="n"/>
      <c r="D38" s="6" t="inlineStr">
        <is>
          <t>www.bancotricury.com.br</t>
        </is>
      </c>
    </row>
    <row r="39" ht="15.95" customHeight="1">
      <c r="A39" s="4" t="n">
        <v>21</v>
      </c>
      <c r="B39" s="5" t="inlineStr">
        <is>
          <t>BANESTES S.A. Banco do Estado do Espírito Santo</t>
        </is>
      </c>
      <c r="C39" s="5" t="n"/>
      <c r="D39" s="6" t="inlineStr">
        <is>
          <t>www.banestes.com.br</t>
        </is>
      </c>
    </row>
    <row r="40" ht="15.95" customHeight="1">
      <c r="A40" s="4" t="n">
        <v>24</v>
      </c>
      <c r="B40" s="5" t="inlineStr">
        <is>
          <t>Banco BANDEPE S.A.</t>
        </is>
      </c>
      <c r="C40" s="5" t="n"/>
      <c r="D40" s="6" t="inlineStr">
        <is>
          <t>www.santander.com.br</t>
        </is>
      </c>
    </row>
    <row r="41" ht="15.95" customHeight="1">
      <c r="A41" s="4" t="n">
        <v>29</v>
      </c>
      <c r="B41" s="5" t="inlineStr">
        <is>
          <t>Banco Itaú Consignado S.A.</t>
        </is>
      </c>
      <c r="C41" s="5" t="n"/>
      <c r="D41" s="5" t="n"/>
    </row>
    <row r="42" ht="15.95" customHeight="1">
      <c r="A42" s="4" t="n">
        <v>36</v>
      </c>
      <c r="B42" s="5" t="inlineStr">
        <is>
          <t>Banco Bradesco BBI S.A.</t>
        </is>
      </c>
      <c r="C42" s="5" t="n"/>
      <c r="D42" s="5" t="n"/>
    </row>
    <row r="43" ht="15.95" customHeight="1">
      <c r="A43" s="4" t="n">
        <v>37</v>
      </c>
      <c r="B43" s="5" t="inlineStr">
        <is>
          <t>Banco do Estado do Pará S.A.</t>
        </is>
      </c>
      <c r="C43" s="5" t="n"/>
      <c r="D43" s="6" t="inlineStr">
        <is>
          <t>www.banpara.b.br</t>
        </is>
      </c>
    </row>
    <row r="44" ht="15.95" customHeight="1">
      <c r="A44" s="4" t="n">
        <v>40</v>
      </c>
      <c r="B44" s="5" t="inlineStr">
        <is>
          <t>Banco Cargill S.A.</t>
        </is>
      </c>
      <c r="C44" s="5" t="n"/>
      <c r="D44" s="6" t="inlineStr">
        <is>
          <t>www.bancocargill.com.br</t>
        </is>
      </c>
    </row>
    <row r="45" ht="15.95" customHeight="1">
      <c r="A45" s="4" t="n">
        <v>41</v>
      </c>
      <c r="B45" s="5" t="inlineStr">
        <is>
          <t>Banco do Estado do Rio Grande do Sul S.A.</t>
        </is>
      </c>
      <c r="C45" s="5" t="n"/>
      <c r="D45" s="6" t="inlineStr">
        <is>
          <t>www.banrisul.com.br</t>
        </is>
      </c>
    </row>
    <row r="46" ht="15.95" customHeight="1">
      <c r="A46" s="4" t="n">
        <v>47</v>
      </c>
      <c r="B46" s="5" t="inlineStr">
        <is>
          <t>Banco do Estado de Sergipe S.A.</t>
        </is>
      </c>
      <c r="C46" s="5" t="n"/>
      <c r="D46" s="6" t="inlineStr">
        <is>
          <t>www.banese.com.br</t>
        </is>
      </c>
    </row>
    <row r="47" ht="15.95" customHeight="1">
      <c r="A47" s="4" t="n">
        <v>60</v>
      </c>
      <c r="B47" s="5" t="inlineStr">
        <is>
          <t>Confidence Corretora de Câmbio S.A.</t>
        </is>
      </c>
      <c r="C47" s="5" t="n"/>
      <c r="D47" s="5" t="n"/>
    </row>
    <row r="48" ht="15.95" customHeight="1">
      <c r="A48" s="4" t="n">
        <v>62</v>
      </c>
      <c r="B48" s="5" t="inlineStr">
        <is>
          <t>Hipercard Banco Múltiplo S.A.</t>
        </is>
      </c>
      <c r="C48" s="5" t="n"/>
      <c r="D48" s="6" t="inlineStr">
        <is>
          <t>www.hipercard.com.br</t>
        </is>
      </c>
    </row>
    <row r="49" ht="15.95" customHeight="1">
      <c r="A49" s="4" t="n">
        <v>63</v>
      </c>
      <c r="B49" s="5" t="inlineStr">
        <is>
          <t>Banco Bradescard S.A.</t>
        </is>
      </c>
      <c r="C49" s="5" t="n"/>
      <c r="D49" s="6" t="inlineStr">
        <is>
          <t>www.ibi.com.br</t>
        </is>
      </c>
    </row>
    <row r="50" ht="15.95" customHeight="1">
      <c r="A50" s="4" t="n">
        <v>64</v>
      </c>
      <c r="B50" s="5" t="inlineStr">
        <is>
          <t>Goldman Sachs do Brasil Banco Múltiplo S.A.</t>
        </is>
      </c>
      <c r="C50" s="5" t="n"/>
      <c r="D50" s="6" t="inlineStr">
        <is>
          <t>www.goldmansachs.com</t>
        </is>
      </c>
    </row>
    <row r="51" ht="15.95" customHeight="1">
      <c r="A51" s="4" t="n">
        <v>65</v>
      </c>
      <c r="B51" s="5" t="inlineStr">
        <is>
          <t>Banco Andbank (Brasil) S.A.</t>
        </is>
      </c>
      <c r="C51" s="5" t="n"/>
      <c r="D51" s="6" t="inlineStr">
        <is>
          <t>www.andbanklla.com.br</t>
        </is>
      </c>
    </row>
    <row r="52" ht="15.95" customHeight="1">
      <c r="A52" s="4" t="n">
        <v>66</v>
      </c>
      <c r="B52" s="5" t="inlineStr">
        <is>
          <t>Banco Morgan Stanley S.A.</t>
        </is>
      </c>
      <c r="C52" s="5" t="n"/>
      <c r="D52" s="6" t="inlineStr">
        <is>
          <t>www.morganstanley.com.br</t>
        </is>
      </c>
    </row>
    <row r="53" ht="15.95" customHeight="1">
      <c r="A53" s="4" t="n">
        <v>69</v>
      </c>
      <c r="B53" s="5" t="inlineStr">
        <is>
          <t>Banco Crefisa S.A.</t>
        </is>
      </c>
      <c r="C53" s="5" t="n"/>
      <c r="D53" s="6" t="inlineStr">
        <is>
          <t>www.crefisa.com.br</t>
        </is>
      </c>
    </row>
    <row r="54" ht="15.95" customHeight="1">
      <c r="A54" s="4" t="n">
        <v>70</v>
      </c>
      <c r="B54" s="5" t="inlineStr">
        <is>
          <t>BRB – Banco de Brasília S.A.</t>
        </is>
      </c>
      <c r="C54" s="5" t="n"/>
      <c r="D54" s="6" t="inlineStr">
        <is>
          <t>www.brb.com.br</t>
        </is>
      </c>
    </row>
    <row r="55" ht="15.95" customHeight="1">
      <c r="A55" s="4" t="n">
        <v>74</v>
      </c>
      <c r="B55" s="5" t="inlineStr">
        <is>
          <t>Banco J. Safra S.A.</t>
        </is>
      </c>
      <c r="C55" s="5" t="n"/>
      <c r="D55" s="6" t="inlineStr">
        <is>
          <t>www.safra.com.br</t>
        </is>
      </c>
    </row>
    <row r="56" ht="15.95" customHeight="1">
      <c r="A56" s="4" t="n">
        <v>75</v>
      </c>
      <c r="B56" s="5" t="inlineStr">
        <is>
          <t>Banco ABN AMRO S.A.</t>
        </is>
      </c>
      <c r="C56" s="5" t="n"/>
      <c r="D56" s="6" t="inlineStr">
        <is>
          <t>www.abnamro.com</t>
        </is>
      </c>
    </row>
    <row r="57" ht="15.95" customHeight="1">
      <c r="A57" s="4" t="n">
        <v>76</v>
      </c>
      <c r="B57" s="5" t="inlineStr">
        <is>
          <t>Banco KDB S.A.</t>
        </is>
      </c>
      <c r="C57" s="5" t="n"/>
      <c r="D57" s="6" t="inlineStr">
        <is>
          <t>www.bancokdb.com.br</t>
        </is>
      </c>
    </row>
    <row r="58" ht="15.95" customHeight="1">
      <c r="A58" s="4" t="n">
        <v>78</v>
      </c>
      <c r="B58" s="5" t="inlineStr">
        <is>
          <t>Haitong Banco de Investimento do Brasil S.A.</t>
        </is>
      </c>
      <c r="C58" s="5" t="n"/>
      <c r="D58" s="6" t="inlineStr">
        <is>
          <t>www.haitongib.com.br</t>
        </is>
      </c>
    </row>
    <row r="59" ht="15.95" customHeight="1">
      <c r="A59" s="4" t="n">
        <v>79</v>
      </c>
      <c r="B59" s="5" t="inlineStr">
        <is>
          <t>Banco Original do Agronegócio S.A.</t>
        </is>
      </c>
      <c r="C59" s="5" t="n"/>
      <c r="D59" s="6" t="inlineStr">
        <is>
          <t>www.original.com.br</t>
        </is>
      </c>
    </row>
    <row r="60" ht="15.95" customHeight="1">
      <c r="A60" s="4" t="n">
        <v>80</v>
      </c>
      <c r="B60" s="5" t="inlineStr">
        <is>
          <t>B&amp;T CORRETORA DE CAMBIO LTDA.</t>
        </is>
      </c>
      <c r="C60" s="5" t="n"/>
      <c r="D60" s="5" t="n"/>
    </row>
    <row r="61" ht="15.95" customHeight="1">
      <c r="A61" s="4" t="n">
        <v>81</v>
      </c>
      <c r="B61" s="5" t="inlineStr">
        <is>
          <t>BancoSeguro S.A.</t>
        </is>
      </c>
      <c r="C61" s="5" t="n"/>
      <c r="D61" s="6" t="inlineStr">
        <is>
          <t>www.rendimento.com.br</t>
        </is>
      </c>
    </row>
    <row r="62" ht="15.95" customHeight="1">
      <c r="A62" s="4" t="n">
        <v>82</v>
      </c>
      <c r="B62" s="5" t="inlineStr">
        <is>
          <t>Banco Topázio S.A.</t>
        </is>
      </c>
      <c r="C62" s="5" t="n"/>
      <c r="D62" s="6" t="inlineStr">
        <is>
          <t>www.bancotopazio.com.br</t>
        </is>
      </c>
    </row>
    <row r="63" ht="15.95" customHeight="1">
      <c r="A63" s="4" t="n">
        <v>83</v>
      </c>
      <c r="B63" s="5" t="inlineStr">
        <is>
          <t>Banco da China Brasil S.A.</t>
        </is>
      </c>
      <c r="C63" s="5" t="n"/>
      <c r="D63" s="6" t="inlineStr">
        <is>
          <t>www.bocbrazil.com</t>
        </is>
      </c>
    </row>
    <row r="64" ht="15.95" customHeight="1">
      <c r="A64" s="4" t="n">
        <v>84</v>
      </c>
      <c r="B64" s="5" t="inlineStr">
        <is>
          <t>Uniprime Norte do Paraná – Coop de Economia e Crédito Mútuo dos Médicos</t>
        </is>
      </c>
      <c r="C64" s="5" t="n"/>
      <c r="D64" s="5" t="n"/>
    </row>
    <row r="65" ht="15.95" customHeight="1">
      <c r="A65" s="4" t="n">
        <v>85</v>
      </c>
      <c r="B65" s="5" t="inlineStr">
        <is>
          <t>Cooperativa Central de Crédito – AILOS</t>
        </is>
      </c>
      <c r="C65" s="5" t="n"/>
      <c r="D65" s="6" t="inlineStr">
        <is>
          <t>www.ailos.coop.br</t>
        </is>
      </c>
    </row>
    <row r="66" ht="15.95" customHeight="1">
      <c r="A66" s="4" t="n">
        <v>89</v>
      </c>
      <c r="B66" s="5" t="inlineStr">
        <is>
          <t>CREDISAN COOPERATIVA DE CRÉDITO</t>
        </is>
      </c>
      <c r="C66" s="5" t="n"/>
      <c r="D66" s="5" t="n"/>
    </row>
    <row r="67" ht="15.95" customHeight="1">
      <c r="A67" s="4" t="n">
        <v>91</v>
      </c>
      <c r="B67" s="5" t="inlineStr">
        <is>
          <t>CENTRAL DE COOPERATIVAS DE ECONOMIA E CRÉDITO MÚTUO DO ESTADO DO RIO GRANDE DO S</t>
        </is>
      </c>
      <c r="C67" s="5" t="n"/>
      <c r="D67" s="5" t="n"/>
    </row>
    <row r="68" ht="15.95" customHeight="1">
      <c r="A68" s="4" t="n">
        <v>92</v>
      </c>
      <c r="B68" s="5" t="inlineStr">
        <is>
          <t>Brickell S.A. Crédito</t>
        </is>
      </c>
      <c r="C68" s="5" t="n"/>
      <c r="D68" s="5" t="n"/>
    </row>
    <row r="69" ht="15.95" customHeight="1">
      <c r="A69" s="4" t="n">
        <v>93</v>
      </c>
      <c r="B69" s="5" t="inlineStr">
        <is>
          <t>PÓLOCRED SOCIEDADE DE CRÉDITO AO MICROEMPREENDEDOR E À EMPRESA DE PEQUENO PORT</t>
        </is>
      </c>
      <c r="C69" s="5" t="n"/>
      <c r="D69" s="5" t="n"/>
    </row>
    <row r="70" ht="15.95" customHeight="1">
      <c r="A70" s="4" t="n">
        <v>94</v>
      </c>
      <c r="B70" s="5" t="inlineStr">
        <is>
          <t>Banco Finaxis S.A.</t>
        </is>
      </c>
      <c r="C70" s="5" t="n"/>
      <c r="D70" s="6" t="inlineStr">
        <is>
          <t>www.bancofinaxis.com.br</t>
        </is>
      </c>
    </row>
    <row r="71" ht="15.95" customHeight="1">
      <c r="A71" s="4" t="n">
        <v>95</v>
      </c>
      <c r="B71" s="5" t="inlineStr">
        <is>
          <t>Travelex Banco de Câmbio S.A.</t>
        </is>
      </c>
      <c r="C71" s="5" t="n"/>
      <c r="D71" s="6" t="inlineStr">
        <is>
          <t>www.bancoconfidence.com.br</t>
        </is>
      </c>
    </row>
    <row r="72" ht="15.95" customHeight="1">
      <c r="A72" s="4" t="n">
        <v>96</v>
      </c>
      <c r="B72" s="5" t="inlineStr">
        <is>
          <t>Banco B3 S.A.</t>
        </is>
      </c>
      <c r="C72" s="5" t="n"/>
      <c r="D72" s="6" t="inlineStr">
        <is>
          <t>www2.bmfbovespa.com.br</t>
        </is>
      </c>
    </row>
    <row r="73" ht="15.95" customHeight="1">
      <c r="A73" s="4" t="n">
        <v>97</v>
      </c>
      <c r="B73" s="5" t="inlineStr">
        <is>
          <t>Cooperativa Central de Crédito Noroeste Brasileiro Ltda.</t>
        </is>
      </c>
      <c r="C73" s="5" t="n"/>
      <c r="D73" s="6" t="inlineStr">
        <is>
          <t>www.credisis.com.br</t>
        </is>
      </c>
    </row>
    <row r="74" ht="15.95" customHeight="1">
      <c r="A74" s="4" t="n">
        <v>98</v>
      </c>
      <c r="B74" s="5" t="inlineStr">
        <is>
          <t>Credialiança Cooperativa de Crédito Rural</t>
        </is>
      </c>
      <c r="C74" s="5" t="n"/>
      <c r="D74" s="5" t="n"/>
    </row>
    <row r="75" ht="15.95" customHeight="1">
      <c r="A75" s="4" t="n">
        <v>99</v>
      </c>
      <c r="B75" s="5" t="inlineStr">
        <is>
          <t>UNIPRIME CENTRAL – CENTRAL INTERESTADUAL DE COOPERATIVAS DE CREDITO LTDA.</t>
        </is>
      </c>
      <c r="C75" s="5" t="n"/>
      <c r="D75" s="5" t="n"/>
    </row>
    <row r="76" ht="15.95" customHeight="1">
      <c r="A76" s="4" t="n">
        <v>100</v>
      </c>
      <c r="B76" s="5" t="inlineStr">
        <is>
          <t>Planner Corretora de Valores S.A.</t>
        </is>
      </c>
      <c r="C76" s="5" t="n"/>
      <c r="D76" s="5" t="n"/>
    </row>
    <row r="77" ht="15.95" customHeight="1">
      <c r="A77" s="4" t="n">
        <v>101</v>
      </c>
      <c r="B77" s="5" t="inlineStr">
        <is>
          <t>RENASCENCA DISTRIBUIDORA DE TÍTULOS E VALORES MOBILIÁRIOS LTDA</t>
        </is>
      </c>
      <c r="C77" s="5" t="n"/>
      <c r="D77" s="5" t="n"/>
    </row>
    <row r="78" ht="15.95" customHeight="1">
      <c r="A78" s="4" t="n">
        <v>102</v>
      </c>
      <c r="B78" s="5" t="inlineStr">
        <is>
          <t>XP INVESTIMENTOS CORRETORA DE CÂMBIO,TÍTULOS E VALORES MOBILIÁRIOS S/A</t>
        </is>
      </c>
      <c r="C78" s="5" t="n"/>
      <c r="D78" s="5" t="n"/>
    </row>
    <row r="79" ht="15.95" customHeight="1">
      <c r="A79" s="4" t="n">
        <v>105</v>
      </c>
      <c r="B79" s="5" t="inlineStr">
        <is>
          <t>Lecca Crédito, Financiamento e Investimento S/A</t>
        </is>
      </c>
      <c r="C79" s="5" t="n"/>
      <c r="D79" s="5" t="n"/>
    </row>
    <row r="80" ht="15.95" customHeight="1">
      <c r="A80" s="4" t="n">
        <v>107</v>
      </c>
      <c r="B80" s="5" t="inlineStr">
        <is>
          <t>Banco BOCOM BBM S.A.</t>
        </is>
      </c>
      <c r="C80" s="5" t="n"/>
      <c r="D80" s="6" t="inlineStr">
        <is>
          <t>www.bancobbm.com.br</t>
        </is>
      </c>
    </row>
    <row r="81" ht="15.95" customHeight="1">
      <c r="A81" s="4" t="n">
        <v>108</v>
      </c>
      <c r="B81" s="5" t="inlineStr">
        <is>
          <t>PORTOCRED S.A. – CREDITO, FINANCIAMENTO E INVESTIMENTO</t>
        </is>
      </c>
      <c r="C81" s="5" t="n"/>
      <c r="D81" s="5" t="n"/>
    </row>
    <row r="82" ht="15.95" customHeight="1">
      <c r="A82" s="4" t="n">
        <v>111</v>
      </c>
      <c r="B82" s="5" t="inlineStr">
        <is>
          <t>OLIVEIRA TRUST DISTRIBUIDORA DE TÍTULOS E VALORES MOBILIARIOS S.A.</t>
        </is>
      </c>
      <c r="C82" s="5" t="n"/>
      <c r="D82" s="5" t="n"/>
    </row>
    <row r="83" ht="15.95" customHeight="1">
      <c r="A83" s="4" t="n">
        <v>113</v>
      </c>
      <c r="B83" s="5" t="inlineStr">
        <is>
          <t>Magliano S.A. Corretora de Cambio e Valores Mobiliarios</t>
        </is>
      </c>
      <c r="C83" s="5" t="n"/>
      <c r="D83" s="5" t="n"/>
    </row>
    <row r="84" ht="15.95" customHeight="1">
      <c r="A84" s="4" t="n">
        <v>114</v>
      </c>
      <c r="B84" s="5" t="inlineStr">
        <is>
          <t>Central Cooperativa de Crédito no Estado do Espírito Santo – CECOOP</t>
        </is>
      </c>
      <c r="C84" s="5" t="n"/>
      <c r="D84" s="5" t="n"/>
    </row>
    <row r="85" ht="15.95" customHeight="1">
      <c r="A85" s="4" t="n">
        <v>117</v>
      </c>
      <c r="B85" s="5" t="inlineStr">
        <is>
          <t>ADVANCED CORRETORA DE CÂMBIO LTDA</t>
        </is>
      </c>
      <c r="C85" s="5" t="n"/>
      <c r="D85" s="5" t="n"/>
    </row>
    <row r="86" ht="15.95" customHeight="1">
      <c r="A86" s="4" t="n">
        <v>119</v>
      </c>
      <c r="B86" s="5" t="inlineStr">
        <is>
          <t>Banco Western Union do Brasil S.A.</t>
        </is>
      </c>
      <c r="C86" s="5" t="n"/>
      <c r="D86" s="6" t="inlineStr">
        <is>
          <t>www.bancowesternunion.com.br</t>
        </is>
      </c>
    </row>
    <row r="87" ht="15.95" customHeight="1">
      <c r="A87" s="4" t="n">
        <v>120</v>
      </c>
      <c r="B87" s="5" t="inlineStr">
        <is>
          <t>Banco Rodobens S.A.</t>
        </is>
      </c>
      <c r="C87" s="5" t="n"/>
      <c r="D87" s="6" t="inlineStr">
        <is>
          <t>www.rodobens.com.br</t>
        </is>
      </c>
    </row>
    <row r="88" ht="15.95" customHeight="1">
      <c r="A88" s="4" t="n">
        <v>121</v>
      </c>
      <c r="B88" s="5" t="inlineStr">
        <is>
          <t>Banco Agibank S.A.</t>
        </is>
      </c>
      <c r="C88" s="5" t="n"/>
      <c r="D88" s="6" t="inlineStr">
        <is>
          <t>www.agibank.com.br</t>
        </is>
      </c>
    </row>
    <row r="89" ht="15.95" customHeight="1">
      <c r="A89" s="4" t="n">
        <v>122</v>
      </c>
      <c r="B89" s="5" t="inlineStr">
        <is>
          <t>Banco Bradesco BERJ S.A.</t>
        </is>
      </c>
      <c r="C89" s="5" t="n"/>
      <c r="D89" s="5" t="n"/>
    </row>
    <row r="90" ht="15.95" customHeight="1">
      <c r="A90" s="4" t="n">
        <v>124</v>
      </c>
      <c r="B90" s="5" t="inlineStr">
        <is>
          <t>Banco Woori Bank do Brasil S.A.</t>
        </is>
      </c>
      <c r="C90" s="5" t="n"/>
      <c r="D90" s="6" t="inlineStr">
        <is>
          <t>www.wooribank.com.br</t>
        </is>
      </c>
    </row>
    <row r="91" ht="15.95" customHeight="1">
      <c r="A91" s="4" t="n">
        <v>125</v>
      </c>
      <c r="B91" s="5" t="inlineStr">
        <is>
          <t>Plural S.A. – Banco Múltiplo</t>
        </is>
      </c>
      <c r="C91" s="5" t="n"/>
      <c r="D91" s="6" t="inlineStr">
        <is>
          <t>www.brasilplural.com</t>
        </is>
      </c>
    </row>
    <row r="92" ht="15.95" customHeight="1">
      <c r="A92" s="4" t="n">
        <v>126</v>
      </c>
      <c r="B92" s="5" t="inlineStr">
        <is>
          <t>BR Partners Banco de Investimento S.A.</t>
        </is>
      </c>
      <c r="C92" s="5" t="n"/>
      <c r="D92" s="6" t="inlineStr">
        <is>
          <t>www.brap.com.br</t>
        </is>
      </c>
    </row>
    <row r="93" ht="15.95" customHeight="1">
      <c r="A93" s="4" t="n">
        <v>127</v>
      </c>
      <c r="B93" s="5" t="inlineStr">
        <is>
          <t>Codepe Corretora de Valores e Câmbio S.A.</t>
        </is>
      </c>
      <c r="C93" s="5" t="n"/>
      <c r="D93" s="5" t="n"/>
    </row>
    <row r="94" ht="15.95" customHeight="1">
      <c r="A94" s="4" t="n">
        <v>128</v>
      </c>
      <c r="B94" s="5" t="inlineStr">
        <is>
          <t>MS Bank S.A. Banco de Câmbio</t>
        </is>
      </c>
      <c r="C94" s="5" t="n"/>
      <c r="D94" s="6" t="inlineStr">
        <is>
          <t>www.msbank.com.br</t>
        </is>
      </c>
    </row>
    <row r="95" ht="15.95" customHeight="1">
      <c r="A95" s="4" t="n">
        <v>129</v>
      </c>
      <c r="B95" s="5" t="inlineStr">
        <is>
          <t>UBS Brasil Banco de Investimento S.A.</t>
        </is>
      </c>
      <c r="C95" s="5" t="n"/>
      <c r="D95" s="6" t="inlineStr">
        <is>
          <t>www.ubs.com</t>
        </is>
      </c>
    </row>
    <row r="96" ht="15.95" customHeight="1">
      <c r="A96" s="4" t="n">
        <v>130</v>
      </c>
      <c r="B96" s="5" t="inlineStr">
        <is>
          <t>CARUANA S.A. – SOCIEDADE DE CRÉDITO, FINANCIAMENTO E INVESTIMENTO</t>
        </is>
      </c>
      <c r="C96" s="5" t="n"/>
      <c r="D96" s="5" t="n"/>
    </row>
    <row r="97" ht="15.95" customHeight="1">
      <c r="A97" s="4" t="n">
        <v>131</v>
      </c>
      <c r="B97" s="5" t="inlineStr">
        <is>
          <t>TULLETT PREBON BRASIL CORRETORA DE VALORES E CÂMBIO LTDA</t>
        </is>
      </c>
      <c r="C97" s="5" t="n"/>
      <c r="D97" s="5" t="n"/>
    </row>
    <row r="98" ht="15.95" customHeight="1">
      <c r="A98" s="4" t="n">
        <v>132</v>
      </c>
      <c r="B98" s="5" t="inlineStr">
        <is>
          <t>ICBC do Brasil Banco Múltiplo S.A.</t>
        </is>
      </c>
      <c r="C98" s="5" t="n"/>
      <c r="D98" s="6" t="inlineStr">
        <is>
          <t>www.icbcbr.com.br</t>
        </is>
      </c>
    </row>
    <row r="99" ht="15.95" customHeight="1">
      <c r="A99" s="4" t="n">
        <v>133</v>
      </c>
      <c r="B99" s="5" t="inlineStr">
        <is>
          <t>CONFEDERAÇÃO NACIONAL DAS COOPERATIVAS CENTRAIS DE CRÉDITO E ECONOMIA FAMILIAR E</t>
        </is>
      </c>
      <c r="C99" s="5" t="n"/>
      <c r="D99" s="5" t="n"/>
    </row>
    <row r="100" ht="15.95" customHeight="1">
      <c r="A100" s="4" t="n">
        <v>134</v>
      </c>
      <c r="B100" s="5" t="inlineStr">
        <is>
          <t>BGC LIQUIDEZ DISTRIBUIDORA DE TÍTULOS E VALORES MOBILIÁRIOS LTDA</t>
        </is>
      </c>
      <c r="C100" s="5" t="n"/>
      <c r="D100" s="5" t="n"/>
    </row>
    <row r="101" ht="15.95" customHeight="1">
      <c r="A101" s="4" t="n">
        <v>136</v>
      </c>
      <c r="B101" s="5" t="inlineStr">
        <is>
          <t>CONFEDERAÇÃO NACIONAL DAS COOPERATIVAS CENTRAIS UNICRED LTDA. – UNICRED DO BRASI</t>
        </is>
      </c>
      <c r="C101" s="5" t="n"/>
      <c r="D101" s="5" t="n"/>
    </row>
    <row r="102" ht="15.95" customHeight="1">
      <c r="A102" s="4" t="n">
        <v>138</v>
      </c>
      <c r="B102" s="5" t="inlineStr">
        <is>
          <t>Get Money Corretora de Câmbio S.A.</t>
        </is>
      </c>
      <c r="C102" s="5" t="n"/>
      <c r="D102" s="5" t="n"/>
    </row>
    <row r="103" ht="15.95" customHeight="1">
      <c r="A103" s="4" t="n">
        <v>139</v>
      </c>
      <c r="B103" s="5" t="inlineStr">
        <is>
          <t>Intesa Sanpaolo Brasil S.A. – Banco Múltiplo</t>
        </is>
      </c>
      <c r="C103" s="5" t="n"/>
      <c r="D103" s="6" t="inlineStr">
        <is>
          <t>www.intesasanpaolobrasil.com.br</t>
        </is>
      </c>
    </row>
    <row r="104" ht="15.95" customHeight="1">
      <c r="A104" s="4" t="n">
        <v>140</v>
      </c>
      <c r="B104" s="5" t="inlineStr">
        <is>
          <t>Easynvest – Título Corretora de Valores SA</t>
        </is>
      </c>
      <c r="C104" s="5" t="n"/>
      <c r="D104" s="5" t="n"/>
    </row>
    <row r="105" ht="15.95" customHeight="1">
      <c r="A105" s="4" t="n">
        <v>142</v>
      </c>
      <c r="B105" s="5" t="inlineStr">
        <is>
          <t>Broker Brasil Corretora de Câmbio Ltda.</t>
        </is>
      </c>
      <c r="C105" s="5" t="n"/>
      <c r="D105" s="5" t="n"/>
    </row>
    <row r="106" ht="15.95" customHeight="1">
      <c r="A106" s="4" t="n">
        <v>143</v>
      </c>
      <c r="B106" s="5" t="inlineStr">
        <is>
          <t>Treviso Corretora de Câmbio S.A.</t>
        </is>
      </c>
      <c r="C106" s="5" t="n"/>
      <c r="D106" s="5" t="n"/>
    </row>
    <row r="107" ht="15.95" customHeight="1">
      <c r="A107" s="4" t="n">
        <v>144</v>
      </c>
      <c r="B107" s="5" t="inlineStr">
        <is>
          <t>BEXS Banco de Câmbio S.A.</t>
        </is>
      </c>
      <c r="C107" s="5" t="n"/>
      <c r="D107" s="6" t="inlineStr">
        <is>
          <t>www.bexs.com.br</t>
        </is>
      </c>
    </row>
    <row r="108" ht="15.95" customHeight="1">
      <c r="A108" s="4" t="n">
        <v>145</v>
      </c>
      <c r="B108" s="5" t="inlineStr">
        <is>
          <t>LEVYCAM – CORRETORA DE CAMBIO E VALORES LTDA.</t>
        </is>
      </c>
      <c r="C108" s="5" t="n"/>
      <c r="D108" s="5" t="n"/>
    </row>
    <row r="109" ht="15.95" customHeight="1">
      <c r="A109" s="4" t="n">
        <v>146</v>
      </c>
      <c r="B109" s="5" t="inlineStr">
        <is>
          <t>GUITTA CORRETORA DE CAMBIO LTDA.</t>
        </is>
      </c>
      <c r="C109" s="5" t="n"/>
      <c r="D109" s="5" t="n"/>
    </row>
    <row r="110" ht="15.95" customHeight="1">
      <c r="A110" s="4" t="n">
        <v>149</v>
      </c>
      <c r="B110" s="5" t="inlineStr">
        <is>
          <t>Facta Financeira S.A. – Crédito Financiamento e Investimento</t>
        </is>
      </c>
      <c r="C110" s="5" t="n"/>
      <c r="D110" s="5" t="n"/>
    </row>
    <row r="111" ht="15.95" customHeight="1">
      <c r="A111" s="4" t="n">
        <v>157</v>
      </c>
      <c r="B111" s="5" t="inlineStr">
        <is>
          <t>ICAP do Brasil Corretora de Títulos e Valores Mobiliários Ltda.</t>
        </is>
      </c>
      <c r="C111" s="5" t="n"/>
      <c r="D111" s="5" t="n"/>
    </row>
    <row r="112" ht="15.95" customHeight="1">
      <c r="A112" s="4" t="n">
        <v>159</v>
      </c>
      <c r="B112" s="5" t="inlineStr">
        <is>
          <t>Casa do Crédito S.A. Sociedade de Crédito ao Microempreendedor</t>
        </is>
      </c>
      <c r="C112" s="5" t="n"/>
      <c r="D112" s="5" t="n"/>
    </row>
    <row r="113" ht="15.95" customHeight="1">
      <c r="A113" s="4" t="n">
        <v>163</v>
      </c>
      <c r="B113" s="5" t="inlineStr">
        <is>
          <t>Commerzbank Brasil S.A. – Banco Múltiplo</t>
        </is>
      </c>
      <c r="C113" s="5" t="n"/>
      <c r="D113" s="6" t="inlineStr">
        <is>
          <t>www.commerzbank.com.br</t>
        </is>
      </c>
    </row>
    <row r="114" ht="15.95" customHeight="1">
      <c r="A114" s="4" t="n">
        <v>169</v>
      </c>
      <c r="B114" s="5" t="inlineStr">
        <is>
          <t>Banco Olé Bonsucesso Consignado S.A.</t>
        </is>
      </c>
      <c r="C114" s="5" t="n"/>
      <c r="D114" s="6" t="inlineStr">
        <is>
          <t>www.oleconsignado.com.br</t>
        </is>
      </c>
    </row>
    <row r="115" ht="15.95" customHeight="1">
      <c r="A115" s="4" t="n">
        <v>173</v>
      </c>
      <c r="B115" s="5" t="inlineStr">
        <is>
          <t>BRL Trust Distribuidora de Títulos e Valores Mobiliários S.A.</t>
        </is>
      </c>
      <c r="C115" s="5" t="n"/>
      <c r="D115" s="5" t="n"/>
    </row>
    <row r="116" ht="15.95" customHeight="1">
      <c r="A116" s="4" t="n">
        <v>174</v>
      </c>
      <c r="B116" s="5" t="inlineStr">
        <is>
          <t>PERNAMBUCANAS FINANCIADORA S.A. – CRÉDITO, FINANCIAMENTO E INVESTIMENTO</t>
        </is>
      </c>
      <c r="C116" s="5" t="n"/>
      <c r="D116" s="5" t="n"/>
    </row>
    <row r="117" ht="15.95" customHeight="1">
      <c r="A117" s="4" t="n">
        <v>177</v>
      </c>
      <c r="B117" s="5" t="inlineStr">
        <is>
          <t>Guide Investimentos S.A. Corretora de Valores</t>
        </is>
      </c>
      <c r="C117" s="5" t="n"/>
      <c r="D117" s="5" t="n"/>
    </row>
    <row r="118" ht="15.95" customHeight="1">
      <c r="A118" s="4" t="n">
        <v>180</v>
      </c>
      <c r="B118" s="5" t="inlineStr">
        <is>
          <t>CM CAPITAL MARKETS CORRETORA DE CÂMBIO, TÍTULOS E VALORES MOBILIÁRIOS LTDA</t>
        </is>
      </c>
      <c r="C118" s="5" t="n"/>
      <c r="D118" s="5" t="n"/>
    </row>
    <row r="119" ht="15.95" customHeight="1">
      <c r="A119" s="4" t="n">
        <v>183</v>
      </c>
      <c r="B119" s="5" t="inlineStr">
        <is>
          <t>SOCRED S.A. – SOCIEDADE DE CRÉDITO AO MICROEMPREENDEDOR E À EMPRESA DE PEQUENO P</t>
        </is>
      </c>
      <c r="C119" s="5" t="n"/>
      <c r="D119" s="5" t="n"/>
    </row>
    <row r="120" ht="15.95" customHeight="1">
      <c r="A120" s="4" t="n">
        <v>184</v>
      </c>
      <c r="B120" s="5" t="inlineStr">
        <is>
          <t>Banco Itaú BBA S.A.</t>
        </is>
      </c>
      <c r="C120" s="5" t="n"/>
      <c r="D120" s="6" t="inlineStr">
        <is>
          <t>www.itaubba.com.br</t>
        </is>
      </c>
    </row>
    <row r="121" ht="15.95" customHeight="1">
      <c r="A121" s="4" t="n">
        <v>188</v>
      </c>
      <c r="B121" s="5" t="inlineStr">
        <is>
          <t>ATIVA INVESTIMENTOS S.A. CORRETORA DE TÍTULOS, CÂMBIO E VALORES</t>
        </is>
      </c>
      <c r="C121" s="5" t="n"/>
      <c r="D121" s="5" t="n"/>
    </row>
    <row r="122" ht="15.95" customHeight="1">
      <c r="A122" s="4" t="n">
        <v>189</v>
      </c>
      <c r="B122" s="5" t="inlineStr">
        <is>
          <t>HS FINANCEIRA S/A CREDITO, FINANCIAMENTO E INVESTIMENTOS</t>
        </is>
      </c>
      <c r="C122" s="5" t="n"/>
      <c r="D122" s="5" t="n"/>
    </row>
    <row r="123" ht="15.95" customHeight="1">
      <c r="A123" s="4" t="n">
        <v>190</v>
      </c>
      <c r="B123" s="5" t="inlineStr">
        <is>
          <t>SERVICOOP – COOPERATIVA DE CRÉDITO DOS SERVIDORES PÚBLICOS ESTADUAIS DO RIO GRAN</t>
        </is>
      </c>
      <c r="C123" s="5" t="n"/>
      <c r="D123" s="5" t="n"/>
    </row>
    <row r="124" ht="15.95" customHeight="1">
      <c r="A124" s="4" t="n">
        <v>191</v>
      </c>
      <c r="B124" s="5" t="inlineStr">
        <is>
          <t>Nova Futura Corretora de Títulos e Valores Mobiliários Ltda.</t>
        </is>
      </c>
      <c r="C124" s="5" t="n"/>
      <c r="D124" s="5" t="n"/>
    </row>
    <row r="125" ht="15.95" customHeight="1">
      <c r="A125" s="4" t="n">
        <v>194</v>
      </c>
      <c r="B125" s="5" t="inlineStr">
        <is>
          <t>PARMETAL DISTRIBUIDORA DE TÍTULOS E VALORES MOBILIÁRIOS LTDA</t>
        </is>
      </c>
      <c r="C125" s="5" t="n"/>
      <c r="D125" s="5" t="n"/>
    </row>
    <row r="126" ht="15.95" customHeight="1">
      <c r="A126" s="4" t="n">
        <v>196</v>
      </c>
      <c r="B126" s="5" t="inlineStr">
        <is>
          <t>FAIR CORRETORA DE CAMBIO S.A.</t>
        </is>
      </c>
      <c r="C126" s="5" t="n"/>
      <c r="D126" s="5" t="n"/>
    </row>
    <row r="127" ht="15.95" customHeight="1">
      <c r="A127" s="4" t="n">
        <v>208</v>
      </c>
      <c r="B127" s="5" t="inlineStr">
        <is>
          <t>Banco BTG Pactual S.A.</t>
        </is>
      </c>
      <c r="C127" s="5" t="n"/>
      <c r="D127" s="6" t="inlineStr">
        <is>
          <t>www.btgpactual.com</t>
        </is>
      </c>
    </row>
    <row r="128" ht="15.95" customHeight="1">
      <c r="A128" s="4" t="n">
        <v>212</v>
      </c>
      <c r="B128" s="5" t="inlineStr">
        <is>
          <t>Banco Original S.A.</t>
        </is>
      </c>
      <c r="C128" s="5" t="n"/>
      <c r="D128" s="6" t="inlineStr">
        <is>
          <t>www.original.com.br</t>
        </is>
      </c>
    </row>
    <row r="129" ht="15.95" customHeight="1">
      <c r="A129" s="4" t="n">
        <v>213</v>
      </c>
      <c r="B129" s="5" t="inlineStr">
        <is>
          <t>Banco Arbi S.A.</t>
        </is>
      </c>
      <c r="C129" s="5" t="n"/>
      <c r="D129" s="6" t="inlineStr">
        <is>
          <t>www.arbi.com.br</t>
        </is>
      </c>
    </row>
    <row r="130" ht="15.95" customHeight="1">
      <c r="A130" s="4" t="n">
        <v>217</v>
      </c>
      <c r="B130" s="5" t="inlineStr">
        <is>
          <t>Banco John Deere S.A.</t>
        </is>
      </c>
      <c r="C130" s="5" t="n"/>
      <c r="D130" s="6" t="inlineStr">
        <is>
          <t>www.johndeere.com.br</t>
        </is>
      </c>
    </row>
    <row r="131" ht="15.95" customHeight="1">
      <c r="A131" s="4" t="n">
        <v>218</v>
      </c>
      <c r="B131" s="5" t="inlineStr">
        <is>
          <t>Banco BS2 S.A.</t>
        </is>
      </c>
      <c r="C131" s="5" t="n"/>
      <c r="D131" s="6" t="inlineStr">
        <is>
          <t>www.bs2.com/banco/</t>
        </is>
      </c>
    </row>
    <row r="132" ht="15.95" customHeight="1">
      <c r="A132" s="4" t="n">
        <v>222</v>
      </c>
      <c r="B132" s="5" t="inlineStr">
        <is>
          <t>Banco Credit Agricole Brasil S.A.</t>
        </is>
      </c>
      <c r="C132" s="5" t="n"/>
      <c r="D132" s="6" t="inlineStr">
        <is>
          <t>www.calyon.com.br</t>
        </is>
      </c>
    </row>
    <row r="133" ht="15.95" customHeight="1">
      <c r="A133" s="4" t="n">
        <v>233</v>
      </c>
      <c r="B133" s="5" t="inlineStr">
        <is>
          <t>Banco Cifra S.A.</t>
        </is>
      </c>
      <c r="C133" s="5" t="n"/>
      <c r="D133" s="6" t="inlineStr">
        <is>
          <t>www.bancocifra.com.br</t>
        </is>
      </c>
    </row>
    <row r="134" ht="15.95" customHeight="1">
      <c r="A134" s="4" t="n">
        <v>241</v>
      </c>
      <c r="B134" s="5" t="inlineStr">
        <is>
          <t>Banco Clássico S.A.</t>
        </is>
      </c>
      <c r="C134" s="5" t="n"/>
      <c r="D134" s="6" t="inlineStr">
        <is>
          <t>www.bancoclassico.com.br</t>
        </is>
      </c>
    </row>
    <row r="135" ht="15.95" customHeight="1">
      <c r="A135" s="4" t="n">
        <v>243</v>
      </c>
      <c r="B135" s="5" t="inlineStr">
        <is>
          <t>Banco Máxima S.A.</t>
        </is>
      </c>
      <c r="C135" s="5" t="n"/>
      <c r="D135" s="6" t="inlineStr">
        <is>
          <t>www.bancomaxima.com.br</t>
        </is>
      </c>
    </row>
    <row r="136" ht="15.95" customHeight="1">
      <c r="A136" s="4" t="n">
        <v>246</v>
      </c>
      <c r="B136" s="5" t="inlineStr">
        <is>
          <t>Banco ABC Brasil S.A.</t>
        </is>
      </c>
      <c r="C136" s="5" t="n"/>
      <c r="D136" s="6" t="inlineStr">
        <is>
          <t>www.abcbrasil.com.br</t>
        </is>
      </c>
    </row>
    <row r="137" ht="15.95" customHeight="1">
      <c r="A137" s="4" t="n">
        <v>249</v>
      </c>
      <c r="B137" s="5" t="inlineStr">
        <is>
          <t>Banco Investcred Unibanco S.A.</t>
        </is>
      </c>
      <c r="C137" s="5" t="n"/>
      <c r="D137" s="5" t="n"/>
    </row>
    <row r="138" ht="15.95" customHeight="1">
      <c r="A138" s="4" t="n">
        <v>250</v>
      </c>
      <c r="B138" s="5" t="inlineStr">
        <is>
          <t>BCV – Banco de Crédito e Varejo S.A.</t>
        </is>
      </c>
      <c r="C138" s="5" t="n"/>
      <c r="D138" s="6" t="inlineStr">
        <is>
          <t>www.bancobcv.com.br</t>
        </is>
      </c>
    </row>
    <row r="139" ht="15.95" customHeight="1">
      <c r="A139" s="4" t="n">
        <v>253</v>
      </c>
      <c r="B139" s="5" t="inlineStr">
        <is>
          <t>Bexs Corretora de Câmbio S/A</t>
        </is>
      </c>
      <c r="C139" s="5" t="n"/>
      <c r="D139" s="5" t="n"/>
    </row>
    <row r="140" ht="15.95" customHeight="1">
      <c r="A140" s="4" t="n">
        <v>254</v>
      </c>
      <c r="B140" s="5" t="inlineStr">
        <is>
          <t>Paraná Banco S.A.</t>
        </is>
      </c>
      <c r="C140" s="5" t="n"/>
      <c r="D140" s="6" t="inlineStr">
        <is>
          <t>www.paranabanco.com.br</t>
        </is>
      </c>
    </row>
    <row r="141" ht="15.95" customHeight="1">
      <c r="A141" s="4" t="n">
        <v>259</v>
      </c>
      <c r="B141" s="5" t="inlineStr">
        <is>
          <t>MONEYCORP BANCO DE CÂMBIO S.A.</t>
        </is>
      </c>
      <c r="C141" s="5" t="n"/>
      <c r="D141" s="5" t="n"/>
    </row>
    <row r="142" ht="15.95" customHeight="1">
      <c r="A142" s="4" t="n">
        <v>266</v>
      </c>
      <c r="B142" s="5" t="inlineStr">
        <is>
          <t>Banco Cédula S.A.</t>
        </is>
      </c>
      <c r="C142" s="5" t="n"/>
      <c r="D142" s="6" t="inlineStr">
        <is>
          <t>www.bancocedula.com.br</t>
        </is>
      </c>
    </row>
    <row r="143" ht="15.95" customHeight="1">
      <c r="A143" s="4" t="n">
        <v>268</v>
      </c>
      <c r="B143" s="5" t="inlineStr">
        <is>
          <t>BARI COMPANHIA HIPOTECÁRIA</t>
        </is>
      </c>
      <c r="C143" s="5" t="n"/>
      <c r="D143" s="5" t="n"/>
    </row>
    <row r="144" ht="15.95" customHeight="1">
      <c r="A144" s="4" t="n">
        <v>269</v>
      </c>
      <c r="B144" s="5" t="inlineStr">
        <is>
          <t>HSBC Brasil S.A. – Banco de Investimento</t>
        </is>
      </c>
      <c r="C144" s="5" t="n"/>
      <c r="D144" s="5" t="n"/>
    </row>
    <row r="145" ht="15.95" customHeight="1">
      <c r="A145" s="4" t="n">
        <v>270</v>
      </c>
      <c r="B145" s="5" t="inlineStr">
        <is>
          <t>Sagitur Corretora de Câmbio Ltda.</t>
        </is>
      </c>
      <c r="C145" s="5" t="n"/>
      <c r="D145" s="5" t="n"/>
    </row>
    <row r="146" ht="15.95" customHeight="1">
      <c r="A146" s="4" t="n">
        <v>271</v>
      </c>
      <c r="B146" s="5" t="inlineStr">
        <is>
          <t>IB Corretora de Câmbio, Títulos e Valores Mobiliários S.A.</t>
        </is>
      </c>
      <c r="C146" s="5" t="n"/>
      <c r="D146" s="5" t="n"/>
    </row>
    <row r="147" ht="15.95" customHeight="1">
      <c r="A147" s="4" t="n">
        <v>272</v>
      </c>
      <c r="B147" s="5" t="inlineStr">
        <is>
          <t>AGK CORRETORA DE CAMBIO S.A.</t>
        </is>
      </c>
      <c r="C147" s="5" t="n"/>
      <c r="D147" s="5" t="n"/>
    </row>
    <row r="148" ht="15.95" customHeight="1">
      <c r="A148" s="4" t="n">
        <v>273</v>
      </c>
      <c r="B148" s="5" t="inlineStr">
        <is>
          <t>Cooperativa de Crédito Rural de São Miguel do Oeste – Sulcredi/São Miguel</t>
        </is>
      </c>
      <c r="C148" s="5" t="n"/>
      <c r="D148" s="5" t="n"/>
    </row>
    <row r="149" ht="15.95" customHeight="1">
      <c r="A149" s="4" t="n">
        <v>274</v>
      </c>
      <c r="B149" s="5" t="inlineStr">
        <is>
          <t>MONEY PLUS SOCIEDADE DE CRÉDITO AO MICROEMPREENDEDOR E A EMPRESA DE PEQUENO PORT</t>
        </is>
      </c>
      <c r="C149" s="5" t="n"/>
      <c r="D149" s="5" t="n"/>
    </row>
    <row r="150" ht="15.95" customHeight="1">
      <c r="A150" s="4" t="n">
        <v>276</v>
      </c>
      <c r="B150" s="5" t="inlineStr">
        <is>
          <t>Senff S.A. – Crédito, Financiamento e Investimento</t>
        </is>
      </c>
      <c r="C150" s="5" t="n"/>
      <c r="D150" s="5" t="n"/>
    </row>
    <row r="151" ht="15.95" customHeight="1">
      <c r="A151" s="4" t="n">
        <v>278</v>
      </c>
      <c r="B151" s="5" t="inlineStr">
        <is>
          <t>Genial Investimentos Corretora de Valores Mobiliários S.A.</t>
        </is>
      </c>
      <c r="C151" s="5" t="n"/>
      <c r="D151" s="5" t="n"/>
    </row>
    <row r="152" ht="15.95" customHeight="1">
      <c r="A152" s="4" t="n">
        <v>279</v>
      </c>
      <c r="B152" s="5" t="inlineStr">
        <is>
          <t>COOPERATIVA DE CREDITO RURAL DE PRIMAVERA DO LESTE</t>
        </is>
      </c>
      <c r="C152" s="5" t="n"/>
      <c r="D152" s="5" t="n"/>
    </row>
    <row r="153" ht="15.95" customHeight="1">
      <c r="A153" s="4" t="n">
        <v>280</v>
      </c>
      <c r="B153" s="5" t="inlineStr">
        <is>
          <t>Avista S.A. Crédito, Financiamento e Investimento</t>
        </is>
      </c>
      <c r="C153" s="5" t="n"/>
      <c r="D153" s="5" t="n"/>
    </row>
    <row r="154" ht="15.95" customHeight="1">
      <c r="A154" s="4" t="n">
        <v>281</v>
      </c>
      <c r="B154" s="5" t="inlineStr">
        <is>
          <t>Cooperativa de Crédito Rural Coopavel</t>
        </is>
      </c>
      <c r="C154" s="5" t="n"/>
      <c r="D154" s="5" t="n"/>
    </row>
    <row r="155" ht="15.95" customHeight="1">
      <c r="A155" s="4" t="n">
        <v>283</v>
      </c>
      <c r="B155" s="5" t="inlineStr">
        <is>
          <t>RB CAPITAL INVESTIMENTOS DISTRIBUIDORA DE TÍTULOS E VALORES MOBILIÁRIOS LIMITADA</t>
        </is>
      </c>
      <c r="C155" s="5" t="n"/>
      <c r="D155" s="5" t="n"/>
    </row>
    <row r="156" ht="15.95" customHeight="1">
      <c r="A156" s="4" t="n">
        <v>285</v>
      </c>
      <c r="B156" s="5" t="inlineStr">
        <is>
          <t>Frente Corretora de Câmbio Ltda.</t>
        </is>
      </c>
      <c r="C156" s="5" t="n"/>
      <c r="D156" s="5" t="n"/>
    </row>
    <row r="157" ht="15.95" customHeight="1">
      <c r="A157" s="4" t="n">
        <v>286</v>
      </c>
      <c r="B157" s="5" t="inlineStr">
        <is>
          <t>COOPERATIVA DE CRÉDITO RURAL DE OURO SULCREDI/OURO</t>
        </is>
      </c>
      <c r="C157" s="5" t="n"/>
      <c r="D157" s="5" t="n"/>
    </row>
    <row r="158" ht="15.95" customHeight="1">
      <c r="A158" s="4" t="n">
        <v>288</v>
      </c>
      <c r="B158" s="5" t="inlineStr">
        <is>
          <t>CAROL DISTRIBUIDORA DE TITULOS E VALORES MOBILIARIOS LTDA.</t>
        </is>
      </c>
      <c r="C158" s="5" t="n"/>
      <c r="D158" s="5" t="n"/>
    </row>
    <row r="159" ht="15.95" customHeight="1">
      <c r="A159" s="4" t="n">
        <v>289</v>
      </c>
      <c r="B159" s="5" t="inlineStr">
        <is>
          <t>DECYSEO CORRETORA DE CAMBIO LTDA.</t>
        </is>
      </c>
      <c r="C159" s="5" t="n"/>
      <c r="D159" s="5" t="n"/>
    </row>
    <row r="160" ht="15.95" customHeight="1">
      <c r="A160" s="4" t="n">
        <v>292</v>
      </c>
      <c r="B160" s="5" t="inlineStr">
        <is>
          <t>BS2 Distribuidora de Títulos e Valores Mobiliários S.A.</t>
        </is>
      </c>
      <c r="C160" s="5" t="n"/>
      <c r="D160" s="5" t="n"/>
    </row>
    <row r="161" ht="15.95" customHeight="1">
      <c r="A161" s="4" t="n">
        <v>293</v>
      </c>
      <c r="B161" s="5" t="inlineStr">
        <is>
          <t>Lastro RDV Distribuidora de Títulos e Valores Mobiliários Ltda.</t>
        </is>
      </c>
      <c r="C161" s="5" t="n"/>
      <c r="D161" s="5" t="n"/>
    </row>
    <row r="162" ht="15.95" customHeight="1">
      <c r="A162" s="4" t="n">
        <v>296</v>
      </c>
      <c r="B162" s="5" t="inlineStr">
        <is>
          <t>VISION S.A. CORRETORA DE CAMBIO</t>
        </is>
      </c>
      <c r="C162" s="5" t="n"/>
      <c r="D162" s="5" t="n"/>
    </row>
    <row r="163" ht="15.95" customHeight="1">
      <c r="A163" s="4" t="n">
        <v>298</v>
      </c>
      <c r="B163" s="5" t="inlineStr">
        <is>
          <t>Vip’s Corretora de Câmbio Ltda.</t>
        </is>
      </c>
      <c r="C163" s="5" t="n"/>
      <c r="D163" s="5" t="n"/>
    </row>
    <row r="164" ht="15.95" customHeight="1">
      <c r="A164" s="4" t="n">
        <v>299</v>
      </c>
      <c r="B164" s="5" t="inlineStr">
        <is>
          <t>SOROCRED CRÉDITO, FINANCIAMENTO E INVESTIMENTO S.A.</t>
        </is>
      </c>
      <c r="C164" s="5" t="n"/>
      <c r="D164" s="5" t="n"/>
    </row>
    <row r="165" ht="15.95" customHeight="1">
      <c r="A165" s="4" t="n">
        <v>300</v>
      </c>
      <c r="B165" s="5" t="inlineStr">
        <is>
          <t>Banco de La Nacion Argentina</t>
        </is>
      </c>
      <c r="C165" s="5" t="n"/>
      <c r="D165" s="6" t="inlineStr">
        <is>
          <t>www.bna.com.ar</t>
        </is>
      </c>
    </row>
    <row r="166" ht="15.95" customHeight="1">
      <c r="A166" s="4" t="n">
        <v>301</v>
      </c>
      <c r="B166" s="5" t="inlineStr">
        <is>
          <t>BPP Instituição de Pagamento S.A.</t>
        </is>
      </c>
      <c r="C166" s="5" t="n"/>
      <c r="D166" s="5" t="n"/>
    </row>
    <row r="167" ht="15.95" customHeight="1">
      <c r="A167" s="4" t="n">
        <v>306</v>
      </c>
      <c r="B167" s="5" t="inlineStr">
        <is>
          <t>PORTOPAR DISTRIBUIDORA DE TITULOS E VALORES MOBILIARIOS LTDA.</t>
        </is>
      </c>
      <c r="C167" s="5" t="n"/>
      <c r="D167" s="5" t="n"/>
    </row>
    <row r="168" ht="15.95" customHeight="1">
      <c r="A168" s="4" t="n">
        <v>307</v>
      </c>
      <c r="B168" s="5" t="inlineStr">
        <is>
          <t>Terra Investimentos Distribuidora de Títulos e Valores Mobiliários Ltda.</t>
        </is>
      </c>
      <c r="C168" s="5" t="n"/>
      <c r="D168" s="5" t="n"/>
    </row>
    <row r="169" ht="15.95" customHeight="1">
      <c r="A169" s="4" t="n">
        <v>309</v>
      </c>
      <c r="B169" s="5" t="inlineStr">
        <is>
          <t>CAMBIONET CORRETORA DE CÂMBIO LTDA.</t>
        </is>
      </c>
      <c r="C169" s="5" t="n"/>
      <c r="D169" s="5" t="n"/>
    </row>
    <row r="170" ht="15.95" customHeight="1">
      <c r="A170" s="4" t="n">
        <v>310</v>
      </c>
      <c r="B170" s="5" t="inlineStr">
        <is>
          <t>VORTX DISTRIBUIDORA DE TITULOS E VALORES MOBILIARIOS LTDA.</t>
        </is>
      </c>
      <c r="C170" s="5" t="n"/>
      <c r="D170" s="5" t="n"/>
    </row>
    <row r="171" ht="15.95" customHeight="1">
      <c r="A171" s="4" t="n">
        <v>315</v>
      </c>
      <c r="B171" s="5" t="inlineStr">
        <is>
          <t>PI Distribuidora de Títulos e Valores Mobiliários S.A.</t>
        </is>
      </c>
      <c r="C171" s="5" t="n"/>
      <c r="D171" s="5" t="n"/>
    </row>
    <row r="172" ht="15.95" customHeight="1">
      <c r="A172" s="4" t="n">
        <v>319</v>
      </c>
      <c r="B172" s="5" t="inlineStr">
        <is>
          <t>OM DISTRIBUIDORA DE TÍTULOS E VALORES MOBILIÁRIOS LTDA</t>
        </is>
      </c>
      <c r="C172" s="5" t="n"/>
      <c r="D172" s="5" t="n"/>
    </row>
    <row r="173" ht="15.95" customHeight="1">
      <c r="A173" s="4" t="n">
        <v>321</v>
      </c>
      <c r="B173" s="5" t="inlineStr">
        <is>
          <t>CREFAZ SOCIEDADE DE CRÉDITO AO MICROEMPREENDEDOR E A EMPRESA DE PEQUENO PORTE LT</t>
        </is>
      </c>
      <c r="C173" s="5" t="n"/>
      <c r="D173" s="5" t="n"/>
    </row>
    <row r="174" ht="15.95" customHeight="1">
      <c r="A174" s="4" t="n">
        <v>322</v>
      </c>
      <c r="B174" s="5" t="inlineStr">
        <is>
          <t>Cooperativa de Crédito Rural de Abelardo Luz – Sulcredi/Crediluz</t>
        </is>
      </c>
      <c r="C174" s="5" t="n"/>
      <c r="D174" s="5" t="n"/>
    </row>
    <row r="175" ht="15.95" customHeight="1">
      <c r="A175" s="4" t="n">
        <v>325</v>
      </c>
      <c r="B175" s="5" t="inlineStr">
        <is>
          <t>Órama Distribuidora de Títulos e Valores Mobiliários S.A.</t>
        </is>
      </c>
      <c r="C175" s="5" t="n"/>
      <c r="D175" s="5" t="n"/>
    </row>
    <row r="176" ht="15.95" customHeight="1">
      <c r="A176" s="4" t="n">
        <v>326</v>
      </c>
      <c r="B176" s="5" t="inlineStr">
        <is>
          <t>PARATI – CREDITO, FINANCIAMENTO E INVESTIMENTO S.A.</t>
        </is>
      </c>
      <c r="C176" s="5" t="n"/>
      <c r="D176" s="5" t="n"/>
    </row>
    <row r="177" ht="15.95" customHeight="1">
      <c r="A177" s="4" t="n">
        <v>329</v>
      </c>
      <c r="B177" s="5" t="inlineStr">
        <is>
          <t>QI Sociedade de Crédito Direto S.A.</t>
        </is>
      </c>
      <c r="C177" s="5" t="n"/>
      <c r="D177" s="5" t="n"/>
    </row>
    <row r="178" ht="15.95" customHeight="1">
      <c r="A178" s="4" t="n">
        <v>330</v>
      </c>
      <c r="B178" s="5" t="inlineStr">
        <is>
          <t>Banco Bari de Investimentos e Financiamentos S/A</t>
        </is>
      </c>
      <c r="C178" s="5" t="n"/>
      <c r="D178" s="6" t="inlineStr">
        <is>
          <t>www.bancobari.com.br</t>
        </is>
      </c>
    </row>
    <row r="179" ht="15.95" customHeight="1">
      <c r="A179" s="4" t="n">
        <v>331</v>
      </c>
      <c r="B179" s="5" t="inlineStr">
        <is>
          <t>Fram Capital Distribuidora de Títulos e Valores Mobiliários S.A.</t>
        </is>
      </c>
      <c r="C179" s="5" t="n"/>
      <c r="D179" s="5" t="n"/>
    </row>
    <row r="180" ht="15.95" customHeight="1">
      <c r="A180" s="4" t="n">
        <v>332</v>
      </c>
      <c r="B180" s="5" t="inlineStr">
        <is>
          <t>Acesso Soluções de Pagamento S.A.</t>
        </is>
      </c>
      <c r="C180" s="5" t="n"/>
      <c r="D180" s="5" t="n"/>
    </row>
    <row r="181" ht="15.95" customHeight="1">
      <c r="A181" s="4" t="n">
        <v>340</v>
      </c>
      <c r="B181" s="5" t="inlineStr">
        <is>
          <t>Super Pagamentos e Administração de Meios Eletrônicos S.A.</t>
        </is>
      </c>
      <c r="C181" s="5" t="n"/>
      <c r="D181" s="5" t="n"/>
    </row>
    <row r="182" ht="15.95" customHeight="1">
      <c r="A182" s="4" t="n">
        <v>342</v>
      </c>
      <c r="B182" s="5" t="inlineStr">
        <is>
          <t>Creditas Sociedade de Crédito Direto S.A.</t>
        </is>
      </c>
      <c r="C182" s="5" t="n"/>
      <c r="D182" s="5" t="n"/>
    </row>
    <row r="183" ht="15.95" customHeight="1">
      <c r="A183" s="4" t="n">
        <v>343</v>
      </c>
      <c r="B183" s="5" t="inlineStr">
        <is>
          <t>FFA SOCIEDADE DE CRÉDITO AO MICROEMPREENDEDOR E À EMPRESA DE PEQUENO PORTE LTDA.</t>
        </is>
      </c>
      <c r="C183" s="5" t="n"/>
      <c r="D183" s="5" t="n"/>
    </row>
    <row r="184" ht="15.95" customHeight="1">
      <c r="A184" s="4" t="n">
        <v>348</v>
      </c>
      <c r="B184" s="5" t="inlineStr">
        <is>
          <t>Banco XP S.A.</t>
        </is>
      </c>
      <c r="C184" s="5" t="n"/>
      <c r="D184" s="5" t="n"/>
    </row>
    <row r="185" ht="15.95" customHeight="1">
      <c r="A185" s="4" t="n">
        <v>349</v>
      </c>
      <c r="B185" s="5" t="inlineStr">
        <is>
          <t>AMAGGI S.A. – CRÉDITO, FINANCIAMENTO E INVESTIMENTO</t>
        </is>
      </c>
      <c r="C185" s="5" t="n"/>
      <c r="D185" s="5" t="n"/>
    </row>
    <row r="186" ht="15.95" customHeight="1">
      <c r="A186" s="4" t="n">
        <v>352</v>
      </c>
      <c r="B186" s="5" t="inlineStr">
        <is>
          <t>TORO CORRETORA DE TÍTULOS E VALORES MOBILIÁRIOS LTDA</t>
        </is>
      </c>
      <c r="C186" s="5" t="n"/>
      <c r="D186" s="5" t="n"/>
    </row>
    <row r="187" ht="15.95" customHeight="1">
      <c r="A187" s="4" t="n">
        <v>354</v>
      </c>
      <c r="B187" s="5" t="inlineStr">
        <is>
          <t>NECTON INVESTIMENTOS S.A. CORRETORA DE VALORES MOBILIÁRIOS E COMMODITIES</t>
        </is>
      </c>
      <c r="C187" s="5" t="n"/>
      <c r="D187" s="5" t="n"/>
    </row>
    <row r="188" ht="15.95" customHeight="1">
      <c r="A188" s="4" t="n">
        <v>355</v>
      </c>
      <c r="B188" s="5" t="inlineStr">
        <is>
          <t>ÓTIMO SOCIEDADE DE CRÉDITO DIRETO S.A.</t>
        </is>
      </c>
      <c r="C188" s="5" t="n"/>
      <c r="D188" s="5" t="n"/>
    </row>
    <row r="189" ht="15.95" customHeight="1">
      <c r="A189" s="4" t="n">
        <v>364</v>
      </c>
      <c r="B189" s="5" t="inlineStr">
        <is>
          <t>GERENCIANET PAGAMENTOS DO BRASIL LTDA</t>
        </is>
      </c>
      <c r="C189" s="5" t="n"/>
      <c r="D189" s="5" t="n"/>
    </row>
    <row r="190" ht="15.95" customHeight="1">
      <c r="A190" s="4" t="n">
        <v>365</v>
      </c>
      <c r="B190" s="5" t="inlineStr">
        <is>
          <t>SOLIDUS S.A. CORRETORA DE CAMBIO E VALORES MOBILIARIOS</t>
        </is>
      </c>
      <c r="C190" s="5" t="n"/>
      <c r="D190" s="5" t="n"/>
    </row>
    <row r="191" ht="15.95" customHeight="1">
      <c r="A191" s="4" t="n">
        <v>366</v>
      </c>
      <c r="B191" s="5" t="inlineStr">
        <is>
          <t>Banco Société Générale Brasil S.A.</t>
        </is>
      </c>
      <c r="C191" s="5" t="n"/>
      <c r="D191" s="6" t="inlineStr">
        <is>
          <t>www.sgbrasil.com.br</t>
        </is>
      </c>
    </row>
    <row r="192" ht="15.95" customHeight="1">
      <c r="A192" s="4" t="n">
        <v>367</v>
      </c>
      <c r="B192" s="5" t="inlineStr">
        <is>
          <t>VITREO DISTRIBUIDORA DE TÍTULOS E VALORES MOBILIÁRIOS S.A.</t>
        </is>
      </c>
      <c r="C192" s="5" t="n"/>
      <c r="D192" s="5" t="n"/>
    </row>
    <row r="193" ht="15.95" customHeight="1">
      <c r="A193" s="4" t="n">
        <v>370</v>
      </c>
      <c r="B193" s="5" t="inlineStr">
        <is>
          <t>Banco Mizuho do Brasil S.A.</t>
        </is>
      </c>
      <c r="C193" s="5" t="n"/>
      <c r="D193" s="6" t="inlineStr">
        <is>
          <t>www.mizuhobank.com/brazil/pt/</t>
        </is>
      </c>
    </row>
    <row r="194" ht="15.95" customHeight="1">
      <c r="A194" s="4" t="n">
        <v>373</v>
      </c>
      <c r="B194" s="5" t="inlineStr">
        <is>
          <t>UP.P SOCIEDADE DE EMPRÉSTIMO ENTRE PESSOAS S.A.</t>
        </is>
      </c>
      <c r="C194" s="5" t="n"/>
      <c r="D194" s="5" t="n"/>
    </row>
    <row r="195" ht="15.95" customHeight="1">
      <c r="A195" s="4" t="n">
        <v>376</v>
      </c>
      <c r="B195" s="5" t="inlineStr">
        <is>
          <t>Banco J. P. Morgan S.A.</t>
        </is>
      </c>
      <c r="C195" s="5" t="n"/>
      <c r="D195" s="6" t="inlineStr">
        <is>
          <t>www.jpmorgan.com</t>
        </is>
      </c>
    </row>
    <row r="196" ht="15.95" customHeight="1">
      <c r="A196" s="4" t="n">
        <v>394</v>
      </c>
      <c r="B196" s="5" t="inlineStr">
        <is>
          <t>Banco Bradesco Financiamentos S.A.</t>
        </is>
      </c>
      <c r="C196" s="5" t="n"/>
      <c r="D196" s="5" t="n"/>
    </row>
    <row r="197" ht="15.95" customHeight="1">
      <c r="A197" s="4" t="n">
        <v>399</v>
      </c>
      <c r="B197" s="5" t="inlineStr">
        <is>
          <t>Kirton Bank S.A. – Banco Múltiplo</t>
        </is>
      </c>
      <c r="C197" s="5" t="n"/>
      <c r="D197" s="5" t="n"/>
    </row>
    <row r="198" ht="15.95" customHeight="1">
      <c r="A198" s="4" t="n">
        <v>412</v>
      </c>
      <c r="B198" s="5" t="inlineStr">
        <is>
          <t>Banco Capital S.A.</t>
        </is>
      </c>
      <c r="C198" s="5" t="n"/>
      <c r="D198" s="6" t="inlineStr">
        <is>
          <t>www.bancocapital.com.br</t>
        </is>
      </c>
    </row>
    <row r="199" ht="15.95" customHeight="1">
      <c r="A199" s="4" t="n">
        <v>456</v>
      </c>
      <c r="B199" s="5" t="inlineStr">
        <is>
          <t>Banco MUFG Brasil S.A.</t>
        </is>
      </c>
      <c r="C199" s="5" t="n"/>
      <c r="D199" s="6" t="inlineStr">
        <is>
          <t>www.br.bk.mufg.jp</t>
        </is>
      </c>
    </row>
    <row r="200" ht="15.95" customHeight="1">
      <c r="A200" s="4" t="n">
        <v>464</v>
      </c>
      <c r="B200" s="5" t="inlineStr">
        <is>
          <t>Banco Sumitomo Mitsui Brasileiro S.A.</t>
        </is>
      </c>
      <c r="C200" s="5" t="n"/>
      <c r="D200" s="6" t="inlineStr">
        <is>
          <t>www.smbcgroup.com.br</t>
        </is>
      </c>
    </row>
    <row r="201" ht="15.95" customHeight="1">
      <c r="A201" s="4" t="n">
        <v>473</v>
      </c>
      <c r="B201" s="5" t="inlineStr">
        <is>
          <t>Banco Caixa Geral – Brasil S.A.</t>
        </is>
      </c>
      <c r="C201" s="5" t="n"/>
      <c r="D201" s="6" t="inlineStr">
        <is>
          <t>www.bcgbrasil.com.br</t>
        </is>
      </c>
    </row>
    <row r="202" ht="15.95" customHeight="1">
      <c r="A202" s="4" t="n">
        <v>477</v>
      </c>
      <c r="B202" s="5" t="inlineStr">
        <is>
          <t>Citibank N.A.</t>
        </is>
      </c>
      <c r="C202" s="5" t="n"/>
      <c r="D202" s="6" t="inlineStr">
        <is>
          <t>www.citibank.com</t>
        </is>
      </c>
    </row>
    <row r="203" ht="15.95" customHeight="1">
      <c r="A203" s="4" t="n">
        <v>479</v>
      </c>
      <c r="B203" s="5" t="inlineStr">
        <is>
          <t>Banco ItauBank S.A</t>
        </is>
      </c>
      <c r="C203" s="5" t="n"/>
      <c r="D203" s="6" t="inlineStr">
        <is>
          <t>www.itaubank.com.br</t>
        </is>
      </c>
    </row>
    <row r="204" ht="15.95" customHeight="1">
      <c r="A204" s="4" t="n">
        <v>487</v>
      </c>
      <c r="B204" s="5" t="inlineStr">
        <is>
          <t>Deutsche Bank S.A. – Banco Alemão</t>
        </is>
      </c>
      <c r="C204" s="5" t="n"/>
      <c r="D204" s="6" t="inlineStr">
        <is>
          <t>www.deutschebank.com.br</t>
        </is>
      </c>
    </row>
    <row r="205" ht="15.95" customHeight="1">
      <c r="A205" s="4" t="n">
        <v>488</v>
      </c>
      <c r="B205" s="5" t="inlineStr">
        <is>
          <t>JPMorgan Chase Bank</t>
        </is>
      </c>
      <c r="C205" s="5" t="n"/>
      <c r="D205" s="5" t="n"/>
    </row>
    <row r="206" ht="15.95" customHeight="1">
      <c r="A206" s="4" t="n">
        <v>492</v>
      </c>
      <c r="B206" s="5" t="inlineStr">
        <is>
          <t>ING Bank N.V.</t>
        </is>
      </c>
      <c r="C206" s="5" t="n"/>
      <c r="D206" s="6" t="inlineStr">
        <is>
          <t>www.ing.com</t>
        </is>
      </c>
    </row>
    <row r="207" ht="15.95" customHeight="1">
      <c r="A207" s="4" t="n">
        <v>495</v>
      </c>
      <c r="B207" s="5" t="inlineStr">
        <is>
          <t>Banco de La Provincia de Buenos Aires</t>
        </is>
      </c>
      <c r="C207" s="5" t="n"/>
      <c r="D207" s="6" t="inlineStr">
        <is>
          <t>www.bapro.com.ar</t>
        </is>
      </c>
    </row>
    <row r="208" ht="15.95" customHeight="1">
      <c r="A208" s="4" t="n">
        <v>505</v>
      </c>
      <c r="B208" s="5" t="inlineStr">
        <is>
          <t>Banco Credit Suisse (Brasil) S.A.</t>
        </is>
      </c>
      <c r="C208" s="5" t="n"/>
      <c r="D208" s="6" t="inlineStr">
        <is>
          <t>www.csfb.com</t>
        </is>
      </c>
    </row>
    <row r="209" ht="15.95" customHeight="1">
      <c r="A209" s="4" t="n">
        <v>545</v>
      </c>
      <c r="B209" s="5" t="inlineStr">
        <is>
          <t>SENSO CORRETORA DE CAMBIO E VALORES MOBILIARIOS S.A</t>
        </is>
      </c>
      <c r="C209" s="5" t="n"/>
      <c r="D209" s="5" t="n"/>
    </row>
    <row r="210" ht="15.95" customHeight="1">
      <c r="A210" s="4" t="n">
        <v>600</v>
      </c>
      <c r="B210" s="5" t="inlineStr">
        <is>
          <t>Banco Luso Brasileiro S.A.</t>
        </is>
      </c>
      <c r="C210" s="5" t="n"/>
      <c r="D210" s="6" t="inlineStr">
        <is>
          <t>www.lusobrasileiro.com.br</t>
        </is>
      </c>
    </row>
    <row r="211" ht="15.95" customHeight="1">
      <c r="A211" s="4" t="n">
        <v>604</v>
      </c>
      <c r="B211" s="5" t="inlineStr">
        <is>
          <t>Banco Industrial do Brasil S.A.</t>
        </is>
      </c>
      <c r="C211" s="5" t="n"/>
      <c r="D211" s="6" t="inlineStr">
        <is>
          <t>www.bancoindustrial.com.br</t>
        </is>
      </c>
    </row>
    <row r="212" ht="15.95" customHeight="1">
      <c r="A212" s="4" t="n">
        <v>610</v>
      </c>
      <c r="B212" s="5" t="inlineStr">
        <is>
          <t>Banco VR S.A.</t>
        </is>
      </c>
      <c r="C212" s="5" t="n"/>
      <c r="D212" s="6" t="inlineStr">
        <is>
          <t>www.vrinvestimentos.com.br</t>
        </is>
      </c>
    </row>
    <row r="213" ht="15.95" customHeight="1">
      <c r="A213" s="4" t="n">
        <v>611</v>
      </c>
      <c r="B213" s="5" t="inlineStr">
        <is>
          <t>Banco Paulista S.A.</t>
        </is>
      </c>
      <c r="C213" s="5" t="n"/>
      <c r="D213" s="6" t="inlineStr">
        <is>
          <t>www.bancopaulista.com.br</t>
        </is>
      </c>
    </row>
    <row r="214" ht="15.95" customHeight="1">
      <c r="A214" s="4" t="n">
        <v>612</v>
      </c>
      <c r="B214" s="5" t="inlineStr">
        <is>
          <t>Banco Guanabara S.A.</t>
        </is>
      </c>
      <c r="C214" s="5" t="n"/>
      <c r="D214" s="6" t="inlineStr">
        <is>
          <t>www.bancoguanabara.com.br</t>
        </is>
      </c>
    </row>
    <row r="215" ht="15.95" customHeight="1">
      <c r="A215" s="4" t="n">
        <v>613</v>
      </c>
      <c r="B215" s="5" t="inlineStr">
        <is>
          <t>Omni Banco S.A.</t>
        </is>
      </c>
      <c r="C215" s="5" t="n"/>
      <c r="D215" s="6" t="inlineStr">
        <is>
          <t>www.bancopecunia.com.br</t>
        </is>
      </c>
    </row>
    <row r="216" ht="15.95" customHeight="1">
      <c r="A216" s="4" t="n">
        <v>626</v>
      </c>
      <c r="B216" s="5" t="inlineStr">
        <is>
          <t>Banco Ficsa S.A.</t>
        </is>
      </c>
      <c r="C216" s="5" t="n"/>
      <c r="D216" s="6" t="inlineStr">
        <is>
          <t>www.ficsa.com.br</t>
        </is>
      </c>
    </row>
    <row r="217" ht="15.95" customHeight="1">
      <c r="A217" s="4" t="n">
        <v>630</v>
      </c>
      <c r="B217" s="5" t="inlineStr">
        <is>
          <t>Banco Smartbank S.A.</t>
        </is>
      </c>
      <c r="C217" s="5" t="n"/>
      <c r="D217" s="5" t="n"/>
    </row>
    <row r="218" ht="15.95" customHeight="1">
      <c r="A218" s="4" t="n">
        <v>633</v>
      </c>
      <c r="B218" s="5" t="inlineStr">
        <is>
          <t>Banco Rendimento S.A.</t>
        </is>
      </c>
      <c r="C218" s="5" t="n"/>
      <c r="D218" s="6" t="inlineStr">
        <is>
          <t>www.rendimento.com.br</t>
        </is>
      </c>
    </row>
    <row r="219" ht="15.95" customHeight="1">
      <c r="A219" s="4" t="n">
        <v>634</v>
      </c>
      <c r="B219" s="5" t="inlineStr">
        <is>
          <t>Banco Triângulo S.A.</t>
        </is>
      </c>
      <c r="C219" s="5" t="n"/>
      <c r="D219" s="6" t="inlineStr">
        <is>
          <t>www.tribanco.com.br</t>
        </is>
      </c>
    </row>
    <row r="220" ht="15.95" customHeight="1">
      <c r="A220" s="4" t="n">
        <v>652</v>
      </c>
      <c r="B220" s="5" t="inlineStr">
        <is>
          <t>Itaú Unibanco Holding S.A.</t>
        </is>
      </c>
      <c r="C220" s="5" t="n"/>
      <c r="D220" s="6" t="inlineStr">
        <is>
          <t>www.itau.com.br</t>
        </is>
      </c>
    </row>
    <row r="221" ht="15.95" customHeight="1">
      <c r="A221" s="4" t="n">
        <v>653</v>
      </c>
      <c r="B221" s="5" t="inlineStr">
        <is>
          <t>Banco Indusval S.A.</t>
        </is>
      </c>
      <c r="C221" s="5" t="n"/>
      <c r="D221" s="6" t="inlineStr">
        <is>
          <t>www.bip.b.br</t>
        </is>
      </c>
    </row>
    <row r="222" ht="15.95" customHeight="1">
      <c r="A222" s="4" t="n">
        <v>654</v>
      </c>
      <c r="B222" s="5" t="inlineStr">
        <is>
          <t>Banco A.J.Renner S.A.</t>
        </is>
      </c>
      <c r="C222" s="5" t="n"/>
      <c r="D222" s="6" t="inlineStr">
        <is>
          <t>www.bancorenner.com.br</t>
        </is>
      </c>
    </row>
    <row r="223" ht="15.95" customHeight="1">
      <c r="A223" s="4" t="n">
        <v>655</v>
      </c>
      <c r="B223" s="5" t="inlineStr">
        <is>
          <t>Banco Votorantim S.A.</t>
        </is>
      </c>
      <c r="C223" s="5" t="n"/>
      <c r="D223" s="6" t="inlineStr">
        <is>
          <t>www.bancovotorantim.com.br</t>
        </is>
      </c>
    </row>
    <row r="224" ht="15.95" customHeight="1">
      <c r="A224" s="4" t="n">
        <v>707</v>
      </c>
      <c r="B224" s="5" t="inlineStr">
        <is>
          <t>Banco Daycoval S.A.</t>
        </is>
      </c>
      <c r="C224" s="5" t="n"/>
      <c r="D224" s="6" t="inlineStr">
        <is>
          <t>www.daycoval.com.br</t>
        </is>
      </c>
    </row>
    <row r="225" ht="15.95" customHeight="1">
      <c r="A225" s="4" t="n">
        <v>712</v>
      </c>
      <c r="B225" s="5" t="inlineStr">
        <is>
          <t>Banco Ourinvest S.A.</t>
        </is>
      </c>
      <c r="C225" s="5" t="n"/>
      <c r="D225" s="6" t="inlineStr">
        <is>
          <t>www.ourinvest.com.br</t>
        </is>
      </c>
    </row>
    <row r="226" ht="15.95" customHeight="1">
      <c r="A226" s="4" t="n">
        <v>739</v>
      </c>
      <c r="B226" s="5" t="inlineStr">
        <is>
          <t>Banco Cetelem S.A.</t>
        </is>
      </c>
      <c r="C226" s="5" t="n"/>
      <c r="D226" s="6" t="inlineStr">
        <is>
          <t>www.cetelem.com.br</t>
        </is>
      </c>
    </row>
    <row r="227" ht="15.95" customHeight="1">
      <c r="A227" s="4" t="n">
        <v>741</v>
      </c>
      <c r="B227" s="5" t="inlineStr">
        <is>
          <t>Banco Ribeirão Preto S.A.</t>
        </is>
      </c>
      <c r="C227" s="5" t="n"/>
      <c r="D227" s="6" t="inlineStr">
        <is>
          <t>www.brp.com.br</t>
        </is>
      </c>
    </row>
    <row r="228" ht="15.95" customHeight="1">
      <c r="A228" s="4" t="n">
        <v>743</v>
      </c>
      <c r="B228" s="5" t="inlineStr">
        <is>
          <t>Banco Semear S.A.</t>
        </is>
      </c>
      <c r="C228" s="5" t="n"/>
      <c r="D228" s="6" t="inlineStr">
        <is>
          <t>www.bancosemear.com.br</t>
        </is>
      </c>
    </row>
    <row r="229" ht="15.95" customHeight="1">
      <c r="A229" s="4" t="n">
        <v>745</v>
      </c>
      <c r="B229" s="5" t="inlineStr">
        <is>
          <t>Banco Citibank S.A.</t>
        </is>
      </c>
      <c r="C229" s="5" t="n"/>
      <c r="D229" s="6" t="inlineStr">
        <is>
          <t>www.citibank.com.br</t>
        </is>
      </c>
    </row>
    <row r="230" ht="15.95" customHeight="1">
      <c r="A230" s="4" t="n">
        <v>746</v>
      </c>
      <c r="B230" s="5" t="inlineStr">
        <is>
          <t>Banco Modal S.A.</t>
        </is>
      </c>
      <c r="C230" s="5" t="n"/>
      <c r="D230" s="6" t="inlineStr">
        <is>
          <t>www.bancomodal.com.br</t>
        </is>
      </c>
    </row>
    <row r="231" ht="15.95" customHeight="1">
      <c r="A231" s="4" t="n">
        <v>747</v>
      </c>
      <c r="B231" s="5" t="inlineStr">
        <is>
          <t>Banco Rabobank International Brasil S.A.</t>
        </is>
      </c>
      <c r="C231" s="5" t="n"/>
      <c r="D231" s="6" t="inlineStr">
        <is>
          <t>www.rabobank.com.br</t>
        </is>
      </c>
    </row>
    <row r="232" ht="15.95" customHeight="1">
      <c r="A232" s="4" t="n">
        <v>748</v>
      </c>
      <c r="B232" s="5" t="inlineStr">
        <is>
          <t>Banco Cooperativo Sicredi S.A.</t>
        </is>
      </c>
      <c r="C232" s="5" t="n"/>
      <c r="D232" s="6" t="inlineStr">
        <is>
          <t>www.sicredi.com.br</t>
        </is>
      </c>
    </row>
    <row r="233" ht="15.95" customHeight="1">
      <c r="A233" s="4" t="n">
        <v>751</v>
      </c>
      <c r="B233" s="5" t="inlineStr">
        <is>
          <t>Scotiabank Brasil S.A. Banco Múltiplo</t>
        </is>
      </c>
      <c r="C233" s="5" t="n"/>
      <c r="D233" s="6" t="inlineStr">
        <is>
          <t>www.br.scotiabank.com</t>
        </is>
      </c>
    </row>
    <row r="234" ht="15.95" customHeight="1">
      <c r="A234" s="4" t="n">
        <v>752</v>
      </c>
      <c r="B234" s="5" t="inlineStr">
        <is>
          <t>Banco BNP Paribas Brasil S.A.</t>
        </is>
      </c>
      <c r="C234" s="5" t="n"/>
      <c r="D234" s="6" t="inlineStr">
        <is>
          <t>www.bnpparibas.com.br</t>
        </is>
      </c>
    </row>
    <row r="235" ht="15.95" customHeight="1">
      <c r="A235" s="4" t="n">
        <v>753</v>
      </c>
      <c r="B235" s="5" t="inlineStr">
        <is>
          <t>Novo Banco Continental S.A. – Banco Múltiplo</t>
        </is>
      </c>
      <c r="C235" s="5" t="n"/>
      <c r="D235" s="6" t="inlineStr">
        <is>
          <t>www.nbcbank.com.br</t>
        </is>
      </c>
    </row>
    <row r="236" ht="15.95" customHeight="1">
      <c r="A236" s="4" t="n">
        <v>754</v>
      </c>
      <c r="B236" s="5" t="inlineStr">
        <is>
          <t>Banco Sistema S.A.</t>
        </is>
      </c>
      <c r="C236" s="5" t="n"/>
      <c r="D236" s="6" t="inlineStr">
        <is>
          <t>www.btgpactual.com</t>
        </is>
      </c>
    </row>
    <row r="237" ht="15.95" customHeight="1">
      <c r="A237" s="4" t="n">
        <v>755</v>
      </c>
      <c r="B237" s="5" t="inlineStr">
        <is>
          <t>Bank of America Merrill Lynch Banco Múltiplo S.A.</t>
        </is>
      </c>
      <c r="C237" s="5" t="n"/>
      <c r="D237" s="6" t="inlineStr">
        <is>
          <t>www.ml.com</t>
        </is>
      </c>
    </row>
    <row r="238" ht="15.95" customHeight="1">
      <c r="A238" s="4" t="n">
        <v>757</v>
      </c>
      <c r="B238" s="5" t="inlineStr">
        <is>
          <t>Banco KEB HANA do Brasil S.A.</t>
        </is>
      </c>
      <c r="C238" s="5" t="n"/>
      <c r="D238" s="6" t="inlineStr">
        <is>
          <t>www.bancokeb.com.br</t>
        </is>
      </c>
    </row>
    <row r="239" ht="15.95" customHeight="1"/>
    <row r="240" ht="15.95" customHeight="1"/>
    <row r="241" ht="15.95" customHeight="1"/>
    <row r="242" ht="15.95" customHeight="1"/>
    <row r="243" ht="15.95" customHeight="1"/>
    <row r="244" ht="15.95" customHeight="1"/>
    <row r="245" ht="15.95" customHeight="1"/>
    <row r="246" ht="15.95" customHeight="1"/>
    <row r="247" ht="15.95" customHeight="1"/>
    <row r="248" ht="15.95" customHeight="1"/>
    <row r="249" ht="15.95" customHeight="1"/>
    <row r="250" ht="15.95" customHeight="1"/>
    <row r="251" ht="15.95" customHeight="1"/>
    <row r="252" ht="15.95" customHeight="1"/>
    <row r="253" ht="15.95" customHeight="1"/>
    <row r="254" ht="15.95" customHeight="1"/>
    <row r="255" ht="15.95" customHeight="1"/>
    <row r="256" ht="15.95" customHeight="1"/>
    <row r="257" ht="15.95" customHeight="1"/>
    <row r="258" ht="15.95" customHeight="1"/>
    <row r="259" ht="15.95" customHeight="1"/>
    <row r="260" ht="15.95" customHeight="1"/>
    <row r="261" ht="15.95" customHeight="1"/>
    <row r="262" ht="15.95" customHeight="1"/>
    <row r="263" ht="15.95" customHeight="1"/>
    <row r="264" ht="15.95" customHeight="1"/>
    <row r="265" ht="15.95" customHeight="1"/>
    <row r="266" ht="15.95" customHeight="1"/>
    <row r="267" ht="15.95" customHeight="1"/>
    <row r="268" ht="15.95" customHeight="1"/>
    <row r="269" ht="15.95" customHeight="1"/>
    <row r="270" ht="15.95" customHeight="1"/>
    <row r="271" ht="15.95" customHeight="1"/>
    <row r="272" ht="15.95" customHeight="1"/>
    <row r="273" ht="15.95" customHeight="1"/>
    <row r="274" ht="15.95" customHeight="1"/>
    <row r="275" ht="15.95" customHeight="1"/>
    <row r="276" ht="15.95" customHeight="1"/>
    <row r="277" ht="15.95" customHeight="1"/>
    <row r="278" ht="15.95" customHeight="1"/>
    <row r="279" ht="15.95" customHeight="1"/>
    <row r="280" ht="15.95" customHeight="1"/>
    <row r="281" ht="15.95" customHeight="1"/>
    <row r="282" ht="15.95" customHeight="1"/>
    <row r="283" ht="15.95" customHeight="1"/>
    <row r="284" ht="15.95" customHeight="1"/>
    <row r="285" ht="15.95" customHeight="1"/>
    <row r="286" ht="15.95" customHeight="1"/>
    <row r="287" ht="15.95" customHeight="1"/>
    <row r="288" ht="15.95" customHeight="1"/>
    <row r="289" ht="15.95" customHeight="1"/>
    <row r="290" ht="15.95" customHeight="1"/>
    <row r="291" ht="15.95" customHeight="1"/>
    <row r="292" ht="15.95" customHeight="1"/>
    <row r="293" ht="15.95" customHeight="1"/>
  </sheetData>
  <autoFilter ref="A1:D238">
    <sortState ref="A2:D238">
      <sortCondition ref="C2:C238"/>
    </sortState>
  </autoFilter>
  <hyperlinks>
    <hyperlink xmlns:r="http://schemas.openxmlformats.org/officeDocument/2006/relationships" ref="D2" display="https://www.bancoalfa.com.br/" r:id="rId1"/>
    <hyperlink xmlns:r="http://schemas.openxmlformats.org/officeDocument/2006/relationships" ref="D3" display="https://www.bb.com.br/" r:id="rId2"/>
    <hyperlink xmlns:r="http://schemas.openxmlformats.org/officeDocument/2006/relationships" ref="D4" display="https://www.bancobmg.com.br/" r:id="rId3"/>
    <hyperlink xmlns:r="http://schemas.openxmlformats.org/officeDocument/2006/relationships" ref="D5" display="https://www.bradesco.com.br/" r:id="rId4"/>
    <hyperlink xmlns:r="http://schemas.openxmlformats.org/officeDocument/2006/relationships" ref="D6" display="https://www.c6bank.com.br/" r:id="rId5"/>
    <hyperlink xmlns:r="http://schemas.openxmlformats.org/officeDocument/2006/relationships" ref="D7" display="https://www.caixa.gov.br/" r:id="rId6"/>
    <hyperlink xmlns:r="http://schemas.openxmlformats.org/officeDocument/2006/relationships" ref="D8" display="https://www.bancointer.com.br/" r:id="rId7"/>
    <hyperlink xmlns:r="http://schemas.openxmlformats.org/officeDocument/2006/relationships" ref="D9" display="https://www.itau.com.br/" r:id="rId8"/>
    <hyperlink xmlns:r="http://schemas.openxmlformats.org/officeDocument/2006/relationships" ref="D10" display="https://www.mercadopago.com.br/" r:id="rId9"/>
    <hyperlink xmlns:r="http://schemas.openxmlformats.org/officeDocument/2006/relationships" ref="D11" display="https://www.mercantil.com.br/" r:id="rId10"/>
    <hyperlink xmlns:r="http://schemas.openxmlformats.org/officeDocument/2006/relationships" ref="D12" display="https://www.next.me/" r:id="rId11"/>
    <hyperlink xmlns:r="http://schemas.openxmlformats.org/officeDocument/2006/relationships" ref="D13" display="https://nubank.com.br/" r:id="rId12"/>
    <hyperlink xmlns:r="http://schemas.openxmlformats.org/officeDocument/2006/relationships" ref="D14" display="https://pagseguro.uol.com.br/" r:id="rId13"/>
    <hyperlink xmlns:r="http://schemas.openxmlformats.org/officeDocument/2006/relationships" ref="D15" display="https://www.bancopan.com.br/" r:id="rId14"/>
    <hyperlink xmlns:r="http://schemas.openxmlformats.org/officeDocument/2006/relationships" ref="D16" display="https://www.bancocapital.com.br/" r:id="rId15"/>
    <hyperlink xmlns:r="http://schemas.openxmlformats.org/officeDocument/2006/relationships" ref="D17" display="https://www.safra.com.br/" r:id="rId16"/>
    <hyperlink xmlns:r="http://schemas.openxmlformats.org/officeDocument/2006/relationships" ref="D18" display="https://www.santander.com.br/" r:id="rId17"/>
    <hyperlink xmlns:r="http://schemas.openxmlformats.org/officeDocument/2006/relationships" ref="D19" display="https://www.bancoob.com.br/" r:id="rId18"/>
    <hyperlink xmlns:r="http://schemas.openxmlformats.org/officeDocument/2006/relationships" ref="D20" display="https://www.sofisa.com.br/" r:id="rId19"/>
    <hyperlink xmlns:r="http://schemas.openxmlformats.org/officeDocument/2006/relationships" ref="D21" display="https://www.stone.com.br/" r:id="rId20"/>
    <hyperlink xmlns:r="http://schemas.openxmlformats.org/officeDocument/2006/relationships" ref="D22" display="https://www.carrefoursolucoes.com.br/" r:id="rId21"/>
    <hyperlink xmlns:r="http://schemas.openxmlformats.org/officeDocument/2006/relationships" ref="D23" display="https://www.br.ccb.com/" r:id="rId22"/>
    <hyperlink xmlns:r="http://schemas.openxmlformats.org/officeDocument/2006/relationships" ref="D24" display="https://www.digio.com.br/" r:id="rId23"/>
    <hyperlink xmlns:r="http://schemas.openxmlformats.org/officeDocument/2006/relationships" ref="D25" display="https://www.fator.com.br/" r:id="rId24"/>
    <hyperlink xmlns:r="http://schemas.openxmlformats.org/officeDocument/2006/relationships" ref="D26" display="https://www.bancofibra.com.br/" r:id="rId25"/>
    <hyperlink xmlns:r="http://schemas.openxmlformats.org/officeDocument/2006/relationships" ref="D27" display="https://www.pine.com/" r:id="rId26"/>
    <hyperlink xmlns:r="http://schemas.openxmlformats.org/officeDocument/2006/relationships" ref="D28" display="https://www.bancoamazonia.com.br/" r:id="rId27"/>
    <hyperlink xmlns:r="http://schemas.openxmlformats.org/officeDocument/2006/relationships" ref="D29" display="https://www.banconordeste.gov.br/" r:id="rId28"/>
    <hyperlink xmlns:r="http://schemas.openxmlformats.org/officeDocument/2006/relationships" ref="D30" display="https://www.bndes.gov.br/" r:id="rId29"/>
    <hyperlink xmlns:r="http://schemas.openxmlformats.org/officeDocument/2006/relationships" ref="D33" display="https://www.bancoinbursa.com/" r:id="rId30"/>
    <hyperlink xmlns:r="http://schemas.openxmlformats.org/officeDocument/2006/relationships" ref="D34" display="https://www.br.natixis.com/" r:id="rId31"/>
    <hyperlink xmlns:r="http://schemas.openxmlformats.org/officeDocument/2006/relationships" ref="D37" display="https://www.bnymellon.com.br/" r:id="rId32"/>
    <hyperlink xmlns:r="http://schemas.openxmlformats.org/officeDocument/2006/relationships" ref="D38" display="https://www.bancotricury.com.br/" r:id="rId33"/>
    <hyperlink xmlns:r="http://schemas.openxmlformats.org/officeDocument/2006/relationships" ref="D39" display="https://www.banestes.com.br/" r:id="rId34"/>
    <hyperlink xmlns:r="http://schemas.openxmlformats.org/officeDocument/2006/relationships" ref="D40" display="https://www.santander.com.br/" r:id="rId35"/>
    <hyperlink xmlns:r="http://schemas.openxmlformats.org/officeDocument/2006/relationships" ref="D43" display="https://www.banpara.b.br/" r:id="rId36"/>
    <hyperlink xmlns:r="http://schemas.openxmlformats.org/officeDocument/2006/relationships" ref="D44" display="https://www.bancocargill.com.br/" r:id="rId37"/>
    <hyperlink xmlns:r="http://schemas.openxmlformats.org/officeDocument/2006/relationships" ref="D45" display="http://www.banrisul.com.br/" r:id="rId38"/>
    <hyperlink xmlns:r="http://schemas.openxmlformats.org/officeDocument/2006/relationships" ref="D46" display="https://www.banese.com.br/" r:id="rId39"/>
    <hyperlink xmlns:r="http://schemas.openxmlformats.org/officeDocument/2006/relationships" ref="D48" display="https://www.hipercard.com.br/" r:id="rId40"/>
    <hyperlink xmlns:r="http://schemas.openxmlformats.org/officeDocument/2006/relationships" ref="D49" display="https://www.ibi.com.br/" r:id="rId41"/>
    <hyperlink xmlns:r="http://schemas.openxmlformats.org/officeDocument/2006/relationships" ref="D50" display="https://www.goldmansachs.com/" r:id="rId42"/>
    <hyperlink xmlns:r="http://schemas.openxmlformats.org/officeDocument/2006/relationships" ref="D51" display="https://www.andbank-lla.com.br/" r:id="rId43"/>
    <hyperlink xmlns:r="http://schemas.openxmlformats.org/officeDocument/2006/relationships" ref="D52" display="https://www.morganstanley.com.br/" r:id="rId44"/>
    <hyperlink xmlns:r="http://schemas.openxmlformats.org/officeDocument/2006/relationships" ref="D53" display="https://www.crefisa.com.br/" r:id="rId45"/>
    <hyperlink xmlns:r="http://schemas.openxmlformats.org/officeDocument/2006/relationships" ref="D54" display="https://www.brb.com.br/" r:id="rId46"/>
    <hyperlink xmlns:r="http://schemas.openxmlformats.org/officeDocument/2006/relationships" ref="D55" display="https://www.safra.com.br/" r:id="rId47"/>
    <hyperlink xmlns:r="http://schemas.openxmlformats.org/officeDocument/2006/relationships" ref="D56" display="https://www.abnamro.com/" r:id="rId48"/>
    <hyperlink xmlns:r="http://schemas.openxmlformats.org/officeDocument/2006/relationships" ref="D57" display="https://www.bancokdb.com.br/" r:id="rId49"/>
    <hyperlink xmlns:r="http://schemas.openxmlformats.org/officeDocument/2006/relationships" ref="D58" display="https://www.haitongib.com.br/" r:id="rId50"/>
    <hyperlink xmlns:r="http://schemas.openxmlformats.org/officeDocument/2006/relationships" ref="D59" display="https://www.original.com.br/" r:id="rId51"/>
    <hyperlink xmlns:r="http://schemas.openxmlformats.org/officeDocument/2006/relationships" ref="D61" display="https://www.rendimento.com.br/" r:id="rId52"/>
    <hyperlink xmlns:r="http://schemas.openxmlformats.org/officeDocument/2006/relationships" ref="D62" display="https://www.bancotopazio.com.br/" r:id="rId53"/>
    <hyperlink xmlns:r="http://schemas.openxmlformats.org/officeDocument/2006/relationships" ref="D63" display="https://www.boc-brazil.com/" r:id="rId54"/>
    <hyperlink xmlns:r="http://schemas.openxmlformats.org/officeDocument/2006/relationships" ref="D65" display="https://www.ailos.coop.br/" r:id="rId55"/>
    <hyperlink xmlns:r="http://schemas.openxmlformats.org/officeDocument/2006/relationships" ref="D70" display="https://www.bancofinaxis.com.br/" r:id="rId56"/>
    <hyperlink xmlns:r="http://schemas.openxmlformats.org/officeDocument/2006/relationships" ref="D71" display="https://www.bancoconfidence.com.br/" r:id="rId57"/>
    <hyperlink xmlns:r="http://schemas.openxmlformats.org/officeDocument/2006/relationships" ref="D72" display="https://www2.bmfbovespa.com.br/bancob3/pt-br/index.html" r:id="rId58"/>
    <hyperlink xmlns:r="http://schemas.openxmlformats.org/officeDocument/2006/relationships" ref="D73" display="https://www.credisis.com.br/" r:id="rId59"/>
    <hyperlink xmlns:r="http://schemas.openxmlformats.org/officeDocument/2006/relationships" ref="D80" display="https://www.bancobbm.com.br/" r:id="rId60"/>
    <hyperlink xmlns:r="http://schemas.openxmlformats.org/officeDocument/2006/relationships" ref="D86" display="https://www.bancowesternunion.com.br/" r:id="rId61"/>
    <hyperlink xmlns:r="http://schemas.openxmlformats.org/officeDocument/2006/relationships" ref="D87" display="https://www.rodobens.com.br/" r:id="rId62"/>
    <hyperlink xmlns:r="http://schemas.openxmlformats.org/officeDocument/2006/relationships" ref="D88" display="https://www.agibank.com.br/" r:id="rId63"/>
    <hyperlink xmlns:r="http://schemas.openxmlformats.org/officeDocument/2006/relationships" ref="D90" display="https://www.wooribank.com.br/" r:id="rId64"/>
    <hyperlink xmlns:r="http://schemas.openxmlformats.org/officeDocument/2006/relationships" ref="D91" display="https://www.brasilplural.com/" r:id="rId65"/>
    <hyperlink xmlns:r="http://schemas.openxmlformats.org/officeDocument/2006/relationships" ref="D92" display="https://www.brap.com.br/" r:id="rId66"/>
    <hyperlink xmlns:r="http://schemas.openxmlformats.org/officeDocument/2006/relationships" ref="D94" display="https://www.msbank.com.br/" r:id="rId67"/>
    <hyperlink xmlns:r="http://schemas.openxmlformats.org/officeDocument/2006/relationships" ref="D95" display="https://www.ubs.com/" r:id="rId68"/>
    <hyperlink xmlns:r="http://schemas.openxmlformats.org/officeDocument/2006/relationships" ref="D98" display="https://www.icbcbr.com.br/" r:id="rId69"/>
    <hyperlink xmlns:r="http://schemas.openxmlformats.org/officeDocument/2006/relationships" ref="D103" display="https://www.intesasanpaolobrasil.com.br/" r:id="rId70"/>
    <hyperlink xmlns:r="http://schemas.openxmlformats.org/officeDocument/2006/relationships" ref="D107" display="https://www.bexs.com.br/" r:id="rId71"/>
    <hyperlink xmlns:r="http://schemas.openxmlformats.org/officeDocument/2006/relationships" ref="D113" display="https://www.commerzbank.com.br/" r:id="rId72"/>
    <hyperlink xmlns:r="http://schemas.openxmlformats.org/officeDocument/2006/relationships" ref="D114" display="https://www.oleconsignado.com.br/" r:id="rId73"/>
    <hyperlink xmlns:r="http://schemas.openxmlformats.org/officeDocument/2006/relationships" ref="D120" display="https://www.itaubba.com.br/" r:id="rId74"/>
    <hyperlink xmlns:r="http://schemas.openxmlformats.org/officeDocument/2006/relationships" ref="D127" display="https://www.btgpactual.com/" r:id="rId75"/>
    <hyperlink xmlns:r="http://schemas.openxmlformats.org/officeDocument/2006/relationships" ref="D128" display="https://www.original.com.br/" r:id="rId76"/>
    <hyperlink xmlns:r="http://schemas.openxmlformats.org/officeDocument/2006/relationships" ref="D129" display="https://www.arbi.com.br/" r:id="rId77"/>
    <hyperlink xmlns:r="http://schemas.openxmlformats.org/officeDocument/2006/relationships" ref="D130" display="https://www.johndeere.com.br/" r:id="rId78"/>
    <hyperlink xmlns:r="http://schemas.openxmlformats.org/officeDocument/2006/relationships" ref="D131" display="https://www.bs2.com/banco/" r:id="rId79"/>
    <hyperlink xmlns:r="http://schemas.openxmlformats.org/officeDocument/2006/relationships" ref="D132" display="https://www.calyon.com.br/" r:id="rId80"/>
    <hyperlink xmlns:r="http://schemas.openxmlformats.org/officeDocument/2006/relationships" ref="D133" display="https://www.bancocifra.com.br/" r:id="rId81"/>
    <hyperlink xmlns:r="http://schemas.openxmlformats.org/officeDocument/2006/relationships" ref="D134" display="https://www.bancoclassico.com.br/" r:id="rId82"/>
    <hyperlink xmlns:r="http://schemas.openxmlformats.org/officeDocument/2006/relationships" ref="D135" display="https://www.bancomaxima.com.br/" r:id="rId83"/>
    <hyperlink xmlns:r="http://schemas.openxmlformats.org/officeDocument/2006/relationships" ref="D136" display="https://www.abcbrasil.com.br/" r:id="rId84"/>
    <hyperlink xmlns:r="http://schemas.openxmlformats.org/officeDocument/2006/relationships" ref="D138" display="https://www.bancobcv.com.br/" r:id="rId85"/>
    <hyperlink xmlns:r="http://schemas.openxmlformats.org/officeDocument/2006/relationships" ref="D140" display="https://www.paranabanco.com.br/" r:id="rId86"/>
    <hyperlink xmlns:r="http://schemas.openxmlformats.org/officeDocument/2006/relationships" ref="D142" display="https://www.bancocedula.com.br/" r:id="rId87"/>
    <hyperlink xmlns:r="http://schemas.openxmlformats.org/officeDocument/2006/relationships" ref="D165" display="https://www.bna.com.ar/" r:id="rId88"/>
    <hyperlink xmlns:r="http://schemas.openxmlformats.org/officeDocument/2006/relationships" ref="D178" display="https://www.bancobari.com.br/" r:id="rId89"/>
    <hyperlink xmlns:r="http://schemas.openxmlformats.org/officeDocument/2006/relationships" ref="D191" display="https://www.sgbrasil.com.br/" r:id="rId90"/>
    <hyperlink xmlns:r="http://schemas.openxmlformats.org/officeDocument/2006/relationships" ref="D193" display="https://www.mizuhobank.com/brazil/pt/" r:id="rId91"/>
    <hyperlink xmlns:r="http://schemas.openxmlformats.org/officeDocument/2006/relationships" ref="D195" display="https://www.jpmorgan.com/" r:id="rId92"/>
    <hyperlink xmlns:r="http://schemas.openxmlformats.org/officeDocument/2006/relationships" ref="D198" display="https://www.bancocapital.com.br/" r:id="rId93"/>
    <hyperlink xmlns:r="http://schemas.openxmlformats.org/officeDocument/2006/relationships" ref="D199" display="https://www.br.bk.mufg.jp/" r:id="rId94"/>
    <hyperlink xmlns:r="http://schemas.openxmlformats.org/officeDocument/2006/relationships" ref="D200" display="https://www.smbcgroup.com.br/" r:id="rId95"/>
    <hyperlink xmlns:r="http://schemas.openxmlformats.org/officeDocument/2006/relationships" ref="D201" display="https://www.bcgbrasil.com.br/" r:id="rId96"/>
    <hyperlink xmlns:r="http://schemas.openxmlformats.org/officeDocument/2006/relationships" ref="D202" display="https://www.citibank.com/" r:id="rId97"/>
    <hyperlink xmlns:r="http://schemas.openxmlformats.org/officeDocument/2006/relationships" ref="D203" display="https://www.itaubank.com.br/" r:id="rId98"/>
    <hyperlink xmlns:r="http://schemas.openxmlformats.org/officeDocument/2006/relationships" ref="D204" display="https://www.deutsche-bank.com.br/" r:id="rId99"/>
    <hyperlink xmlns:r="http://schemas.openxmlformats.org/officeDocument/2006/relationships" ref="D206" display="https://www.ing.com/" r:id="rId100"/>
    <hyperlink xmlns:r="http://schemas.openxmlformats.org/officeDocument/2006/relationships" ref="D207" display="https://www.bapro.com.ar/" r:id="rId101"/>
    <hyperlink xmlns:r="http://schemas.openxmlformats.org/officeDocument/2006/relationships" ref="D208" display="https://www.csfb.com/" r:id="rId102"/>
    <hyperlink xmlns:r="http://schemas.openxmlformats.org/officeDocument/2006/relationships" ref="D210" display="https://www.lusobrasileiro.com.br/" r:id="rId103"/>
    <hyperlink xmlns:r="http://schemas.openxmlformats.org/officeDocument/2006/relationships" ref="D211" display="https://www.bancoindustrial.com.br/" r:id="rId104"/>
    <hyperlink xmlns:r="http://schemas.openxmlformats.org/officeDocument/2006/relationships" ref="D212" display="https://www.vrinvestimentos.com.br/" r:id="rId105"/>
    <hyperlink xmlns:r="http://schemas.openxmlformats.org/officeDocument/2006/relationships" ref="D213" display="https://www.bancopaulista.com.br/" r:id="rId106"/>
    <hyperlink xmlns:r="http://schemas.openxmlformats.org/officeDocument/2006/relationships" ref="D214" display="https://www.bancoguanabara.com.br/" r:id="rId107"/>
    <hyperlink xmlns:r="http://schemas.openxmlformats.org/officeDocument/2006/relationships" ref="D215" display="https://www.bancopecunia.com.br/" r:id="rId108"/>
    <hyperlink xmlns:r="http://schemas.openxmlformats.org/officeDocument/2006/relationships" ref="D216" display="https://www.ficsa.com.br/" r:id="rId109"/>
    <hyperlink xmlns:r="http://schemas.openxmlformats.org/officeDocument/2006/relationships" ref="D218" display="https://www.rendimento.com.br/" r:id="rId110"/>
    <hyperlink xmlns:r="http://schemas.openxmlformats.org/officeDocument/2006/relationships" ref="D219" display="https://www.tribanco.com.br/" r:id="rId111"/>
    <hyperlink xmlns:r="http://schemas.openxmlformats.org/officeDocument/2006/relationships" ref="D220" display="https://www.itau.com.br/" r:id="rId112"/>
    <hyperlink xmlns:r="http://schemas.openxmlformats.org/officeDocument/2006/relationships" ref="D221" display="https://www.bip.b.br/" r:id="rId113"/>
    <hyperlink xmlns:r="http://schemas.openxmlformats.org/officeDocument/2006/relationships" ref="D222" display="https://www.bancorenner.com.br/" r:id="rId114"/>
    <hyperlink xmlns:r="http://schemas.openxmlformats.org/officeDocument/2006/relationships" ref="D223" display="https://www.bancovotorantim.com.br/" r:id="rId115"/>
    <hyperlink xmlns:r="http://schemas.openxmlformats.org/officeDocument/2006/relationships" ref="D224" display="https://www.daycoval.com.br/" r:id="rId116"/>
    <hyperlink xmlns:r="http://schemas.openxmlformats.org/officeDocument/2006/relationships" ref="D225" display="https://www.ourinvest.com.br/" r:id="rId117"/>
    <hyperlink xmlns:r="http://schemas.openxmlformats.org/officeDocument/2006/relationships" ref="D226" display="https://www.cetelem.com.br/" r:id="rId118"/>
    <hyperlink xmlns:r="http://schemas.openxmlformats.org/officeDocument/2006/relationships" ref="D227" display="https://www.brp.com.br/" r:id="rId119"/>
    <hyperlink xmlns:r="http://schemas.openxmlformats.org/officeDocument/2006/relationships" ref="D228" display="https://www.bancosemear.com.br/" r:id="rId120"/>
    <hyperlink xmlns:r="http://schemas.openxmlformats.org/officeDocument/2006/relationships" ref="D229" display="https://www.citibank.com.br/" r:id="rId121"/>
    <hyperlink xmlns:r="http://schemas.openxmlformats.org/officeDocument/2006/relationships" ref="D230" display="https://www.bancomodal.com.br/" r:id="rId122"/>
    <hyperlink xmlns:r="http://schemas.openxmlformats.org/officeDocument/2006/relationships" ref="D231" display="https://www.rabobank.com.br/" r:id="rId123"/>
    <hyperlink xmlns:r="http://schemas.openxmlformats.org/officeDocument/2006/relationships" ref="D232" display="https://www.sicredi.com.br/" r:id="rId124"/>
    <hyperlink xmlns:r="http://schemas.openxmlformats.org/officeDocument/2006/relationships" ref="D233" display="https://www.br.scotiabank.com/" r:id="rId125"/>
    <hyperlink xmlns:r="http://schemas.openxmlformats.org/officeDocument/2006/relationships" ref="D234" display="https://www.bnpparibas.com.br/" r:id="rId126"/>
    <hyperlink xmlns:r="http://schemas.openxmlformats.org/officeDocument/2006/relationships" ref="D235" display="https://www.nbcbank.com.br/" r:id="rId127"/>
    <hyperlink xmlns:r="http://schemas.openxmlformats.org/officeDocument/2006/relationships" ref="D236" display="https://www.btgpactual.com/" r:id="rId128"/>
    <hyperlink xmlns:r="http://schemas.openxmlformats.org/officeDocument/2006/relationships" ref="D237" display="https://www.ml.com/" r:id="rId129"/>
    <hyperlink xmlns:r="http://schemas.openxmlformats.org/officeDocument/2006/relationships" ref="D238" display="https://www.bancokeb.com.br/" r:id="rId130"/>
  </hyperlinks>
  <pageMargins left="0.511811024" right="0.511811024" top="0.787401575" bottom="0.787401575" header="0.31496062" footer="0.31496062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Guilherme Alves</dc:creator>
  <dcterms:created xsi:type="dcterms:W3CDTF">2024-04-10T13:25:34Z</dcterms:created>
  <dcterms:modified xsi:type="dcterms:W3CDTF">2025-02-21T11:44:36Z</dcterms:modified>
  <cp:lastModifiedBy>Obras</cp:lastModifiedBy>
</cp:coreProperties>
</file>