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ites\ATS_test_respository\"/>
    </mc:Choice>
  </mc:AlternateContent>
  <bookViews>
    <workbookView xWindow="0" yWindow="0" windowWidth="28800" windowHeight="14232"/>
  </bookViews>
  <sheets>
    <sheet name="Sheet1" sheetId="1" r:id="rId1"/>
    <sheet name="Sheet2" sheetId="2" r:id="rId2"/>
    <sheet name="Sheet3" sheetId="6" r:id="rId3"/>
    <sheet name="Sheet4" sheetId="7" r:id="rId4"/>
  </sheets>
  <definedNames>
    <definedName name="_xlnm._FilterDatabase" localSheetId="0" hidden="1">Sheet1!$A$1:$I$357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2" i="2"/>
  <c r="G21" i="6" l="1"/>
  <c r="H21" i="6"/>
  <c r="I21" i="6"/>
  <c r="J21" i="6"/>
  <c r="G22" i="6"/>
  <c r="H22" i="6"/>
  <c r="I22" i="6"/>
  <c r="J22" i="6"/>
  <c r="G23" i="6"/>
  <c r="H23" i="6"/>
  <c r="I23" i="6"/>
  <c r="J23" i="6"/>
  <c r="G24" i="6"/>
  <c r="H24" i="6"/>
  <c r="I24" i="6"/>
  <c r="J24" i="6"/>
  <c r="G25" i="6"/>
  <c r="H25" i="6"/>
  <c r="I25" i="6"/>
  <c r="J25" i="6"/>
  <c r="G26" i="6"/>
  <c r="H26" i="6"/>
  <c r="I26" i="6"/>
  <c r="J26" i="6"/>
  <c r="G27" i="6"/>
  <c r="H27" i="6"/>
  <c r="I27" i="6"/>
  <c r="J27" i="6"/>
  <c r="G28" i="6"/>
  <c r="H28" i="6"/>
  <c r="I28" i="6"/>
  <c r="J28" i="6"/>
  <c r="G29" i="6"/>
  <c r="H29" i="6"/>
  <c r="I29" i="6"/>
  <c r="J29" i="6"/>
  <c r="G30" i="6"/>
  <c r="H30" i="6"/>
  <c r="I30" i="6"/>
  <c r="J30" i="6"/>
  <c r="G31" i="6"/>
  <c r="H31" i="6"/>
  <c r="I31" i="6"/>
  <c r="J31" i="6"/>
  <c r="G32" i="6"/>
  <c r="H32" i="6"/>
  <c r="I32" i="6"/>
  <c r="J32" i="6"/>
  <c r="G33" i="6"/>
  <c r="H33" i="6"/>
  <c r="I33" i="6"/>
  <c r="J33" i="6"/>
  <c r="G34" i="6"/>
  <c r="H34" i="6"/>
  <c r="I34" i="6"/>
  <c r="J34" i="6"/>
  <c r="G35" i="6"/>
  <c r="H35" i="6"/>
  <c r="I35" i="6"/>
  <c r="J35" i="6"/>
  <c r="G36" i="6"/>
  <c r="H36" i="6"/>
  <c r="I36" i="6"/>
  <c r="J36" i="6"/>
  <c r="G37" i="6"/>
  <c r="H37" i="6"/>
  <c r="I37" i="6"/>
  <c r="J37" i="6"/>
  <c r="G38" i="6"/>
  <c r="H38" i="6"/>
  <c r="I38" i="6"/>
  <c r="J38" i="6"/>
  <c r="G39" i="6"/>
  <c r="H39" i="6"/>
  <c r="I39" i="6"/>
  <c r="J39" i="6"/>
  <c r="G40" i="6"/>
  <c r="H40" i="6"/>
  <c r="I40" i="6"/>
  <c r="J40" i="6"/>
  <c r="G41" i="6"/>
  <c r="H41" i="6"/>
  <c r="I41" i="6"/>
  <c r="J41" i="6"/>
  <c r="G42" i="6"/>
  <c r="H42" i="6"/>
  <c r="I42" i="6"/>
  <c r="J42" i="6"/>
  <c r="G43" i="6"/>
  <c r="H43" i="6"/>
  <c r="I43" i="6"/>
  <c r="J43" i="6"/>
  <c r="G44" i="6"/>
  <c r="H44" i="6"/>
  <c r="I44" i="6"/>
  <c r="J44" i="6"/>
  <c r="G45" i="6"/>
  <c r="H45" i="6"/>
  <c r="I45" i="6"/>
  <c r="J45" i="6"/>
  <c r="G46" i="6"/>
  <c r="H46" i="6"/>
  <c r="I46" i="6"/>
  <c r="J46" i="6"/>
  <c r="G47" i="6"/>
  <c r="H47" i="6"/>
  <c r="I47" i="6"/>
  <c r="J47" i="6"/>
  <c r="G48" i="6"/>
  <c r="H48" i="6"/>
  <c r="I48" i="6"/>
  <c r="J48"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G68" i="6"/>
  <c r="H68" i="6"/>
  <c r="I68" i="6"/>
  <c r="J68" i="6"/>
  <c r="G69" i="6"/>
  <c r="H69" i="6"/>
  <c r="I69" i="6"/>
  <c r="J69" i="6"/>
  <c r="G70" i="6"/>
  <c r="H70" i="6"/>
  <c r="I70" i="6"/>
  <c r="J70" i="6"/>
  <c r="G71" i="6"/>
  <c r="H71" i="6"/>
  <c r="I71" i="6"/>
  <c r="J71" i="6"/>
  <c r="G72" i="6"/>
  <c r="H72" i="6"/>
  <c r="I72" i="6"/>
  <c r="J72" i="6"/>
  <c r="G73" i="6"/>
  <c r="H73" i="6"/>
  <c r="I73" i="6"/>
  <c r="J73" i="6"/>
  <c r="G74" i="6"/>
  <c r="H74" i="6"/>
  <c r="I74" i="6"/>
  <c r="J74" i="6"/>
  <c r="G75" i="6"/>
  <c r="H75" i="6"/>
  <c r="I75" i="6"/>
  <c r="J75" i="6"/>
  <c r="G76" i="6"/>
  <c r="H76" i="6"/>
  <c r="I76" i="6"/>
  <c r="J76" i="6"/>
  <c r="G77" i="6"/>
  <c r="H77" i="6"/>
  <c r="I77" i="6"/>
  <c r="J77" i="6"/>
  <c r="G78" i="6"/>
  <c r="H78" i="6"/>
  <c r="I78" i="6"/>
  <c r="J78" i="6"/>
  <c r="G79" i="6"/>
  <c r="H79" i="6"/>
  <c r="I79" i="6"/>
  <c r="J79" i="6"/>
  <c r="G80" i="6"/>
  <c r="H80" i="6"/>
  <c r="I80" i="6"/>
  <c r="J80" i="6"/>
  <c r="G81" i="6"/>
  <c r="H81" i="6"/>
  <c r="I81" i="6"/>
  <c r="J81" i="6"/>
  <c r="G82" i="6"/>
  <c r="H82" i="6"/>
  <c r="I82" i="6"/>
  <c r="J82" i="6"/>
  <c r="G83" i="6"/>
  <c r="H83" i="6"/>
  <c r="I83" i="6"/>
  <c r="J83" i="6"/>
  <c r="G84" i="6"/>
  <c r="H84" i="6"/>
  <c r="I84" i="6"/>
  <c r="J84" i="6"/>
  <c r="G85" i="6"/>
  <c r="H85" i="6"/>
  <c r="I85" i="6"/>
  <c r="J85" i="6"/>
  <c r="G86" i="6"/>
  <c r="H86" i="6"/>
  <c r="I86" i="6"/>
  <c r="J86" i="6"/>
  <c r="G87" i="6"/>
  <c r="H87" i="6"/>
  <c r="I87" i="6"/>
  <c r="J87" i="6"/>
  <c r="G88" i="6"/>
  <c r="H88" i="6"/>
  <c r="I88" i="6"/>
  <c r="J88" i="6"/>
  <c r="G89" i="6"/>
  <c r="H89" i="6"/>
  <c r="I89" i="6"/>
  <c r="J89" i="6"/>
  <c r="G90" i="6"/>
  <c r="H90" i="6"/>
  <c r="I90" i="6"/>
  <c r="J90" i="6"/>
  <c r="G91" i="6"/>
  <c r="H91" i="6"/>
  <c r="I91" i="6"/>
  <c r="J91" i="6"/>
  <c r="G92" i="6"/>
  <c r="H92" i="6"/>
  <c r="I92" i="6"/>
  <c r="J92" i="6"/>
  <c r="G93" i="6"/>
  <c r="H93" i="6"/>
  <c r="I93" i="6"/>
  <c r="J93" i="6"/>
  <c r="G94" i="6"/>
  <c r="H94" i="6"/>
  <c r="I94" i="6"/>
  <c r="J94" i="6"/>
  <c r="G95" i="6"/>
  <c r="H95" i="6"/>
  <c r="I95" i="6"/>
  <c r="J95" i="6"/>
  <c r="G96" i="6"/>
  <c r="H96" i="6"/>
  <c r="I96" i="6"/>
  <c r="J96" i="6"/>
  <c r="G97" i="6"/>
  <c r="H97" i="6"/>
  <c r="I97" i="6"/>
  <c r="J97" i="6"/>
  <c r="G98" i="6"/>
  <c r="H98" i="6"/>
  <c r="I98" i="6"/>
  <c r="J98" i="6"/>
  <c r="G99" i="6"/>
  <c r="H99" i="6"/>
  <c r="I99" i="6"/>
  <c r="J99" i="6"/>
  <c r="G100" i="6"/>
  <c r="H100" i="6"/>
  <c r="I100" i="6"/>
  <c r="J100" i="6"/>
  <c r="G101" i="6"/>
  <c r="H101" i="6"/>
  <c r="I101" i="6"/>
  <c r="J101" i="6"/>
  <c r="G102" i="6"/>
  <c r="H102" i="6"/>
  <c r="I102" i="6"/>
  <c r="J102" i="6"/>
  <c r="G103" i="6"/>
  <c r="H103" i="6"/>
  <c r="I103" i="6"/>
  <c r="J103" i="6"/>
  <c r="G104" i="6"/>
  <c r="H104" i="6"/>
  <c r="I104" i="6"/>
  <c r="J104" i="6"/>
  <c r="G105" i="6"/>
  <c r="H105" i="6"/>
  <c r="I105" i="6"/>
  <c r="J105" i="6"/>
  <c r="G106" i="6"/>
  <c r="H106" i="6"/>
  <c r="I106" i="6"/>
  <c r="J106" i="6"/>
  <c r="G107" i="6"/>
  <c r="H107" i="6"/>
  <c r="I107" i="6"/>
  <c r="J107" i="6"/>
  <c r="G108" i="6"/>
  <c r="H108" i="6"/>
  <c r="I108" i="6"/>
  <c r="J108" i="6"/>
  <c r="G109" i="6"/>
  <c r="H109" i="6"/>
  <c r="I109" i="6"/>
  <c r="J109" i="6"/>
  <c r="G110" i="6"/>
  <c r="H110" i="6"/>
  <c r="I110" i="6"/>
  <c r="J110" i="6"/>
  <c r="G111" i="6"/>
  <c r="H111" i="6"/>
  <c r="I111" i="6"/>
  <c r="J111" i="6"/>
  <c r="G112" i="6"/>
  <c r="H112" i="6"/>
  <c r="I112" i="6"/>
  <c r="J112"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G132" i="6"/>
  <c r="H132" i="6"/>
  <c r="I132" i="6"/>
  <c r="J132" i="6"/>
  <c r="G133" i="6"/>
  <c r="H133" i="6"/>
  <c r="I133" i="6"/>
  <c r="J133" i="6"/>
  <c r="G134" i="6"/>
  <c r="H134" i="6"/>
  <c r="I134" i="6"/>
  <c r="J134" i="6"/>
  <c r="G135" i="6"/>
  <c r="H135" i="6"/>
  <c r="I135" i="6"/>
  <c r="J135" i="6"/>
  <c r="G136" i="6"/>
  <c r="H136" i="6"/>
  <c r="I136" i="6"/>
  <c r="J136" i="6"/>
  <c r="G137" i="6"/>
  <c r="H137" i="6"/>
  <c r="I137" i="6"/>
  <c r="J137" i="6"/>
  <c r="G138" i="6"/>
  <c r="H138" i="6"/>
  <c r="I138" i="6"/>
  <c r="J138" i="6"/>
  <c r="G139" i="6"/>
  <c r="H139" i="6"/>
  <c r="I139" i="6"/>
  <c r="J139" i="6"/>
  <c r="G140" i="6"/>
  <c r="H140" i="6"/>
  <c r="I140" i="6"/>
  <c r="J140" i="6"/>
  <c r="G141" i="6"/>
  <c r="H141" i="6"/>
  <c r="I141" i="6"/>
  <c r="J141" i="6"/>
  <c r="G142" i="6"/>
  <c r="H142" i="6"/>
  <c r="I142" i="6"/>
  <c r="J142" i="6"/>
  <c r="G143" i="6"/>
  <c r="H143" i="6"/>
  <c r="I143" i="6"/>
  <c r="J143" i="6"/>
  <c r="G144" i="6"/>
  <c r="H144" i="6"/>
  <c r="I144" i="6"/>
  <c r="J144" i="6"/>
  <c r="G145" i="6"/>
  <c r="H145" i="6"/>
  <c r="I145" i="6"/>
  <c r="J145" i="6"/>
  <c r="G146" i="6"/>
  <c r="H146" i="6"/>
  <c r="I146" i="6"/>
  <c r="J146" i="6"/>
  <c r="G147" i="6"/>
  <c r="H147" i="6"/>
  <c r="I147" i="6"/>
  <c r="J147" i="6"/>
  <c r="G148" i="6"/>
  <c r="H148" i="6"/>
  <c r="I148" i="6"/>
  <c r="J148" i="6"/>
  <c r="G149" i="6"/>
  <c r="H149" i="6"/>
  <c r="I149" i="6"/>
  <c r="J149" i="6"/>
  <c r="G150" i="6"/>
  <c r="H150" i="6"/>
  <c r="I150" i="6"/>
  <c r="J150" i="6"/>
  <c r="G151" i="6"/>
  <c r="H151" i="6"/>
  <c r="I151" i="6"/>
  <c r="J151" i="6"/>
  <c r="G152" i="6"/>
  <c r="H152" i="6"/>
  <c r="I152" i="6"/>
  <c r="J152" i="6"/>
  <c r="G153" i="6"/>
  <c r="H153" i="6"/>
  <c r="I153" i="6"/>
  <c r="J153" i="6"/>
  <c r="G154" i="6"/>
  <c r="H154" i="6"/>
  <c r="I154" i="6"/>
  <c r="J154" i="6"/>
  <c r="G155" i="6"/>
  <c r="H155" i="6"/>
  <c r="I155" i="6"/>
  <c r="J155" i="6"/>
  <c r="G156" i="6"/>
  <c r="H156" i="6"/>
  <c r="I156" i="6"/>
  <c r="J156" i="6"/>
  <c r="G157" i="6"/>
  <c r="H157" i="6"/>
  <c r="I157" i="6"/>
  <c r="J157" i="6"/>
  <c r="G158" i="6"/>
  <c r="H158" i="6"/>
  <c r="I158" i="6"/>
  <c r="J158" i="6"/>
  <c r="G159" i="6"/>
  <c r="H159" i="6"/>
  <c r="I159" i="6"/>
  <c r="J159" i="6"/>
  <c r="G160" i="6"/>
  <c r="H160" i="6"/>
  <c r="I160" i="6"/>
  <c r="J160" i="6"/>
  <c r="G161" i="6"/>
  <c r="H161" i="6"/>
  <c r="I161" i="6"/>
  <c r="J161" i="6"/>
  <c r="G162" i="6"/>
  <c r="H162" i="6"/>
  <c r="I162" i="6"/>
  <c r="J162" i="6"/>
  <c r="G163" i="6"/>
  <c r="H163" i="6"/>
  <c r="I163" i="6"/>
  <c r="J163" i="6"/>
  <c r="G164" i="6"/>
  <c r="H164" i="6"/>
  <c r="I164" i="6"/>
  <c r="J164" i="6"/>
  <c r="G165" i="6"/>
  <c r="H165" i="6"/>
  <c r="I165" i="6"/>
  <c r="J165" i="6"/>
  <c r="G166" i="6"/>
  <c r="H166" i="6"/>
  <c r="I166" i="6"/>
  <c r="J166" i="6"/>
  <c r="G167" i="6"/>
  <c r="H167" i="6"/>
  <c r="I167" i="6"/>
  <c r="J167" i="6"/>
  <c r="G168" i="6"/>
  <c r="H168" i="6"/>
  <c r="I168" i="6"/>
  <c r="J168" i="6"/>
  <c r="G169" i="6"/>
  <c r="H169" i="6"/>
  <c r="I169" i="6"/>
  <c r="J169" i="6"/>
  <c r="G170" i="6"/>
  <c r="H170" i="6"/>
  <c r="I170" i="6"/>
  <c r="J170" i="6"/>
  <c r="G171" i="6"/>
  <c r="H171" i="6"/>
  <c r="I171" i="6"/>
  <c r="J171" i="6"/>
  <c r="G172" i="6"/>
  <c r="H172" i="6"/>
  <c r="I172" i="6"/>
  <c r="J172" i="6"/>
  <c r="G173" i="6"/>
  <c r="H173" i="6"/>
  <c r="I173" i="6"/>
  <c r="J173" i="6"/>
  <c r="G174" i="6"/>
  <c r="H174" i="6"/>
  <c r="I174" i="6"/>
  <c r="J174" i="6"/>
  <c r="G175" i="6"/>
  <c r="H175" i="6"/>
  <c r="I175" i="6"/>
  <c r="J175" i="6"/>
  <c r="G176" i="6"/>
  <c r="H176" i="6"/>
  <c r="I176" i="6"/>
  <c r="J176" i="6"/>
  <c r="G177" i="6"/>
  <c r="H177" i="6"/>
  <c r="I177" i="6"/>
  <c r="J177" i="6"/>
  <c r="G178" i="6"/>
  <c r="H178" i="6"/>
  <c r="I178" i="6"/>
  <c r="J178" i="6"/>
  <c r="G179" i="6"/>
  <c r="H179" i="6"/>
  <c r="I179" i="6"/>
  <c r="J179" i="6"/>
  <c r="G180" i="6"/>
  <c r="H180" i="6"/>
  <c r="I180" i="6"/>
  <c r="J180" i="6"/>
  <c r="G181" i="6"/>
  <c r="H181" i="6"/>
  <c r="I181" i="6"/>
  <c r="J181" i="6"/>
  <c r="G182" i="6"/>
  <c r="H182" i="6"/>
  <c r="I182" i="6"/>
  <c r="J182" i="6"/>
  <c r="G183" i="6"/>
  <c r="H183" i="6"/>
  <c r="I183" i="6"/>
  <c r="J183" i="6"/>
  <c r="G184" i="6"/>
  <c r="H184" i="6"/>
  <c r="I184" i="6"/>
  <c r="J184" i="6"/>
  <c r="G185" i="6"/>
  <c r="H185" i="6"/>
  <c r="I185" i="6"/>
  <c r="J185" i="6"/>
  <c r="G186" i="6"/>
  <c r="H186" i="6"/>
  <c r="I186" i="6"/>
  <c r="J186" i="6"/>
  <c r="G187" i="6"/>
  <c r="H187" i="6"/>
  <c r="I187" i="6"/>
  <c r="J187" i="6"/>
  <c r="G188" i="6"/>
  <c r="H188" i="6"/>
  <c r="I188" i="6"/>
  <c r="J188" i="6"/>
  <c r="G189" i="6"/>
  <c r="H189" i="6"/>
  <c r="I189" i="6"/>
  <c r="J189" i="6"/>
  <c r="G190" i="6"/>
  <c r="H190" i="6"/>
  <c r="I190" i="6"/>
  <c r="J190" i="6"/>
  <c r="G191" i="6"/>
  <c r="H191" i="6"/>
  <c r="I191" i="6"/>
  <c r="J191" i="6"/>
  <c r="G192" i="6"/>
  <c r="H192" i="6"/>
  <c r="I192" i="6"/>
  <c r="J192" i="6"/>
  <c r="G193" i="6"/>
  <c r="H193" i="6"/>
  <c r="I193" i="6"/>
  <c r="J193" i="6"/>
  <c r="G194" i="6"/>
  <c r="H194" i="6"/>
  <c r="I194" i="6"/>
  <c r="J194" i="6"/>
  <c r="G195" i="6"/>
  <c r="H195" i="6"/>
  <c r="I195" i="6"/>
  <c r="J195" i="6"/>
  <c r="G196" i="6"/>
  <c r="H196" i="6"/>
  <c r="I196" i="6"/>
  <c r="J196" i="6"/>
  <c r="G197" i="6"/>
  <c r="H197" i="6"/>
  <c r="I197" i="6"/>
  <c r="J197" i="6"/>
  <c r="G198" i="6"/>
  <c r="H198" i="6"/>
  <c r="I198" i="6"/>
  <c r="J198" i="6"/>
  <c r="G199" i="6"/>
  <c r="H199" i="6"/>
  <c r="I199" i="6"/>
  <c r="J199" i="6"/>
  <c r="G200" i="6"/>
  <c r="H200" i="6"/>
  <c r="I200" i="6"/>
  <c r="J200" i="6"/>
  <c r="G201" i="6"/>
  <c r="H201" i="6"/>
  <c r="I201" i="6"/>
  <c r="J201" i="6"/>
  <c r="G202" i="6"/>
  <c r="H202" i="6"/>
  <c r="I202" i="6"/>
  <c r="J202" i="6"/>
  <c r="G203" i="6"/>
  <c r="H203" i="6"/>
  <c r="I203" i="6"/>
  <c r="J203" i="6"/>
  <c r="G204" i="6"/>
  <c r="H204" i="6"/>
  <c r="I204" i="6"/>
  <c r="J204" i="6"/>
  <c r="G205" i="6"/>
  <c r="H205" i="6"/>
  <c r="I205" i="6"/>
  <c r="J205" i="6"/>
  <c r="G206" i="6"/>
  <c r="H206" i="6"/>
  <c r="I206" i="6"/>
  <c r="J206" i="6"/>
  <c r="G207" i="6"/>
  <c r="H207" i="6"/>
  <c r="I207" i="6"/>
  <c r="J207" i="6"/>
  <c r="G208" i="6"/>
  <c r="H208" i="6"/>
  <c r="I208" i="6"/>
  <c r="J208" i="6"/>
  <c r="G209" i="6"/>
  <c r="H209" i="6"/>
  <c r="I209" i="6"/>
  <c r="J209" i="6"/>
  <c r="G210" i="6"/>
  <c r="H210" i="6"/>
  <c r="I210" i="6"/>
  <c r="J210" i="6"/>
  <c r="G211" i="6"/>
  <c r="H211" i="6"/>
  <c r="I211" i="6"/>
  <c r="J211" i="6"/>
  <c r="G212" i="6"/>
  <c r="H212" i="6"/>
  <c r="I212" i="6"/>
  <c r="J212" i="6"/>
  <c r="G213" i="6"/>
  <c r="H213" i="6"/>
  <c r="I213" i="6"/>
  <c r="J213" i="6"/>
  <c r="G214" i="6"/>
  <c r="H214" i="6"/>
  <c r="I214" i="6"/>
  <c r="J214" i="6"/>
  <c r="G215" i="6"/>
  <c r="H215" i="6"/>
  <c r="I215" i="6"/>
  <c r="J215" i="6"/>
  <c r="G216" i="6"/>
  <c r="H216" i="6"/>
  <c r="I216" i="6"/>
  <c r="J216" i="6"/>
  <c r="G217" i="6"/>
  <c r="H217" i="6"/>
  <c r="I217" i="6"/>
  <c r="J217" i="6"/>
  <c r="G218" i="6"/>
  <c r="H218" i="6"/>
  <c r="I218" i="6"/>
  <c r="J218" i="6"/>
  <c r="G219" i="6"/>
  <c r="H219" i="6"/>
  <c r="I219" i="6"/>
  <c r="J219" i="6"/>
  <c r="G220" i="6"/>
  <c r="H220" i="6"/>
  <c r="I220" i="6"/>
  <c r="J220" i="6"/>
  <c r="G221" i="6"/>
  <c r="H221" i="6"/>
  <c r="I221" i="6"/>
  <c r="J221" i="6"/>
  <c r="G222" i="6"/>
  <c r="H222" i="6"/>
  <c r="I222" i="6"/>
  <c r="J222" i="6"/>
  <c r="G223" i="6"/>
  <c r="H223" i="6"/>
  <c r="I223" i="6"/>
  <c r="J223" i="6"/>
  <c r="G224" i="6"/>
  <c r="H224" i="6"/>
  <c r="I224" i="6"/>
  <c r="J224" i="6"/>
  <c r="G225" i="6"/>
  <c r="H225" i="6"/>
  <c r="I225" i="6"/>
  <c r="J225" i="6"/>
  <c r="G226" i="6"/>
  <c r="H226" i="6"/>
  <c r="I226" i="6"/>
  <c r="J226" i="6"/>
  <c r="G227" i="6"/>
  <c r="H227" i="6"/>
  <c r="I227" i="6"/>
  <c r="J227" i="6"/>
  <c r="G228" i="6"/>
  <c r="H228" i="6"/>
  <c r="I228" i="6"/>
  <c r="J228" i="6"/>
  <c r="G229" i="6"/>
  <c r="H229" i="6"/>
  <c r="I229" i="6"/>
  <c r="J229" i="6"/>
  <c r="G230" i="6"/>
  <c r="H230" i="6"/>
  <c r="I230" i="6"/>
  <c r="J230" i="6"/>
  <c r="G231" i="6"/>
  <c r="H231" i="6"/>
  <c r="I231" i="6"/>
  <c r="J231" i="6"/>
  <c r="G232" i="6"/>
  <c r="H232" i="6"/>
  <c r="I232" i="6"/>
  <c r="J232" i="6"/>
  <c r="G233" i="6"/>
  <c r="H233" i="6"/>
  <c r="I233" i="6"/>
  <c r="J233" i="6"/>
  <c r="G234" i="6"/>
  <c r="H234" i="6"/>
  <c r="I234" i="6"/>
  <c r="J234" i="6"/>
  <c r="G235" i="6"/>
  <c r="H235" i="6"/>
  <c r="I235" i="6"/>
  <c r="J235" i="6"/>
  <c r="G236" i="6"/>
  <c r="H236" i="6"/>
  <c r="I236" i="6"/>
  <c r="J236" i="6"/>
  <c r="G237" i="6"/>
  <c r="H237" i="6"/>
  <c r="I237" i="6"/>
  <c r="J237" i="6"/>
  <c r="G238" i="6"/>
  <c r="H238" i="6"/>
  <c r="I238" i="6"/>
  <c r="J238" i="6"/>
  <c r="G239" i="6"/>
  <c r="H239" i="6"/>
  <c r="I239" i="6"/>
  <c r="J239" i="6"/>
  <c r="G240" i="6"/>
  <c r="H240" i="6"/>
  <c r="I240" i="6"/>
  <c r="J240" i="6"/>
  <c r="G241" i="6"/>
  <c r="H241" i="6"/>
  <c r="I241" i="6"/>
  <c r="J241" i="6"/>
  <c r="G242" i="6"/>
  <c r="H242" i="6"/>
  <c r="I242" i="6"/>
  <c r="J242" i="6"/>
  <c r="G243" i="6"/>
  <c r="H243" i="6"/>
  <c r="I243" i="6"/>
  <c r="J243" i="6"/>
  <c r="G244" i="6"/>
  <c r="H244" i="6"/>
  <c r="I244" i="6"/>
  <c r="J244" i="6"/>
  <c r="G245" i="6"/>
  <c r="H245" i="6"/>
  <c r="I245" i="6"/>
  <c r="J245" i="6"/>
  <c r="G246" i="6"/>
  <c r="H246" i="6"/>
  <c r="I246" i="6"/>
  <c r="J246" i="6"/>
  <c r="G247" i="6"/>
  <c r="H247" i="6"/>
  <c r="I247" i="6"/>
  <c r="J247" i="6"/>
  <c r="G248" i="6"/>
  <c r="H248" i="6"/>
  <c r="I248" i="6"/>
  <c r="J248" i="6"/>
  <c r="G249" i="6"/>
  <c r="H249" i="6"/>
  <c r="I249" i="6"/>
  <c r="J249" i="6"/>
  <c r="G250" i="6"/>
  <c r="H250" i="6"/>
  <c r="I250" i="6"/>
  <c r="J250" i="6"/>
  <c r="G251" i="6"/>
  <c r="H251" i="6"/>
  <c r="I251" i="6"/>
  <c r="J251" i="6"/>
  <c r="G252" i="6"/>
  <c r="H252" i="6"/>
  <c r="I252" i="6"/>
  <c r="J252" i="6"/>
  <c r="G253" i="6"/>
  <c r="H253" i="6"/>
  <c r="I253" i="6"/>
  <c r="J253" i="6"/>
  <c r="G254" i="6"/>
  <c r="H254" i="6"/>
  <c r="I254" i="6"/>
  <c r="J254" i="6"/>
  <c r="G255" i="6"/>
  <c r="H255" i="6"/>
  <c r="I255" i="6"/>
  <c r="J255" i="6"/>
  <c r="G256" i="6"/>
  <c r="H256" i="6"/>
  <c r="I256" i="6"/>
  <c r="J256" i="6"/>
  <c r="G257" i="6"/>
  <c r="H257" i="6"/>
  <c r="I257" i="6"/>
  <c r="J257" i="6"/>
  <c r="G258" i="6"/>
  <c r="H258" i="6"/>
  <c r="I258" i="6"/>
  <c r="J258" i="6"/>
  <c r="G259" i="6"/>
  <c r="H259" i="6"/>
  <c r="I259" i="6"/>
  <c r="J259" i="6"/>
  <c r="G260" i="6"/>
  <c r="H260" i="6"/>
  <c r="I260" i="6"/>
  <c r="J260" i="6"/>
  <c r="G261" i="6"/>
  <c r="H261" i="6"/>
  <c r="I261" i="6"/>
  <c r="J261" i="6"/>
  <c r="G262" i="6"/>
  <c r="H262" i="6"/>
  <c r="I262" i="6"/>
  <c r="J262" i="6"/>
  <c r="G263" i="6"/>
  <c r="H263" i="6"/>
  <c r="I263" i="6"/>
  <c r="J263" i="6"/>
  <c r="G264" i="6"/>
  <c r="H264" i="6"/>
  <c r="I264" i="6"/>
  <c r="J264" i="6"/>
  <c r="G265" i="6"/>
  <c r="H265" i="6"/>
  <c r="I265" i="6"/>
  <c r="J265" i="6"/>
  <c r="G266" i="6"/>
  <c r="H266" i="6"/>
  <c r="I266" i="6"/>
  <c r="J266" i="6"/>
  <c r="G267" i="6"/>
  <c r="H267" i="6"/>
  <c r="I267" i="6"/>
  <c r="J267" i="6"/>
  <c r="G268" i="6"/>
  <c r="H268" i="6"/>
  <c r="I268" i="6"/>
  <c r="J268" i="6"/>
  <c r="G269" i="6"/>
  <c r="H269" i="6"/>
  <c r="I269" i="6"/>
  <c r="J269" i="6"/>
  <c r="G270" i="6"/>
  <c r="H270" i="6"/>
  <c r="I270" i="6"/>
  <c r="J270" i="6"/>
  <c r="G271" i="6"/>
  <c r="H271" i="6"/>
  <c r="I271" i="6"/>
  <c r="J271" i="6"/>
  <c r="G272" i="6"/>
  <c r="H272" i="6"/>
  <c r="I272" i="6"/>
  <c r="J272" i="6"/>
  <c r="G273" i="6"/>
  <c r="H273" i="6"/>
  <c r="I273" i="6"/>
  <c r="J273" i="6"/>
  <c r="G274" i="6"/>
  <c r="H274" i="6"/>
  <c r="I274" i="6"/>
  <c r="J274" i="6"/>
  <c r="G275" i="6"/>
  <c r="H275" i="6"/>
  <c r="I275" i="6"/>
  <c r="J275" i="6"/>
  <c r="G276" i="6"/>
  <c r="H276" i="6"/>
  <c r="I276" i="6"/>
  <c r="J276" i="6"/>
  <c r="G277" i="6"/>
  <c r="H277" i="6"/>
  <c r="I277" i="6"/>
  <c r="J277" i="6"/>
  <c r="G278" i="6"/>
  <c r="H278" i="6"/>
  <c r="I278" i="6"/>
  <c r="J278" i="6"/>
  <c r="G279" i="6"/>
  <c r="H279" i="6"/>
  <c r="I279" i="6"/>
  <c r="J279" i="6"/>
  <c r="G280" i="6"/>
  <c r="H280" i="6"/>
  <c r="I280" i="6"/>
  <c r="J280" i="6"/>
  <c r="G281" i="6"/>
  <c r="H281" i="6"/>
  <c r="I281" i="6"/>
  <c r="J281" i="6"/>
  <c r="G282" i="6"/>
  <c r="H282" i="6"/>
  <c r="I282" i="6"/>
  <c r="J282" i="6"/>
  <c r="G283" i="6"/>
  <c r="H283" i="6"/>
  <c r="I283" i="6"/>
  <c r="J283" i="6"/>
  <c r="G284" i="6"/>
  <c r="H284" i="6"/>
  <c r="I284" i="6"/>
  <c r="J284" i="6"/>
  <c r="G285" i="6"/>
  <c r="H285" i="6"/>
  <c r="I285" i="6"/>
  <c r="J285" i="6"/>
  <c r="G286" i="6"/>
  <c r="H286" i="6"/>
  <c r="I286" i="6"/>
  <c r="J286" i="6"/>
  <c r="G287" i="6"/>
  <c r="H287" i="6"/>
  <c r="I287" i="6"/>
  <c r="J287" i="6"/>
  <c r="G288" i="6"/>
  <c r="H288" i="6"/>
  <c r="I288" i="6"/>
  <c r="J288" i="6"/>
  <c r="G289" i="6"/>
  <c r="H289" i="6"/>
  <c r="I289" i="6"/>
  <c r="J289" i="6"/>
  <c r="G290" i="6"/>
  <c r="H290" i="6"/>
  <c r="I290" i="6"/>
  <c r="J290" i="6"/>
  <c r="G291" i="6"/>
  <c r="H291" i="6"/>
  <c r="I291" i="6"/>
  <c r="J291" i="6"/>
  <c r="G292" i="6"/>
  <c r="H292" i="6"/>
  <c r="I292" i="6"/>
  <c r="J292" i="6"/>
  <c r="G293" i="6"/>
  <c r="H293" i="6"/>
  <c r="I293" i="6"/>
  <c r="J293" i="6"/>
  <c r="G294" i="6"/>
  <c r="H294" i="6"/>
  <c r="I294" i="6"/>
  <c r="J294" i="6"/>
  <c r="G295" i="6"/>
  <c r="H295" i="6"/>
  <c r="I295" i="6"/>
  <c r="J295" i="6"/>
  <c r="G296" i="6"/>
  <c r="H296" i="6"/>
  <c r="I296" i="6"/>
  <c r="J296" i="6"/>
  <c r="G297" i="6"/>
  <c r="H297" i="6"/>
  <c r="I297" i="6"/>
  <c r="J297" i="6"/>
  <c r="G298" i="6"/>
  <c r="H298" i="6"/>
  <c r="I298" i="6"/>
  <c r="J298" i="6"/>
  <c r="G299" i="6"/>
  <c r="H299" i="6"/>
  <c r="I299" i="6"/>
  <c r="J299" i="6"/>
  <c r="G300" i="6"/>
  <c r="H300" i="6"/>
  <c r="I300" i="6"/>
  <c r="J300" i="6"/>
  <c r="G301" i="6"/>
  <c r="H301" i="6"/>
  <c r="I301" i="6"/>
  <c r="J301" i="6"/>
  <c r="G302" i="6"/>
  <c r="H302" i="6"/>
  <c r="I302" i="6"/>
  <c r="J302" i="6"/>
  <c r="G303" i="6"/>
  <c r="H303" i="6"/>
  <c r="I303" i="6"/>
  <c r="J303" i="6"/>
  <c r="G304" i="6"/>
  <c r="H304" i="6"/>
  <c r="I304" i="6"/>
  <c r="J304" i="6"/>
  <c r="G305" i="6"/>
  <c r="H305" i="6"/>
  <c r="I305" i="6"/>
  <c r="J305" i="6"/>
  <c r="G306" i="6"/>
  <c r="H306" i="6"/>
  <c r="I306" i="6"/>
  <c r="J306" i="6"/>
  <c r="G307" i="6"/>
  <c r="H307" i="6"/>
  <c r="I307" i="6"/>
  <c r="J307" i="6"/>
  <c r="G308" i="6"/>
  <c r="H308" i="6"/>
  <c r="I308" i="6"/>
  <c r="J308" i="6"/>
  <c r="G309" i="6"/>
  <c r="H309" i="6"/>
  <c r="I309" i="6"/>
  <c r="J309" i="6"/>
  <c r="G310" i="6"/>
  <c r="H310" i="6"/>
  <c r="I310" i="6"/>
  <c r="J310" i="6"/>
  <c r="G311" i="6"/>
  <c r="H311" i="6"/>
  <c r="I311" i="6"/>
  <c r="J311" i="6"/>
  <c r="G312" i="6"/>
  <c r="H312" i="6"/>
  <c r="I312" i="6"/>
  <c r="J312" i="6"/>
  <c r="G313" i="6"/>
  <c r="H313" i="6"/>
  <c r="I313" i="6"/>
  <c r="J313" i="6"/>
  <c r="G314" i="6"/>
  <c r="H314" i="6"/>
  <c r="I314" i="6"/>
  <c r="J314" i="6"/>
  <c r="G315" i="6"/>
  <c r="H315" i="6"/>
  <c r="I315" i="6"/>
  <c r="J315" i="6"/>
  <c r="G316" i="6"/>
  <c r="H316" i="6"/>
  <c r="I316" i="6"/>
  <c r="J316" i="6"/>
  <c r="G317" i="6"/>
  <c r="H317" i="6"/>
  <c r="I317" i="6"/>
  <c r="J317" i="6"/>
  <c r="G318" i="6"/>
  <c r="H318" i="6"/>
  <c r="I318" i="6"/>
  <c r="J318" i="6"/>
  <c r="G319" i="6"/>
  <c r="H319" i="6"/>
  <c r="I319" i="6"/>
  <c r="J319" i="6"/>
  <c r="G320" i="6"/>
  <c r="H320" i="6"/>
  <c r="I320" i="6"/>
  <c r="J320" i="6"/>
  <c r="G321" i="6"/>
  <c r="H321" i="6"/>
  <c r="I321" i="6"/>
  <c r="J321" i="6"/>
  <c r="G322" i="6"/>
  <c r="H322" i="6"/>
  <c r="I322" i="6"/>
  <c r="J322" i="6"/>
  <c r="G323" i="6"/>
  <c r="H323" i="6"/>
  <c r="I323" i="6"/>
  <c r="J323" i="6"/>
  <c r="G324" i="6"/>
  <c r="H324" i="6"/>
  <c r="I324" i="6"/>
  <c r="J324" i="6"/>
  <c r="G325" i="6"/>
  <c r="H325" i="6"/>
  <c r="I325" i="6"/>
  <c r="J325" i="6"/>
  <c r="G326" i="6"/>
  <c r="H326" i="6"/>
  <c r="I326" i="6"/>
  <c r="J326" i="6"/>
  <c r="G327" i="6"/>
  <c r="H327" i="6"/>
  <c r="I327" i="6"/>
  <c r="J327" i="6"/>
  <c r="G328" i="6"/>
  <c r="H328" i="6"/>
  <c r="I328" i="6"/>
  <c r="J328" i="6"/>
  <c r="G329" i="6"/>
  <c r="H329" i="6"/>
  <c r="I329" i="6"/>
  <c r="J329" i="6"/>
  <c r="G330" i="6"/>
  <c r="H330" i="6"/>
  <c r="I330" i="6"/>
  <c r="J330" i="6"/>
  <c r="G331" i="6"/>
  <c r="H331" i="6"/>
  <c r="I331" i="6"/>
  <c r="J331" i="6"/>
  <c r="G332" i="6"/>
  <c r="H332" i="6"/>
  <c r="I332" i="6"/>
  <c r="J332" i="6"/>
  <c r="G333" i="6"/>
  <c r="H333" i="6"/>
  <c r="I333" i="6"/>
  <c r="J333" i="6"/>
  <c r="G334" i="6"/>
  <c r="H334" i="6"/>
  <c r="I334" i="6"/>
  <c r="J334" i="6"/>
  <c r="G335" i="6"/>
  <c r="H335" i="6"/>
  <c r="I335" i="6"/>
  <c r="J335" i="6"/>
  <c r="G336" i="6"/>
  <c r="H336" i="6"/>
  <c r="I336" i="6"/>
  <c r="J336" i="6"/>
  <c r="G337" i="6"/>
  <c r="H337" i="6"/>
  <c r="I337" i="6"/>
  <c r="J337" i="6"/>
  <c r="G338" i="6"/>
  <c r="H338" i="6"/>
  <c r="I338" i="6"/>
  <c r="J338" i="6"/>
  <c r="G339" i="6"/>
  <c r="H339" i="6"/>
  <c r="I339" i="6"/>
  <c r="J339" i="6"/>
  <c r="G340" i="6"/>
  <c r="H340" i="6"/>
  <c r="I340" i="6"/>
  <c r="J340" i="6"/>
  <c r="G341" i="6"/>
  <c r="H341" i="6"/>
  <c r="I341" i="6"/>
  <c r="J341" i="6"/>
  <c r="G342" i="6"/>
  <c r="H342" i="6"/>
  <c r="I342" i="6"/>
  <c r="J342" i="6"/>
  <c r="G343" i="6"/>
  <c r="H343" i="6"/>
  <c r="I343" i="6"/>
  <c r="J343" i="6"/>
  <c r="G344" i="6"/>
  <c r="H344" i="6"/>
  <c r="I344" i="6"/>
  <c r="J344" i="6"/>
  <c r="G345" i="6"/>
  <c r="H345" i="6"/>
  <c r="I345" i="6"/>
  <c r="J345" i="6"/>
  <c r="G346" i="6"/>
  <c r="H346" i="6"/>
  <c r="I346" i="6"/>
  <c r="J346" i="6"/>
  <c r="G347" i="6"/>
  <c r="H347" i="6"/>
  <c r="I347" i="6"/>
  <c r="J347" i="6"/>
  <c r="G348" i="6"/>
  <c r="H348" i="6"/>
  <c r="I348" i="6"/>
  <c r="J348" i="6"/>
  <c r="G349" i="6"/>
  <c r="H349" i="6"/>
  <c r="I349" i="6"/>
  <c r="J349" i="6"/>
  <c r="G350" i="6"/>
  <c r="H350" i="6"/>
  <c r="I350" i="6"/>
  <c r="J350" i="6"/>
  <c r="G351" i="6"/>
  <c r="H351" i="6"/>
  <c r="I351" i="6"/>
  <c r="J351" i="6"/>
  <c r="G352" i="6"/>
  <c r="H352" i="6"/>
  <c r="I352" i="6"/>
  <c r="J352" i="6"/>
  <c r="G353" i="6"/>
  <c r="H353" i="6"/>
  <c r="I353" i="6"/>
  <c r="J353" i="6"/>
  <c r="G354" i="6"/>
  <c r="H354" i="6"/>
  <c r="I354" i="6"/>
  <c r="J354" i="6"/>
  <c r="G355" i="6"/>
  <c r="H355" i="6"/>
  <c r="I355" i="6"/>
  <c r="J355" i="6"/>
  <c r="G356" i="6"/>
  <c r="H356" i="6"/>
  <c r="I356" i="6"/>
  <c r="J356" i="6"/>
  <c r="G357" i="6"/>
  <c r="H357" i="6"/>
  <c r="I357" i="6"/>
  <c r="J357" i="6"/>
  <c r="G358" i="6"/>
  <c r="H358" i="6"/>
  <c r="I358" i="6"/>
  <c r="J358" i="6"/>
  <c r="G359" i="6"/>
  <c r="H359" i="6"/>
  <c r="I359" i="6"/>
  <c r="J359" i="6"/>
  <c r="G360" i="6"/>
  <c r="H360" i="6"/>
  <c r="I360" i="6"/>
  <c r="J360" i="6"/>
  <c r="G361" i="6"/>
  <c r="H361" i="6"/>
  <c r="I361" i="6"/>
  <c r="J361" i="6"/>
  <c r="G362" i="6"/>
  <c r="H362" i="6"/>
  <c r="I362" i="6"/>
  <c r="J362" i="6"/>
  <c r="G363" i="6"/>
  <c r="H363" i="6"/>
  <c r="I363" i="6"/>
  <c r="J363" i="6"/>
  <c r="G3" i="6"/>
  <c r="H3" i="6"/>
  <c r="I3" i="6"/>
  <c r="J3" i="6"/>
  <c r="G4" i="6"/>
  <c r="H4" i="6"/>
  <c r="I4" i="6"/>
  <c r="J4" i="6"/>
  <c r="G5" i="6"/>
  <c r="H5" i="6"/>
  <c r="I5" i="6"/>
  <c r="J5" i="6"/>
  <c r="G6" i="6"/>
  <c r="H6" i="6"/>
  <c r="I6" i="6"/>
  <c r="J6" i="6"/>
  <c r="G7" i="6"/>
  <c r="H7" i="6"/>
  <c r="I7" i="6"/>
  <c r="J7" i="6"/>
  <c r="G8" i="6"/>
  <c r="H8" i="6"/>
  <c r="I8" i="6"/>
  <c r="J8" i="6"/>
  <c r="G9" i="6"/>
  <c r="H9" i="6"/>
  <c r="I9" i="6"/>
  <c r="J9" i="6"/>
  <c r="G10" i="6"/>
  <c r="H10" i="6"/>
  <c r="I10" i="6"/>
  <c r="J10" i="6"/>
  <c r="G11" i="6"/>
  <c r="H11" i="6"/>
  <c r="I11" i="6"/>
  <c r="J11" i="6"/>
  <c r="G12" i="6"/>
  <c r="H12" i="6"/>
  <c r="I12" i="6"/>
  <c r="J12" i="6"/>
  <c r="G13" i="6"/>
  <c r="H13" i="6"/>
  <c r="I13" i="6"/>
  <c r="J13" i="6"/>
  <c r="G14" i="6"/>
  <c r="H14" i="6"/>
  <c r="I14" i="6"/>
  <c r="J14" i="6"/>
  <c r="G15" i="6"/>
  <c r="H15" i="6"/>
  <c r="I15" i="6"/>
  <c r="J15" i="6"/>
  <c r="G16" i="6"/>
  <c r="H16" i="6"/>
  <c r="I16" i="6"/>
  <c r="J16" i="6"/>
  <c r="G17" i="6"/>
  <c r="H17" i="6"/>
  <c r="I17" i="6"/>
  <c r="J17" i="6"/>
  <c r="G18" i="6"/>
  <c r="H18" i="6"/>
  <c r="I18" i="6"/>
  <c r="J18" i="6"/>
  <c r="G19" i="6"/>
  <c r="H19" i="6"/>
  <c r="I19" i="6"/>
  <c r="J19" i="6"/>
  <c r="G20" i="6"/>
  <c r="H20" i="6"/>
  <c r="I20" i="6"/>
  <c r="J20" i="6"/>
  <c r="I2" i="6"/>
  <c r="G2" i="6"/>
  <c r="H2" i="6"/>
  <c r="J2" i="6"/>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2" i="2"/>
  <c r="D2" i="2"/>
  <c r="E2" i="2"/>
</calcChain>
</file>

<file path=xl/sharedStrings.xml><?xml version="1.0" encoding="utf-8"?>
<sst xmlns="http://schemas.openxmlformats.org/spreadsheetml/2006/main" count="5769" uniqueCount="1294">
  <si>
    <t>all</t>
  </si>
  <si>
    <t>GE</t>
  </si>
  <si>
    <t xml:space="preserve">Critical </t>
  </si>
  <si>
    <t>ARENA</t>
  </si>
  <si>
    <t>Critical</t>
  </si>
  <si>
    <t>For cases where a dependency exists to an external conformance class (dependencies are always on the conformance class level, not on the level of test suites or test cases), clearly identify the conformance class.</t>
  </si>
  <si>
    <t>See comment. For example, do not reference tests “OGC FES 2.0, A.1 Test cases for query”, but reference OGC FES 2.0 Conformance Class “Query”.</t>
  </si>
  <si>
    <t>For each test case, specify the messages (including the variable information derived from the test object) that should be reported.</t>
  </si>
  <si>
    <t>The documentation of the test cases is inconsistent. Sometimes the title is the label (A.xxx.xxx) and sometimes a text.</t>
  </si>
  <si>
    <t>Make the test case documentation consistent.</t>
  </si>
  <si>
    <t>Clarify.</t>
  </si>
  <si>
    <t>download-atom</t>
  </si>
  <si>
    <t>A.02.TGR2.conformtoAtomSpecification</t>
  </si>
  <si>
    <t>Is this only about validation against RelaxNG or checking conformance against RFC 4287?</t>
  </si>
  <si>
    <t>If the latter, conformance to RFC 4287 should be a separate ATS and identify the test cases to a level that unambiguously identifies the assertions to test.</t>
  </si>
  <si>
    <t>A.03.TGR3.conformtoGeoRSS-Simple</t>
  </si>
  <si>
    <t>Is this only about validation of selected elements in an Atom feed against the GeoRSS XML Schema or checking conformance against the GeoRSS specification?</t>
  </si>
  <si>
    <t>If the latter, conformance to GeoRSS should be a separate ATS and identify the test cases to a level that unambiguously identifies the assertions to test.</t>
  </si>
  <si>
    <t>A.04.TGR4.conformtoOpenSearch1.1</t>
  </si>
  <si>
    <t>Define ATS for the OpenSearch description and identify the test cases to a level that unambiguously identifies the assertions to test.</t>
  </si>
  <si>
    <t>Medium</t>
  </si>
  <si>
    <t>Open Search 1.1 is not a finalised specification. http://www.opensearch.org/Specifications/OpenSearch/1.1 redirects to Draft 5.</t>
  </si>
  <si>
    <t>Clarify which draft version is meant (probably Draft 5).</t>
  </si>
  <si>
    <t>A.06.IR511.TGR6.linkToMetadataForTheService</t>
  </si>
  <si>
    <t>CT</t>
  </si>
  <si>
    <t>“the INSPIRE language request parameters in the Resource Locator to the Atom Download Service Feed URLs must be ignored in the comparison” is unclear. Which comparison? The does not seem to be any comparisons of feed URLs only of metadata record URLs?</t>
  </si>
  <si>
    <t>Minor</t>
  </si>
  <si>
    <t xml:space="preserve">“valid gmd:MD_Metadata element” is most likely understood to mean “schema valid”. </t>
  </si>
  <si>
    <t>If something else is meant, the test should be clarified.</t>
  </si>
  <si>
    <t>A.07.TGR7.selfreference</t>
  </si>
  <si>
    <t>Test method seems incomplete.</t>
  </si>
  <si>
    <t>Clarify Xpath reference for “he default language code defined in the OpenSearch description”.</t>
  </si>
  <si>
    <t>A.08.IR222.TGR8.linktoOpenSearchDescription</t>
  </si>
  <si>
    <t>How is this different from A.04.TGR4.conformtoOpenSearch1.1?</t>
  </si>
  <si>
    <t>Drop one test.</t>
  </si>
  <si>
    <t>A.09.TGR9.feedid, A.21.TGR22.datasetFeedId</t>
  </si>
  <si>
    <t>Strictly, the test differs from the requirement. The requirement is not that the id is the same the feed URI provided, but that the id resolves to the same document.</t>
  </si>
  <si>
    <t>A.10.IR221.TGR10.rightselement</t>
  </si>
  <si>
    <t>ED</t>
  </si>
  <si>
    <t>Regarding note 1, the requirement is clear that only /feed/rights is covered.</t>
  </si>
  <si>
    <t>Remove note 1.</t>
  </si>
  <si>
    <t>A.11.IR221.TGR11.updatedelement, A.23.IR221.TGR24.datasetFeedUpdated</t>
  </si>
  <si>
    <t>“... or too far in the past” is vague for testing.</t>
  </si>
  <si>
    <t>Change to “... or before 2012 (first release of the Technical Guidance)“?</t>
  </si>
  <si>
    <t>A.12.IR221.TGR12.contactinformation, A.24.IR221.TGR25.datasetFeedContactinformation</t>
  </si>
  <si>
    <t>Unresolved issue: “A regular expression could be used to validate the email address. Several regular expressions are available; the workgroup could choose one.”</t>
  </si>
  <si>
    <t>Delete or resolve.</t>
  </si>
  <si>
    <t>A.13.IR221.TGR13.datasetidentifiers</t>
  </si>
  <si>
    <t>„the dataset identifier code and dataset identifier namespace must be present in the metadata document of the service“ is too vague. What does „be present“ mean? Included somewhere in the document or in specific elements?</t>
  </si>
  <si>
    <t>A.14.IR221.TGR14.linksToDatasetMetadata</t>
  </si>
  <si>
    <t>Same issue as with A.13.IR221.TGR13.datasetidentifiers (“present in the metadata document of the service and in the Download Service feed”). What does present mean?</t>
  </si>
  <si>
    <t>Clarify how to deal with multiple identifiers in the test.</t>
  </si>
  <si>
    <t>gmd:identificationInfo[1]/*/gmd:citation/*/gmd:identifier may be gmd:MD_Identifier, RS_Identifier or some other element.</t>
  </si>
  <si>
    <t>Clarify how to compare identifiers that use different data types.</t>
  </si>
  <si>
    <t>A.18.TGR19.entryUpdated</t>
  </si>
  <si>
    <t>Why is the updated test different from A.11.IR221.TGR11.updatedelement? (Any year will work here.)</t>
  </si>
  <si>
    <t>Consider aligning tests.</t>
  </si>
  <si>
    <t>A.26.IR313.TGR27.separateEntriesCRSFormat</t>
  </si>
  <si>
    <t>A.25.IR31.TGR26.datasetFeedDownloadLink, A.28.IR31.TGR29.datasetFeedDownloadLinkDetails</t>
  </si>
  <si>
    <t>These seem to overlap significantly.</t>
  </si>
  <si>
    <t>Consider to merge both test cases.</t>
  </si>
  <si>
    <t>A.29.IR311.TGR31.languageForDownloadLink</t>
  </si>
  <si>
    <t>Unresolved issue: “Is the hreflang attribute still mandatory if data in only 1 language is provided? If not, this ATS is not automatically testable and the ATS should be removed.”</t>
  </si>
  <si>
    <t xml:space="preserve">Clarify. </t>
  </si>
  <si>
    <t xml:space="preserve">A.34.IR222.TGR39.provideOpenSearchDescription </t>
  </si>
  <si>
    <t>This test case is not referenced from the overview and not testable.</t>
  </si>
  <si>
    <t>Remove test case.</t>
  </si>
  <si>
    <t>Clarify. Probably a test on the HTTP header of the response is meant.</t>
  </si>
  <si>
    <t>A.39.IR3.IR4.TGR44.openSearchQueryExample</t>
  </si>
  <si>
    <t>valid HTTP codes: “200,206,301,303,303”</t>
  </si>
  <si>
    <t>Change first 303 to 302.</t>
  </si>
  <si>
    <t>download-predefined-wfs</t>
  </si>
  <si>
    <t>Numbering of test cases jumps from A.04 to A.06</t>
  </si>
  <si>
    <t>Update numbering of test cases</t>
  </si>
  <si>
    <t>A.02.IR2.IR4.TGR49.TGR50.TGR51.predefinedStoredQuery</t>
  </si>
  <si>
    <t>See comment. As the TG is unclear, the requirement should be clarified in the TG first.</t>
  </si>
  <si>
    <t>A.03.IR221.TGR53.serviceMetadata</t>
  </si>
  <si>
    <t>The test method is not consistent with the purpose. The test method checks that both all metadata elements are in the extended capabilities and that there is a MetadataURL pointing to a valid Metadata document.</t>
  </si>
  <si>
    <t>“valid Metadata document” is most likely understood to mean “schema valid”. If something else is meant, which is likely as schema validity does not make the metadata document conformant with the service metadata requirements, the test should be clarified.</t>
  </si>
  <si>
    <t>Clarify meaning of “valid”.</t>
  </si>
  <si>
    <t>Note also that the TG seems to be incorrect and the reference to table 4 should be to table 19.</t>
  </si>
  <si>
    <t>Update the TG to reference table 19, not table 4.</t>
  </si>
  <si>
    <t>A.04.TGR55.TGR56.language.affects.capabilities</t>
  </si>
  <si>
    <t>VERSION is not a parameter of the GetCapabilities request.</t>
  </si>
  <si>
    <t>Change to ACCEPTVERSIONS.</t>
  </si>
  <si>
    <t>Either drop the prerequisites and explicitly state the steps/assertions or omit the sentence.</t>
  </si>
  <si>
    <t>AT</t>
  </si>
  <si>
    <t>-</t>
  </si>
  <si>
    <t>A.01.validate</t>
  </si>
  <si>
    <t>minor</t>
  </si>
  <si>
    <t>The ATS requires validation against three different XSD schema versions (at least one should pass). It is not clear how to determine which schema to use to validate the document.</t>
  </si>
  <si>
    <t>A.02.title</t>
  </si>
  <si>
    <t>CR</t>
  </si>
  <si>
    <t xml:space="preserve">There is still an open question whether to include this test case, as there is no explicit requirement in the technical guidelines. </t>
  </si>
  <si>
    <t>It is proposed to keep this test case, and change the technical guidelines (TG MD) including this requirement.</t>
  </si>
  <si>
    <t>A.03.abstract</t>
  </si>
  <si>
    <t>A.05.IR14.ds.keyword</t>
  </si>
  <si>
    <t>Another prerequisite is test case A.04.</t>
  </si>
  <si>
    <t>Add the test case as a prerequisite.</t>
  </si>
  <si>
    <r>
      <t>Coverage</t>
    </r>
    <r>
      <rPr>
        <sz val="9"/>
        <color theme="1"/>
        <rFont val="Arial"/>
        <family val="2"/>
      </rPr>
      <t>: In theory, the single keyword referring to the INSPIRE data theme could also be a text value, in each of the official languages. Is it OK to assume that in practice all metadata providers will use the language-neutral code?</t>
    </r>
  </si>
  <si>
    <t>A.06.IR15.srv.keyword</t>
  </si>
  <si>
    <t>Another prerequisite is test case A.04, needed to determine whether the resource is a service.</t>
  </si>
  <si>
    <t>A.07.IR05.IR06.ds.identification</t>
  </si>
  <si>
    <t>Ambiguity: The discussion seems to be still ongoing: “In case of MD_identifier, discussion is ongoing on how to match this element against a namespace-identifier in a capabilities document/service metadata.” (see issue MIWP-8 (L) Unique Resource Identifier)</t>
  </si>
  <si>
    <t>Clarify ambiguity and add test case as a prerequisite.</t>
  </si>
  <si>
    <t>A.08.IR03.ds.linkage</t>
  </si>
  <si>
    <r>
      <t xml:space="preserve">Ambiguity: </t>
    </r>
    <r>
      <rPr>
        <sz val="9"/>
        <color theme="1"/>
        <rFont val="Arial"/>
        <family val="2"/>
      </rPr>
      <t>It is not entirely clear which parts of the WSDL or GetCapabilities document need to be tested:</t>
    </r>
    <r>
      <rPr>
        <b/>
        <sz val="9"/>
        <color theme="1"/>
        <rFont val="Arial"/>
        <family val="2"/>
      </rPr>
      <t xml:space="preserve">  “</t>
    </r>
    <r>
      <rPr>
        <i/>
        <sz val="9"/>
        <color theme="1"/>
        <rFont val="Arial"/>
        <family val="2"/>
      </rPr>
      <t xml:space="preserve">If the response indicates a linkage is a service capabilities or WSDL document, </t>
    </r>
    <r>
      <rPr>
        <i/>
        <u/>
        <sz val="9"/>
        <color theme="1"/>
        <rFont val="Arial"/>
        <family val="2"/>
      </rPr>
      <t>some basic params</t>
    </r>
    <r>
      <rPr>
        <i/>
        <sz val="9"/>
        <color theme="1"/>
        <rFont val="Arial"/>
        <family val="2"/>
      </rPr>
      <t xml:space="preserve"> in the service response are analysed”. </t>
    </r>
    <r>
      <rPr>
        <sz val="9"/>
        <color theme="1"/>
        <rFont val="Arial"/>
        <family val="2"/>
      </rPr>
      <t>Or does this only refer to “</t>
    </r>
    <r>
      <rPr>
        <i/>
        <sz val="9"/>
        <color theme="1"/>
        <rFont val="Arial"/>
        <family val="2"/>
      </rPr>
      <t xml:space="preserve">Any service response should be checked if it provides proper linkage. The service wsdl or capabilities document should have a featuretype that shares the resource unique identification.” </t>
    </r>
    <r>
      <rPr>
        <sz val="9"/>
        <color theme="1"/>
        <rFont val="Arial"/>
        <family val="2"/>
      </rPr>
      <t xml:space="preserve"> </t>
    </r>
  </si>
  <si>
    <t>Perhaps CI_OnLineFunctionCode (optional element) could be used to determine the nature of the online resource locator if present.</t>
  </si>
  <si>
    <r>
      <t>Testability</t>
    </r>
    <r>
      <rPr>
        <sz val="9"/>
        <color theme="1"/>
        <rFont val="Arial"/>
        <family val="2"/>
      </rPr>
      <t xml:space="preserve">: A manual test is suggested, if the resource locator is a web page with further instructions or a client application. </t>
    </r>
  </si>
  <si>
    <t>A.09.IR04.srv.linkage</t>
  </si>
  <si>
    <t>Specify which HTTP status codes are acceptable.</t>
  </si>
  <si>
    <t>A.10.IR08.IR09.ds.language</t>
  </si>
  <si>
    <t>A.11.IR10.IR11.ds.topic</t>
  </si>
  <si>
    <t>A.12.IR12.srv.type</t>
  </si>
  <si>
    <t>A.14.IR16.IR17.IR18.vocab</t>
  </si>
  <si>
    <r>
      <t>Testability</t>
    </r>
    <r>
      <rPr>
        <sz val="9"/>
        <color theme="1"/>
        <rFont val="Arial"/>
        <family val="2"/>
      </rPr>
      <t xml:space="preserve">: </t>
    </r>
    <r>
      <rPr>
        <i/>
        <sz val="9"/>
        <color theme="1"/>
        <rFont val="Arial"/>
        <family val="2"/>
      </rPr>
      <t>Validating if the keyword is actually available in the indicated vocabulary is a challenge, since the vocabulary is usually not referenced by a URL. If a vocabulary is indicated that is available to the validator, then this check can be performed.</t>
    </r>
  </si>
  <si>
    <t>A.16.IR20.IR21.ds.bounds</t>
  </si>
  <si>
    <t>A.17.IR22.IR23.ds.temporal</t>
  </si>
  <si>
    <t>medium</t>
  </si>
  <si>
    <t>A.22.IR33..IR34.ds.access.use</t>
  </si>
  <si>
    <r>
      <t>Testability</t>
    </r>
    <r>
      <rPr>
        <sz val="9"/>
        <color theme="1"/>
        <rFont val="Arial"/>
        <family val="2"/>
      </rPr>
      <t>: This cannot be tested in an automated way: “</t>
    </r>
    <r>
      <rPr>
        <i/>
        <sz val="9"/>
        <color theme="1"/>
        <rFont val="Arial"/>
        <family val="2"/>
      </rPr>
      <t>Descriptions of terms and conditions, including where applicable, the corresponding fees shall be provided through this element or a link (URL) where these terms and conditions are described.”</t>
    </r>
  </si>
  <si>
    <t>The texts ‘no conditions apply’ and ‘conditions unknown’ may be replaced by language neutral codes. See: MIWP-8 (I) Language neutral identifiers.</t>
  </si>
  <si>
    <t>A.24.responsible.party.role</t>
  </si>
  <si>
    <t xml:space="preserve">There is still an open question on whether to include this test case, as there is no explicit requirement in the technical guidelines. </t>
  </si>
  <si>
    <t>It is proposed to keep this test case as the element tested is a mandatory one. Therefore the technical guidelines (TG MD) including this requirement should be changed.</t>
  </si>
  <si>
    <t>A.28.creation.date</t>
  </si>
  <si>
    <t>It is proposed to add an explicit requirement for metadata date in the MD TG. A corresponding test case must also be created.</t>
  </si>
  <si>
    <t>A.29.IR07.srv.identification</t>
  </si>
  <si>
    <t>A.31.IR25.resource.creation.date</t>
  </si>
  <si>
    <r>
      <t>Coverage</t>
    </r>
    <r>
      <rPr>
        <sz val="9"/>
        <color theme="1"/>
        <rFont val="Arial"/>
        <family val="2"/>
      </rPr>
      <t>: This test case only addresses the creation date (TG requirement 25). The IR require also that there will be no more than one date of revision.</t>
    </r>
  </si>
  <si>
    <t>missing A.3X.IR24</t>
  </si>
  <si>
    <t>critical</t>
  </si>
  <si>
    <t>Add a test case for this requirement.</t>
  </si>
  <si>
    <t>A.01.IR13.1.crs</t>
  </si>
  <si>
    <r>
      <t>Testability:</t>
    </r>
    <r>
      <rPr>
        <sz val="9"/>
        <color theme="1"/>
        <rFont val="Arial"/>
        <family val="2"/>
      </rPr>
      <t xml:space="preserve"> The identifier should be checked against a code list of identifiers present in common registry (see inspire Data specification template V3.0rc3) but no official registry list is presented.</t>
    </r>
  </si>
  <si>
    <t>A.02.IR13.2.trs</t>
  </si>
  <si>
    <r>
      <t>Testability:</t>
    </r>
    <r>
      <rPr>
        <sz val="9"/>
        <color theme="1"/>
        <rFont val="Arial"/>
        <family val="2"/>
      </rPr>
      <t xml:space="preserve"> there is no code list for temporal reference systems mandated by INSPIRE.</t>
    </r>
  </si>
  <si>
    <t>See also MIWP-8 issue 2323.</t>
  </si>
  <si>
    <t>A.03.IR13.3.enc</t>
  </si>
  <si>
    <r>
      <t>Ambiguity</t>
    </r>
    <r>
      <rPr>
        <sz val="9"/>
        <color theme="1"/>
        <rFont val="Arial"/>
        <family val="2"/>
      </rPr>
      <t>: “the format may be deduced” is too generic expression, it should either explicit or express with a code a list.</t>
    </r>
  </si>
  <si>
    <t>Update the INSPIRE data specifications template (Section 8.2.3) and refer to the INSPIRE media type register (See MIWP-8 issue 2324). Update the test case accordingly.</t>
  </si>
  <si>
    <t>A.04.IR13.4.topo</t>
  </si>
  <si>
    <r>
      <t>Testability:</t>
    </r>
    <r>
      <rPr>
        <sz val="9"/>
        <color theme="1"/>
        <rFont val="Arial"/>
        <family val="2"/>
      </rPr>
      <t xml:space="preserve"> As indicated, it is not clear how to ascertain whether ‘</t>
    </r>
    <r>
      <rPr>
        <i/>
        <sz val="9"/>
        <color theme="1"/>
        <rFont val="Arial"/>
        <family val="2"/>
      </rPr>
      <t>the data set includes types from the Generic Network Model and does not assure centreline topology (connectivity of centrelines) for the network.</t>
    </r>
    <r>
      <rPr>
        <sz val="9"/>
        <color theme="1"/>
        <rFont val="Arial"/>
        <family val="2"/>
      </rPr>
      <t>’</t>
    </r>
  </si>
  <si>
    <t>A.05.IR13.5.char.enc</t>
  </si>
  <si>
    <t>The test method descriptions often are not unambiguously clear with respect to exactly what needs to the asserted. Providing the Xpath references for each selection and assertion necessary would help.</t>
  </si>
  <si>
    <t>A.01.01.ISO_AP</t>
  </si>
  <si>
    <t>A.01.02.extended.behaviour</t>
  </si>
  <si>
    <t>ATS not provided as it is still a subject of further implementation specification development.</t>
  </si>
  <si>
    <t>A.01.03.iso_19115_19119.model</t>
  </si>
  <si>
    <t>XPATH expression is missing</t>
  </si>
  <si>
    <t>A.01.04.language.parameter</t>
  </si>
  <si>
    <t>A.01.05.iso-639.codes</t>
  </si>
  <si>
    <t>“A.1.4 Language parameter” should be a prerequisite</t>
  </si>
  <si>
    <t>A.01.06.unsupported.languages</t>
  </si>
  <si>
    <t>Add 1.4 as prerequisite or consider merging with test case A.1.4</t>
  </si>
  <si>
    <t>A.02.01.iso.searching.parameters</t>
  </si>
  <si>
    <t>A.02.02.additional.language.parameter</t>
  </si>
  <si>
    <t>Should be merged with A.01.04</t>
  </si>
  <si>
    <t>A.02.03.addiotional.search.attributes</t>
  </si>
  <si>
    <t>A.02.04.discovery.service.metadata.parameters</t>
  </si>
  <si>
    <t>Add XPATH reference</t>
  </si>
  <si>
    <t>A.02.05.inspire.service</t>
  </si>
  <si>
    <t>A.02.06.federated.catalogues.advertisement</t>
  </si>
  <si>
    <t>A.02.07.federated.discovery.service</t>
  </si>
  <si>
    <t>A.02.08.natural.languages</t>
  </si>
  <si>
    <t>It should be merged with A.01.04</t>
  </si>
  <si>
    <t>A.02.09.response.language</t>
  </si>
  <si>
    <t>A.02.10.supported.languages</t>
  </si>
  <si>
    <t>A.02.11.xml.schema</t>
  </si>
  <si>
    <t>Link to the XML schema (not included in the TG) should be provided to test effectively</t>
  </si>
  <si>
    <t>A.03.01.inspire.search.attributes</t>
  </si>
  <si>
    <t>A.03.02.language.query.parameters</t>
  </si>
  <si>
    <t>A.03.03.language.search.attribute</t>
  </si>
  <si>
    <t>A.03.04.query</t>
  </si>
  <si>
    <t>The XPATH expression for the query element is missing (it could be determined from the Discovery Metadata Request)</t>
  </si>
  <si>
    <t>A.03.05.inspire</t>
  </si>
  <si>
    <t>A.03.06.distributed.search.parameter</t>
  </si>
  <si>
    <t>A.03.07.inspire.search.criteria</t>
  </si>
  <si>
    <t>A.03.08.language.search.criteria</t>
  </si>
  <si>
    <t>A.03.09.additional.search.criteria</t>
  </si>
  <si>
    <t xml:space="preserve">AT </t>
  </si>
  <si>
    <t>A.03.10.missing.language.filter</t>
  </si>
  <si>
    <t>A.03.11.language.filter</t>
  </si>
  <si>
    <t>A.03.12.invalid.request</t>
  </si>
  <si>
    <t>A.04.01.harvesting.readiness</t>
  </si>
  <si>
    <t>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t>
  </si>
  <si>
    <t>Remove test</t>
  </si>
  <si>
    <t>A.04.02.third.party.discovery.services.published</t>
  </si>
  <si>
    <t>Unclear what should or could be tested here via the CSW API</t>
  </si>
  <si>
    <t>Clarify</t>
  </si>
  <si>
    <t>A.05.01.third.party.discovery.services.harvestable</t>
  </si>
  <si>
    <t>A.06.03.QoS.availability</t>
  </si>
  <si>
    <t>This is not a test for the test framework. Continuous monitoring should be part of the local infrastructure (this applies in general for the other QoS aspects as well, but for them a one-time test in a test run are possible, but not for availability).</t>
  </si>
  <si>
    <t>Remove test case from ATS</t>
  </si>
  <si>
    <t>Explicit references to the implementation requirements are missing (although it can be derived from the name of the test case).</t>
  </si>
  <si>
    <t>Add a reference to the implementation requirement.</t>
  </si>
  <si>
    <t>IR01</t>
  </si>
  <si>
    <t xml:space="preserve">Implementation requirement 1 is too general to be tested. </t>
  </si>
  <si>
    <t>As it is intended for scoping the technical guidance, it may be better to remove this as an explicit requirement from the document.</t>
  </si>
  <si>
    <t>IR02, IR03</t>
  </si>
  <si>
    <t>These requirements for compliance with the “basic WMS” conformance class should perhaps be included as an explicit abstract test case.</t>
  </si>
  <si>
    <t>Add this as a test case with reference to an explicit external conformance class “OGC WMS 1.3.0. Basic WMS Server”.</t>
  </si>
  <si>
    <t>The requirements related to conformance with the WMS standard are not represented in the ATS.</t>
  </si>
  <si>
    <t>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</si>
  <si>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IR04</t>
  </si>
  <si>
    <t xml:space="preserve">It may be better to remove this statement from the requirement. </t>
  </si>
  <si>
    <t>IR06</t>
  </si>
  <si>
    <t>It may be better to remove this statement from IR06, as it is already covered in IR10.</t>
  </si>
  <si>
    <t>IR07</t>
  </si>
  <si>
    <t>Remove this statement from IR07, as it is already covered in IR10.</t>
  </si>
  <si>
    <t>This sentence can be removed from IR07 as it is covered by IR09.</t>
  </si>
  <si>
    <t>missing for IR09</t>
  </si>
  <si>
    <t>A.02.IR04.extended.capabilities.node</t>
  </si>
  <si>
    <r>
      <t>Prerequisite</t>
    </r>
    <r>
      <rPr>
        <sz val="9"/>
        <color theme="1"/>
        <rFont val="Arial"/>
        <family val="2"/>
      </rPr>
      <t xml:space="preserve">: Test case A.03.IR05.schema.validation is a prerequisite to this test case, as it tests whether the GetCapabilities document can be retrieved and whether it is valid according to the WMS Capabilities schema. </t>
    </r>
  </si>
  <si>
    <t>Add A.03.IR05.schema.validation as a prerequisite.</t>
  </si>
  <si>
    <t>A.03.IR05.schema.validation</t>
  </si>
  <si>
    <t>A.04.IR06.metadataURL.node</t>
  </si>
  <si>
    <t>A.05.IR07.extended.capabilities.elements.node</t>
  </si>
  <si>
    <t>The mandatory ISO 19128 elements are in the &lt;wms:Capabilities&gt; (&lt;service&gt;) elements not in the &lt;extendedCapabilities&gt; elmement.</t>
  </si>
  <si>
    <t>The reference to “ISO 19128 metadata elements“ is a 404. It is unclear what the “ISO 19128 metadata elements“ are.</t>
  </si>
  <si>
    <t>Update reference to unambiguously identify the metadata elements for which test assertions are needed.</t>
  </si>
  <si>
    <t>A.06.IR08.language.node</t>
  </si>
  <si>
    <t>The purpose of the test is wrong (copy-paste error). It does not refer to IR08.</t>
  </si>
  <si>
    <t>Update the purpose, with the normative statement for IR08.</t>
  </si>
  <si>
    <t>A.07.IR10.title.abstract</t>
  </si>
  <si>
    <r>
      <t>Coverage</t>
    </r>
    <r>
      <rPr>
        <sz val="9"/>
        <color theme="1"/>
        <rFont val="Arial"/>
        <family val="2"/>
      </rPr>
      <t xml:space="preserve">: This test case does not fully tests the IR10 requirement: </t>
    </r>
    <r>
      <rPr>
        <i/>
        <sz val="9"/>
        <color theme="1"/>
        <rFont val="Arial"/>
        <family val="2"/>
      </rPr>
      <t>“An INSPIRE View service shall contain the INSPIRE metadata elements set out in the Metadata Regulation [INS MD] as shown in Table 3.”</t>
    </r>
  </si>
  <si>
    <t>A.08.IR11.resource.type.node</t>
  </si>
  <si>
    <t xml:space="preserve">This test case only needs to be executed in the context of “scenario 2”.  Prerequisites should reference other test cases in the same ATS or a conformance class, not introduce additional assertions. </t>
  </si>
  <si>
    <t>Move assertions to the test methods. In particular, incorporate this “precondition” into the test method. Alternatively, it may be better to merge test cases A.04, A.05, and A.07-A.024.</t>
  </si>
  <si>
    <t>A.09.IR12.resource.locator.node</t>
  </si>
  <si>
    <t>This test case only needs to be executed in the context of “scenario 2”. Prerequisites should reference other test cases in the same ATS or a conformance class, not introduce additional assertions.</t>
  </si>
  <si>
    <t>Incorporate this “precondition” into the test method. Alternatively, it may be better to merge test cases A.04, A.05, and A.07-A.024.</t>
  </si>
  <si>
    <t>A.10.IR13.coupled.resource.node</t>
  </si>
  <si>
    <t>A.11.IR14.metadata.record.node</t>
  </si>
  <si>
    <t>A.12.IR15.spatialdataservicetype.node</t>
  </si>
  <si>
    <t>This test case only needs to be executed in the context of “scenario 2”. Prerequisites should reference other test cases in the same ATS or a conformance class, not introduce additional assertions. I.e. What should the test result be in case of “scenario 1” (skipped, not-applicable, etc-)?</t>
  </si>
  <si>
    <t>IR17</t>
  </si>
  <si>
    <r>
      <t>Coverage</t>
    </r>
    <r>
      <rPr>
        <sz val="9"/>
        <color theme="1"/>
        <rFont val="Arial"/>
        <family val="2"/>
      </rPr>
      <t>: There is no test case for IR17. However, it is not clear why this requirement is not testable. Is this because the test result would always succeed, irrespective of whether or not there is a wms:KeywordList with wms:Keywords?</t>
    </r>
  </si>
  <si>
    <t>A.13.IR18.keywords.node</t>
  </si>
  <si>
    <t>Consider merging with A.39.IR16</t>
  </si>
  <si>
    <t>A.15.IR20.dates.node</t>
  </si>
  <si>
    <t>This test case only needs to be executed in the context of “scenario 2”. What should the test result be in case of “scenario 1” (skipped, not-applicable, etc-)?</t>
  </si>
  <si>
    <t>Rewrite the test method and provide clear instructions on the test outcome.</t>
  </si>
  <si>
    <t>A.16.IR21.temporal.reference.node</t>
  </si>
  <si>
    <t>A.17.IR22.conformity.deegree.node</t>
  </si>
  <si>
    <t>A.18.IR23.conformity.node</t>
  </si>
  <si>
    <t>Add the tags back to the purpose description.</t>
  </si>
  <si>
    <t>A.19.IR24.fees.node</t>
  </si>
  <si>
    <t xml:space="preserve">As ‘conditions applying to access and use’ are mandatory according to the INSPIRE Metadata IR, the test should fail when the wms:fees element is not present. </t>
  </si>
  <si>
    <t>Update the test method accordingly.</t>
  </si>
  <si>
    <t>A.20.IR25.contactpersonprimary.node</t>
  </si>
  <si>
    <t>A.22.IR27.IR28.metadata.pointofcontact.node</t>
  </si>
  <si>
    <t xml:space="preserve">This test case only needs to be executed in the context of “scenario 2”. </t>
  </si>
  <si>
    <t>Incorporate this “precondition” into the test case. Alternatively, it may be better to merge test cases A.04, A.05, and A.07-A.024.</t>
  </si>
  <si>
    <t>A.24.IR29.metadata.date.node</t>
  </si>
  <si>
    <t>A.26.IR31.getmap.format.node</t>
  </si>
  <si>
    <t>Like for the WMTS test case, the test could also check whether the returned image is indeed encoded in the requested format.</t>
  </si>
  <si>
    <r>
      <t xml:space="preserve">Add: </t>
    </r>
    <r>
      <rPr>
        <i/>
        <sz val="9"/>
        <color theme="1"/>
        <rFont val="Arial"/>
        <family val="2"/>
      </rPr>
      <t>“Make a GetTile request for the layer using a maximum allowed bounding box and either "image/png" or "image/gif" format and check that the returned image is encoded in the requested format.”</t>
    </r>
  </si>
  <si>
    <t>A.31.IR36.layer.bbox.node</t>
  </si>
  <si>
    <t xml:space="preserve">The test method does not explain how to determine “all supported CRS” to test against. </t>
  </si>
  <si>
    <t>Clarify that this is based on the wms:CRS elements.</t>
  </si>
  <si>
    <t>IR37 (missing test case)</t>
  </si>
  <si>
    <t>Clarify whether this test should be added, it could also be covered by a more general test case that retrieves the metadata record and checks whether resource identifiers are present.</t>
  </si>
  <si>
    <t>A.32.IR38.layer.identifier.node</t>
  </si>
  <si>
    <t>The test case should probably test whether all authority attributes of Identifier elements have corresponding AutorityURL elements with that name.</t>
  </si>
  <si>
    <t>A.33.IR38.authority.url.node</t>
  </si>
  <si>
    <t>A.35.IR39.harmonized.layer.name</t>
  </si>
  <si>
    <t>Overlap with A.10 with regard to the testing of the HREF attribute.</t>
  </si>
  <si>
    <t>A.36.IR40.etrs89.itrs.crs</t>
  </si>
  <si>
    <r>
      <t xml:space="preserve">Testability: </t>
    </r>
    <r>
      <rPr>
        <sz val="9"/>
        <color theme="1"/>
        <rFont val="Arial"/>
        <family val="2"/>
      </rPr>
      <t>refer to note in test case</t>
    </r>
    <r>
      <rPr>
        <sz val="9"/>
        <color rgb="FF000000"/>
        <rFont val="Arial"/>
        <family val="2"/>
      </rPr>
      <t>: “will not be complete without a machine-readable "whitelist" register of the acceptable CRSes with their CRS identifiers and commonly used aliases”</t>
    </r>
  </si>
  <si>
    <t>IR49 (missing)</t>
  </si>
  <si>
    <t xml:space="preserve">It is not clear why IR49 on category layer MetadataURL cannot be tested. </t>
  </si>
  <si>
    <t>IR50-IR59</t>
  </si>
  <si>
    <t>These requirements for conformance with the WMS standard should perhaps be included as explicit abstract test cases that make reference to the corresponding OGC ATSs.</t>
  </si>
  <si>
    <t>Add explicit abstract test cases for these requirements with reference to the corresponding OGC ATSs.</t>
  </si>
  <si>
    <t>A.39.IR16.spatial.data.service.keyword.embedded.metadata</t>
  </si>
  <si>
    <t>Consider merging with A.13.IR18.keywords.node.</t>
  </si>
  <si>
    <t>IR74-IR75, IR78, IR81, IR82</t>
  </si>
  <si>
    <t xml:space="preserve">The requirements related to conformance with the WMTS standard are not represented in the ATS. </t>
  </si>
  <si>
    <t>The ATS should reference the OGC WMTS conformance class(es) that are a dependency (but not reference individual WMTS tests). With a view to ETSs for those, in general, the tests for WMTS 1.0.0 should be provided by OGC CITE.</t>
  </si>
  <si>
    <t>Explicit references to the implementation requirements are missing (although it can be sometimes derived from the name of the test case).</t>
  </si>
  <si>
    <t>Prerequisites should reference other test cases in the same ATS or a conformance class, not introduce additional assertions.</t>
  </si>
  <si>
    <t>Move assertions to the test methods.</t>
  </si>
  <si>
    <t>Link to specific test case is missing for prerequisites</t>
  </si>
  <si>
    <t>Update prerequisites with specific reference tests</t>
  </si>
  <si>
    <t>A.01.IR77.language.param</t>
  </si>
  <si>
    <t>The meaning of “RESTful or procedure oriented” could be clarified.</t>
  </si>
  <si>
    <t>A.02.IR79.layer.metadata.ref</t>
  </si>
  <si>
    <t>A.03.IR82.image.format</t>
  </si>
  <si>
    <t>Reference refers to Chapter 5.2.3.3.2.2, while the correct chapter would be Chapter 4.2.3.3.2.2</t>
  </si>
  <si>
    <t>Update reference to TG VS Chapter 4.2.3.3.2.2</t>
  </si>
  <si>
    <t>A.04.layer.name.id</t>
  </si>
  <si>
    <t xml:space="preserve">Clarify that the correct harmonised layer names (which are codes ) are indeed in the inspire registry: http://inspire.ec.europa.eu/layer </t>
  </si>
  <si>
    <t>A.05.IR85.layer.title</t>
  </si>
  <si>
    <t>Add an explicit reference to implementation requirement 85</t>
  </si>
  <si>
    <t>A.06.IR86.layer.abstract</t>
  </si>
  <si>
    <t>Test method only verifies whether abstract is a non-empty character string. There is no check to validate that the language presented is the correct one.</t>
  </si>
  <si>
    <t>Evaluate and update test method</t>
  </si>
  <si>
    <t>A.07.IR88.layer.bbox</t>
  </si>
  <si>
    <t>The test method states “longitude and latitude, in this order” – How to test that a value is longitude or latitude?</t>
  </si>
  <si>
    <t>A.08.IR90.layer.style</t>
  </si>
  <si>
    <t>Test purpose states that at least one style element exists per layer. However, the test method does not include a check on the existence of at least one layer style.</t>
  </si>
  <si>
    <t>Update test method to include check on whether at least one layer style exists.</t>
  </si>
  <si>
    <t>A.09.IR91.layer.legend</t>
  </si>
  <si>
    <t>It is not possible to check whether the resolved legend resource is a valid image as the format attribute has no requirements in the TG (see notes).</t>
  </si>
  <si>
    <t>Download-atom</t>
  </si>
  <si>
    <t>A.15</t>
  </si>
  <si>
    <t xml:space="preserve">Browser problems for IE 11 if type="application/atom+xml" is included in link (browser shows no link). </t>
  </si>
  <si>
    <t>View-wms</t>
  </si>
  <si>
    <t>How to deal with the problem that a layer name has to be unique in a WMS (at least Geoserver). E.g. for Statistical Units there are 2 layer names (SU.VectorStatisticalUnit, SU.StatisticalGridCell) but multiple datasets (like Grids in various sizes) have to be displayed.</t>
  </si>
  <si>
    <t>The use and usefulness of harmonized layer names has to be discussed further.</t>
  </si>
  <si>
    <t>Unicity is not checked. There is a test that checks whether an element is available and not empty. But there is no control whether this element occurs just once or multiple times.</t>
  </si>
  <si>
    <t>BE</t>
  </si>
  <si>
    <t xml:space="preserve">Grouplayers will not be validated under the current proposal. However, their use is being promoted within the Geology theme to satisfy the present guidelines. </t>
  </si>
  <si>
    <t>How is multilinguism taken into account?</t>
  </si>
  <si>
    <t>'...against ISO 19139 version 2005-DIS with...' is not a correct reference</t>
  </si>
  <si>
    <t>Correct the reference.</t>
  </si>
  <si>
    <t>DE</t>
  </si>
  <si>
    <t>For validation only ISO/TS 19139:2007 with GML 3.2.1 should be used. In order to achieve interoperability only one encoding should be used, and this should be the final TS, not the draft.</t>
  </si>
  <si>
    <t>Change the ATS and the TG MD accordingly.</t>
  </si>
  <si>
    <t>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t>
  </si>
  <si>
    <t>"If at least one descriptiveKeywords block references INSPIRE GEMET or any duplicate (...) and at least one keyword from that source is found in this block, the test succeeds, otherwise it will fail."</t>
  </si>
  <si>
    <t>The reference should be 2.4 and not 2.2.3.</t>
  </si>
  <si>
    <t>Check and change.</t>
  </si>
  <si>
    <t>The test method should only include the actual requirments. A reference to an ongoing discussion on how to match MD_Identifier against a namespace-identifier is not applicable here.</t>
  </si>
  <si>
    <t>Change the test method accordingly.</t>
  </si>
  <si>
    <t>Test method, second paragraph: If one or more are provided:</t>
  </si>
  <si>
    <t>Change the '.' to ':'.</t>
  </si>
  <si>
    <t>A.15.IR19.kws-in-vocab</t>
  </si>
  <si>
    <t>Reference: TG MD 2.4.2, Req 19</t>
  </si>
  <si>
    <t>Add correct reference.</t>
  </si>
  <si>
    <t>How can you sufficiantly test a bounding box which should be as small as possible if there is no clear definition of what that means? Additionally, this is not considered as crucial for interoperability.</t>
  </si>
  <si>
    <t>Remove IR 20 and use only IR 21.</t>
  </si>
  <si>
    <t>missing word at first bullet at "Test method"</t>
  </si>
  <si>
    <r>
      <t xml:space="preserve">"Is a valid TimePeriod </t>
    </r>
    <r>
      <rPr>
        <b/>
        <sz val="9"/>
        <color theme="1"/>
        <rFont val="Arial"/>
        <family val="2"/>
      </rPr>
      <t>given</t>
    </r>
    <r>
      <rPr>
        <sz val="9"/>
        <color theme="1"/>
        <rFont val="Arial"/>
        <family val="2"/>
      </rPr>
      <t xml:space="preserve"> and ..."</t>
    </r>
  </si>
  <si>
    <t>"The test will fail be passed if and only if at least one check among date of publication, date of last revision or date of creation doesn’t evaluates to true."</t>
  </si>
  <si>
    <t>TG Requirement 28 demands a conformity statement regarding a certain specification: IR interoperability (1089/2010 and amendments). This has not been considered in these tests. A test method aiming at the particular content of element specification is necessary.</t>
  </si>
  <si>
    <t>Improve A.19.IR28.ds.conformity concerning this issue.</t>
  </si>
  <si>
    <t>A.19.IR22.ds.conformity</t>
  </si>
  <si>
    <t>The reference should be 2.8 and not 2.8.1</t>
  </si>
  <si>
    <t>A.20.IR29.ds.specification</t>
  </si>
  <si>
    <t>The reference should be 2.8 and not 2.8.2</t>
  </si>
  <si>
    <t>TG Requirement 29 demands the conformity statement to be formed as DQ_DomainConsistency. This has not been considered in this test.</t>
  </si>
  <si>
    <t>improve A.20.IR29.ds.specification concerning this issue</t>
  </si>
  <si>
    <t>A.21.IR30.IR31.ds.public.access</t>
  </si>
  <si>
    <t>The title contains IR31 twice</t>
  </si>
  <si>
    <t>Remove one of the double mentioned IR31.</t>
  </si>
  <si>
    <t>A.26.IR38.md.contact.role</t>
  </si>
  <si>
    <t>redundant and missing word at first bullet at "Open questions"</t>
  </si>
  <si>
    <r>
      <t>"</t>
    </r>
    <r>
      <rPr>
        <b/>
        <sz val="9"/>
        <color theme="1"/>
        <rFont val="Arial"/>
        <family val="2"/>
      </rPr>
      <t xml:space="preserve">Is </t>
    </r>
    <r>
      <rPr>
        <b/>
        <strike/>
        <sz val="9"/>
        <color theme="1"/>
        <rFont val="Arial"/>
        <family val="2"/>
      </rPr>
      <t>The</t>
    </r>
    <r>
      <rPr>
        <sz val="9"/>
        <color theme="1"/>
        <rFont val="Arial"/>
        <family val="2"/>
      </rPr>
      <t xml:space="preserve"> the codeList URL ..."</t>
    </r>
  </si>
  <si>
    <t>The reference should be 2.11.1 and not 2.11.2</t>
  </si>
  <si>
    <t>A.30.IR27.ds.spatial resolution</t>
  </si>
  <si>
    <r>
      <t xml:space="preserve">Reference: TG MD </t>
    </r>
    <r>
      <rPr>
        <b/>
        <sz val="9"/>
        <color theme="1"/>
        <rFont val="Arial"/>
        <family val="2"/>
      </rPr>
      <t>2.7.2</t>
    </r>
    <r>
      <rPr>
        <sz val="9"/>
        <color theme="1"/>
        <rFont val="Arial"/>
        <family val="2"/>
      </rPr>
      <t>, Req 27</t>
    </r>
  </si>
  <si>
    <t>Open issues</t>
  </si>
  <si>
    <t>We think that it is not necessary to check the pure existence of a mandatory element. The ATS should cover those tests which are not already testable by a schema validation.</t>
  </si>
  <si>
    <t>Consider if elements which are mandatory according to ISO need to be tested by an ATS or if the validation against the schema is already sufficient.</t>
  </si>
  <si>
    <t>Open questions</t>
  </si>
  <si>
    <t>The link to A.28.md.creation.date doesn't work and there's no chapter named like that.</t>
  </si>
  <si>
    <t>Check and remove link or add A.28.md.creation.date to the ATS.</t>
  </si>
  <si>
    <t>interoperability-metadata</t>
  </si>
  <si>
    <t>A.1 Coordinate Reference System</t>
  </si>
  <si>
    <t>Coordinate Reference System is one of the mandatory elements in "Metadata for interoperability" for datasets and series.</t>
  </si>
  <si>
    <t>There should be at least a test on pure existence for datasets and series if the resource is already in focus of IR 1089/2010.</t>
  </si>
  <si>
    <t>The test purpose is to evaluate the RS_Identifier and not the description of the CRS.</t>
  </si>
  <si>
    <t>Test purpose should be changed in order to reflect what is actually tested, e.g. 'Qualified URL in the given RS_Identifier'.</t>
  </si>
  <si>
    <t>It is not clear how a grabed CRS can be validated against the advertised system. Additionally, this is not covered by the test purpose which only check the existence of a qualified URL.</t>
  </si>
  <si>
    <t>Remove this sentence.</t>
  </si>
  <si>
    <t>A.2, A.3...</t>
  </si>
  <si>
    <t>Use 'ISO' for ISO standards, not 'iso'.</t>
  </si>
  <si>
    <t>Change.</t>
  </si>
  <si>
    <t>A.3 Encoding</t>
  </si>
  <si>
    <t>Encoding is one of the mandatory elements in "Metadata for interoperability" for datasets and series.</t>
  </si>
  <si>
    <t>A.4 Topological Consistency</t>
  </si>
  <si>
    <t>Not the correctness is tested as written in the purpose, but the existence of a topological consistence metadata element.</t>
  </si>
  <si>
    <t>Correct the purpose.</t>
  </si>
  <si>
    <t>A.5 Character Encoding</t>
  </si>
  <si>
    <t>Character Encoding is one of the mandatory elements in "Metadata for interoperability" for datasets and series.</t>
  </si>
  <si>
    <t>Use only terms and abbreviations according to the IR and TG.</t>
  </si>
  <si>
    <t>A.6 Spatial Representation Type</t>
  </si>
  <si>
    <t>The test should be limited to the check if an appropriate value of the codelist has been chosen. A dataset should be considered INSPIRE conformant if such an element is provided.</t>
  </si>
  <si>
    <t>Skip the test on validation of the matching of the given with the advertised representation since this is considered out of scope of conformance testing.</t>
  </si>
  <si>
    <t>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t>
  </si>
  <si>
    <t>Testing should only cover a test if the required metadata elements are correctly provided. This can be done automatically. Further test methods aiming the feasibility of the thematic content seem to be too advanced.</t>
  </si>
  <si>
    <t>Keep the testing cases on the level of correctly given elements.</t>
  </si>
  <si>
    <t>view-wms</t>
  </si>
  <si>
    <t>A.02.IR04</t>
  </si>
  <si>
    <t>The test method should be specified in the same way as the same test in the WFS Download Service, meaning that the references to the relevant schema should be added.</t>
  </si>
  <si>
    <t>Add the schema reference.</t>
  </si>
  <si>
    <t>A.36.IR40.etrs89</t>
  </si>
  <si>
    <t>What about the INSPIRE relevant CRS (EPSG 4258, 3034)? Should they be mentioned here as well?</t>
  </si>
  <si>
    <t xml:space="preserve">Add the INSPIRE CRS applicable for WMS  </t>
  </si>
  <si>
    <t>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t>
  </si>
  <si>
    <t>Cancel the test Attribute type in the link-tag and Change the requirement.</t>
  </si>
  <si>
    <t>Consider if the prerequisites should be mentioned in each test since they have to be tested anyway.</t>
  </si>
  <si>
    <t>Remove the references to the OGC test or add them also to the other ATS (e.g. WMS, WMTS). In any case, do it in the same way for all ATS.</t>
  </si>
  <si>
    <t>A.04 and the following</t>
  </si>
  <si>
    <t>Prerequisites: A.01 already contains the both mentioned OGC WFS tests.</t>
  </si>
  <si>
    <t>Remove the redundant test cases.</t>
  </si>
  <si>
    <t>view-wmts</t>
  </si>
  <si>
    <t>IR 89</t>
  </si>
  <si>
    <t>Add a test covering the ETRS based CRS in the same way as in WMS. Consider to add here the CRS here as well.</t>
  </si>
  <si>
    <t>Add an additional test or reference the test from WMS ATS.</t>
  </si>
  <si>
    <t>Tile Matrix</t>
  </si>
  <si>
    <t xml:space="preserve">Consider to add a requirement for a tile matrix system, since a commonly used tile matrix is crucial for interoperable cross-border WMTS.  </t>
  </si>
  <si>
    <t>Add a commonly used tile System (e.g. Pseudo-Wercator or InspireCRS84Quad) as requirement and a corresponding test case.</t>
  </si>
  <si>
    <t>DS</t>
  </si>
  <si>
    <t>A.1.5</t>
  </si>
  <si>
    <t>ed</t>
  </si>
  <si>
    <r>
      <t xml:space="preserve">In the note there is some part does not really make sense i.e. “The list of codes in the Technical Guidelines for INSPIRE metadata and Technical Guidance for INSPIRE Discovery Services does not comply with </t>
    </r>
    <r>
      <rPr>
        <b/>
        <sz val="9"/>
        <color theme="1"/>
        <rFont val="Arial"/>
        <family val="2"/>
      </rPr>
      <t>each</t>
    </r>
    <r>
      <rPr>
        <sz val="9"/>
        <color theme="1"/>
        <rFont val="Arial"/>
        <family val="2"/>
      </rPr>
      <t>. The Technical Guidance for INSPIRE Discovery Services also provides codes for the EFTA countries while Technical Guidelines for INSPIRE metadata provides codes only for the EU Member States” to be even more specific what does not comply with each (see the word in bold)</t>
    </r>
  </si>
  <si>
    <t>Since we do not understand the note we cannot provide any proposed change.</t>
  </si>
  <si>
    <t>DK</t>
  </si>
  <si>
    <t>In note 1one cannot help thinking it might be a good idea to get the two documents in question synchronized</t>
  </si>
  <si>
    <t>Synchronize the two documents.</t>
  </si>
  <si>
    <t>A.1.6</t>
  </si>
  <si>
    <t xml:space="preserve">The purpose and the test method are word to word identical, except for the very first word. So it is difficult to see how this method can be implemented. This comment is also valid for several other tests described in this document. </t>
  </si>
  <si>
    <t>Describe the test method better and more in detail.</t>
  </si>
  <si>
    <t>A.2.4</t>
  </si>
  <si>
    <t>In the purpose the word “properly” is used. This is a vague word to use in the purpose of a test. The next question is then what is meant with “properly”.</t>
  </si>
  <si>
    <t>Tighten up the purpose.</t>
  </si>
  <si>
    <t>A.2.5</t>
  </si>
  <si>
    <t>Why is the note included here? – It seems more like an comment received earlier on.</t>
  </si>
  <si>
    <t>Remove the note.</t>
  </si>
  <si>
    <t>A.2.8</t>
  </si>
  <si>
    <t>When reading A.1.4 and A.1.5 this test seems to be covered.</t>
  </si>
  <si>
    <t>Delete the test.</t>
  </si>
  <si>
    <t>A.3.1</t>
  </si>
  <si>
    <t>In the notes it is stated that there is some mismatch between the legal documents and the guidance document. This must be sorted out before handling the tests</t>
  </si>
  <si>
    <t>Sort out the mismatch between the documents and then reconsider this test.</t>
  </si>
  <si>
    <t>A.3.3</t>
  </si>
  <si>
    <t>The question is what is the difference between this test and A.3.2?</t>
  </si>
  <si>
    <t>A.3.7</t>
  </si>
  <si>
    <t xml:space="preserve">Where can the tables referred to in the Purpose and the Notes can be found? </t>
  </si>
  <si>
    <t>A.3.8</t>
  </si>
  <si>
    <t>In the clause “Prerequisites” there is a question. One answer to that question could be how about all the tests that has something to do with language,</t>
  </si>
  <si>
    <t>A.6.1</t>
  </si>
  <si>
    <t>ge</t>
  </si>
  <si>
    <t xml:space="preserve">There will be a strong need for developing some standard test to examine if the purpose is fulfilled. </t>
  </si>
  <si>
    <t>Links point to the github repository.</t>
  </si>
  <si>
    <t>Make them relative links (into the document)</t>
  </si>
  <si>
    <t>FR</t>
  </si>
  <si>
    <t>Add a target field.</t>
  </si>
  <si>
    <t>metadata</t>
  </si>
  <si>
    <t>Vocabulary</t>
  </si>
  <si>
    <t>ct</t>
  </si>
  <si>
    <t>When an element is implemented as an Anchor as additional information not required by INSPIRE there is no need to check the validity of the link.</t>
  </si>
  <si>
    <t>Remove this as a general test.</t>
  </si>
  <si>
    <t>XML namespaces prefixes</t>
  </si>
  <si>
    <t>The list is not complete (missing srv, gmx, and probably others)</t>
  </si>
  <si>
    <t>Please complete</t>
  </si>
  <si>
    <t>Correct them</t>
  </si>
  <si>
    <t xml:space="preserve">Some tests, declared as automated are really described in a very fuzzy way. It is not always clear what has to be tested and how, sometimes tests are “suggested” (e.g. A.09.IR04.srv.linkage) </t>
  </si>
  <si>
    <t>Be more precise on the test method.</t>
  </si>
  <si>
    <t xml:space="preserve">In the same idea, the test method often gathers several tests (e.g. A.09.IR04.srv.linkage) </t>
  </si>
  <si>
    <t xml:space="preserve">If several subtests are required present them clearly as subtests. </t>
  </si>
  <si>
    <t>JRC</t>
  </si>
  <si>
    <t>English level is quite low</t>
  </si>
  <si>
    <t>Review all English text</t>
  </si>
  <si>
    <t>There is no mention of the spatial resolution for services. It should be documented even though the ATS would be automatically testable since it was agreed to place in the abstract.</t>
  </si>
  <si>
    <t>A.04.IR01.IR02.hierarchy</t>
  </si>
  <si>
    <r>
      <t>The sentence “</t>
    </r>
    <r>
      <rPr>
        <i/>
        <sz val="9"/>
        <color theme="1"/>
        <rFont val="Arial"/>
        <family val="2"/>
      </rPr>
      <t>To be relevant for INSPIRE the value should be either 'dataset', 'service' or 'series'</t>
    </r>
    <r>
      <rPr>
        <sz val="9"/>
        <color theme="1"/>
        <rFont val="Arial"/>
        <family val="2"/>
      </rPr>
      <t>” does not make it clear when the test fails.</t>
    </r>
  </si>
  <si>
    <t>Change the sentence to: “The test succeeds if the value is either 'dataset', 'service' or 'series'” and it otherwise fails.</t>
  </si>
  <si>
    <t>A.05.IR14.ds.keyword.md</t>
  </si>
  <si>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that  that the language neutral name shall be used</t>
    </r>
  </si>
  <si>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a thesaurus must be specified pointing to the relevant thesaurus, be it the MD Regulation, ISO 19119 or the INSPIRE Codelist Registry. I think the MD Regulation would be fine.</t>
    </r>
  </si>
  <si>
    <t>To specify the precondition of being a service, adopt the same approach as in the other tests.</t>
  </si>
  <si>
    <t>Remove the sentence in bold.</t>
  </si>
  <si>
    <t>A.13.IR13.keyword.md</t>
  </si>
  <si>
    <t>Its execution is actually redundant because of A.05.IR14.ds.keyword.md for datasets and series and of A.06.IR15.srv.keyword.md for services</t>
  </si>
  <si>
    <t>Reformulate</t>
  </si>
  <si>
    <t>A.19.IR28.ds.conformity</t>
  </si>
  <si>
    <t>The test does not consider the notEvaluated case</t>
  </si>
  <si>
    <t>A.23.IR35.IR36.responsible.party.contact.info</t>
  </si>
  <si>
    <t>The test should include some checks about the email address</t>
  </si>
  <si>
    <t>A.25.IR37.md.contact</t>
  </si>
  <si>
    <t>A.26.IR39.language</t>
  </si>
  <si>
    <t>A.01.IR06.IR07.supported.crses.as.list</t>
  </si>
  <si>
    <t>A.02.IR08.extension.for.QoS.declared.availability</t>
  </si>
  <si>
    <t>A.03.IR09.extension.for.QoS.declared.performance.md</t>
  </si>
  <si>
    <t>A.04.IR10.extension.for.QoS.declared.capacity.md</t>
  </si>
  <si>
    <t>A.05.IR11.custodian.contact.point</t>
  </si>
  <si>
    <t>A.06.IR08.DQ_ConceptualConsistency.for.QoS.declared.availability.md</t>
  </si>
  <si>
    <t>I agree the Notes</t>
  </si>
  <si>
    <t>A.07.IR09.DQ_ConceptualConsistency.for.QoS.declared.performance</t>
  </si>
  <si>
    <t>A.08.IR10.DQ_ConceptualConsistency.for.QoS.declared.capacity</t>
  </si>
  <si>
    <t>A.09.IR01.SDS.SV_ServiceIdentification</t>
  </si>
  <si>
    <t>A.10.IR01.DQ_DomainConsistency.report.for.classification</t>
  </si>
  <si>
    <t>A.1.1 ISO Metadata Application Profile</t>
  </si>
  <si>
    <t>A.1.2 Extended behaviour</t>
  </si>
  <si>
    <t>What is this for?</t>
  </si>
  <si>
    <t>A.01.03.iso_19115_19119.model.md</t>
  </si>
  <si>
    <t>A.1.4 Language parameter</t>
  </si>
  <si>
    <t>A.2.3 Additional search attributes</t>
  </si>
  <si>
    <t>A.2.4 Discovery Service metadata parameters</t>
  </si>
  <si>
    <t>The test does not take into account that MetadataURL can be present, optionally, also in the long scenario.</t>
  </si>
  <si>
    <t>A.2.6 Federated catalogues advertisement</t>
  </si>
  <si>
    <t>The validation can only be done knowing the Discovery Scenario chosen when registering the service in the INSPIRE Geoportal.</t>
  </si>
  <si>
    <t>A.2.7 Federated Discovery Service</t>
  </si>
  <si>
    <t>The identifiers found here, together with the information in authorityURL, shall match the information found from MetadataURL.</t>
  </si>
  <si>
    <t>A.02.TGR2.conformtoAtomSpecification.md</t>
  </si>
  <si>
    <r>
      <t>The “SDS” part in the test names (A.03.IR05.</t>
    </r>
    <r>
      <rPr>
        <b/>
        <sz val="9"/>
        <color theme="1"/>
        <rFont val="Arial"/>
        <family val="2"/>
      </rPr>
      <t>SDS</t>
    </r>
    <r>
      <rPr>
        <sz val="9"/>
        <color theme="1"/>
        <rFont val="Arial"/>
        <family val="2"/>
      </rPr>
      <t>) does not apply anymore as the standard ISO19139 schemas are used</t>
    </r>
  </si>
  <si>
    <t>A.01.IR01.SDS.SV_ServiceIdentification</t>
  </si>
  <si>
    <r>
      <t>The Note still mentions “</t>
    </r>
    <r>
      <rPr>
        <i/>
        <sz val="9"/>
        <color theme="1"/>
        <rFont val="Arial"/>
        <family val="2"/>
      </rPr>
      <t>the SDS metadata extension schema</t>
    </r>
    <r>
      <rPr>
        <sz val="9"/>
        <color theme="1"/>
        <rFont val="Arial"/>
        <family val="2"/>
      </rPr>
      <t>”</t>
    </r>
  </si>
  <si>
    <t>A.02.IR02.IR03.at.least.one.recource.locator</t>
  </si>
  <si>
    <t>There is a typo in the name: “recource” instead of “resource”</t>
  </si>
  <si>
    <t>A.04.IR16.IR17.link.to.get.harmonised.service.metadata</t>
  </si>
  <si>
    <t>It contains no tests.</t>
  </si>
  <si>
    <t xml:space="preserve">How can be checked if any duplicate of that thesaurus is referenced? This can only if they are known </t>
  </si>
  <si>
    <t>Delete this part of the check</t>
  </si>
  <si>
    <t>NL</t>
  </si>
  <si>
    <t xml:space="preserve">Should be defined better in the new version of TG MD </t>
  </si>
  <si>
    <t>Delete this part</t>
  </si>
  <si>
    <r>
      <t xml:space="preserve">Delete the part </t>
    </r>
    <r>
      <rPr>
        <i/>
        <sz val="9"/>
        <color theme="1"/>
        <rFont val="Arial"/>
        <family val="2"/>
      </rPr>
      <t>Data should be downloaded and a minimal bounds could be calculated and compared to the indicated bounds.</t>
    </r>
  </si>
  <si>
    <t>Add check if the degree of conformity is with the implementing rules on interoperability of spatial data sets and services.</t>
  </si>
  <si>
    <t>Please include those tests</t>
  </si>
  <si>
    <t>Add as requirement in the new TG MD</t>
  </si>
  <si>
    <t>Open Issues: test scope</t>
  </si>
  <si>
    <t>Scope should be the metadata only. Testing the data itself is very hard or practically impossible in many cases.</t>
  </si>
  <si>
    <t>The test described can be required if another test is added; the conformity of the dataset ,if true then the described test is required, because the CRS is a requirement in IR SDSS</t>
  </si>
  <si>
    <t>Please make this test conform with the proposed implementation in the new TG MD</t>
  </si>
  <si>
    <t>Delete this part, is not executable</t>
  </si>
  <si>
    <t>Grab the resource and check the spatial representation. Validate if it matches the advertised representation.</t>
  </si>
  <si>
    <t>Typo in the Note: “the the”</t>
  </si>
  <si>
    <t>Rewrite to “the”</t>
  </si>
  <si>
    <t>A.11.IR221.TGR11.updatedelement,  A.18.TGR19.entryUpdated and A.23.IR221.TGR24.datasetFeedUpdated</t>
  </si>
  <si>
    <t xml:space="preserve">Both tests check for validity of a date, but in a different way. </t>
  </si>
  <si>
    <t>Download-directaccess-wfs</t>
  </si>
  <si>
    <t>README.md</t>
  </si>
  <si>
    <t>A typo: the section TG Requirement Coverage contains (in the first line) a link to [TG VS] which should refer to [TG DL].</t>
  </si>
  <si>
    <t>Change link to TG DL</t>
  </si>
  <si>
    <t>Download-predefined-wfs</t>
  </si>
  <si>
    <t>From the test method it is not clear how to validate the metadata document for being valid. Needs more clarification.</t>
  </si>
  <si>
    <t>Specify how metadata validation must be done. For example: validate the metadata document to the XML schema.</t>
  </si>
  <si>
    <r>
      <t xml:space="preserve">Validation of the Capabilities document to the WMS schema alone (so to </t>
    </r>
    <r>
      <rPr>
        <u/>
        <sz val="9"/>
        <color rgb="FF0563C1"/>
        <rFont val="Arial"/>
        <family val="2"/>
      </rPr>
      <t>http://schemas.opengis.net/wms/1.3.0/capabilities_1_3_0.xsd</t>
    </r>
    <r>
      <rPr>
        <sz val="9"/>
        <color theme="1"/>
        <rFont val="Arial"/>
        <family val="2"/>
      </rPr>
      <t xml:space="preserve"> and </t>
    </r>
    <r>
      <rPr>
        <i/>
        <sz val="9"/>
        <color theme="1"/>
        <rFont val="Arial"/>
        <family val="2"/>
      </rPr>
      <t>without</t>
    </r>
    <r>
      <rPr>
        <sz val="9"/>
        <color theme="1"/>
        <rFont val="Arial"/>
        <family val="2"/>
      </rPr>
      <t xml:space="preserve"> the INSPIRE schema </t>
    </r>
    <r>
      <rPr>
        <u/>
        <sz val="9"/>
        <color rgb="FF0563C1"/>
        <rFont val="Arial"/>
        <family val="2"/>
      </rPr>
      <t>http://inspire.ec.europa.eu/schemas/inspire_vs/1.0/inspire_vs.xsd</t>
    </r>
    <r>
      <rPr>
        <sz val="9"/>
        <color theme="1"/>
        <rFont val="Arial"/>
        <family val="2"/>
      </rPr>
      <t xml:space="preserve">  means that an implementation with INSPIRE ExtendedCapabilities will by definition fail the validation test. Because the ExtendedCapabilities element is not declared in the WMS schema. The schema  </t>
    </r>
    <r>
      <rPr>
        <u/>
        <sz val="9"/>
        <color rgb="FF0563C1"/>
        <rFont val="Arial"/>
        <family val="2"/>
      </rPr>
      <t>http://inspire.ec.europa.eu/schemas/inspire_vs/1.0/inspire_vs.xsd</t>
    </r>
    <r>
      <rPr>
        <sz val="9"/>
        <color theme="1"/>
        <rFont val="Arial"/>
        <family val="2"/>
      </rPr>
      <t xml:space="preserve"> includes the required WMS schema.</t>
    </r>
  </si>
  <si>
    <t xml:space="preserve">Change the schema for validation to:  http://inspire.ec.europa.eu/schemas/inspire_vs/1.0/inspire_vs.xsd </t>
  </si>
  <si>
    <t>A typo. The “test method” section and the Notes section refer to “WMTS layers”. This must be “WMS layers”.</t>
  </si>
  <si>
    <t>Change WMTS to WMS</t>
  </si>
  <si>
    <t>G</t>
  </si>
  <si>
    <t>When Inspire is precise in its requirements, e.g. resource type, then the test should also be more precise.</t>
  </si>
  <si>
    <t>SE</t>
  </si>
  <si>
    <t>A.03.IR221.TGR53.serviceMetadata (page 8)</t>
  </si>
  <si>
    <t>The section “Prerequisites” should have a reliable structure. Prerequisites should only be other test cases in the same conformance class or other conformance classes.
In some cases, this section does not state other tests that need to be passed first, but actually state new tests.</t>
  </si>
  <si>
    <t>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t>
  </si>
  <si>
    <t>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t>
  </si>
  <si>
    <t>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t>
  </si>
  <si>
    <t>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t>
  </si>
  <si>
    <t>For each test case, identify/reference the relevant requirements in the TG document that specifies the conformance class. 
For TGs that identify requirements, list the requirements, otherwise list the most specific section.</t>
  </si>
  <si>
    <t>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t>
  </si>
  <si>
    <t xml:space="preserve">gmd:identificationInfo[1]/*/gmd:citation/*/gmd:identifier may refer to multiple nodes.
</t>
  </si>
  <si>
    <t>“Find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t>
  </si>
  <si>
    <t xml:space="preserve">“For each category element in the Download Service feed entity, which included the link to the Dataset feed document, check that at least one entry exists in the Dataset feed containing a category element with an identical term attribute.”
</t>
  </si>
  <si>
    <t>A.36.TGR41.openSearchGenericSearchQueries,
A.37.IR4.TGR42.openSearchUrlDescribeSpatialDataset</t>
  </si>
  <si>
    <t xml:space="preserve">„test if it provides a document with content-type xxx’“ is vague. Is this a test on the HTTP header of the response or in some way a test of the response.
</t>
  </si>
  <si>
    <t>“For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t>
  </si>
  <si>
    <t xml:space="preserve">Change test method to express the ”EITHER ... OR”.
</t>
  </si>
  <si>
    <t>“If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t>
  </si>
  <si>
    <t>Maybe a test for requirement 52 / 61 could be added by testing that for each feature type there is exactly one //wfs:FeatureType/wfs:MetadataURL and all values must be identical.
However, the TG does not seem to require this, so this would require a TG update first.</t>
  </si>
  <si>
    <t>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</si>
  <si>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t>
  </si>
  <si>
    <t>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t>
  </si>
  <si>
    <t>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t>
  </si>
  <si>
    <t>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t>
  </si>
  <si>
    <t>Perhaps it makes sense to split up into two test cases, one for IR22 and one for IR23.
Add a specific test case for MD TG requirement 24.</t>
  </si>
  <si>
    <t xml:space="preserve">This test case was removed from GitHub?
There is still an open question whether to include this test case, as there is no explicit requirement in the technical guidelines. </t>
  </si>
  <si>
    <t>Open issue: The TGs are likely to be changed, see issue  MIWP-8_(M)_Coupled_resources.
Note: there is a TODO “to validate this is the proper identification, the identification used in capabilities might be required.”</t>
  </si>
  <si>
    <t>There is no test for TG MD requirement 24, because this is claimed to be not testable.
It is not clear why the temporal reference system cannot be tested.
Also, the values for data of creation / revision / updated can be tested whether they conform to the ISO 8601 format (yyy-mm-dd).</t>
  </si>
  <si>
    <t>This ATS clearly needs more work. In general, the tests are not implementable as they are.
Only IR references are provided. All tests should be against requirements stated in a TG.</t>
  </si>
  <si>
    <t xml:space="preserve">ED
</t>
  </si>
  <si>
    <t>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t>
  </si>
  <si>
    <t>It is not clear from the TG how topological consistency is encoded.
It is not clear from the test case how it can be tested.</t>
  </si>
  <si>
    <t>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t>
  </si>
  <si>
    <t>ATS not provided as it is still a subject of further implementation specification development.
Coverage: consider of splitting into different tests; support of all mandatory operations and their parameters, correct encoding of the requests and responses</t>
  </si>
  <si>
    <t xml:space="preserve">It could be possible to work with OGC to implement such a test in OGC CITE. As testing for an OGC standard is not INSPIRE-specific and should be provided by OGC.
</t>
  </si>
  <si>
    <t xml:space="preserve">IR N2 reference should be part A and not part B
XPATH expression is missing
</t>
  </si>
  <si>
    <t>“A.1.4 Language parameter” should be a prerequisite
Furthermore there is some overlap with case 2 of test case A.1.4</t>
  </si>
  <si>
    <t xml:space="preserve">As the list of SupportedISOQueryables and AdditionalQueryable are known an XPath could be present in the ATS.
“1.3 Metadata request” should be a prerequisite </t>
  </si>
  <si>
    <t>Addiotional -&gt; additional
Add XPATH reference</t>
  </si>
  <si>
    <t>XPATH expression is missing
Clearly identify the Conformance Class / ATS that the response document must conform to / pass.</t>
  </si>
  <si>
    <t>Could be merged with A.01.04
For default language it should use “inspire_common:DefaultLanguage” as specified in A.02.10
XPath expression can be added here</t>
  </si>
  <si>
    <t>AT
ED</t>
  </si>
  <si>
    <t>The parameter ‘Language’ could be removed from the test case as it is already present in A.01.04
Reference to the TG requirement should be added. Also, it needs to be clarified what “supporting the Query parameter” means. Is it referring to test A.3.4? If yes, what does A.3.2 add?</t>
  </si>
  <si>
    <t>Consider rephrashing purpose to make this testable: “each resource contained in the response”
Add XPATH reference</t>
  </si>
  <si>
    <t xml:space="preserve">It should be merged with A.03.01 or delete A.03.01
</t>
  </si>
  <si>
    <t>A.1.04 as prerequisite
A.2.09 as prerequisite</t>
  </si>
  <si>
    <t>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t>
  </si>
  <si>
    <t>“The extended capabilities section shall be used to fully comply with the INSPIRE View Service metadata requirements (see section 4.2.3.3.1).”
This sentence is just about scoping, as the metadata requirement is covered by IR10.</t>
  </si>
  <si>
    <t xml:space="preserve">“Mandatory ISO 19128 – WMS 1.3.0 metadata elements shall be mapped to INSPIRE metadata elements to implement a consistent interface.”
This statement is redundant to IR10. </t>
  </si>
  <si>
    <t>“It is mandatory to use the mapping provided in this Technical Guideline (described in Section 4.2.3.3.1.1 to 4.2.3.3.1.16. INSPIRE metadata elements that cannot be mapped to available [ISO 19128] – WMS1.3.0 elements are implemented as Extended Capabilities.”
This statement is redundant to IR10.</t>
  </si>
  <si>
    <t>“Metadata are published through a service's capabilities document and can be harvested by an INSPIRE Discovery service.”
This sentence is almost literally repeated for IR09.</t>
  </si>
  <si>
    <t xml:space="preserve">It is claimed that this requirement is not testable. This seems wrong.
</t>
  </si>
  <si>
    <t>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</si>
  <si>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“Check that the extended capabilities element validates against the INSPIRE schemas.”
Coverage: it seems not correct that by applying the XSD Schema validation it is possible to validate the inspire view service metadata requirements (IR04).</t>
  </si>
  <si>
    <t>There are two options:
Option 1. Update IR04 removing the reference to the INSPIRE View Service metadata requirements;
Option 2. Merge this test case with one or more other test cases testing the INSPIRE View Service metadata requirements (in both scenarios).</t>
  </si>
  <si>
    <t>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t>
  </si>
  <si>
    <t xml:space="preserve">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</si>
  <si>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t>
  </si>
  <si>
    <t>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</si>
  <si>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“If no metadata URL is given then all mandatory ISO 19128 metadata elements must exist in the ExtendedCapabilities section.”
It seems wrong to expect the ISO 19128 elements in the Extended element.</t>
  </si>
  <si>
    <t xml:space="preserve">Conditional test: This test case should only fail in case of “scenario 2” only. This means that the test case should also test for the absence of a &lt;metadataURL&gt; element.
</t>
  </si>
  <si>
    <t xml:space="preserve">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</si>
  <si>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CT
CR</t>
  </si>
  <si>
    <t>Change the test or change the requirement only to cover keyword.
It may be better to merge this test case with A.04, A05, A07, and A11-A21.</t>
  </si>
  <si>
    <t xml:space="preserve">Ambiguity: “is a valid link” – how will this be unambiguously assessed? Based on the HTTP GET Response?
Also, this is a duplicate of A.11.IR14
Open issue: The TGs are likely to be changed, see issue  MIWP-8_(M)_Coupled_resources.
</t>
  </si>
  <si>
    <t xml:space="preserve">This test case duplicates A.10.IR13.coupled.resource.node. 
</t>
  </si>
  <si>
    <t>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t>
  </si>
  <si>
    <t>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t>
  </si>
  <si>
    <t>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</si>
  <si>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t>
  </si>
  <si>
    <t>Update link in TG Requirement Coverage table.
Consider merging this test case with A.18.IR23.conformity.node.</t>
  </si>
  <si>
    <t>Some tags were dropped from the purpose description. 
This test case only needs to be executed in the context of “scenario 2”.</t>
  </si>
  <si>
    <t>Currently the test only considers whether a wms:ContactPersonPrimary node exists in the wms:ContactInformation section.
However, the requirement states that also a wms:ContactOrganization node should be present within wms:ContactPersonPrimary</t>
  </si>
  <si>
    <t xml:space="preserve">It is not clear why this requirement cannot be tested. 
It seems that this requirement refers to the inclusion of a unique resource identifier in an external metadata record (scenario 1 – metadata record as online resource). </t>
  </si>
  <si>
    <t xml:space="preserve">Since IR38 is split into two test cases, the test purpose should be updated to reflect this. 
</t>
  </si>
  <si>
    <t xml:space="preserve">Update the purpose. Alternatively, consider merging test cases A.32 and A.33.
</t>
  </si>
  <si>
    <t xml:space="preserve">Test case already includes a test for this. 
This test case only needs to be executed in the context of “scenario 2”. </t>
  </si>
  <si>
    <t>GE
ED</t>
  </si>
  <si>
    <t xml:space="preserve">Ambiguity:  What is “a valid WMTS 1.0.0 ServiceMetadata document”? Is it a WMTS 1.0.0 Capabilities document that is schema valid?
Notes: First sentence in “purpose” section: a unambiguous -&gt; an unambiguous </t>
  </si>
  <si>
    <t>Evaluate and update test method.
Clarify whether the translations need to be tested, and whether the correct harmonised layer names (which are codes) and the translated labels to be used are in the inspire registry: http://inspire.ec.europa.eu/layer</t>
  </si>
  <si>
    <t>It seems these tests can’t be run in an automated way against the software. 
It’s possible to do this with OGC web services using CITE tests. Some third parties do this for CSW at the moment. 
Do you know of any pending plans to implement the test suite for automated testing.</t>
  </si>
  <si>
    <t>A.08.IR03.ds.linkage and
A.09.IR04.srv.linkage</t>
  </si>
  <si>
    <t>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t>
  </si>
  <si>
    <t>A.19.IR28.ds.conformity
A.20.IR29.ds.specification</t>
  </si>
  <si>
    <t>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t>
  </si>
  <si>
    <t xml:space="preserve">It is not clear what metadata element is meant by 'CharEnc'.
 </t>
  </si>
  <si>
    <t xml:space="preserve">Do not add recommendations to ATS if not really necessary for achieving interoperable datasets.
</t>
  </si>
  <si>
    <t xml:space="preserve">The target of tests are not clear enough. It is hidden in the method sometimes or in the prerequistes  in others.
</t>
  </si>
  <si>
    <t xml:space="preserve">Many namespaces are missing in xpaths. Eg: 
./gmd:identificationInfo[1]/*/gmd:citation/*/title 
</t>
  </si>
  <si>
    <t>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t>
  </si>
  <si>
    <t>Review and change Purpose and Test method for all tests.
For some of the tests this has already been done below.</t>
  </si>
  <si>
    <t>There are Open questions
There is no explicit Implementation Requirement in TG MD for the following tests:
A.02.title
A.03.abstract
A.24.responsible.party.role
A.28.md.creation.date
Should these be excluded or included in the ATS? Or added as requirements in the TG MD?</t>
  </si>
  <si>
    <t>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t>
  </si>
  <si>
    <t>The purpose is not formulated correctly: 
“Purpose: The title by which the cited resource is known”</t>
  </si>
  <si>
    <t>Change to: 
“Purpose: Checks that a resource title is provided”</t>
  </si>
  <si>
    <t>The purpose is not formulated correctly: 
“Purpose: Type of the cited resource must be provided”</t>
  </si>
  <si>
    <t>Change to: 
“Purpose: Checks that a resource type is provided”</t>
  </si>
  <si>
    <t>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t>
  </si>
  <si>
    <t xml:space="preserve">Remove the link to the INSPIRE Codelist and reference instead table B.5.25 MD_ScopeCode &lt;&lt;CodeList&gt;&gt; of ISO 19115.
</t>
  </si>
  <si>
    <t>The purpose is not formulated correctly: 
“Purpose: Keyword for datasets. If the resource is a dataset or a dataset series, at least one keyword must originate from the INSPIRE theme of the GEMET Thesaurus”</t>
  </si>
  <si>
    <t>Change to:
“Purpose: If the resource is a dataset or a dataset series, it checks that at least one keyword originating from the INSPIRE theme of the GEMET Thesaurus is provided”</t>
  </si>
  <si>
    <t>The term “resource type” in the test method description is not hyperlinked.
“Test method If the type of the resource is not dataset or series, this test is omitted.”</t>
  </si>
  <si>
    <t>The test method does not explain how to reference a thesaurus and does not link to another ATS that does.
It does not link to the ATS which says that per must be maximum one instance of descriptiveKeywords per thesaurus.</t>
  </si>
  <si>
    <t xml:space="preserve">Add prerequisite A.15.IR19.kws-in-vocab: (Keyword values originating from a single version of a single controlled vocabulary shall be grouped in a single instance) 
Reference A.14.IR16.IR17.IR18.vocab
</t>
  </si>
  <si>
    <t xml:space="preserve">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t>
  </si>
  <si>
    <t>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t>
  </si>
  <si>
    <t>Add to the test method the part in bold:
“If the resource is a service, at least one keyword must originate from EU commission regulation No. 1205/2008, Annex part D, No. 4.
They keyword must match the language neutral name”.</t>
  </si>
  <si>
    <t>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</si>
  <si>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The purpose is not completely accurate. It should specify that at least one identifier is needed.
Purpose: Unique resource identifier. If the type of the resource was dataset or series, a unique identifier identifying the resource must be given.</t>
  </si>
  <si>
    <t>Change the purpose to:
“Purpose: If the type of the resource is dataset or series, it checks that at least one unique resource identifier is given.”</t>
  </si>
  <si>
    <t xml:space="preserve">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t>
  </si>
  <si>
    <t xml:space="preserve">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</si>
  <si>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 xml:space="preserve">-The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t>
  </si>
  <si>
    <t>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</si>
  <si>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t>
  </si>
  <si>
    <t xml:space="preserve">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</si>
  <si>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          The prerequisites section contains a condition that in previous test was dealt with in the Test method
Prerequisites
the hierarchylevel of resource should be "service"</t>
  </si>
  <si>
    <t xml:space="preserve">The Test method contains a meaningless sentence:
“The test first checks if a service type element is given at serviceType and if it is unique throughout the document.”
</t>
  </si>
  <si>
    <t>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</si>
  <si>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t>
  </si>
  <si>
    <t>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</si>
  <si>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</si>
  <si>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From the test method, remove the following sentence:
“In order to be consistent with ISO 19115, all the keyword values originating from a single version of a single controlled vocabulary shall be grouped in a single instance of the ISO 19115 descriptiveKeywords property.”</t>
  </si>
  <si>
    <t>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</si>
  <si>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</si>
  <si>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The test method is not formulated very clearly:
</t>
  </si>
  <si>
    <t xml:space="preserve">There are Open Questions:
Open questions:
The the codeList URL above the only approved way to refer to the CI_RoleCode codelist?
Does the string value of the RoleCode element have any significance? Does it have to also be "pointOfContact" or can it be missing entirely?
</t>
  </si>
  <si>
    <t>The test method does not specify it is ISO-639/B and not ISO-639/T.
The MD Regulation limits the list:
The value domain of this metadata element is limited to the official languages of the Community expressed in conformity with ISO 639-2.</t>
  </si>
  <si>
    <t xml:space="preserve">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</si>
  <si>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Prerequisites section of each test contains a verbose requirement validity against xml schema.
Since the xml schema is now the standard ISO 19139, it should simply reference the ats-metadata requirement.</t>
  </si>
  <si>
    <t>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t>
  </si>
  <si>
    <t>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t>
  </si>
  <si>
    <t xml:space="preserve">- The Prerequisites still references the now obsolete profile schema.
-The XPath still references the now obsolete profile schema. </t>
  </si>
  <si>
    <t>Wrong title:
A.02.IR08.extension.for.QoS.declared.performance</t>
  </si>
  <si>
    <t>- The Prerequisites still references the now obsolete profile schema.
-The XPath still references the now obsolete profile schema.</t>
  </si>
  <si>
    <t>Wrong title:
A.02.IR08.extension.for.QoS.declared.capacity</t>
  </si>
  <si>
    <t>Notes:
“…The XPath test also requires…”
Instead of saying that, the test should say that the Responsible Party must have passed also the corresponding test in the ats-metadata.</t>
  </si>
  <si>
    <t>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t>
  </si>
  <si>
    <t xml:space="preserve">The Test Method requires testing OGC standard functionality, which instead shall be delegated to the OGC Tests.
The Test Method shall instead just inspect the capabilities document and this is not mentioned.
</t>
  </si>
  <si>
    <t>Title is wrong:
A Unique identification for this test</t>
  </si>
  <si>
    <t>The Test Method is wrong:
“Examine whether the Get Discovery Service Metadata and Discover Metadata operations support the parameter “language”,
No additional language parameter is foreseen for the Discover Metadata operation for which ISO queryable is used.</t>
  </si>
  <si>
    <t>Typo in the link:
A.02.03.addiotional.search.attributes.md</t>
  </si>
  <si>
    <t>If MetadataURL is specified in the Extended Capabilities some elements  (like the resource title, abstract, keywords) will be mapped twice: once in the standard capabilities elements and once in the linked metadata document.
There is no guidance about this.</t>
  </si>
  <si>
    <t>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t>
  </si>
  <si>
    <t xml:space="preserve">The Prerequisites contain  the following sentences, the meaning of which is really not clear:
Test for the existence of default element namespace.
Test for the existence of the namespaces for INSPIRE View Services inspire_vs and inspire_common.
</t>
  </si>
  <si>
    <t>The Test Method is inaccurate.
It does not say that the resource referenced by the MetadataURL must be accessed and its response analysed.
It does not consider, either,  that multiple MetadataURL elements can be present, some pointing html resources, other to xml ones.</t>
  </si>
  <si>
    <t>The test does not specify which information inside AutorityURL actually represents the namespace:
-&lt;AuthorityURL name="MAGRAMA"&gt;
&lt;OnlineResource xlink:href="http://www.magrama.gob.es" xlink:type="simple" /&gt;
&lt;/AuthorityURL&gt;</t>
  </si>
  <si>
    <t>In the Test method the use of the word “resolve is misleading”.
“…resolve the link the referenced Atom feed…”</t>
  </si>
  <si>
    <t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</si>
  <si>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The test method is should mention that only the gmd:CI_OnlineResource with a specific description are considered.
In addition, the XPath uses the gmd:function element while the TG prescribes gmd:description</t>
  </si>
  <si>
    <t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</si>
  <si>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t>
  </si>
  <si>
    <t>A.08.IR03.ds.linkage
And
A.09.IR04.srv.linkage</t>
  </si>
  <si>
    <t>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t>
  </si>
  <si>
    <t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t>
  </si>
  <si>
    <t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t>
  </si>
  <si>
    <t>Check that the attribute codeList has value "http://standards.iso.org/ittf/ PubliclyAvailableStandards/ISO_19139_Schemas/resources/codelist/gmxCodelists.xml#CI_RoleCode" 
This is not in accordance with the accepted schema’s
Is not checked for other codelists, so inconsistent</t>
  </si>
  <si>
    <t xml:space="preserve">Check all accepted schemas for all codelists checks or delete this check.
</t>
  </si>
  <si>
    <t xml:space="preserve">Is it possible to add recommended tests, to prevent providing not correct metadata?
Example; all the keywords in a single instance of the ISO 19115 descriptiveKeywords property, must be a part of the referenced controlled vocabulary.
</t>
  </si>
  <si>
    <t>add a test to check if the keywords in the same decriptiveKeywords instance where the GEMET inspire themes is referenced, are inspire themes
etc.</t>
  </si>
  <si>
    <t>Add a test to check if the dataset is harmonised.
Require  the described test if the dataset is harmonised</t>
  </si>
  <si>
    <t>Grab the resource. Check the encoding. If the resource is not encoded based on UTF-8, validate if the appropriate encoding is provided in CharEnc Not applicable to services
The dataset is only available through the downloadservice, but here is stated it is not applicable to services.</t>
  </si>
  <si>
    <t xml:space="preserve">Use the same way to check if a date is valid. NL prefers A.18.TGR19.entryUpdated (and A.23.IR221.TGR24.datasetFeedUpdated), so add to  A.11.IR221.TGR11.updatedelement to check on a valid date with 'year-from-dateTime(xs:dateTime(atom:updated))'
</t>
  </si>
  <si>
    <t>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t>
  </si>
  <si>
    <t>In the Purpose you can choose between EITHER metadata to be linked to via an inspire_common:MetadataURL OR put all metadata element in ExtendedCapabilities.
In the test, it says to test all metadata elements in ExtendedCapabilities irrespective of inspire_common:MetadataURL is there.</t>
  </si>
  <si>
    <t>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</si>
  <si>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</si>
  <si>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Comments</t>
  </si>
  <si>
    <t>Proposed change</t>
  </si>
  <si>
    <t>Resolution</t>
  </si>
  <si>
    <t xml:space="preserve">MS
</t>
  </si>
  <si>
    <t>Update “Prerequisites” to be a list of other test cases in the same conformance class or other conformance classes.
Any prerequisites that actually are new tests need to be converted into separate test cases or included in the test method description.</t>
  </si>
  <si>
    <t>Ambiguity: gmd:identificationInfo[1]/*/gmd:citation/*/gmd:identifier may refer to multiple nodes. It should be clarified how to deal with multiple identifiers in the test.
Note: Another prerequisite is test case A.04.</t>
  </si>
  <si>
    <t>Remove test case because of redundancy:
“The test is an abstraction of all the tests in this Abstract Test Suite”</t>
  </si>
  <si>
    <t>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t>
  </si>
  <si>
    <t>Update reference to IR N2
Add XPATH reference</t>
  </si>
  <si>
    <t>Typo in the URL
XPATH expression is missing
A.3.1 as prerequisite? Additional search attributes are supported by the Discovery Service.</t>
  </si>
  <si>
    <t>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t>
  </si>
  <si>
    <t>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t>
  </si>
  <si>
    <t xml:space="preserve">- XPATH expression is missing
- Test type can be ‘automated’
- Adapt last sentence to:
“This test is an abstraction of the tests A.3.7 INSPIRE search criteria, A.3.8 Language search criteria and A.3.9 Additional search criteria”
</t>
  </si>
  <si>
    <t>The parameter Language has been already introduced in A.01.04
Add A.01.04 as prerequisite or merge with A.01.04</t>
  </si>
  <si>
    <t xml:space="preserve">Testability:
Not testable, as one would need to have the list of all records to verify that “each resource matching the query” is selected.
Notes:
The XPATH expression is missing
URL is not descriptive, consider changing to ‘inspire.metadata’ or ‘inspire.md.elements’
</t>
  </si>
  <si>
    <t>Ambiguity: 
“Where applicable” in both test purpose and test method is vague and should be specified.
The XPATH expression for hopCount is missing + information about hopCount attribute?
Is the test type automated or manual?
Notes section contains template text</t>
  </si>
  <si>
    <t>Specify “where applicable” in both test purpose and test method
Add XPATH reference
Define whether test can be automated or not
Update notes section</t>
  </si>
  <si>
    <t>-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t>
  </si>
  <si>
    <t>Overlaps with A.01.04
A.01.04 as prerequisite
A.02.09 as prerequisite</t>
  </si>
  <si>
    <t>Option 1: merge test case with A.10.IR13.
Option 2: split the test method over the two test cases.</t>
  </si>
  <si>
    <t xml:space="preserve">Update test method to reflect the testing of the following structure:
/WMS_Capabilities/Service/ContactInformation
/WMS_Capabilities/Service/ContactInformation/ContactPersonPrimary
/WMS_Capabilities/Service/ContactInformation/ContactPersonPrimary/ContactOrganization
</t>
  </si>
  <si>
    <t>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t>
  </si>
  <si>
    <t xml:space="preserve">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t>
  </si>
  <si>
    <t xml:space="preserve">In purpose: users’ -&gt; users
Will validation of the correctness of the translated title be included (see note)?
</t>
  </si>
  <si>
    <t>Change the sentence to:
“Test method
If the resource type is not dataset or series, this test is omitted.”
Make “resource type” a hyperlink to ([hierarchyLevel](#hierarchyLevel))</t>
  </si>
  <si>
    <t xml:space="preserve">Remove reference to alternative thesauri.
Rephrase the test method as follows:
“
Test method
The test looks for an instance of descriptiveKeywords which [references]( A.14.IR16.IR17.IR18.vocab)  the http://www.eionet.europa.eu/gemet/inspire_themes thesaurus.
”
</t>
  </si>
  <si>
    <t xml:space="preserve">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</si>
  <si>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Type of comment</t>
  </si>
  <si>
    <r>
      <t xml:space="preserve">ATS
</t>
    </r>
    <r>
      <rPr>
        <sz val="9"/>
        <color theme="1"/>
        <rFont val="Arial"/>
        <family val="2"/>
      </rPr>
      <t>(e.g. download-atom)</t>
    </r>
  </si>
  <si>
    <r>
      <t xml:space="preserve">Test
</t>
    </r>
    <r>
      <rPr>
        <sz val="9"/>
        <color theme="1"/>
        <rFont val="Arial"/>
        <family val="2"/>
      </rPr>
      <t>(e.g. A.01.TGR1)</t>
    </r>
  </si>
  <si>
    <r>
      <t xml:space="preserve">Severity
</t>
    </r>
    <r>
      <rPr>
        <sz val="9"/>
        <color theme="1"/>
        <rFont val="Arial"/>
        <family val="2"/>
      </rPr>
      <t>(minor, medium, critical)</t>
    </r>
  </si>
  <si>
    <t>download-directaccess-wfs</t>
  </si>
  <si>
    <t>discovery-service</t>
  </si>
  <si>
    <t>interoperable-sds</t>
  </si>
  <si>
    <t>invocable-sds</t>
  </si>
  <si>
    <t>harmonised-sds</t>
  </si>
  <si>
    <t>download-QoS</t>
  </si>
  <si>
    <t>Assignee</t>
  </si>
  <si>
    <t>PwC/ii</t>
  </si>
  <si>
    <t>michellutz</t>
  </si>
  <si>
    <t>Peter Parslow</t>
  </si>
  <si>
    <t>Thijs Brentjens</t>
  </si>
  <si>
    <t>Tim Duffy</t>
  </si>
  <si>
    <t>Paul van Genuchten</t>
  </si>
  <si>
    <t>Antonio Rotundo</t>
  </si>
  <si>
    <t>Alejandra Sanchez</t>
  </si>
  <si>
    <t>Title</t>
  </si>
  <si>
    <t>Labels</t>
  </si>
  <si>
    <t>Description</t>
  </si>
  <si>
    <t>ATS</t>
  </si>
  <si>
    <t>Unicity is not checked. There is a test that check...</t>
  </si>
  <si>
    <t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t>
  </si>
  <si>
    <t>How is multilinguism taken into account?...</t>
  </si>
  <si>
    <t xml:space="preserve">*This issue has been extracted from the issue list on:https://ies-svn.jrc.ec.europa.eu/issues/2685*
# Comment
How is multilinguism taken into account?
</t>
  </si>
  <si>
    <t>It seems these tests can’t be run in an automated ...</t>
  </si>
  <si>
    <t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t>
  </si>
  <si>
    <t>Grouplayers will not be validated under the curren...</t>
  </si>
  <si>
    <t xml:space="preserve">*This issue has been extracted from the issue list on:https://ies-svn.jrc.ec.europa.eu/issues/2685*
# Comment
Grouplayers will not be validated under the current proposal. However, their use is being promoted within the Geology theme to satisfy the present guidelines. 
</t>
  </si>
  <si>
    <t>Based on ISO 19105 and the OGC Specification Model...</t>
  </si>
  <si>
    <t>*This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</si>
  <si>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An ATS belongs to a specification. Therefore, the ...</t>
  </si>
  <si>
    <t>*This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t>
  </si>
  <si>
    <t>For cases where a dependency exists to an external...</t>
  </si>
  <si>
    <t>*This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t>
  </si>
  <si>
    <t>It would be very useful to clarify for each test c...</t>
  </si>
  <si>
    <t>*This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t>
  </si>
  <si>
    <t>The section “Prerequisites” should have a reliable...</t>
  </si>
  <si>
    <t>*This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t>
  </si>
  <si>
    <t>The documentation of the test cases is inconsisten...</t>
  </si>
  <si>
    <t>*This issue has been extracted from the issue list on:https://ies-svn.jrc.ec.europa.eu/issues/2685*
# Comment
The documentation of the test cases is inconsistent. Sometimes the title is the label (A.xxx.xxx) and sometimes a text.
# Proposed Change
Make the test case documentation consistent.</t>
  </si>
  <si>
    <t>The test type is mostly “automated”, but some test...</t>
  </si>
  <si>
    <t>*This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t>
  </si>
  <si>
    <t>Links point to the github repository....</t>
  </si>
  <si>
    <t>*This issue has been extracted from the issue list on:https://ies-svn.jrc.ec.europa.eu/issues/2685*
# Comment
Links point to the github repository.
# Proposed Change
Make them relative links (into the document)</t>
  </si>
  <si>
    <t>Unfortunately we had not had enough time to go thr...</t>
  </si>
  <si>
    <t>*This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t>
  </si>
  <si>
    <t>The target of tests are not clear enough. It is hi...</t>
  </si>
  <si>
    <t>*This issue has been extracted from the issue list on:https://ies-svn.jrc.ec.europa.eu/issues/2685*
# Comment
The target of tests are not clear enough. It is hidden in the method sometimes or in the prerequistes  in others.
# Proposed Change
Add a target field.</t>
  </si>
  <si>
    <t>The test method descriptions often are not unambig...</t>
  </si>
  <si>
    <t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t>
  </si>
  <si>
    <t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t>
  </si>
  <si>
    <t>*This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t>
  </si>
  <si>
    <t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t>
  </si>
  <si>
    <t xml:space="preserve">*This issue has been extracted from the issue list on:https://ies-svn.jrc.ec.europa.eu/issues/2685*
# Comment
Title is wrong:
A Unique identification for this test
</t>
  </si>
  <si>
    <t>*This issue has been extracted from the issue list on:https://ies-svn.jrc.ec.europa.eu/issues/2685*
# Comment
IR N2 reference should be part A and not part B
XPATH expression is missing
# Proposed Change
Update reference to IR N2
Add XPATH reference</t>
  </si>
  <si>
    <t xml:space="preserve">*This issue has been extracted from the issue list on:https://ies-svn.jrc.ec.europa.eu/issues/2685*
# Comment
“A.1.4 Language parameter” should be a prerequisite
</t>
  </si>
  <si>
    <t>*This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t>
  </si>
  <si>
    <t xml:space="preserve">*This issue has been extracted from the issue list on:https://ies-svn.jrc.ec.europa.eu/issues/2685*
# Comment
As the list of SupportedISOQueryables and AdditionalQueryable are known an XPath could be present in the ATS.
“1.3 Metadata request” should be a prerequisite 
</t>
  </si>
  <si>
    <t xml:space="preserve">*This issue has been extracted from the issue list on:https://ies-svn.jrc.ec.europa.eu/issues/2685*
# Comment
Should be merged with A.01.04
</t>
  </si>
  <si>
    <t>*This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t>
  </si>
  <si>
    <t>*This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t>
  </si>
  <si>
    <t>*This issue has been extracted from the issue list on:https://ies-svn.jrc.ec.europa.eu/issues/2685*
# Comment
XPATH expression is missing
Clearly identify the Conformance Class / ATS that the response document must conform to / pass.
# Proposed Change
Add XPATH reference</t>
  </si>
  <si>
    <t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t>
  </si>
  <si>
    <t>*This issue has been extracted from the issue list on:https://ies-svn.jrc.ec.europa.eu/issues/2685*
# Comment
XPATH expression is missing
# Proposed Change
Add XPATH reference</t>
  </si>
  <si>
    <t xml:space="preserve">*This issue has been extracted from the issue list on:https://ies-svn.jrc.ec.europa.eu/issues/2685*
# Comment
It should be merged with A.01.04
</t>
  </si>
  <si>
    <t>*This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t>
  </si>
  <si>
    <t xml:space="preserve">*This issue has been extracted from the issue list on:https://ies-svn.jrc.ec.europa.eu/issues/2685*
# Comment
Link to the XML schema (not included in the TG) should be provided to test effectively
</t>
  </si>
  <si>
    <t>*This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t>
  </si>
  <si>
    <t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t>
  </si>
  <si>
    <t xml:space="preserve">*This issue has been extracted from the issue list on:https://ies-svn.jrc.ec.europa.eu/issues/2685*
# Comment
The parameter Language has been already introduced in A.01.04
Add A.01.04 as prerequisite or merge with A.01.04
</t>
  </si>
  <si>
    <t>*This issue has been extracted from the issue list on:https://ies-svn.jrc.ec.europa.eu/issues/2685*
# Comment
The XPATH expression for the query element is missing (it could be determined from the Discovery Metadata Request)
# Proposed Change
Add XPATH reference</t>
  </si>
  <si>
    <t>*This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t>
  </si>
  <si>
    <t>*This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t>
  </si>
  <si>
    <t xml:space="preserve">*This issue has been extracted from the issue list on:https://ies-svn.jrc.ec.europa.eu/issues/2685*
# Comment
It should be merged with A.03.01 or delete A.03.01
</t>
  </si>
  <si>
    <t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t>
  </si>
  <si>
    <t xml:space="preserve">*This issue has been extracted from the issue list on:https://ies-svn.jrc.ec.europa.eu/issues/2685*
# Comment
Overlaps with A.01.04
A.01.04 as prerequisite
A.02.09 as prerequisite
</t>
  </si>
  <si>
    <t xml:space="preserve">*This issue has been extracted from the issue list on:https://ies-svn.jrc.ec.europa.eu/issues/2685*
# Comment
A.1.04 as prerequisite
A.2.09 as prerequisite
</t>
  </si>
  <si>
    <t>*This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t>
  </si>
  <si>
    <t>*This issue has been extracted from the issue list on:https://ies-svn.jrc.ec.europa.eu/issues/2685*
# Comment
Unclear what should or could be tested here via the CSW API
# Proposed Change
Clarify</t>
  </si>
  <si>
    <t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t>
  </si>
  <si>
    <t>*This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t>
  </si>
  <si>
    <t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t>
  </si>
  <si>
    <t xml:space="preserve">*This issue has been extracted from the issue list on:https://ies-svn.jrc.ec.europa.eu/issues/2685*
# Comment
What is this for?
</t>
  </si>
  <si>
    <t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t>
  </si>
  <si>
    <t xml:space="preserve">*This issue has been extracted from the issue list on:https://ies-svn.jrc.ec.europa.eu/issues/2685*
# Comment
Typo in the link:
A.02.03.addiotional.search.attributes.md
</t>
  </si>
  <si>
    <t xml:space="preserve">*This issue has been extracted from the issue list on:https://ies-svn.jrc.ec.europa.eu/issues/2685*
# Comment
The test does not take into account that MetadataURL can be present, optionally, also in the long scenario.
</t>
  </si>
  <si>
    <t xml:space="preserve">*This issue has been extracted from the issue list on:https://ies-svn.jrc.ec.europa.eu/issues/2685*
# Comment
The validation can only be done knowing the Discovery Scenario chosen when registering the service in the INSPIRE Geoportal.
</t>
  </si>
  <si>
    <t>*This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t>
  </si>
  <si>
    <t xml:space="preserve">*This issue has been extracted from the issue list on:https://ies-svn.jrc.ec.europa.eu/issues/2685*
# Comment
In the Test method the use of the word “resolve is misleading”.
“…resolve the link the referenced Atom feed…”
</t>
  </si>
  <si>
    <t>*This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t>
  </si>
  <si>
    <t>*This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t>
  </si>
  <si>
    <t>*This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t>
  </si>
  <si>
    <t>*This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t>
  </si>
  <si>
    <t>*This issue has been extracted from the issue list on:https://ies-svn.jrc.ec.europa.eu/issues/2685*
# Comment
“valid gmd:MD_Metadata element” is most likely understood to mean “schema valid”. 
# Proposed Change
If something else is meant, the test should be clarified.</t>
  </si>
  <si>
    <t>*This issue has been extracted from the issue list on:https://ies-svn.jrc.ec.europa.eu/issues/2685*
# Comment
Test method seems incomplete.
# Proposed Change
Clarify Xpath reference for “he default language code defined in the OpenSearch description”.</t>
  </si>
  <si>
    <t>*This issue has been extracted from the issue list on:https://ies-svn.jrc.ec.europa.eu/issues/2685*
# Comment
How is this different from A.04.TGR4.conformtoOpenSearch1.1?
# Proposed Change
Drop one test.</t>
  </si>
  <si>
    <t>*This issue has been extracted from the issue list on:https://ies-svn.jrc.ec.europa.eu/issues/2685*
# Comment
Typo in the Note: “the the”
# Proposed Change
Rewrite to “the”</t>
  </si>
  <si>
    <t xml:space="preserve">*This issue has been extracted from the issue list on:https://ies-svn.jrc.ec.europa.eu/issues/2685*
# Comment
Strictly, the test differs from the requirement. The requirement is not that the id is the same the feed URI provided, but that the id resolves to the same document.
</t>
  </si>
  <si>
    <t>*This issue has been extracted from the issue list on:https://ies-svn.jrc.ec.europa.eu/issues/2685*
# Comment
Regarding note 1, the requirement is clear that only /feed/rights is covered.
# Proposed Change
Remove note 1.</t>
  </si>
  <si>
    <t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t>
  </si>
  <si>
    <t>*This issue has been extracted from the issue list on:https://ies-svn.jrc.ec.europa.eu/issues/2685*
# Comment
“... or too far in the past” is vague for testing.
# Proposed Change
Change to “... or before 2012 (first release of the Technical Guidance)“?</t>
  </si>
  <si>
    <t>*This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t>
  </si>
  <si>
    <t>*This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t>
  </si>
  <si>
    <t>*This issue has been extracted from the issue list on:https://ies-svn.jrc.ec.europa.eu/issues/2685*
# Comment
Same issue as with A.13.IR221.TGR13.datasetidentifiers (“present in the metadata document of the service and in the Download Service feed”). What does present mean?
# Proposed Change
Clarify.</t>
  </si>
  <si>
    <t>*This issue has been extracted from the issue list on:https://ies-svn.jrc.ec.europa.eu/issues/2685*
# Comment
gmd:identificationInfo[1]/*/gmd:citation/*/gmd:identifier may refer to multiple nodes.
# Proposed Change
Clarify how to deal with multiple identifiers in the test.</t>
  </si>
  <si>
    <t>*This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t>
  </si>
  <si>
    <t>*This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t>
  </si>
  <si>
    <t xml:space="preserve">*This issue has been extracted from the issue list on:https://ies-svn.jrc.ec.europa.eu/issues/2685*
# Comment
Browser problems for IE 11 if type="application/atom+xml" is included in link (browser shows no link). 
</t>
  </si>
  <si>
    <t>*This issue has been extracted from the issue list on:https://ies-svn.jrc.ec.europa.eu/issues/2685*
# Comment
Why is the updated test different from A.11.IR221.TGR11.updatedelement? (Any year will work here.)
# Proposed Change
Consider aligning tests.</t>
  </si>
  <si>
    <t>*This issue has been extracted from the issue list on:https://ies-svn.jrc.ec.europa.eu/issues/2685*
# Comment
These seem to overlap significantly.
# Proposed Change
Consider to merge both test cases.</t>
  </si>
  <si>
    <t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t>
  </si>
  <si>
    <t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t>
  </si>
  <si>
    <t>*This issue has been extracted from the issue list on:https://ies-svn.jrc.ec.europa.eu/issues/2685*
# Comment
This test case is not referenced from the overview and not testable.
# Proposed Change
Remove test case.</t>
  </si>
  <si>
    <t>*This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t>
  </si>
  <si>
    <t>*This issue has been extracted from the issue list on:https://ies-svn.jrc.ec.europa.eu/issues/2685*
# Comment
valid HTTP codes: “200,206,301,303,303”
# Proposed Change
Change first 303 to 302.</t>
  </si>
  <si>
    <t>Maybe a test for requirement 52 / 61 could be adde...</t>
  </si>
  <si>
    <t>*This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t>
  </si>
  <si>
    <t>*This issue has been extracted from the issue list on:https://ies-svn.jrc.ec.europa.eu/issues/2685*
# Comment
A typo: the section TG Requirement Coverage contains (in the first line) a link to [TG VS] which should refer to [TG DL].
# Proposed Change
Change link to TG DL</t>
  </si>
  <si>
    <t>Numbering of test cases jumps from A.04 to A.06...</t>
  </si>
  <si>
    <t>*This issue has been extracted from the issue list on:https://ies-svn.jrc.ec.europa.eu/issues/2685*
# Comment
Numbering of test cases jumps from A.04 to A.06
# Proposed Change
Update numbering of test cases</t>
  </si>
  <si>
    <t>Consider if the prerequisites should be mentioned ...</t>
  </si>
  <si>
    <t>*This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t>
  </si>
  <si>
    <t>*This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t>
  </si>
  <si>
    <t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</si>
  <si>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t>
  </si>
  <si>
    <t>*This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t>
  </si>
  <si>
    <t>*This issue has been extracted from the issue list on:https://ies-svn.jrc.ec.europa.eu/issues/2685*
# Comment
Note also that the TG seems to be incorrect and the reference to table 4 should be to table 19.
# Proposed Change
Update the TG to reference table 19, not table 4.</t>
  </si>
  <si>
    <t>*This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t>
  </si>
  <si>
    <t>*This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</si>
  <si>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*This issue has been extracted from the issue list on:https://ies-svn.jrc.ec.europa.eu/issues/2685*
# Comment
Prerequisites: A.01 already contains the both mentioned OGC WFS tests.
# Proposed Change
Remove the redundant test cases.</t>
  </si>
  <si>
    <t>*This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t>
  </si>
  <si>
    <t>*This issue has been extracted from the issue list on:https://ies-svn.jrc.ec.europa.eu/issues/2685*
# Comment
VERSION is not a parameter of the GetCapabilities request.
# Proposed Change
Change to ACCEPTVERSIONS.</t>
  </si>
  <si>
    <t>It contains no tests....</t>
  </si>
  <si>
    <t xml:space="preserve">*This issue has been extracted from the issue list on:https://ies-svn.jrc.ec.europa.eu/issues/2685*
# Comment
It contains no tests.
</t>
  </si>
  <si>
    <t>*This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t>
  </si>
  <si>
    <t>*This issue has been extracted from the issue list on:https://ies-svn.jrc.ec.europa.eu/issues/2685*
# Comment
In note 1one cannot help thinking it might be a good idea to get the two documents in question synchronized
# Proposed Change
Synchronize the two documents.</t>
  </si>
  <si>
    <t>*This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t>
  </si>
  <si>
    <t>*This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t>
  </si>
  <si>
    <t>*This issue has been extracted from the issue list on:https://ies-svn.jrc.ec.europa.eu/issues/2685*
# Comment
Why is the note included here? – It seems more like an comment received earlier on.
# Proposed Change
Remove the note.</t>
  </si>
  <si>
    <t>*This issue has been extracted from the issue list on:https://ies-svn.jrc.ec.europa.eu/issues/2685*
# Comment
When reading A.1.4 and A.1.5 this test seems to be covered.
# Proposed Change
Delete the test.</t>
  </si>
  <si>
    <t>*This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t>
  </si>
  <si>
    <t xml:space="preserve">*This issue has been extracted from the issue list on:https://ies-svn.jrc.ec.europa.eu/issues/2685*
# Comment
The question is what is the difference between this test and A.3.2?
</t>
  </si>
  <si>
    <t xml:space="preserve">*This issue has been extracted from the issue list on:https://ies-svn.jrc.ec.europa.eu/issues/2685*
# Comment
Where can the tables referred to in the Purpose and the Notes can be found? 
</t>
  </si>
  <si>
    <t xml:space="preserve">*This issue has been extracted from the issue list on:https://ies-svn.jrc.ec.europa.eu/issues/2685*
# Comment
In the clause “Prerequisites” there is a question. One answer to that question could be how about all the tests that has something to do with language,
</t>
  </si>
  <si>
    <t xml:space="preserve">*This issue has been extracted from the issue list on:https://ies-svn.jrc.ec.europa.eu/issues/2685*
# Comment
There will be a strong need for developing some standard test to examine if the purpose is fulfilled. 
</t>
  </si>
  <si>
    <t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</si>
  <si>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The Prerequisites section of each test contains a ...</t>
  </si>
  <si>
    <t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t>
  </si>
  <si>
    <t>This ATS clearly needs more work. In general, the ...</t>
  </si>
  <si>
    <t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t>
  </si>
  <si>
    <t>All regulations on "Metadata for interoperability"...</t>
  </si>
  <si>
    <t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t>
  </si>
  <si>
    <t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t>
  </si>
  <si>
    <t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t>
  </si>
  <si>
    <t>*This issue has been extracted from the issue list on:https://ies-svn.jrc.ec.europa.eu/issues/2685*
# Comment
Testability: there is no code list for temporal reference systems mandated by INSPIRE.
# Proposed Change
See also MIWP-8 issue 2323.</t>
  </si>
  <si>
    <t>*This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t>
  </si>
  <si>
    <t xml:space="preserve">*This issue has been extracted from the issue list on:https://ies-svn.jrc.ec.europa.eu/issues/2685*
# Comment
It is not clear from the TG how topological consistency is encoded.
It is not clear from the test case how it can be tested.
</t>
  </si>
  <si>
    <t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t>
  </si>
  <si>
    <t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t>
  </si>
  <si>
    <t>*This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</si>
  <si>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t>
  </si>
  <si>
    <t>*This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t>
  </si>
  <si>
    <t>*This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t>
  </si>
  <si>
    <t xml:space="preserve">*This issue has been extracted from the issue list on:https://ies-svn.jrc.ec.europa.eu/issues/2685*
# Comment
Please make this test conform with the proposed implementation in the new TG MD
</t>
  </si>
  <si>
    <t>*This issue has been extracted from the issue list on:https://ies-svn.jrc.ec.europa.eu/issues/2685*
# Comment
Use 'ISO' for ISO standards, not 'iso'.
# Proposed Change
Change.</t>
  </si>
  <si>
    <t>*This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</si>
  <si>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Not the correctness is tested as written in the purpose, but the existence of a topological consistence metadata element.
# Proposed Change
Correct the purpose.</t>
  </si>
  <si>
    <t>*This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</si>
  <si>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It is not clear what metadata element is meant by 'CharEnc'.
# Proposed Change
Use only terms and abbreviations according to the IR and TG.</t>
  </si>
  <si>
    <t>*This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t>
  </si>
  <si>
    <t>*This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t>
  </si>
  <si>
    <t>*This issue has been extracted from the issue list on:https://ies-svn.jrc.ec.europa.eu/issues/2685*
# Comment
Grab the resource and check the spatial representation. Validate if it matches the advertised representation.
# Proposed Change
Delete this part, is not executable</t>
  </si>
  <si>
    <t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t>
  </si>
  <si>
    <t>*This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t>
  </si>
  <si>
    <t xml:space="preserve">*This issue has been extracted from the issue list on:https://ies-svn.jrc.ec.europa.eu/issues/2685*
# Comment
Scope should be the metadata only. Testing the data itself is very hard or practically impossible in many cases.
</t>
  </si>
  <si>
    <t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t>
  </si>
  <si>
    <t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t>
  </si>
  <si>
    <t xml:space="preserve">*This issue has been extracted from the issue list on:https://ies-svn.jrc.ec.europa.eu/issues/2685*
# Comment
- The Prerequisites still references the now obsolete profile schema.
-The XPath still references the now obsolete profile schema. 
</t>
  </si>
  <si>
    <t xml:space="preserve">*This issue has been extracted from the issue list on:https://ies-svn.jrc.ec.europa.eu/issues/2685*
# Comment
Wrong title:
A.02.IR08.extension.for.QoS.declared.performance
</t>
  </si>
  <si>
    <t xml:space="preserve">*This issue has been extracted from the issue list on:https://ies-svn.jrc.ec.europa.eu/issues/2685*
# Comment
- The Prerequisites still references the now obsolete profile schema.
-The XPath still references the now obsolete profile schema.
</t>
  </si>
  <si>
    <t xml:space="preserve">*This issue has been extracted from the issue list on:https://ies-svn.jrc.ec.europa.eu/issues/2685*
# Comment
Wrong title:
A.02.IR08.extension.for.QoS.declared.capacity
</t>
  </si>
  <si>
    <t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t>
  </si>
  <si>
    <t xml:space="preserve">*This issue has been extracted from the issue list on:https://ies-svn.jrc.ec.europa.eu/issues/2685*
# Comment
I agree the Notes
</t>
  </si>
  <si>
    <t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t>
  </si>
  <si>
    <t xml:space="preserve">*This issue has been extracted from the issue list on:https://ies-svn.jrc.ec.europa.eu/issues/2685*
# Comment
The Note still mentions “the SDS metadata extension schema”
</t>
  </si>
  <si>
    <t xml:space="preserve">*This issue has been extracted from the issue list on:https://ies-svn.jrc.ec.europa.eu/issues/2685*
# Comment
There is a typo in the name: “recource” instead of “resource”
</t>
  </si>
  <si>
    <t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t>
  </si>
  <si>
    <t>The “SDS” part in the test names (A.03.IR05.SDS) d...</t>
  </si>
  <si>
    <t xml:space="preserve">*This issue has been extracted from the issue list on:https://ies-svn.jrc.ec.europa.eu/issues/2685*
# Comment
The “SDS” part in the test names (A.03.IR05.SDS) does not apply anymore as the standard ISO19139 schemas are used
</t>
  </si>
  <si>
    <t>*This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</si>
  <si>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*This issue has been extracted from the issue list on:https://ies-svn.jrc.ec.europa.eu/issues/2685*
# Comment
'...against ISO 19139 version 2005-DIS with...' is not a correct reference
# Proposed Change
Correct the reference.</t>
  </si>
  <si>
    <t>*This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t>
  </si>
  <si>
    <t>*This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t>
  </si>
  <si>
    <t>*This issue has been extracted from the issue list on:https://ies-svn.jrc.ec.europa.eu/issues/2685*
# Comment
The purpose is not formulated correctly: 
“Purpose: The title by which the cited resource is known”
# Proposed Change
Change to: 
“Purpose: Checks that a resource title is provided”</t>
  </si>
  <si>
    <t>*This issue has been extracted from the issue list on:https://ies-svn.jrc.ec.europa.eu/issues/2685*
# Comment
The purpose is not formulated correctly: 
“Purpose: Type of the cited resource must be provided”
# Proposed Change
Change to: 
“Purpose: Checks that a resource type is provided”</t>
  </si>
  <si>
    <t>*This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t>
  </si>
  <si>
    <t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t>
  </si>
  <si>
    <t>*This issue has been extracted from the issue list on:https://ies-svn.jrc.ec.europa.eu/issues/2685*
# Comment
Another prerequisite is test case A.04.
# Proposed Change
Add the test case as a prerequisite.</t>
  </si>
  <si>
    <t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t>
  </si>
  <si>
    <t>*This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t>
  </si>
  <si>
    <t>*This issue has been extracted from the issue list on:https://ies-svn.jrc.ec.europa.eu/issues/2685*
# Comment
The reference should be 2.4 and not 2.2.3.
# Proposed Change
Check and change.</t>
  </si>
  <si>
    <t>*This issue has been extracted from the issue list on:https://ies-svn.jrc.ec.europa.eu/issues/2685*
# Comment
How can be checked if any duplicate of that thesaurus is referenced? This can only if they are known 
# Proposed Change
Delete this part of the check</t>
  </si>
  <si>
    <t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t>
  </si>
  <si>
    <t>*This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t>
  </si>
  <si>
    <t>*This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t>
  </si>
  <si>
    <t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t>
  </si>
  <si>
    <t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t>
  </si>
  <si>
    <t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</si>
  <si>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*This issue has been extracted from the issue list on:https://ies-svn.jrc.ec.europa.eu/issues/2685*
# Comment
Another prerequisite is test case A.04, needed to determine whether the resource is a service.
# Proposed Change
Add the test case as a prerequisite.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</si>
  <si>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</si>
  <si>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</si>
  <si>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t>
  </si>
  <si>
    <t>*This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t>
  </si>
  <si>
    <t>*This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t>
  </si>
  <si>
    <t>*This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t>
  </si>
  <si>
    <t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</si>
  <si>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t>
  </si>
  <si>
    <t xml:space="preserve">*This issue has been extracted from the issue list on:https://ies-svn.jrc.ec.europa.eu/issues/2685*
# Comment
Testability: A manual test is suggested, if the resource locator is a web page with further instructions or a client application. 
</t>
  </si>
  <si>
    <t>*This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</si>
  <si>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</si>
  <si>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*This issue has been extracted from the issue list on:https://ies-svn.jrc.ec.europa.eu/issues/2685*
# Comment
Test method, second paragraph: If one or more are provided:
# Proposed Change
Change the '.' to ':'.</t>
  </si>
  <si>
    <t>*This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t>
  </si>
  <si>
    <t>*This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t>
  </si>
  <si>
    <t>*This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t>
  </si>
  <si>
    <t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t>
  </si>
  <si>
    <t>*This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t>
  </si>
  <si>
    <t>*This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</si>
  <si>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t>
  </si>
  <si>
    <t>*This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</si>
  <si>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*This issue has been extracted from the issue list on:https://ies-svn.jrc.ec.europa.eu/issues/2685*
# Comment
Reference: TG MD 2.4.2, Req 19
# Proposed Change
Add correct reference.</t>
  </si>
  <si>
    <t>*This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t>
  </si>
  <si>
    <t>*This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</si>
  <si>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t>
  </si>
  <si>
    <t>*This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t>
  </si>
  <si>
    <t>*This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t>
  </si>
  <si>
    <t>*This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t>
  </si>
  <si>
    <t>*This issue has been extracted from the issue list on:https://ies-svn.jrc.ec.europa.eu/issues/2685*
# Comment
missing word at first bullet at "Test method"
# Proposed Change
"Is a valid TimePeriod given and ..."</t>
  </si>
  <si>
    <t>*This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t>
  </si>
  <si>
    <t>*This issue has been extracted from the issue list on:https://ies-svn.jrc.ec.europa.eu/issues/2685*
# Comment
The test method is not formulated very clearly:
# Proposed Change
Reformulate</t>
  </si>
  <si>
    <t>*This issue has been extracted from the issue list on:https://ies-svn.jrc.ec.europa.eu/issues/2685*
# Comment
The reference should be 2.8 and not 2.8.1
# Proposed Change
Check and change.</t>
  </si>
  <si>
    <t xml:space="preserve">*This issue has been extracted from the issue list on:https://ies-svn.jrc.ec.europa.eu/issues/2685*
# Comment
The test does not consider the notEvaluated case
</t>
  </si>
  <si>
    <t>*This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t>
  </si>
  <si>
    <t>*This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t>
  </si>
  <si>
    <t>*This issue has been extracted from the issue list on:https://ies-svn.jrc.ec.europa.eu/issues/2685*
# Comment
The reference should be 2.8 and not 2.8.2
# Proposed Change
Check and change.</t>
  </si>
  <si>
    <t>*This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t>
  </si>
  <si>
    <t>*This issue has been extracted from the issue list on:https://ies-svn.jrc.ec.europa.eu/issues/2685*
# Comment
The title contains IR31 twice
# Proposed Change
Remove one of the double mentioned IR31.</t>
  </si>
  <si>
    <t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t>
  </si>
  <si>
    <t xml:space="preserve">*This issue has been extracted from the issue list on:https://ies-svn.jrc.ec.europa.eu/issues/2685*
# Comment
The texts ‘no conditions apply’ and ‘conditions unknown’ may be replaced by language neutral codes. See: MIWP-8 (I) Language neutral identifiers.
</t>
  </si>
  <si>
    <t xml:space="preserve">*This issue has been extracted from the issue list on:https://ies-svn.jrc.ec.europa.eu/issues/2685*
# Comment
The test should include some checks about the email address
</t>
  </si>
  <si>
    <t>*This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t>
  </si>
  <si>
    <t>*This issue has been extracted from the issue list on:https://ies-svn.jrc.ec.europa.eu/issues/2685*
# Comment
redundant and missing word at first bullet at "Open questions"
# Proposed Change
"Is The the codeList URL ..."</t>
  </si>
  <si>
    <t>*This issue has been extracted from the issue list on:https://ies-svn.jrc.ec.europa.eu/issues/2685*
# Comment
The reference should be 2.11.1 and not 2.11.2
# Proposed Change
Check and change.</t>
  </si>
  <si>
    <t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t>
  </si>
  <si>
    <t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t>
  </si>
  <si>
    <t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t>
  </si>
  <si>
    <t>*This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t>
  </si>
  <si>
    <t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t>
  </si>
  <si>
    <t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</si>
  <si>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*This issue has been extracted from the issue list on:https://ies-svn.jrc.ec.europa.eu/issues/2685*
# Comment
Reference: TG MD 2.7.2, Req 27
# Proposed Change
Add correct reference.</t>
  </si>
  <si>
    <t xml:space="preserve">*This issue has been extracted from the issue list on:https://ies-svn.jrc.ec.europa.eu/issues/2685*
# Comment
Coverage: This test case only addresses the creation date (TG requirement 25). The IR require also that there will be no more than one date of revision.
</t>
  </si>
  <si>
    <t>*This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t>
  </si>
  <si>
    <t>*This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t>
  </si>
  <si>
    <t>*This issue has been extracted from the issue list on:https://ies-svn.jrc.ec.europa.eu/issues/2685*
# Comment
The link to A.28.md.creation.date doesn't work and there's no chapter named like that.
# Proposed Change
Check and remove link or add A.28.md.creation.date to the ATS.</t>
  </si>
  <si>
    <t>*This issue has been extracted from the issue list on:https://ies-svn.jrc.ec.europa.eu/issues/2685*
# Comment
Please include those tests
# Proposed Change
Add as requirement in the new TG MD</t>
  </si>
  <si>
    <t>*This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t>
  </si>
  <si>
    <t>*This issue has been extracted from the issue list on:https://ies-svn.jrc.ec.europa.eu/issues/2685*
# Comment
The list is not complete (missing srv, gmx, and probably others)
# Proposed Change
Please complete</t>
  </si>
  <si>
    <t>Many namespaces are missing in xpaths. Eg: 
./gmd:...</t>
  </si>
  <si>
    <t>*This issue has been extracted from the issue list on:https://ies-svn.jrc.ec.europa.eu/issues/2685*
# Comment
Many namespaces are missing in xpaths. Eg: 
./gmd:identificationInfo[1]/*/gmd:citation/*/title 
# Proposed Change
Correct them</t>
  </si>
  <si>
    <t>The field “Purpose” is often used inconsistently.
...</t>
  </si>
  <si>
    <t>*This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t>
  </si>
  <si>
    <t>There are Open questions
There is no explicit Impl...</t>
  </si>
  <si>
    <t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t>
  </si>
  <si>
    <t>It is not clear whether this ATS aims at checking ...</t>
  </si>
  <si>
    <t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t>
  </si>
  <si>
    <t>English level is quite low...</t>
  </si>
  <si>
    <t>*This issue has been extracted from the issue list on:https://ies-svn.jrc.ec.europa.eu/issues/2685*
# Comment
English level is quite low
# Proposed Change
Review all English text</t>
  </si>
  <si>
    <t>There is no mention of the spatial resolution for ...</t>
  </si>
  <si>
    <t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t>
  </si>
  <si>
    <t>Is it possible to add recommended tests, to preven...</t>
  </si>
  <si>
    <t>*This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t>
  </si>
  <si>
    <t>Some tests, declared as automated are really descr...</t>
  </si>
  <si>
    <t>*This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t>
  </si>
  <si>
    <t>In the same idea, the test method often gathers se...</t>
  </si>
  <si>
    <t xml:space="preserve">*This issue has been extracted from the issue list on:https://ies-svn.jrc.ec.europa.eu/issues/2685*
# Comment
In the same idea, the test method often gathers several tests (e.g. A.09.IR04.srv.linkage) 
# Proposed Change
If several subtests are required present them clearly as subtests. </t>
  </si>
  <si>
    <t>Explicit references to the implementation requirem...</t>
  </si>
  <si>
    <t>*This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t>
  </si>
  <si>
    <t>*This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t>
  </si>
  <si>
    <t>*This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t>
  </si>
  <si>
    <t>*This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t>
  </si>
  <si>
    <t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t>
  </si>
  <si>
    <t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</si>
  <si>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</si>
  <si>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t>
  </si>
  <si>
    <t>*This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t>
  </si>
  <si>
    <t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</si>
  <si>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*This issue has been extracted from the issue list on:https://ies-svn.jrc.ec.europa.eu/issues/2685*
# Comment
The purpose of the test is wrong (copy-paste error). It does not refer to IR08.
# Proposed Change
Update the purpose, with the normative statement for IR08.</t>
  </si>
  <si>
    <t>*This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</si>
  <si>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</si>
  <si>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t>
  </si>
  <si>
    <t>*This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t>
  </si>
  <si>
    <t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t>
  </si>
  <si>
    <t>*This issue has been extracted from the issue list on:https://ies-svn.jrc.ec.europa.eu/issues/2685*
# Comment
This test case duplicates A.10.IR13.coupled.resource.node. 
# Proposed Change
Option 1: merge test case with A.10.IR13.
Option 2: split the test method over the two test cases.</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</si>
  <si>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t>
  </si>
  <si>
    <t>*This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t>
  </si>
  <si>
    <t>*This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t>
  </si>
  <si>
    <t>*This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</si>
  <si>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t>
  </si>
  <si>
    <t>*This issue has been extracted from the issue list on:https://ies-svn.jrc.ec.europa.eu/issues/2685*
# Comment
Some tags were dropped from the purpose description. 
This test case only needs to be executed in the context of “scenario 2”.
# Proposed Change
Add the tags back to the purpose description.</t>
  </si>
  <si>
    <t>*This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t>
  </si>
  <si>
    <t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t>
  </si>
  <si>
    <t>*This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t>
  </si>
  <si>
    <t>*This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t>
  </si>
  <si>
    <t>*This issue has been extracted from the issue list on:https://ies-svn.jrc.ec.europa.eu/issues/2685*
# Comment
The test method does not explain how to determine “all supported CRS” to test against. 
# Proposed Change
Clarify that this is based on the wms:CRS elements.</t>
  </si>
  <si>
    <t>*This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t>
  </si>
  <si>
    <t xml:space="preserve">*This issue has been extracted from the issue list on:https://ies-svn.jrc.ec.europa.eu/issues/2685*
# Comment
The identifiers found here, together with the information in authorityURL, shall match the information found from MetadataURL.
</t>
  </si>
  <si>
    <t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t>
  </si>
  <si>
    <t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t>
  </si>
  <si>
    <t xml:space="preserve">*This issue has been extracted from the issue list on:https://ies-svn.jrc.ec.europa.eu/issues/2685*
# Comment
Overlap with A.10 with regard to the testing of the HREF attribute.
</t>
  </si>
  <si>
    <t>*This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t>
  </si>
  <si>
    <t>*This issue has been extracted from the issue list on:https://ies-svn.jrc.ec.europa.eu/issues/2685*
# Comment
A typo. The “test method” section and the Notes section refer to “WMTS layers”. This must be “WMS layers”.
# Proposed Change
Change WMTS to WMS</t>
  </si>
  <si>
    <t xml:space="preserve">*This issue has been extracted from the issue list on:https://ies-svn.jrc.ec.europa.eu/issues/2685*
# Comment
What about the INSPIRE relevant CRS (EPSG 4258, 3034)? Should they be mentioned here as well?
# Proposed Change
Add the INSPIRE CRS applicable for WMS  </t>
  </si>
  <si>
    <t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t>
  </si>
  <si>
    <t>*This issue has been extracted from the issue list on:https://ies-svn.jrc.ec.europa.eu/issues/2685*
# Comment
Test case already includes a test for this. 
This test case only needs to be executed in the context of “scenario 2”. 
# Proposed Change
Consider merging with A.13.IR18.keywords.node.</t>
  </si>
  <si>
    <t>*This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t>
  </si>
  <si>
    <t>*This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t>
  </si>
  <si>
    <t>*This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</si>
  <si>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t>
  </si>
  <si>
    <t>*This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t>
  </si>
  <si>
    <t>*This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t>
  </si>
  <si>
    <t>*This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t>
  </si>
  <si>
    <t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t>
  </si>
  <si>
    <t>*This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t>
  </si>
  <si>
    <t xml:space="preserve">*This issue has been extracted from the issue list on:https://ies-svn.jrc.ec.europa.eu/issues/2685*
# Comment
It is not clear why IR49 on category layer MetadataURL cannot be tested. 
</t>
  </si>
  <si>
    <t>*This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t>
  </si>
  <si>
    <t>*This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</si>
  <si>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If MetadataURL is specified in the Extended Capabi...</t>
  </si>
  <si>
    <t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t>
  </si>
  <si>
    <t>When the resource referenced by a MetadataURL elem...</t>
  </si>
  <si>
    <t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t>
  </si>
  <si>
    <t>The Prerequisites contain  the following sentences...</t>
  </si>
  <si>
    <t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t>
  </si>
  <si>
    <t>*This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t>
  </si>
  <si>
    <t>Prerequisites should reference other test cases in...</t>
  </si>
  <si>
    <t>*This issue has been extracted from the issue list on:https://ies-svn.jrc.ec.europa.eu/issues/2685*
# Comment
Prerequisites should reference other test cases in the same ATS or a conformance class, not introduce additional assertions.
# Proposed Change
Move assertions to the test methods.</t>
  </si>
  <si>
    <t>Link to specific test case is missing for prerequi...</t>
  </si>
  <si>
    <t>*This issue has been extracted from the issue list on:https://ies-svn.jrc.ec.europa.eu/issues/2685*
# Comment
Link to specific test case is missing for prerequisites
# Proposed Change
Update prerequisites with specific reference tests</t>
  </si>
  <si>
    <t xml:space="preserve">*This issue has been extracted from the issue list on:https://ies-svn.jrc.ec.europa.eu/issues/2685*
# Comment
The meaning of “RESTful or procedure oriented” could be clarified.
</t>
  </si>
  <si>
    <t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t>
  </si>
  <si>
    <t>*This issue has been extracted from the issue list on:https://ies-svn.jrc.ec.europa.eu/issues/2685*
# Comment
Reference refers to Chapter 5.2.3.3.2.2, while the correct chapter would be Chapter 4.2.3.3.2.2
# Proposed Change
Update reference to TG VS Chapter 4.2.3.3.2.2</t>
  </si>
  <si>
    <t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t>
  </si>
  <si>
    <t>*This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t>
  </si>
  <si>
    <t>*This issue has been extracted from the issue list on:https://ies-svn.jrc.ec.europa.eu/issues/2685*
# Comment
Add an explicit reference to implementation requirement 85
# Proposed Change
Add an explicit reference to implementation requirement 85</t>
  </si>
  <si>
    <t>*This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t>
  </si>
  <si>
    <t>*This issue has been extracted from the issue list on:https://ies-svn.jrc.ec.europa.eu/issues/2685*
# Comment
The test method states “longitude and latitude, in this order” – How to test that a value is longitude or latitude?
# Proposed Change
Evaluate and update test method</t>
  </si>
  <si>
    <t>*This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t>
  </si>
  <si>
    <t>*This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t>
  </si>
  <si>
    <t>*This issue has been extracted from the issue list on:https://ies-svn.jrc.ec.europa.eu/issues/2685*
# Comment
Add a test covering the ETRS based CRS in the same way as in WMS. Consider to add here the CRS here as well.
# Proposed Change
Add an additional test or reference the test from WMS ATS.</t>
  </si>
  <si>
    <t>*This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t>
  </si>
  <si>
    <t>*This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t>
  </si>
  <si>
    <t>CT
GE</t>
  </si>
  <si>
    <t>CR
CT</t>
  </si>
  <si>
    <t>GE
CT</t>
  </si>
  <si>
    <t>It seems these tests can't be run in an automated ...</t>
  </si>
  <si>
    <t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t>
  </si>
  <si>
    <t>*This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</si>
  <si>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t>
  </si>
  <si>
    <t>*This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t>
  </si>
  <si>
    <t>The section 'Prerequisites' should have a reliable...</t>
  </si>
  <si>
    <t>*This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t>
  </si>
  <si>
    <t>The test type is mostly 'automated', but some test...</t>
  </si>
  <si>
    <t>*This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t>
  </si>
  <si>
    <t>*This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t>
  </si>
  <si>
    <t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t>
  </si>
  <si>
    <t xml:space="preserve">*This issue has been extracted from the issue list on:https://ies-svn.jrc.ec.europa.eu/issues/2685*
# Comment
'A.1.4 Language parameter' should be a prerequisite
</t>
  </si>
  <si>
    <t>*This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t>
  </si>
  <si>
    <t xml:space="preserve">*This issue has been extracted from the issue list on:https://ies-svn.jrc.ec.europa.eu/issues/2685*
# Comment
As the list of SupportedISOQueryables and AdditionalQueryable are known an XPath could be present in the ATS.
'1.3 Metadata request' should be a prerequisite 
</t>
  </si>
  <si>
    <t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t>
  </si>
  <si>
    <t>*This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t>
  </si>
  <si>
    <t>*This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t>
  </si>
  <si>
    <t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t>
  </si>
  <si>
    <t>*This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t>
  </si>
  <si>
    <t>*This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t>
  </si>
  <si>
    <t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t>
  </si>
  <si>
    <t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t>
  </si>
  <si>
    <t xml:space="preserve">*This issue has been extracted from the issue list on:https://ies-svn.jrc.ec.europa.eu/issues/2685*
# Comment
In the Test method the use of the word 'resolve is misleading'.
'…resolve the link the referenced Atom feed…'
</t>
  </si>
  <si>
    <t>*This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t>
  </si>
  <si>
    <t>*This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t>
  </si>
  <si>
    <t>*This issue has been extracted from the issue list on:https://ies-svn.jrc.ec.europa.eu/issues/2685*
# Comment
'valid gmd:MD_Metadata element' is most likely understood to mean 'schema valid'. 
# Proposed Change
If something else is meant, the test should be clarified.</t>
  </si>
  <si>
    <t>*This issue has been extracted from the issue list on:https://ies-svn.jrc.ec.europa.eu/issues/2685*
# Comment
Test method seems incomplete.
# Proposed Change
Clarify Xpath reference for 'he default language code defined in the OpenSearch description'.</t>
  </si>
  <si>
    <t>*This issue has been extracted from the issue list on:https://ies-svn.jrc.ec.europa.eu/issues/2685*
# Comment
Typo in the Note: 'the the'
# Proposed Change
Rewrite to 'the'</t>
  </si>
  <si>
    <t>*This issue has been extracted from the issue list on:https://ies-svn.jrc.ec.europa.eu/issues/2685*
# Comment
'... or too far in the past' is vague for testing.
# Proposed Change
Change to '... or before 2012 (first release of the Technical Guidance)'?</t>
  </si>
  <si>
    <t>*This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t>
  </si>
  <si>
    <t>*This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t>
  </si>
  <si>
    <t>*This issue has been extracted from the issue list on:https://ies-svn.jrc.ec.europa.eu/issues/2685*
# Comment
Same issue as with A.13.IR221.TGR13.datasetidentifiers ('present in the metadata document of the service and in the Download Service feed'). What does present mean?
# Proposed Change
Clarify.</t>
  </si>
  <si>
    <t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t>
  </si>
  <si>
    <t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t>
  </si>
  <si>
    <t>*This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t>
  </si>
  <si>
    <t>*This issue has been extracted from the issue list on:https://ies-svn.jrc.ec.europa.eu/issues/2685*
# Comment
valid HTTP codes: '200,206,301,303,303'
# Proposed Change
Change first 303 to 302.</t>
  </si>
  <si>
    <t>*This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t>
  </si>
  <si>
    <t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</si>
  <si>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t>
  </si>
  <si>
    <t>*This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t>
  </si>
  <si>
    <t>*This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t>
  </si>
  <si>
    <t>*This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t>
  </si>
  <si>
    <t>*This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t>
  </si>
  <si>
    <t xml:space="preserve">*This issue has been extracted from the issue list on:https://ies-svn.jrc.ec.europa.eu/issues/2685*
# Comment
In the clause 'Prerequisites' there is a question. One answer to that question could be how about all the tests that has something to do with language,
</t>
  </si>
  <si>
    <t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</si>
  <si>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t>
  </si>
  <si>
    <t>*This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t>
  </si>
  <si>
    <t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t>
  </si>
  <si>
    <t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t>
  </si>
  <si>
    <t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t>
  </si>
  <si>
    <t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t>
  </si>
  <si>
    <t xml:space="preserve">*This issue has been extracted from the issue list on:https://ies-svn.jrc.ec.europa.eu/issues/2685*
# Comment
The Note still mentions 'the SDS metadata extension schema'
</t>
  </si>
  <si>
    <t xml:space="preserve">*This issue has been extracted from the issue list on:https://ies-svn.jrc.ec.europa.eu/issues/2685*
# Comment
There is a typo in the name: 'recource' instead of 'resource'
</t>
  </si>
  <si>
    <t>The 'SDS' part in the test names (A.03.IR05.SDS) d...</t>
  </si>
  <si>
    <t xml:space="preserve">*This issue has been extracted from the issue list on:https://ies-svn.jrc.ec.europa.eu/issues/2685*
# Comment
The 'SDS' part in the test names (A.03.IR05.SDS) does not apply anymore as the standard ISO19139 schemas are used
</t>
  </si>
  <si>
    <t>*This issue has been extracted from the issue list on:https://ies-svn.jrc.ec.europa.eu/issues/2685*
# Comment
The purpose is not formulated correctly: 
'Purpose: The title by which the cited resource is known'
# Proposed Change
Change to: 
'Purpose: Checks that a resource title is provided'</t>
  </si>
  <si>
    <t>*This issue has been extracted from the issue list on:https://ies-svn.jrc.ec.europa.eu/issues/2685*
# Comment
The purpose is not formulated correctly: 
'Purpose: Type of the cited resource must be provided'
# Proposed Change
Change to: 
'Purpose: Checks that a resource type is provided'</t>
  </si>
  <si>
    <t>*This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t>
  </si>
  <si>
    <t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t>
  </si>
  <si>
    <t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t>
  </si>
  <si>
    <t>*This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t>
  </si>
  <si>
    <t>*This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t>
  </si>
  <si>
    <t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t>
  </si>
  <si>
    <t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</si>
  <si>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</si>
  <si>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</si>
  <si>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t>
  </si>
  <si>
    <t>*This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t>
  </si>
  <si>
    <t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</si>
  <si>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t>
  </si>
  <si>
    <t>*This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</si>
  <si>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</si>
  <si>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t>
  </si>
  <si>
    <t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t>
  </si>
  <si>
    <t>*This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t>
  </si>
  <si>
    <t>*This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</si>
  <si>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</si>
  <si>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t>
  </si>
  <si>
    <t>*This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</si>
  <si>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t>
  </si>
  <si>
    <t>*This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t>
  </si>
  <si>
    <t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t>
  </si>
  <si>
    <t xml:space="preserve">*This issue has been extracted from the issue list on:https://ies-svn.jrc.ec.europa.eu/issues/2685*
# Comment
The texts 'no conditions apply' and 'conditions unknown' may be replaced by language neutral codes. See: MIWP-8 (I) Language neutral identifiers.
</t>
  </si>
  <si>
    <t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t>
  </si>
  <si>
    <t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t>
  </si>
  <si>
    <t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</si>
  <si>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field 'Purpose' is often used inconsistently.
...</t>
  </si>
  <si>
    <t>*This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t>
  </si>
  <si>
    <t>*This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t>
  </si>
  <si>
    <t>*This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</si>
  <si>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</si>
  <si>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t>
  </si>
  <si>
    <t>*This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t>
  </si>
  <si>
    <t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</si>
  <si>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</si>
  <si>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</si>
  <si>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t>
  </si>
  <si>
    <t>*This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</si>
  <si>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t>
  </si>
  <si>
    <t>*This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t>
  </si>
  <si>
    <t>*This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t>
  </si>
  <si>
    <t>*This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</si>
  <si>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t>
  </si>
  <si>
    <t>*This issue has been extracted from the issue list on:https://ies-svn.jrc.ec.europa.eu/issues/2685*
# Comment
Some tags were dropped from the purpose description. 
This test case only needs to be executed in the context of 'scenario 2'.
# Proposed Change
Add the tags back to the purpose description.</t>
  </si>
  <si>
    <t>*This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t>
  </si>
  <si>
    <t>*This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t>
  </si>
  <si>
    <t>*This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t>
  </si>
  <si>
    <t>*This issue has been extracted from the issue list on:https://ies-svn.jrc.ec.europa.eu/issues/2685*
# Comment
The test method does not explain how to determine 'all supported CRS' to test against. 
# Proposed Change
Clarify that this is based on the wms:CRS elements.</t>
  </si>
  <si>
    <t>*This issue has been extracted from the issue list on:https://ies-svn.jrc.ec.europa.eu/issues/2685*
# Comment
A typo. The 'test method' section and the Notes section refer to 'WMTS layers'. This must be 'WMS layers'.
# Proposed Change
Change WMTS to WMS</t>
  </si>
  <si>
    <t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t>
  </si>
  <si>
    <t>*This issue has been extracted from the issue list on:https://ies-svn.jrc.ec.europa.eu/issues/2685*
# Comment
Test case already includes a test for this. 
This test case only needs to be executed in the context of 'scenario 2'. 
# Proposed Change
Consider merging with A.13.IR18.keywords.node.</t>
  </si>
  <si>
    <t>*This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t>
  </si>
  <si>
    <t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t>
  </si>
  <si>
    <t>*This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t>
  </si>
  <si>
    <t>*This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t>
  </si>
  <si>
    <t>*This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t>
  </si>
  <si>
    <t xml:space="preserve">*This issue has been extracted from the issue list on:https://ies-svn.jrc.ec.europa.eu/issues/2685*
# Comment
The meaning of 'RESTful or procedure oriented' could be clarified.
</t>
  </si>
  <si>
    <t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t>
  </si>
  <si>
    <t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t>
  </si>
  <si>
    <t>*This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t>
  </si>
  <si>
    <t>*This issue has been extracted from the issue list on:https://ies-svn.jrc.ec.europa.eu/issues/2685*
# Comment
The test method states 'longitude and latitude, in this order' – How to test that a value is longitude or latitude?
# Proposed Change
Evaluate and update test method</t>
  </si>
  <si>
    <t>type:AT,sev:Critical,ms:BE,status:confirmed</t>
  </si>
  <si>
    <t>type:GE,sev:medium,ms:BE,status:confirmed</t>
  </si>
  <si>
    <t>type:CR,sev:Critical,ms:BE,status:confirmed</t>
  </si>
  <si>
    <t>type:GE,sev:Critical ,ms:ARENA,status:confirmed</t>
  </si>
  <si>
    <t>type:GE,sev:Critical,ms:ARENA,status:confirmed</t>
  </si>
  <si>
    <t>type:GE,type:ED,sev:medium,ms:FR,status:confirmed</t>
  </si>
  <si>
    <t>type:G,sev:Critical,ms:SE,status:confirmed</t>
  </si>
  <si>
    <t>type:ge,sev:critical,ms:FR,status:confirmed</t>
  </si>
  <si>
    <t>type:GE,sev:medium,ms:ARENA,status:confirmed</t>
  </si>
  <si>
    <t>type:GE,sev:critical,ms:ARENA,status:confirmed</t>
  </si>
  <si>
    <t>type:CT,sev:critical,ms:ARENA,status:confirmed</t>
  </si>
  <si>
    <t>type:,sev:,ms:JRC,status:confirmed</t>
  </si>
  <si>
    <t>type:ED,sev:Minor,ms:ARENA,status:confirmed</t>
  </si>
  <si>
    <t>type:AT,sev:medium,ms:ARENA,status:confirmed</t>
  </si>
  <si>
    <t>type:AT,sev:critical,ms:ARENA,status:confirmed</t>
  </si>
  <si>
    <t>type:CR,sev:medium,ms:ARENA,status:confirmed</t>
  </si>
  <si>
    <t>type:AT,type:ED,sev:medium,ms:ARENA,status:confirmed</t>
  </si>
  <si>
    <t>type:ED,sev:medium,ms:ARENA,status:confirmed</t>
  </si>
  <si>
    <t>type:GE,type:ED,sev:medium,ms:ARENA,status:confirmed</t>
  </si>
  <si>
    <t>type:AT ,sev:medium,ms:ARENA,status:confirmed</t>
  </si>
  <si>
    <t>type:CT,sev:medium,ms:ARENA,status:confirmed</t>
  </si>
  <si>
    <t>type:,sev:,ms:ARENA,status:confirmed</t>
  </si>
  <si>
    <t>type:CT,type:GE,sev:Critical,ms:ARENA,status:confirmed</t>
  </si>
  <si>
    <t>type:GE,sev:Medium,ms:ARENA,status:confirmed</t>
  </si>
  <si>
    <t>type:CT,sev:Medium,ms:ARENA,status:confirmed</t>
  </si>
  <si>
    <t>type:CT,sev:Minor,ms:ARENA,status:confirmed</t>
  </si>
  <si>
    <t>type:ED,sev:minor,ms:NL,status:confirmed</t>
  </si>
  <si>
    <t>type:ED,sev:medium,ms:NL,status:confirmed</t>
  </si>
  <si>
    <t>type:CR,sev:critical,ms:DE,status:confirmed</t>
  </si>
  <si>
    <t>type:GE,sev:Minor,ms:AT,status:confirmed</t>
  </si>
  <si>
    <t>type:GE,sev:Minor,ms:ARENA,status:confirmed</t>
  </si>
  <si>
    <t>type:AT,sev:Minor,ms:ARENA,status:confirmed</t>
  </si>
  <si>
    <t>type:GE,sev:minor,ms:DE,status:confirmed</t>
  </si>
  <si>
    <t>type:CT,sev:Critical,ms:ARENA,status:confirmed</t>
  </si>
  <si>
    <t>type:CT,sev:Medium,ms:SE,status:confirmed</t>
  </si>
  <si>
    <t>type:ED,sev:minor,ms:DE,status:confirmed</t>
  </si>
  <si>
    <t>type:GE,sev:,ms:JRC,status:confirmed</t>
  </si>
  <si>
    <t>type:ed,sev:Medium,ms:DK,status:confirmed</t>
  </si>
  <si>
    <t>type:ed,sev:Minor,ms:DK,status:confirmed</t>
  </si>
  <si>
    <t>type:ed,sev:Critical,ms:DK,status:confirmed</t>
  </si>
  <si>
    <t>type:ge,sev:Critical,ms:DK,status:confirmed</t>
  </si>
  <si>
    <t>type:ED,type:,sev:minor,ms:ARENA,status:confirmed</t>
  </si>
  <si>
    <t>type:CT,type:CR,sev:medium,ms:ARENA,status:confirmed</t>
  </si>
  <si>
    <t>type:GE,sev:medium,ms:DE,status:confirmed</t>
  </si>
  <si>
    <t>type:ED,sev:medium,ms:DE,status:confirmed</t>
  </si>
  <si>
    <t>type:CT,sev:medium,ms:DE,status:confirmed</t>
  </si>
  <si>
    <t>type:AT,sev:medium,ms:NL,status:confirmed</t>
  </si>
  <si>
    <t>type:GE,sev:medium,ms:NL,status:confirmed</t>
  </si>
  <si>
    <t>type:CT,sev:medium,ms:NL,status:confirmed</t>
  </si>
  <si>
    <t>type:CT,sev:Minor,ms:DE,status:confirmed</t>
  </si>
  <si>
    <t>type:CT,sev:critical,ms:DE,status:confirmed</t>
  </si>
  <si>
    <t>type:GE,sev:,ms:NL,status:confirmed</t>
  </si>
  <si>
    <t>type:CT,sev:minor,ms:ARENA,status:confirmed</t>
  </si>
  <si>
    <t>type:CR,sev:medium,ms:DE,status:confirmed</t>
  </si>
  <si>
    <t>type:CR,sev:minor,ms:ARENA,status:confirmed</t>
  </si>
  <si>
    <t>type:ED,sev:,ms:ARENA,status:confirmed</t>
  </si>
  <si>
    <t>type:CR,sev:medium,ms:NL,status:confirmed</t>
  </si>
  <si>
    <t>type:CR,type:CT,sev:,ms:ARENA,status:confirmed</t>
  </si>
  <si>
    <t>type:CT,sev:,ms:ARENA,status:confirmed</t>
  </si>
  <si>
    <t>type:GE,type:CT,sev:critical,ms:DE,status:confirmed</t>
  </si>
  <si>
    <t>type:GE,type:CT,sev:medium,ms:DE,status:confirmed</t>
  </si>
  <si>
    <t>type:CR,sev:,ms:ARENA,status:confirmed</t>
  </si>
  <si>
    <t>type:ED,sev:Minor,ms:DE,status:confirmed</t>
  </si>
  <si>
    <t>type:GE,sev:critical,ms:DE,status:confirmed</t>
  </si>
  <si>
    <t>type:,sev:medium,ms:NL,status:confirmed</t>
  </si>
  <si>
    <t>type:ct,sev:medium,ms:FR,status:confirmed</t>
  </si>
  <si>
    <t>type:ed,sev:minor,ms:FR,status:confirmed</t>
  </si>
  <si>
    <t>type:AT,sev:,ms:JRC,status:confirmed</t>
  </si>
  <si>
    <t>type:ED,sev:minor,ms:ARENA,status:confirmed</t>
  </si>
  <si>
    <t>type:CT,sev:Critical,ms:NL,status:confirmed</t>
  </si>
  <si>
    <t>type:CT,type:CR,sev:critical,ms:ARENA,status:confirmed</t>
  </si>
  <si>
    <t>type:GE,sev:minor,ms:ARENA,status:confirmed</t>
  </si>
  <si>
    <t>type:GE,sev:,ms:AT,status:confirmed</t>
  </si>
  <si>
    <t>type:ED,sev:Minor,ms:NL,status:confirmed</t>
  </si>
  <si>
    <t>type:CR,sev:Medium,ms:ARENA,status:confirmed</t>
  </si>
  <si>
    <t>type:CR,sev:critical,ms:ARENA,status:confirmed</t>
  </si>
  <si>
    <t>type:AT,sev:medium,ms:DE,status:confirmed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</si>
</sst>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9"/>
      <color theme="1"/>
      <name val="Arial"/>
      <family val="2"/>
    </font>
    <font>
      <sz val="9"/>
      <color theme="1"/>
      <name val="Calibri"/>
      <family val="2"/>
    </font>
    <font>
      <i/>
      <sz val="9"/>
      <color theme="1"/>
      <name val="Arial"/>
      <family val="2"/>
    </font>
    <font>
      <b/>
      <sz val="9"/>
      <color theme="1"/>
      <name val="Arial"/>
      <family val="2"/>
    </font>
    <font>
      <i/>
      <u/>
      <sz val="9"/>
      <color theme="1"/>
      <name val="Arial"/>
      <family val="2"/>
    </font>
    <font>
      <b/>
      <i/>
      <sz val="9"/>
      <color theme="1"/>
      <name val="Arial"/>
      <family val="2"/>
    </font>
    <font>
      <sz val="9"/>
      <color rgb="FF000000"/>
      <name val="Arial"/>
      <family val="2"/>
    </font>
    <font>
      <b/>
      <strike/>
      <sz val="9"/>
      <color theme="1"/>
      <name val="Arial"/>
      <family val="2"/>
    </font>
    <font>
      <u/>
      <sz val="9"/>
      <color rgb="FF0563C1"/>
      <name val="Arial"/>
      <family val="2"/>
    </font>
    <font>
      <i/>
      <sz val="9"/>
      <color rgb="FF000000"/>
      <name val="Arial"/>
      <family val="2"/>
    </font>
    <font>
      <u/>
      <sz val="11"/>
      <color theme="10"/>
      <name val="Calibri"/>
      <family val="2"/>
      <scheme val="minor"/>
    </font>
    <font>
      <sz val="9"/>
      <color theme="1"/>
      <name val="Calibri"/>
      <family val="2"/>
      <scheme val="minor"/>
    </font>
    <font>
      <u/>
      <sz val="9"/>
      <color theme="10"/>
      <name val="Calibri"/>
      <family val="2"/>
      <scheme val="minor"/>
    </font>
    <font>
      <sz val="11"/>
      <color rgb="FF0061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CCC"/>
        <bgColor indexed="64"/>
      </patternFill>
    </fill>
    <fill>
      <patternFill patternType="solid">
        <fgColor theme="7" tint="0.79998168889431442"/>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4" fillId="5" borderId="0" applyNumberFormat="0" applyBorder="0" applyAlignment="0" applyProtection="0"/>
  </cellStyleXfs>
  <cellXfs count="41">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justify" vertical="top" wrapText="1"/>
    </xf>
    <xf numFmtId="0" fontId="1"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12" fillId="0" borderId="1" xfId="0" applyFont="1" applyBorder="1" applyAlignment="1">
      <alignment vertical="top"/>
    </xf>
    <xf numFmtId="0" fontId="13" fillId="0" borderId="1" xfId="1" applyFont="1" applyBorder="1" applyAlignment="1">
      <alignment horizontal="left" vertical="top" wrapText="1"/>
    </xf>
    <xf numFmtId="0" fontId="13" fillId="0" borderId="1" xfId="1" applyFont="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justify" vertical="top" wrapText="1"/>
    </xf>
    <xf numFmtId="0" fontId="1" fillId="0" borderId="1" xfId="0" applyFont="1" applyFill="1" applyBorder="1" applyAlignment="1">
      <alignment vertical="top" wrapText="1"/>
    </xf>
    <xf numFmtId="0" fontId="1" fillId="0" borderId="1" xfId="0" applyFont="1" applyFill="1" applyBorder="1" applyAlignment="1">
      <alignment horizontal="justify" vertical="top" wrapText="1"/>
    </xf>
    <xf numFmtId="0" fontId="1" fillId="0" borderId="1" xfId="0" applyFont="1" applyFill="1" applyBorder="1" applyAlignment="1">
      <alignment horizontal="left" vertical="top" wrapText="1"/>
    </xf>
    <xf numFmtId="0" fontId="1" fillId="3" borderId="1" xfId="0" applyFont="1" applyFill="1" applyBorder="1" applyAlignment="1">
      <alignment vertical="top" wrapText="1"/>
    </xf>
    <xf numFmtId="0" fontId="1" fillId="3" borderId="1" xfId="0" applyFont="1" applyFill="1" applyBorder="1" applyAlignment="1">
      <alignment horizontal="justify" vertical="top" wrapText="1"/>
    </xf>
    <xf numFmtId="0" fontId="1" fillId="3" borderId="1" xfId="0" applyFont="1" applyFill="1" applyBorder="1" applyAlignment="1">
      <alignment horizontal="left" vertical="top" wrapText="1"/>
    </xf>
    <xf numFmtId="0" fontId="13" fillId="3" borderId="1" xfId="1" applyFont="1" applyFill="1" applyBorder="1" applyAlignment="1">
      <alignment horizontal="left" vertical="top" wrapText="1"/>
    </xf>
    <xf numFmtId="0" fontId="4" fillId="3" borderId="1" xfId="0" applyFont="1" applyFill="1" applyBorder="1" applyAlignment="1">
      <alignment horizontal="left" vertical="top" wrapText="1"/>
    </xf>
    <xf numFmtId="0" fontId="13" fillId="3" borderId="1" xfId="1" applyFont="1" applyFill="1" applyBorder="1" applyAlignment="1">
      <alignment vertical="top" wrapText="1"/>
    </xf>
    <xf numFmtId="0" fontId="1" fillId="4" borderId="1" xfId="0" applyFont="1" applyFill="1" applyBorder="1" applyAlignment="1">
      <alignment horizontal="left" vertical="top" wrapText="1"/>
    </xf>
    <xf numFmtId="0" fontId="13" fillId="4" borderId="1" xfId="1" applyFont="1" applyFill="1" applyBorder="1" applyAlignment="1">
      <alignment horizontal="left" vertical="top" wrapText="1"/>
    </xf>
    <xf numFmtId="0" fontId="1" fillId="4" borderId="1" xfId="0" applyFont="1" applyFill="1" applyBorder="1" applyAlignment="1">
      <alignment vertical="top" wrapText="1"/>
    </xf>
    <xf numFmtId="0" fontId="1" fillId="4" borderId="1" xfId="0" applyFont="1" applyFill="1" applyBorder="1" applyAlignment="1">
      <alignment horizontal="justify" vertical="top" wrapText="1"/>
    </xf>
    <xf numFmtId="0" fontId="13" fillId="4" borderId="1" xfId="1" applyFont="1" applyFill="1" applyBorder="1" applyAlignment="1">
      <alignment horizontal="justify"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4" borderId="1" xfId="0" applyFont="1" applyFill="1" applyBorder="1" applyAlignment="1">
      <alignment horizontal="justify" vertical="top" wrapText="1"/>
    </xf>
    <xf numFmtId="0" fontId="13" fillId="4" borderId="1" xfId="1" applyFont="1" applyFill="1" applyBorder="1" applyAlignment="1">
      <alignmen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10" fillId="4" borderId="1" xfId="0" applyFont="1" applyFill="1" applyBorder="1" applyAlignment="1">
      <alignment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wrapText="1"/>
    </xf>
    <xf numFmtId="0" fontId="14" fillId="5" borderId="0" xfId="2"/>
  </cellXfs>
  <cellStyles count="3">
    <cellStyle name="Good" xfId="2" builtinId="26"/>
    <cellStyle name="Hyperlink" xfId="1" builtinId="8"/>
    <cellStyle name="Normal" xfId="0" builtinId="0"/>
  </cellStyles>
  <dxfs count="0"/>
  <tableStyles count="0" defaultTableStyle="TableStyleMedium2" defaultPivotStyle="PivotStyleLight16"/>
  <colors>
    <mruColors>
      <color rgb="FFE6FFCD"/>
      <color rgb="FFFFCC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183</xdr:row>
      <xdr:rowOff>0</xdr:rowOff>
    </xdr:from>
    <xdr:to>
      <xdr:col>1</xdr:col>
      <xdr:colOff>495300</xdr:colOff>
      <xdr:row>184</xdr:row>
      <xdr:rowOff>97155</xdr:rowOff>
    </xdr:to>
    <xdr:sp macro="" textlink="">
      <xdr:nvSpPr>
        <xdr:cNvPr id="2" name="Rectangle 1" descr="Feature image"/>
        <xdr:cNvSpPr>
          <a:spLocks noChangeAspect="1" noChangeArrowheads="1"/>
        </xdr:cNvSpPr>
      </xdr:nvSpPr>
      <xdr:spPr bwMode="auto">
        <a:xfrm>
          <a:off x="858520" y="2503805"/>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345</xdr:row>
      <xdr:rowOff>0</xdr:rowOff>
    </xdr:from>
    <xdr:to>
      <xdr:col>1</xdr:col>
      <xdr:colOff>0</xdr:colOff>
      <xdr:row>345</xdr:row>
      <xdr:rowOff>97155</xdr:rowOff>
    </xdr:to>
    <xdr:sp macro="" textlink="">
      <xdr:nvSpPr>
        <xdr:cNvPr id="3" name="Rectangle 2" descr="Feature image"/>
        <xdr:cNvSpPr>
          <a:spLocks noChangeAspect="1" noChangeArrowheads="1"/>
        </xdr:cNvSpPr>
      </xdr:nvSpPr>
      <xdr:spPr bwMode="auto">
        <a:xfrm>
          <a:off x="858520" y="3667760"/>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183</xdr:row>
      <xdr:rowOff>0</xdr:rowOff>
    </xdr:from>
    <xdr:to>
      <xdr:col>0</xdr:col>
      <xdr:colOff>495300</xdr:colOff>
      <xdr:row>184</xdr:row>
      <xdr:rowOff>97155</xdr:rowOff>
    </xdr:to>
    <xdr:sp macro="" textlink="">
      <xdr:nvSpPr>
        <xdr:cNvPr id="6" name="Rectangle 5" descr="Feature image"/>
        <xdr:cNvSpPr>
          <a:spLocks noChangeAspect="1" noChangeArrowheads="1"/>
        </xdr:cNvSpPr>
      </xdr:nvSpPr>
      <xdr:spPr bwMode="auto">
        <a:xfrm>
          <a:off x="265043" y="114813522"/>
          <a:ext cx="1596887" cy="40361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inspire-eu-validation/ats-download-predefined-wfs/blob/master/A.04.TGR55.TGR56.language.affects.capabilities.md" TargetMode="External"/><Relationship Id="rId117" Type="http://schemas.openxmlformats.org/officeDocument/2006/relationships/hyperlink" Target="https://github.com/inspire-eu-validation/ats-view-wms/blob/master/A.18.IR23.conformity.node.md" TargetMode="External"/><Relationship Id="rId21" Type="http://schemas.openxmlformats.org/officeDocument/2006/relationships/hyperlink" Target="https://github.com/inspire-eu-validation/ats-download-atom/blob/master/A.39.IR3.IR4.TGR44.openSearchQueryExample.md" TargetMode="External"/><Relationship Id="rId42" Type="http://schemas.openxmlformats.org/officeDocument/2006/relationships/hyperlink" Target="https://github.com/inspire-eu-validation/ats-metadata/blob/master/A.11.IR10.IR11.ds.topic.md" TargetMode="External"/><Relationship Id="rId47" Type="http://schemas.openxmlformats.org/officeDocument/2006/relationships/hyperlink" Target="https://github.com/inspire-eu-validation/ats-metadata/blob/master/A.17.IR22.IR23.ds.temporal.md" TargetMode="External"/><Relationship Id="rId63" Type="http://schemas.openxmlformats.org/officeDocument/2006/relationships/hyperlink" Target="https://github.com/inspire-eu-validation/ats-interoperability-metadata/blob/master/A.05.IR13.5.char.enc.md" TargetMode="External"/><Relationship Id="rId68" Type="http://schemas.openxmlformats.org/officeDocument/2006/relationships/hyperlink" Target="https://github.com/inspire-eu-validation/ats-discovery-service/blob/master/A.01.05.iso-639.codes.md" TargetMode="External"/><Relationship Id="rId84" Type="http://schemas.openxmlformats.org/officeDocument/2006/relationships/hyperlink" Target="https://github.com/inspire-eu-validation/ats-discovery-service/blob/master/A.03.04.query.md" TargetMode="External"/><Relationship Id="rId89" Type="http://schemas.openxmlformats.org/officeDocument/2006/relationships/hyperlink" Target="https://github.com/inspire-eu-validation/ats-discovery-service/blob/master/A.03.09.additional.search.criteria.md" TargetMode="External"/><Relationship Id="rId112" Type="http://schemas.openxmlformats.org/officeDocument/2006/relationships/hyperlink" Target="https://github.com/inspire-eu-validation/ats-view-wms/blob/master/A.12.IR15.spatialdataservicetype.node.md" TargetMode="External"/><Relationship Id="rId133" Type="http://schemas.openxmlformats.org/officeDocument/2006/relationships/hyperlink" Target="https://github.com/inspire-eu-validation/ats-view-wmts/blob/master/A.05.IR85.layer.title.md" TargetMode="External"/><Relationship Id="rId138" Type="http://schemas.openxmlformats.org/officeDocument/2006/relationships/hyperlink" Target="https://github.com/inspire-eu-validation/ats-view-wmts/blob/master/A.09.IR91.layer.legend.md" TargetMode="External"/><Relationship Id="rId16" Type="http://schemas.openxmlformats.org/officeDocument/2006/relationships/hyperlink" Target="https://github.com/inspire-eu-validation/ats-download-atom/blob/master/A.14.IR221.TGR14.linksToDatasetMetadata.md" TargetMode="External"/><Relationship Id="rId107" Type="http://schemas.openxmlformats.org/officeDocument/2006/relationships/hyperlink" Target="https://github.com/inspire-eu-validation/ats-view-wms/blob/master/A.08.IR11.resource.type.node.md" TargetMode="External"/><Relationship Id="rId11" Type="http://schemas.openxmlformats.org/officeDocument/2006/relationships/hyperlink" Target="https://github.com/inspire-eu-validation/ats-download-atom/blob/master/A.08.IR222.TGR8.linktoOpenSearchDescription.md" TargetMode="External"/><Relationship Id="rId32" Type="http://schemas.openxmlformats.org/officeDocument/2006/relationships/hyperlink" Target="https://github.com/inspire-eu-validation/ats-metadata/blob/master/A.05.IR14.ds.keyword.md" TargetMode="External"/><Relationship Id="rId37" Type="http://schemas.openxmlformats.org/officeDocument/2006/relationships/hyperlink" Target="https://github.com/inspire-eu-validation/ats-metadata/blob/master/A.08.IR03.ds.linkage.md" TargetMode="External"/><Relationship Id="rId53" Type="http://schemas.openxmlformats.org/officeDocument/2006/relationships/hyperlink" Target="https://github.com/inspire-eu-validation/ats-metadata/blob/master/A.29.IR07.srv.identification.md" TargetMode="External"/><Relationship Id="rId58" Type="http://schemas.openxmlformats.org/officeDocument/2006/relationships/hyperlink" Target="https://github.com/inspire-eu-validation/ats-interoperability-metadata/blob/master/A.02.IR13.2.trs.md" TargetMode="External"/><Relationship Id="rId74" Type="http://schemas.openxmlformats.org/officeDocument/2006/relationships/hyperlink" Target="https://github.com/inspire-eu-validation/ats-discovery-service/blob/master/A.02.05.inspire.service.md.conformant.md" TargetMode="External"/><Relationship Id="rId79" Type="http://schemas.openxmlformats.org/officeDocument/2006/relationships/hyperlink" Target="https://github.com/inspire-eu-validation/ats-discovery-service/blob/master/A.02.10.supported.languages.md" TargetMode="External"/><Relationship Id="rId102" Type="http://schemas.openxmlformats.org/officeDocument/2006/relationships/hyperlink" Target="https://github.com/inspire-eu-validation/ats-view-wms/blob/master/A.05.IR07.extended.capabilities.elements.node.md" TargetMode="External"/><Relationship Id="rId123" Type="http://schemas.openxmlformats.org/officeDocument/2006/relationships/hyperlink" Target="https://github.com/inspire-eu-validation/ats-view-wms/blob/master/A.31.IR36.layer.bbox.node.md" TargetMode="External"/><Relationship Id="rId128" Type="http://schemas.openxmlformats.org/officeDocument/2006/relationships/hyperlink" Target="https://github.com/inspire-eu-validation/ats-view-wms/blob/master/A.39.IR16.spatial.data.service.keyword.embedded.metadata.md" TargetMode="External"/><Relationship Id="rId144" Type="http://schemas.openxmlformats.org/officeDocument/2006/relationships/hyperlink" Target="http://www.eionet.europa.eu/gemet/inspire_themes" TargetMode="External"/><Relationship Id="rId5" Type="http://schemas.openxmlformats.org/officeDocument/2006/relationships/hyperlink" Target="https://github.com/inspire-eu-validation/ats-download-atom/blob/master/A.04.TGR4.conformtoOpenSearch1.1.md" TargetMode="External"/><Relationship Id="rId90" Type="http://schemas.openxmlformats.org/officeDocument/2006/relationships/hyperlink" Target="https://github.com/inspire-eu-validation/ats-discovery-service/blob/master/A.03.10.missing.language.filter.md" TargetMode="External"/><Relationship Id="rId95" Type="http://schemas.openxmlformats.org/officeDocument/2006/relationships/hyperlink" Target="https://github.com/inspire-eu-validation/ats-discovery-service/blob/master/A.05.01.third.party.discovery.services.harvestable.md" TargetMode="External"/><Relationship Id="rId22" Type="http://schemas.openxmlformats.org/officeDocument/2006/relationships/hyperlink" Target="https://github.com/inspire-eu-validation/ats-download-predefined-wfs/blob/master/A.02.IR2.IR4.TGR49.TGR50.TGR51.predefinedStoredQuery.md" TargetMode="External"/><Relationship Id="rId27" Type="http://schemas.openxmlformats.org/officeDocument/2006/relationships/hyperlink" Target="https://github.com/inspire-eu-validation/ats-download-predefined-wfs/blob/master/A.04.TGR55.TGR56.language.affects.capabilities.md" TargetMode="External"/><Relationship Id="rId43" Type="http://schemas.openxmlformats.org/officeDocument/2006/relationships/hyperlink" Target="https://github.com/inspire-eu-validation/ats-metadata/blob/master/A.12.IR12.srv.type.md" TargetMode="External"/><Relationship Id="rId48" Type="http://schemas.openxmlformats.org/officeDocument/2006/relationships/hyperlink" Target="https://github.com/inspire-eu-validation/ats-metadata/blob/master/A.22.IR33..IR34.ds.access.use.md" TargetMode="External"/><Relationship Id="rId64" Type="http://schemas.openxmlformats.org/officeDocument/2006/relationships/hyperlink" Target="https://github.com/inspire-eu-validation/ats-discovery-service/blob/master/A.01.01.ISO_AP.md" TargetMode="External"/><Relationship Id="rId69" Type="http://schemas.openxmlformats.org/officeDocument/2006/relationships/hyperlink" Target="https://github.com/inspire-eu-validation/ats-discovery-service/blob/master/A.01.06.unsupported.languages.md" TargetMode="External"/><Relationship Id="rId113" Type="http://schemas.openxmlformats.org/officeDocument/2006/relationships/hyperlink" Target="https://github.com/inspire-eu-validation/ats-view-wms/blob/master/A.13.IR18.keywords.node.md" TargetMode="External"/><Relationship Id="rId118" Type="http://schemas.openxmlformats.org/officeDocument/2006/relationships/hyperlink" Target="https://github.com/inspire-eu-validation/ats-view-wms/blob/master/A.19.IR24.fees.node.md" TargetMode="External"/><Relationship Id="rId134" Type="http://schemas.openxmlformats.org/officeDocument/2006/relationships/hyperlink" Target="https://github.com/inspire-eu-validation/ats-view-wmts/blob/master/A.05.IR85.layer.title.md" TargetMode="External"/><Relationship Id="rId139" Type="http://schemas.openxmlformats.org/officeDocument/2006/relationships/hyperlink" Target="http://inspire.ec.europa.eu/metadata-codelist/ResourceType/dataset" TargetMode="External"/><Relationship Id="rId80" Type="http://schemas.openxmlformats.org/officeDocument/2006/relationships/hyperlink" Target="https://github.com/inspire-eu-validation/ats-discovery-service/blob/master/A.02.11.xml.schema.md" TargetMode="External"/><Relationship Id="rId85" Type="http://schemas.openxmlformats.org/officeDocument/2006/relationships/hyperlink" Target="https://github.com/inspire-eu-validation/ats-discovery-service/blob/master/A.03.05.inspire.md.elements.md" TargetMode="External"/><Relationship Id="rId3" Type="http://schemas.openxmlformats.org/officeDocument/2006/relationships/hyperlink" Target="https://github.com/inspire-eu-validation/ats-download-atom/blob/master/A.02.TGR2.conformtoAtomSpecification.md" TargetMode="External"/><Relationship Id="rId12" Type="http://schemas.openxmlformats.org/officeDocument/2006/relationships/hyperlink" Target="https://github.com/inspire-eu-validation/ats-download-atom/blob/master/A.10.IR221.TGR10.rightselement.md" TargetMode="External"/><Relationship Id="rId17" Type="http://schemas.openxmlformats.org/officeDocument/2006/relationships/hyperlink" Target="https://github.com/inspire-eu-validation/ats-download-atom/blob/master/A.18.TGR19.entryUpdated.md" TargetMode="External"/><Relationship Id="rId25" Type="http://schemas.openxmlformats.org/officeDocument/2006/relationships/hyperlink" Target="https://github.com/inspire-eu-validation/ats-download-predefined-wfs/blob/master/A.03.IR221.TGR53.serviceMetadata.md" TargetMode="External"/><Relationship Id="rId33" Type="http://schemas.openxmlformats.org/officeDocument/2006/relationships/hyperlink" Target="https://github.com/inspire-eu-validation/ats-metadata/blob/master/A.06.IR15.srv.keyword.md" TargetMode="External"/><Relationship Id="rId38" Type="http://schemas.openxmlformats.org/officeDocument/2006/relationships/hyperlink" Target="http://schemas.opengis.net/iso/19139/20070417/gmd/citation.xsd" TargetMode="External"/><Relationship Id="rId46" Type="http://schemas.openxmlformats.org/officeDocument/2006/relationships/hyperlink" Target="https://github.com/inspire-eu-validation/ats-metadata/blob/master/A.16.IR20.IR21.ds.bounds.md" TargetMode="External"/><Relationship Id="rId59" Type="http://schemas.openxmlformats.org/officeDocument/2006/relationships/hyperlink" Target="https://github.com/inspire-eu-validation/ats-interoperability-metadata/blob/master/A.03.IR13.3.enc.md" TargetMode="External"/><Relationship Id="rId67" Type="http://schemas.openxmlformats.org/officeDocument/2006/relationships/hyperlink" Target="https://github.com/inspire-eu-validation/ats-discovery-service/blob/master/A.01.04.language.parameter.md" TargetMode="External"/><Relationship Id="rId103" Type="http://schemas.openxmlformats.org/officeDocument/2006/relationships/hyperlink" Target="https://github.com/inspire-eu-validation/ats-view-wms/blob/master/A.05.IR07.extended.capabilities.elements.node.md" TargetMode="External"/><Relationship Id="rId108" Type="http://schemas.openxmlformats.org/officeDocument/2006/relationships/hyperlink" Target="https://github.com/inspire-eu-validation/ats-view-wms/blob/master/A.09.IR12.resource.locator.node.md" TargetMode="External"/><Relationship Id="rId116" Type="http://schemas.openxmlformats.org/officeDocument/2006/relationships/hyperlink" Target="https://github.com/inspire-eu-validation/ats-view-wms/blob/master/A.17.IR22.conformity.deegree.node.md" TargetMode="External"/><Relationship Id="rId124" Type="http://schemas.openxmlformats.org/officeDocument/2006/relationships/hyperlink" Target="https://github.com/inspire-eu-validation/ats-view-wms/blob/master/A.32.IR38.layer.identifier.node.md" TargetMode="External"/><Relationship Id="rId129" Type="http://schemas.openxmlformats.org/officeDocument/2006/relationships/hyperlink" Target="https://github.com/inspire-eu-validation/ats-view-wmts/blob/master/A.01.IR77.language.param.md" TargetMode="External"/><Relationship Id="rId137" Type="http://schemas.openxmlformats.org/officeDocument/2006/relationships/hyperlink" Target="https://github.com/inspire-eu-validation/ats-view-wmts/blob/master/A.08.IR90.layer.style.md" TargetMode="External"/><Relationship Id="rId20" Type="http://schemas.openxmlformats.org/officeDocument/2006/relationships/hyperlink" Target="https://github.com/inspire-eu-validation/ats-download-atom/blob/master/A.34.IR222.TGR39.provideOpenSearchDescription.md" TargetMode="External"/><Relationship Id="rId41" Type="http://schemas.openxmlformats.org/officeDocument/2006/relationships/hyperlink" Target="https://github.com/inspire-eu-validation/ats-metadata/blob/master/A.10.IR08.IR09.ds.language.md" TargetMode="External"/><Relationship Id="rId54" Type="http://schemas.openxmlformats.org/officeDocument/2006/relationships/hyperlink" Target="https://ies-svn.jrc.ec.europa.eu/projects/metadata/wiki/MIWP-8_%28M%29_Coupled_resources" TargetMode="External"/><Relationship Id="rId62" Type="http://schemas.openxmlformats.org/officeDocument/2006/relationships/hyperlink" Target="https://github.com/inspire-eu-validation/ats-interoperability-metadata/blob/master/A.04.IR13.4.topo.md" TargetMode="External"/><Relationship Id="rId70" Type="http://schemas.openxmlformats.org/officeDocument/2006/relationships/hyperlink" Target="https://github.com/inspire-eu-validation/ats-discovery-service/blob/master/A.02.01.iso.searching.parameters.md" TargetMode="External"/><Relationship Id="rId75" Type="http://schemas.openxmlformats.org/officeDocument/2006/relationships/hyperlink" Target="https://github.com/inspire-eu-validation/ats-discovery-service/blob/master/A.02.06.federated.catalogues.advertisement.md" TargetMode="External"/><Relationship Id="rId83" Type="http://schemas.openxmlformats.org/officeDocument/2006/relationships/hyperlink" Target="https://github.com/inspire-eu-validation/ats-discovery-service/blob/master/A.03.03.language.search.attribute.md" TargetMode="External"/><Relationship Id="rId88" Type="http://schemas.openxmlformats.org/officeDocument/2006/relationships/hyperlink" Target="https://github.com/inspire-eu-validation/ats-discovery-service/blob/master/A.03.08.language.search.criteria.md" TargetMode="External"/><Relationship Id="rId91" Type="http://schemas.openxmlformats.org/officeDocument/2006/relationships/hyperlink" Target="https://github.com/inspire-eu-validation/ats-discovery-service/blob/master/A.03.11.language.filter.md" TargetMode="External"/><Relationship Id="rId96" Type="http://schemas.openxmlformats.org/officeDocument/2006/relationships/hyperlink" Target="https://github.com/inspire-eu-validation/ats-discovery-service/blob/master/A.06.03.QoS.availability.md" TargetMode="External"/><Relationship Id="rId111" Type="http://schemas.openxmlformats.org/officeDocument/2006/relationships/hyperlink" Target="https://github.com/inspire-eu-validation/ats-view-wms/blob/master/A.11.IR14.metadata.record.node.md" TargetMode="External"/><Relationship Id="rId132" Type="http://schemas.openxmlformats.org/officeDocument/2006/relationships/hyperlink" Target="https://github.com/inspire-eu-validation/ats-view-wmts/blob/master/A.04.layer.name.id.md" TargetMode="External"/><Relationship Id="rId140" Type="http://schemas.openxmlformats.org/officeDocument/2006/relationships/hyperlink" Target="http://inspire.ec.europa.eu/theme)" TargetMode="External"/><Relationship Id="rId145" Type="http://schemas.openxmlformats.org/officeDocument/2006/relationships/hyperlink" Target="http://inspire.ec.europa.eu/schemas/inspire_vs/1.0/inspire_vs.xsd" TargetMode="External"/><Relationship Id="rId1" Type="http://schemas.openxmlformats.org/officeDocument/2006/relationships/hyperlink" Target="http://www.eionet.europa.eu/gemet/inspire_themes" TargetMode="External"/><Relationship Id="rId6" Type="http://schemas.openxmlformats.org/officeDocument/2006/relationships/hyperlink" Target="https://github.com/inspire-eu-validation/ats-download-atom/blob/master/A.04.TGR4.conformtoOpenSearch1.1.md" TargetMode="External"/><Relationship Id="rId15" Type="http://schemas.openxmlformats.org/officeDocument/2006/relationships/hyperlink" Target="https://github.com/inspire-eu-validation/ats-download-atom/blob/master/A.14.IR221.TGR14.linksToDatasetMetadata.md" TargetMode="External"/><Relationship Id="rId23" Type="http://schemas.openxmlformats.org/officeDocument/2006/relationships/hyperlink" Target="https://github.com/inspire-eu-validation/ats-download-predefined-wfs/blob/master/A.03.IR221.TGR53.serviceMetadata.md" TargetMode="External"/><Relationship Id="rId28" Type="http://schemas.openxmlformats.org/officeDocument/2006/relationships/hyperlink" Target="https://github.com/inspire-eu-validation/ats-metadata/blob/master/A.01.validate.md" TargetMode="External"/><Relationship Id="rId36" Type="http://schemas.openxmlformats.org/officeDocument/2006/relationships/hyperlink" Target="https://github.com/inspire-eu-validation/ats-metadata/blob/master/A.07.IR05.IR06.ds.identification.md" TargetMode="External"/><Relationship Id="rId49" Type="http://schemas.openxmlformats.org/officeDocument/2006/relationships/hyperlink" Target="https://github.com/inspire-eu-validation/ats-metadata/blob/master/A.22.IR33..IR34.ds.access.use.md" TargetMode="External"/><Relationship Id="rId57" Type="http://schemas.openxmlformats.org/officeDocument/2006/relationships/hyperlink" Target="https://github.com/inspire-eu-validation/ats-interoperability-metadata/blob/master/A.01.IR13.1.crs.md" TargetMode="External"/><Relationship Id="rId106" Type="http://schemas.openxmlformats.org/officeDocument/2006/relationships/hyperlink" Target="https://github.com/inspire-eu-validation/ats-view-wms/blob/master/A.07.IR10.title.abstract.md" TargetMode="External"/><Relationship Id="rId114" Type="http://schemas.openxmlformats.org/officeDocument/2006/relationships/hyperlink" Target="https://github.com/inspire-eu-validation/ats-view-wms/blob/master/A.15.IR20.dates.node.md" TargetMode="External"/><Relationship Id="rId119" Type="http://schemas.openxmlformats.org/officeDocument/2006/relationships/hyperlink" Target="https://github.com/inspire-eu-validation/ats-view-wms/blob/master/A.20.IR25.contactpersonprimary.node.md" TargetMode="External"/><Relationship Id="rId127" Type="http://schemas.openxmlformats.org/officeDocument/2006/relationships/hyperlink" Target="https://github.com/inspire-eu-validation/ats-view-wms/blob/master/A.36.IR40.etrs89.itrs.crs.md" TargetMode="External"/><Relationship Id="rId10" Type="http://schemas.openxmlformats.org/officeDocument/2006/relationships/hyperlink" Target="https://github.com/inspire-eu-validation/ats-download-atom/blob/master/A.07.TGR7.selfreference.md" TargetMode="External"/><Relationship Id="rId31" Type="http://schemas.openxmlformats.org/officeDocument/2006/relationships/hyperlink" Target="https://github.com/inspire-eu-validation/ats-metadata/blob/master/A.05.IR14.ds.keyword.md" TargetMode="External"/><Relationship Id="rId44" Type="http://schemas.openxmlformats.org/officeDocument/2006/relationships/hyperlink" Target="https://github.com/inspire-eu-validation/ats-metadata/blob/master/A.14.IR16.IR17.IR18.vocab.md" TargetMode="External"/><Relationship Id="rId52" Type="http://schemas.openxmlformats.org/officeDocument/2006/relationships/hyperlink" Target="https://github.com/inspire-eu-validation/ats-metadata/blob/master/A.28.md.creation.date.md" TargetMode="External"/><Relationship Id="rId60" Type="http://schemas.openxmlformats.org/officeDocument/2006/relationships/hyperlink" Target="https://ies-svn.jrc.ec.europa.eu/issues/2324" TargetMode="External"/><Relationship Id="rId65" Type="http://schemas.openxmlformats.org/officeDocument/2006/relationships/hyperlink" Target="https://github.com/inspire-eu-validation/ats-discovery-service/blob/master/A.01.02.extended.behaviour.md" TargetMode="External"/><Relationship Id="rId73" Type="http://schemas.openxmlformats.org/officeDocument/2006/relationships/hyperlink" Target="https://github.com/inspire-eu-validation/ats-discovery-service/blob/master/A.02.04.discovery.service.metadata.parameters.md" TargetMode="External"/><Relationship Id="rId78" Type="http://schemas.openxmlformats.org/officeDocument/2006/relationships/hyperlink" Target="https://github.com/inspire-eu-validation/ats-discovery-service/blob/master/A.02.09.response.language.md" TargetMode="External"/><Relationship Id="rId81" Type="http://schemas.openxmlformats.org/officeDocument/2006/relationships/hyperlink" Target="https://github.com/inspire-eu-validation/ats-discovery-service/blob/master/A.03.01.inspire.search.attributes.md" TargetMode="External"/><Relationship Id="rId86" Type="http://schemas.openxmlformats.org/officeDocument/2006/relationships/hyperlink" Target="https://github.com/inspire-eu-validation/ats-discovery-service/blob/master/A.03.06.distributed.search.parameter.md" TargetMode="External"/><Relationship Id="rId94" Type="http://schemas.openxmlformats.org/officeDocument/2006/relationships/hyperlink" Target="https://github.com/inspire-eu-validation/ats-discovery-service/blob/master/A.04.02.third.party.discovery.services.published.md" TargetMode="External"/><Relationship Id="rId99" Type="http://schemas.openxmlformats.org/officeDocument/2006/relationships/hyperlink" Target="https://github.com/inspire-eu-validation/ats-view-wms/blob/master/A.02.IR04.extended.capabilities.node.md" TargetMode="External"/><Relationship Id="rId101" Type="http://schemas.openxmlformats.org/officeDocument/2006/relationships/hyperlink" Target="https://github.com/inspire-eu-validation/ats-view-wms/blob/master/A.04.IR06.metadataURL.node.md" TargetMode="External"/><Relationship Id="rId122" Type="http://schemas.openxmlformats.org/officeDocument/2006/relationships/hyperlink" Target="https://github.com/inspire-eu-validation/ats-view-wms/blob/master/A.26.IR31.getmap.format.node.md" TargetMode="External"/><Relationship Id="rId130" Type="http://schemas.openxmlformats.org/officeDocument/2006/relationships/hyperlink" Target="https://github.com/inspire-eu-validation/ats-view-wmts/blob/master/A.02.IR79.layer.metadata.ref.md" TargetMode="External"/><Relationship Id="rId135" Type="http://schemas.openxmlformats.org/officeDocument/2006/relationships/hyperlink" Target="https://github.com/inspire-eu-validation/ats-view-wmts/blob/master/A.06.IR86.layer.abstract.md" TargetMode="External"/><Relationship Id="rId143" Type="http://schemas.openxmlformats.org/officeDocument/2006/relationships/hyperlink" Target="https://github.com/inspire-eu-validation/ats-metadata/blob/master/README.md" TargetMode="External"/><Relationship Id="rId4" Type="http://schemas.openxmlformats.org/officeDocument/2006/relationships/hyperlink" Target="https://github.com/inspire-eu-validation/ats-download-atom/blob/master/A.03.TGR3.conformtoGeoRSS-Simple.md" TargetMode="External"/><Relationship Id="rId9" Type="http://schemas.openxmlformats.org/officeDocument/2006/relationships/hyperlink" Target="https://github.com/inspire-eu-validation/ats-download-atom/blob/master/A.06.IR511.TGR6.linkToMetadataForTheService.md" TargetMode="External"/><Relationship Id="rId13" Type="http://schemas.openxmlformats.org/officeDocument/2006/relationships/hyperlink" Target="https://github.com/inspire-eu-validation/ats-download-atom/blob/master/A.13.IR221.TGR13.datasetidentifiers.md" TargetMode="External"/><Relationship Id="rId18" Type="http://schemas.openxmlformats.org/officeDocument/2006/relationships/hyperlink" Target="https://github.com/inspire-eu-validation/ats-download-atom/blob/master/A.26.IR313.TGR27.separateEntriesCRSFormat.md" TargetMode="External"/><Relationship Id="rId39" Type="http://schemas.openxmlformats.org/officeDocument/2006/relationships/hyperlink" Target="https://github.com/inspire-eu-validation/ats-metadata/blob/master/A.08.IR03.ds.linkage.md" TargetMode="External"/><Relationship Id="rId109" Type="http://schemas.openxmlformats.org/officeDocument/2006/relationships/hyperlink" Target="https://github.com/inspire-eu-validation/ats-view-wms/blob/master/A.10.IR13.coupled.resource.node.md" TargetMode="External"/><Relationship Id="rId34" Type="http://schemas.openxmlformats.org/officeDocument/2006/relationships/hyperlink" Target="https://github.com/inspire-eu-validation/ats-metadata/blob/master/A.07.IR05.IR06.ds.identification.md" TargetMode="External"/><Relationship Id="rId50" Type="http://schemas.openxmlformats.org/officeDocument/2006/relationships/hyperlink" Target="https://ies-svn.jrc.ec.europa.eu/projects/metadata/wiki/MIWP-8_%28I%29_Language_neutral_identifiers" TargetMode="External"/><Relationship Id="rId55" Type="http://schemas.openxmlformats.org/officeDocument/2006/relationships/hyperlink" Target="https://github.com/inspire-eu-validation/ats-metadata/blob/master/A.31.IR25.resource.creation.date.md" TargetMode="External"/><Relationship Id="rId76" Type="http://schemas.openxmlformats.org/officeDocument/2006/relationships/hyperlink" Target="https://github.com/inspire-eu-validation/ats-discovery-service/blob/master/A.02.07.federated.discovery.service.md" TargetMode="External"/><Relationship Id="rId97" Type="http://schemas.openxmlformats.org/officeDocument/2006/relationships/hyperlink" Target="http://cite.opengeospatial.org/teamengine/" TargetMode="External"/><Relationship Id="rId104" Type="http://schemas.openxmlformats.org/officeDocument/2006/relationships/hyperlink" Target="https://github.com/inspire-eu-validation/ats-view-wms/blob/master/A.05.IR07.extended.capabilities.elements.node.md" TargetMode="External"/><Relationship Id="rId120" Type="http://schemas.openxmlformats.org/officeDocument/2006/relationships/hyperlink" Target="https://github.com/inspire-eu-validation/ats-view-wms/blob/master/A.22.IR27.IR28.metadata.pointofcontact.node.md" TargetMode="External"/><Relationship Id="rId125" Type="http://schemas.openxmlformats.org/officeDocument/2006/relationships/hyperlink" Target="https://github.com/inspire-eu-validation/ats-view-wms/blob/master/A.33.IR38.authority.url.node.md" TargetMode="External"/><Relationship Id="rId141" Type="http://schemas.openxmlformats.org/officeDocument/2006/relationships/hyperlink" Target="http://www.eionet.europa.eu/gemet/inspire_themes" TargetMode="External"/><Relationship Id="rId146" Type="http://schemas.openxmlformats.org/officeDocument/2006/relationships/printerSettings" Target="../printerSettings/printerSettings1.bin"/><Relationship Id="rId7" Type="http://schemas.openxmlformats.org/officeDocument/2006/relationships/hyperlink" Target="http://www.opensearch.org/Specifications/OpenSearch/1.1" TargetMode="External"/><Relationship Id="rId71" Type="http://schemas.openxmlformats.org/officeDocument/2006/relationships/hyperlink" Target="https://github.com/inspire-eu-validation/ats-discovery-service/blob/master/A.02.02.additional.language.parameter.md" TargetMode="External"/><Relationship Id="rId92" Type="http://schemas.openxmlformats.org/officeDocument/2006/relationships/hyperlink" Target="https://github.com/inspire-eu-validation/ats-discovery-service/blob/master/A.03.12.invalid.request.md" TargetMode="External"/><Relationship Id="rId2" Type="http://schemas.openxmlformats.org/officeDocument/2006/relationships/hyperlink" Target="http://inspire.ec.europa.eu/schemas/inspire_vs/1.0/inspire_vs.xsd" TargetMode="External"/><Relationship Id="rId29" Type="http://schemas.openxmlformats.org/officeDocument/2006/relationships/hyperlink" Target="https://github.com/inspire-eu-validation/ats-metadata/blob/master/A.02.title.md" TargetMode="External"/><Relationship Id="rId24" Type="http://schemas.openxmlformats.org/officeDocument/2006/relationships/hyperlink" Target="https://github.com/inspire-eu-validation/ats-download-predefined-wfs/blob/master/A.03.IR221.TGR53.serviceMetadata.md" TargetMode="External"/><Relationship Id="rId40" Type="http://schemas.openxmlformats.org/officeDocument/2006/relationships/hyperlink" Target="https://github.com/inspire-eu-validation/ats-metadata/blob/master/A.09.IR04.srv.linkage.md" TargetMode="External"/><Relationship Id="rId45" Type="http://schemas.openxmlformats.org/officeDocument/2006/relationships/hyperlink" Target="https://github.com/inspire-eu-validation/ats-metadata/blob/master/A.16.IR20.IR21.ds.bounds.md" TargetMode="External"/><Relationship Id="rId66" Type="http://schemas.openxmlformats.org/officeDocument/2006/relationships/hyperlink" Target="https://github.com/inspire-eu-validation/ats-discovery-service/blob/master/A.01.03.iso_19115_19119.model.md" TargetMode="External"/><Relationship Id="rId87" Type="http://schemas.openxmlformats.org/officeDocument/2006/relationships/hyperlink" Target="https://github.com/inspire-eu-validation/ats-discovery-service/blob/master/A.03.07.inspire.search.criteria.md" TargetMode="External"/><Relationship Id="rId110" Type="http://schemas.openxmlformats.org/officeDocument/2006/relationships/hyperlink" Target="https://ies-svn.jrc.ec.europa.eu/projects/metadata/wiki/MIWP-8_%28M%29_Coupled_resources" TargetMode="External"/><Relationship Id="rId115" Type="http://schemas.openxmlformats.org/officeDocument/2006/relationships/hyperlink" Target="https://github.com/inspire-eu-validation/ats-view-wms/blob/master/A.16.IR21.temporal.reference.node.md" TargetMode="External"/><Relationship Id="rId131" Type="http://schemas.openxmlformats.org/officeDocument/2006/relationships/hyperlink" Target="https://github.com/inspire-eu-validation/ats-view-wmts/blob/master/A.03.IR82.image.format.md" TargetMode="External"/><Relationship Id="rId136" Type="http://schemas.openxmlformats.org/officeDocument/2006/relationships/hyperlink" Target="https://github.com/inspire-eu-validation/ats-view-wmts/blob/master/A.07.IR88.layer.bbox.md" TargetMode="External"/><Relationship Id="rId61" Type="http://schemas.openxmlformats.org/officeDocument/2006/relationships/hyperlink" Target="https://github.com/inspire-eu-validation/ats-interoperability-metadata/blob/master/A.04.IR13.4.topo.md" TargetMode="External"/><Relationship Id="rId82" Type="http://schemas.openxmlformats.org/officeDocument/2006/relationships/hyperlink" Target="https://github.com/inspire-eu-validation/ats-discovery-service/blob/master/A.03.02.language.query.parameters.md" TargetMode="External"/><Relationship Id="rId19" Type="http://schemas.openxmlformats.org/officeDocument/2006/relationships/hyperlink" Target="https://github.com/inspire-eu-validation/ats-download-atom/blob/master/A.29.IR311.TGR31.languageForDownloadLink.md" TargetMode="External"/><Relationship Id="rId14" Type="http://schemas.openxmlformats.org/officeDocument/2006/relationships/hyperlink" Target="https://github.com/inspire-eu-validation/ats-download-atom/blob/master/A.14.IR221.TGR14.linksToDatasetMetadata.md" TargetMode="External"/><Relationship Id="rId30" Type="http://schemas.openxmlformats.org/officeDocument/2006/relationships/hyperlink" Target="https://github.com/inspire-eu-validation/ats-metadata/blob/master/A.03.abstract.md" TargetMode="External"/><Relationship Id="rId35" Type="http://schemas.openxmlformats.org/officeDocument/2006/relationships/hyperlink" Target="https://ies-svn.jrc.ec.europa.eu/projects/metadata/wiki/MIWP-8_%28L%29_Unique_Resource_Identifier" TargetMode="External"/><Relationship Id="rId56" Type="http://schemas.openxmlformats.org/officeDocument/2006/relationships/hyperlink" Target="https://github.com/inspire-eu-validation/ats-interoperability-metadata/blob/master/A.01.IR13.1.crs.md" TargetMode="External"/><Relationship Id="rId77" Type="http://schemas.openxmlformats.org/officeDocument/2006/relationships/hyperlink" Target="https://github.com/inspire-eu-validation/ats-discovery-service/blob/master/A.02.08.natural.languages.md" TargetMode="External"/><Relationship Id="rId100" Type="http://schemas.openxmlformats.org/officeDocument/2006/relationships/hyperlink" Target="https://github.com/inspire-eu-validation/ats-view-wms/blob/master/A.03.IR05.schema.validation.md" TargetMode="External"/><Relationship Id="rId105" Type="http://schemas.openxmlformats.org/officeDocument/2006/relationships/hyperlink" Target="https://github.com/inspire-eu-validation/ats-view-wms/blob/master/A.06.IR08.language.node.md" TargetMode="External"/><Relationship Id="rId126" Type="http://schemas.openxmlformats.org/officeDocument/2006/relationships/hyperlink" Target="https://github.com/inspire-eu-validation/ats-view-wms/blob/master/A.35.IR39.harmonized.layer.name.md" TargetMode="External"/><Relationship Id="rId147" Type="http://schemas.openxmlformats.org/officeDocument/2006/relationships/drawing" Target="../drawings/drawing1.xml"/><Relationship Id="rId8" Type="http://schemas.openxmlformats.org/officeDocument/2006/relationships/hyperlink" Target="https://github.com/inspire-eu-validation/ats-download-atom/blob/master/A.06.IR511.TGR6.linkToMetadataForTheService.md" TargetMode="External"/><Relationship Id="rId51" Type="http://schemas.openxmlformats.org/officeDocument/2006/relationships/hyperlink" Target="https://github.com/inspire-eu-validation/ats-metadata/blob/master/A.24.responsible.party.role.md" TargetMode="External"/><Relationship Id="rId72" Type="http://schemas.openxmlformats.org/officeDocument/2006/relationships/hyperlink" Target="https://github.com/inspire-eu-validation/ats-discovery-service/blob/master/A.02.03.addiotional.search.attributes.md" TargetMode="External"/><Relationship Id="rId93" Type="http://schemas.openxmlformats.org/officeDocument/2006/relationships/hyperlink" Target="https://github.com/inspire-eu-validation/ats-discovery-service/blob/master/A.04.01.harvesting.readiness.md" TargetMode="External"/><Relationship Id="rId98" Type="http://schemas.openxmlformats.org/officeDocument/2006/relationships/hyperlink" Target="https://github.com/inspire-eu-validation/ats-view-wms/blob/master/A.02.IR04.extended.capabilities.node.md" TargetMode="External"/><Relationship Id="rId121" Type="http://schemas.openxmlformats.org/officeDocument/2006/relationships/hyperlink" Target="https://github.com/inspire-eu-validation/ats-view-wms/blob/master/A.24.IR29.metadata.date.node.md" TargetMode="External"/><Relationship Id="rId142" Type="http://schemas.openxmlformats.org/officeDocument/2006/relationships/hyperlink" Target="http://www.eionet.europa.eu/gemet/inspire_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7"/>
  <sheetViews>
    <sheetView tabSelected="1" zoomScale="115" zoomScaleNormal="115" workbookViewId="0">
      <pane ySplit="1" topLeftCell="A270" activePane="bottomLeft" state="frozen"/>
      <selection pane="bottomLeft" activeCell="E272" sqref="E272"/>
    </sheetView>
  </sheetViews>
  <sheetFormatPr defaultColWidth="9.109375" defaultRowHeight="12" x14ac:dyDescent="0.3"/>
  <cols>
    <col min="1" max="1" width="16.5546875" style="7" customWidth="1"/>
    <col min="2" max="2" width="19.88671875" style="7" customWidth="1"/>
    <col min="3" max="3" width="9.88671875" style="7" customWidth="1"/>
    <col min="4" max="4" width="8.88671875" style="7" customWidth="1"/>
    <col min="5" max="7" width="63.109375" style="7" customWidth="1"/>
    <col min="8" max="16384" width="9.109375" style="7"/>
  </cols>
  <sheetData>
    <row r="1" spans="1:9" ht="46.2" x14ac:dyDescent="0.3">
      <c r="A1" s="10" t="s">
        <v>732</v>
      </c>
      <c r="B1" s="10" t="s">
        <v>733</v>
      </c>
      <c r="C1" s="10" t="s">
        <v>731</v>
      </c>
      <c r="D1" s="10" t="s">
        <v>734</v>
      </c>
      <c r="E1" s="10" t="s">
        <v>704</v>
      </c>
      <c r="F1" s="10" t="s">
        <v>705</v>
      </c>
      <c r="G1" s="10" t="s">
        <v>706</v>
      </c>
      <c r="H1" s="11" t="s">
        <v>707</v>
      </c>
      <c r="I1" s="11" t="s">
        <v>741</v>
      </c>
    </row>
    <row r="2" spans="1:9" ht="34.200000000000003" x14ac:dyDescent="0.3">
      <c r="A2" s="15"/>
      <c r="B2" s="15"/>
      <c r="C2" s="15" t="s">
        <v>86</v>
      </c>
      <c r="D2" s="15" t="s">
        <v>4</v>
      </c>
      <c r="E2" s="15" t="s">
        <v>311</v>
      </c>
      <c r="F2" s="15"/>
      <c r="G2" s="15"/>
      <c r="H2" s="15" t="s">
        <v>312</v>
      </c>
      <c r="I2" s="15" t="s">
        <v>742</v>
      </c>
    </row>
    <row r="3" spans="1:9" x14ac:dyDescent="0.3">
      <c r="A3" s="24"/>
      <c r="B3" s="23"/>
      <c r="C3" s="23" t="s">
        <v>1</v>
      </c>
      <c r="D3" s="23" t="s">
        <v>118</v>
      </c>
      <c r="E3" s="23" t="s">
        <v>314</v>
      </c>
      <c r="F3" s="23"/>
      <c r="G3" s="23"/>
      <c r="H3" s="23" t="s">
        <v>312</v>
      </c>
      <c r="I3" s="15" t="s">
        <v>742</v>
      </c>
    </row>
    <row r="4" spans="1:9" ht="45.6" x14ac:dyDescent="0.3">
      <c r="A4" s="24"/>
      <c r="B4" s="23"/>
      <c r="C4" s="23" t="s">
        <v>1</v>
      </c>
      <c r="D4" s="21" t="s">
        <v>118</v>
      </c>
      <c r="E4" s="23" t="s">
        <v>617</v>
      </c>
      <c r="F4" s="23"/>
      <c r="G4" s="23"/>
      <c r="H4" s="23" t="s">
        <v>312</v>
      </c>
      <c r="I4" s="15" t="s">
        <v>742</v>
      </c>
    </row>
    <row r="5" spans="1:9" ht="22.8" x14ac:dyDescent="0.3">
      <c r="A5" s="16"/>
      <c r="B5" s="15"/>
      <c r="C5" s="15" t="s">
        <v>92</v>
      </c>
      <c r="D5" s="15" t="s">
        <v>4</v>
      </c>
      <c r="E5" s="15" t="s">
        <v>313</v>
      </c>
      <c r="F5" s="15"/>
      <c r="G5" s="15"/>
      <c r="H5" s="15" t="s">
        <v>312</v>
      </c>
      <c r="I5" s="15" t="s">
        <v>742</v>
      </c>
    </row>
    <row r="6" spans="1:9" ht="353.4" x14ac:dyDescent="0.3">
      <c r="A6" s="17" t="s">
        <v>0</v>
      </c>
      <c r="B6" s="17"/>
      <c r="C6" s="17" t="s">
        <v>1</v>
      </c>
      <c r="D6" s="17" t="s">
        <v>2</v>
      </c>
      <c r="E6" s="17" t="s">
        <v>543</v>
      </c>
      <c r="F6" s="17" t="s">
        <v>703</v>
      </c>
      <c r="G6" s="17"/>
      <c r="H6" s="16" t="s">
        <v>3</v>
      </c>
      <c r="I6" s="16" t="s">
        <v>743</v>
      </c>
    </row>
    <row r="7" spans="1:9" ht="79.8" x14ac:dyDescent="0.3">
      <c r="A7" s="17" t="s">
        <v>0</v>
      </c>
      <c r="B7" s="17"/>
      <c r="C7" s="17" t="s">
        <v>1</v>
      </c>
      <c r="D7" s="17" t="s">
        <v>4</v>
      </c>
      <c r="E7" s="17" t="s">
        <v>544</v>
      </c>
      <c r="F7" s="17" t="s">
        <v>545</v>
      </c>
      <c r="G7" s="17"/>
      <c r="H7" s="16" t="s">
        <v>3</v>
      </c>
      <c r="I7" s="16" t="s">
        <v>743</v>
      </c>
    </row>
    <row r="8" spans="1:9" ht="34.200000000000003" x14ac:dyDescent="0.3">
      <c r="A8" s="17" t="s">
        <v>0</v>
      </c>
      <c r="B8" s="17"/>
      <c r="C8" s="17" t="s">
        <v>1</v>
      </c>
      <c r="D8" s="17" t="s">
        <v>4</v>
      </c>
      <c r="E8" s="17" t="s">
        <v>5</v>
      </c>
      <c r="F8" s="17" t="s">
        <v>6</v>
      </c>
      <c r="G8" s="17"/>
      <c r="H8" s="16" t="s">
        <v>3</v>
      </c>
      <c r="I8" s="16" t="s">
        <v>743</v>
      </c>
    </row>
    <row r="9" spans="1:9" ht="114" x14ac:dyDescent="0.3">
      <c r="A9" s="17" t="s">
        <v>0</v>
      </c>
      <c r="B9" s="17"/>
      <c r="C9" s="17" t="s">
        <v>1</v>
      </c>
      <c r="D9" s="17" t="s">
        <v>4</v>
      </c>
      <c r="E9" s="17" t="s">
        <v>546</v>
      </c>
      <c r="F9" s="17" t="s">
        <v>7</v>
      </c>
      <c r="G9" s="17"/>
      <c r="H9" s="16" t="s">
        <v>3</v>
      </c>
      <c r="I9" s="16" t="s">
        <v>743</v>
      </c>
    </row>
    <row r="10" spans="1:9" ht="57" x14ac:dyDescent="0.3">
      <c r="A10" s="17" t="s">
        <v>0</v>
      </c>
      <c r="B10" s="17"/>
      <c r="C10" s="17" t="s">
        <v>1</v>
      </c>
      <c r="D10" s="17" t="s">
        <v>4</v>
      </c>
      <c r="E10" s="17" t="s">
        <v>540</v>
      </c>
      <c r="F10" s="17" t="s">
        <v>708</v>
      </c>
      <c r="G10" s="17"/>
      <c r="H10" s="16" t="s">
        <v>3</v>
      </c>
      <c r="I10" s="16" t="s">
        <v>743</v>
      </c>
    </row>
    <row r="11" spans="1:9" ht="22.8" x14ac:dyDescent="0.3">
      <c r="A11" s="17" t="s">
        <v>0</v>
      </c>
      <c r="B11" s="17"/>
      <c r="C11" s="17" t="s">
        <v>1</v>
      </c>
      <c r="D11" s="17" t="s">
        <v>4</v>
      </c>
      <c r="E11" s="17" t="s">
        <v>8</v>
      </c>
      <c r="F11" s="17" t="s">
        <v>9</v>
      </c>
      <c r="G11" s="17"/>
      <c r="H11" s="16" t="s">
        <v>3</v>
      </c>
      <c r="I11" s="16" t="s">
        <v>743</v>
      </c>
    </row>
    <row r="12" spans="1:9" ht="57" x14ac:dyDescent="0.3">
      <c r="A12" s="17" t="s">
        <v>0</v>
      </c>
      <c r="B12" s="17"/>
      <c r="C12" s="17" t="s">
        <v>1</v>
      </c>
      <c r="D12" s="17" t="s">
        <v>4</v>
      </c>
      <c r="E12" s="17" t="s">
        <v>541</v>
      </c>
      <c r="F12" s="17" t="s">
        <v>10</v>
      </c>
      <c r="G12" s="17"/>
      <c r="H12" s="16" t="s">
        <v>3</v>
      </c>
      <c r="I12" s="16" t="s">
        <v>743</v>
      </c>
    </row>
    <row r="13" spans="1:9" ht="22.8" x14ac:dyDescent="0.3">
      <c r="A13" s="23" t="s">
        <v>0</v>
      </c>
      <c r="B13" s="23"/>
      <c r="C13" s="23" t="s">
        <v>614</v>
      </c>
      <c r="D13" s="23" t="s">
        <v>118</v>
      </c>
      <c r="E13" s="23" t="s">
        <v>437</v>
      </c>
      <c r="F13" s="23" t="s">
        <v>438</v>
      </c>
      <c r="G13" s="23"/>
      <c r="H13" s="23" t="s">
        <v>439</v>
      </c>
      <c r="I13" s="15" t="s">
        <v>742</v>
      </c>
    </row>
    <row r="14" spans="1:9" ht="182.4" x14ac:dyDescent="0.3">
      <c r="A14" s="15" t="s">
        <v>0</v>
      </c>
      <c r="B14" s="15"/>
      <c r="C14" s="15" t="s">
        <v>536</v>
      </c>
      <c r="D14" s="15" t="s">
        <v>4</v>
      </c>
      <c r="E14" s="15" t="s">
        <v>700</v>
      </c>
      <c r="F14" s="15" t="s">
        <v>537</v>
      </c>
      <c r="G14" s="15"/>
      <c r="H14" s="15" t="s">
        <v>538</v>
      </c>
      <c r="I14" s="15" t="s">
        <v>742</v>
      </c>
    </row>
    <row r="15" spans="1:9" ht="182.4" x14ac:dyDescent="0.3">
      <c r="A15" s="15" t="s">
        <v>0</v>
      </c>
      <c r="B15" s="15"/>
      <c r="C15" s="15" t="s">
        <v>536</v>
      </c>
      <c r="D15" s="15" t="s">
        <v>4</v>
      </c>
      <c r="E15" s="15" t="s">
        <v>700</v>
      </c>
      <c r="F15" s="15" t="s">
        <v>537</v>
      </c>
      <c r="G15" s="15"/>
      <c r="H15" s="15" t="s">
        <v>538</v>
      </c>
      <c r="I15" s="15" t="s">
        <v>742</v>
      </c>
    </row>
    <row r="16" spans="1:9" ht="34.200000000000003" x14ac:dyDescent="0.3">
      <c r="A16" s="15" t="s">
        <v>0</v>
      </c>
      <c r="B16" s="15"/>
      <c r="C16" s="15" t="s">
        <v>435</v>
      </c>
      <c r="D16" s="17" t="s">
        <v>131</v>
      </c>
      <c r="E16" s="15" t="s">
        <v>624</v>
      </c>
      <c r="F16" s="15" t="s">
        <v>440</v>
      </c>
      <c r="G16" s="15"/>
      <c r="H16" s="15" t="s">
        <v>439</v>
      </c>
      <c r="I16" s="15" t="s">
        <v>742</v>
      </c>
    </row>
    <row r="17" spans="1:9" ht="34.200000000000003" x14ac:dyDescent="0.3">
      <c r="A17" s="21" t="s">
        <v>736</v>
      </c>
      <c r="B17" s="21"/>
      <c r="C17" s="21" t="s">
        <v>1</v>
      </c>
      <c r="D17" s="21" t="s">
        <v>118</v>
      </c>
      <c r="E17" s="24" t="s">
        <v>144</v>
      </c>
      <c r="F17" s="21"/>
      <c r="G17" s="23"/>
      <c r="H17" s="24" t="s">
        <v>3</v>
      </c>
      <c r="I17" s="24" t="s">
        <v>744</v>
      </c>
    </row>
    <row r="18" spans="1:9" ht="57" x14ac:dyDescent="0.3">
      <c r="A18" s="17" t="s">
        <v>736</v>
      </c>
      <c r="B18" s="18" t="s">
        <v>145</v>
      </c>
      <c r="C18" s="17" t="s">
        <v>1</v>
      </c>
      <c r="D18" s="17" t="s">
        <v>131</v>
      </c>
      <c r="E18" s="17" t="s">
        <v>570</v>
      </c>
      <c r="F18" s="17" t="s">
        <v>571</v>
      </c>
      <c r="G18" s="15"/>
      <c r="H18" s="16" t="s">
        <v>3</v>
      </c>
      <c r="I18" s="16" t="s">
        <v>744</v>
      </c>
    </row>
    <row r="19" spans="1:9" ht="24" x14ac:dyDescent="0.3">
      <c r="A19" s="17" t="s">
        <v>736</v>
      </c>
      <c r="B19" s="18" t="s">
        <v>146</v>
      </c>
      <c r="C19" s="17" t="s">
        <v>24</v>
      </c>
      <c r="D19" s="17" t="s">
        <v>131</v>
      </c>
      <c r="E19" s="17" t="s">
        <v>147</v>
      </c>
      <c r="F19" s="17" t="s">
        <v>710</v>
      </c>
      <c r="G19" s="15"/>
      <c r="H19" s="16" t="s">
        <v>3</v>
      </c>
      <c r="I19" s="16" t="s">
        <v>744</v>
      </c>
    </row>
    <row r="20" spans="1:9" ht="144" x14ac:dyDescent="0.3">
      <c r="A20" s="17" t="s">
        <v>736</v>
      </c>
      <c r="B20" s="18" t="s">
        <v>148</v>
      </c>
      <c r="C20" s="17" t="s">
        <v>24</v>
      </c>
      <c r="D20" s="17" t="s">
        <v>131</v>
      </c>
      <c r="E20" s="19" t="s">
        <v>711</v>
      </c>
      <c r="F20" s="17"/>
      <c r="G20" s="15"/>
      <c r="H20" s="16" t="s">
        <v>3</v>
      </c>
      <c r="I20" s="16" t="s">
        <v>744</v>
      </c>
    </row>
    <row r="21" spans="1:9" ht="22.8" x14ac:dyDescent="0.3">
      <c r="A21" s="2" t="s">
        <v>736</v>
      </c>
      <c r="B21" s="3" t="s">
        <v>489</v>
      </c>
      <c r="C21" s="3"/>
      <c r="D21" s="1"/>
      <c r="E21" s="3" t="s">
        <v>676</v>
      </c>
      <c r="F21" s="3"/>
      <c r="G21" s="3"/>
      <c r="H21" s="2" t="s">
        <v>454</v>
      </c>
      <c r="I21" s="15" t="s">
        <v>742</v>
      </c>
    </row>
    <row r="22" spans="1:9" ht="22.8" x14ac:dyDescent="0.3">
      <c r="A22" s="2" t="s">
        <v>736</v>
      </c>
      <c r="B22" s="3" t="s">
        <v>489</v>
      </c>
      <c r="C22" s="3"/>
      <c r="D22" s="1"/>
      <c r="E22" s="3" t="s">
        <v>676</v>
      </c>
      <c r="F22" s="3"/>
      <c r="G22" s="3"/>
      <c r="H22" s="2" t="s">
        <v>454</v>
      </c>
      <c r="I22" s="15" t="s">
        <v>742</v>
      </c>
    </row>
    <row r="23" spans="1:9" ht="34.200000000000003" x14ac:dyDescent="0.3">
      <c r="A23" s="14" t="s">
        <v>736</v>
      </c>
      <c r="B23" s="34" t="s">
        <v>150</v>
      </c>
      <c r="C23" s="14" t="s">
        <v>38</v>
      </c>
      <c r="D23" s="14" t="s">
        <v>26</v>
      </c>
      <c r="E23" s="14" t="s">
        <v>572</v>
      </c>
      <c r="F23" s="14" t="s">
        <v>712</v>
      </c>
      <c r="G23" s="12"/>
      <c r="H23" s="13" t="s">
        <v>3</v>
      </c>
      <c r="I23" s="13" t="s">
        <v>744</v>
      </c>
    </row>
    <row r="24" spans="1:9" ht="22.8" x14ac:dyDescent="0.3">
      <c r="A24" s="21" t="s">
        <v>736</v>
      </c>
      <c r="B24" s="22" t="s">
        <v>151</v>
      </c>
      <c r="C24" s="21" t="s">
        <v>86</v>
      </c>
      <c r="D24" s="21" t="s">
        <v>118</v>
      </c>
      <c r="E24" s="21" t="s">
        <v>152</v>
      </c>
      <c r="F24" s="21"/>
      <c r="G24" s="23"/>
      <c r="H24" s="24" t="s">
        <v>3</v>
      </c>
      <c r="I24" s="24" t="s">
        <v>744</v>
      </c>
    </row>
    <row r="25" spans="1:9" ht="24" x14ac:dyDescent="0.3">
      <c r="A25" s="21" t="s">
        <v>736</v>
      </c>
      <c r="B25" s="22" t="s">
        <v>153</v>
      </c>
      <c r="C25" s="21" t="s">
        <v>86</v>
      </c>
      <c r="D25" s="21" t="s">
        <v>118</v>
      </c>
      <c r="E25" s="21" t="s">
        <v>573</v>
      </c>
      <c r="F25" s="21" t="s">
        <v>154</v>
      </c>
      <c r="G25" s="23"/>
      <c r="H25" s="24" t="s">
        <v>3</v>
      </c>
      <c r="I25" s="24" t="s">
        <v>744</v>
      </c>
    </row>
    <row r="26" spans="1:9" ht="34.200000000000003" x14ac:dyDescent="0.3">
      <c r="A26" s="21" t="s">
        <v>736</v>
      </c>
      <c r="B26" s="22" t="s">
        <v>155</v>
      </c>
      <c r="C26" s="21" t="s">
        <v>86</v>
      </c>
      <c r="D26" s="21" t="s">
        <v>118</v>
      </c>
      <c r="E26" s="21" t="s">
        <v>574</v>
      </c>
      <c r="F26" s="21"/>
      <c r="G26" s="23"/>
      <c r="H26" s="24" t="s">
        <v>3</v>
      </c>
      <c r="I26" s="24" t="s">
        <v>744</v>
      </c>
    </row>
    <row r="27" spans="1:9" ht="24" x14ac:dyDescent="0.3">
      <c r="A27" s="17" t="s">
        <v>736</v>
      </c>
      <c r="B27" s="18" t="s">
        <v>156</v>
      </c>
      <c r="C27" s="17" t="s">
        <v>86</v>
      </c>
      <c r="D27" s="17" t="s">
        <v>131</v>
      </c>
      <c r="E27" s="17" t="s">
        <v>157</v>
      </c>
      <c r="F27" s="17"/>
      <c r="G27" s="15"/>
      <c r="H27" s="16" t="s">
        <v>3</v>
      </c>
      <c r="I27" s="16" t="s">
        <v>744</v>
      </c>
    </row>
    <row r="28" spans="1:9" ht="57" x14ac:dyDescent="0.3">
      <c r="A28" s="14" t="s">
        <v>736</v>
      </c>
      <c r="B28" s="34" t="s">
        <v>158</v>
      </c>
      <c r="C28" s="14" t="s">
        <v>38</v>
      </c>
      <c r="D28" s="14" t="s">
        <v>26</v>
      </c>
      <c r="E28" s="14" t="s">
        <v>713</v>
      </c>
      <c r="F28" s="14" t="s">
        <v>575</v>
      </c>
      <c r="G28" s="12"/>
      <c r="H28" s="13" t="s">
        <v>3</v>
      </c>
      <c r="I28" s="13" t="s">
        <v>744</v>
      </c>
    </row>
    <row r="29" spans="1:9" ht="91.2" x14ac:dyDescent="0.3">
      <c r="A29" s="21" t="s">
        <v>736</v>
      </c>
      <c r="B29" s="22" t="s">
        <v>159</v>
      </c>
      <c r="C29" s="21" t="s">
        <v>86</v>
      </c>
      <c r="D29" s="21" t="s">
        <v>118</v>
      </c>
      <c r="E29" s="21" t="s">
        <v>714</v>
      </c>
      <c r="F29" s="24" t="s">
        <v>160</v>
      </c>
      <c r="G29" s="23"/>
      <c r="H29" s="24" t="s">
        <v>3</v>
      </c>
      <c r="I29" s="24" t="s">
        <v>744</v>
      </c>
    </row>
    <row r="30" spans="1:9" ht="34.200000000000003" x14ac:dyDescent="0.3">
      <c r="A30" s="21" t="s">
        <v>736</v>
      </c>
      <c r="B30" s="22" t="s">
        <v>161</v>
      </c>
      <c r="C30" s="21" t="s">
        <v>86</v>
      </c>
      <c r="D30" s="21" t="s">
        <v>118</v>
      </c>
      <c r="E30" s="24" t="s">
        <v>576</v>
      </c>
      <c r="F30" s="24" t="s">
        <v>160</v>
      </c>
      <c r="G30" s="23"/>
      <c r="H30" s="24" t="s">
        <v>3</v>
      </c>
      <c r="I30" s="24" t="s">
        <v>744</v>
      </c>
    </row>
    <row r="31" spans="1:9" ht="96" x14ac:dyDescent="0.3">
      <c r="A31" s="21" t="s">
        <v>736</v>
      </c>
      <c r="B31" s="22" t="s">
        <v>162</v>
      </c>
      <c r="C31" s="21" t="s">
        <v>92</v>
      </c>
      <c r="D31" s="21" t="s">
        <v>118</v>
      </c>
      <c r="E31" s="26" t="s">
        <v>715</v>
      </c>
      <c r="F31" s="21"/>
      <c r="G31" s="23"/>
      <c r="H31" s="24" t="s">
        <v>3</v>
      </c>
      <c r="I31" s="24" t="s">
        <v>744</v>
      </c>
    </row>
    <row r="32" spans="1:9" ht="24" x14ac:dyDescent="0.3">
      <c r="A32" s="21" t="s">
        <v>736</v>
      </c>
      <c r="B32" s="22" t="s">
        <v>163</v>
      </c>
      <c r="C32" s="21" t="s">
        <v>86</v>
      </c>
      <c r="D32" s="21" t="s">
        <v>118</v>
      </c>
      <c r="E32" s="21" t="s">
        <v>149</v>
      </c>
      <c r="F32" s="21" t="s">
        <v>160</v>
      </c>
      <c r="G32" s="23"/>
      <c r="H32" s="24" t="s">
        <v>3</v>
      </c>
      <c r="I32" s="24" t="s">
        <v>744</v>
      </c>
    </row>
    <row r="33" spans="1:9" ht="22.8" x14ac:dyDescent="0.3">
      <c r="A33" s="17" t="s">
        <v>736</v>
      </c>
      <c r="B33" s="18" t="s">
        <v>164</v>
      </c>
      <c r="C33" s="17" t="s">
        <v>86</v>
      </c>
      <c r="D33" s="17" t="s">
        <v>131</v>
      </c>
      <c r="E33" s="17" t="s">
        <v>165</v>
      </c>
      <c r="F33" s="17"/>
      <c r="G33" s="15"/>
      <c r="H33" s="16" t="s">
        <v>3</v>
      </c>
      <c r="I33" s="16" t="s">
        <v>744</v>
      </c>
    </row>
    <row r="34" spans="1:9" ht="57" x14ac:dyDescent="0.3">
      <c r="A34" s="17" t="s">
        <v>736</v>
      </c>
      <c r="B34" s="18" t="s">
        <v>166</v>
      </c>
      <c r="C34" s="17" t="s">
        <v>86</v>
      </c>
      <c r="D34" s="17" t="s">
        <v>131</v>
      </c>
      <c r="E34" s="17" t="s">
        <v>577</v>
      </c>
      <c r="F34" s="17" t="s">
        <v>160</v>
      </c>
      <c r="G34" s="15"/>
      <c r="H34" s="16" t="s">
        <v>3</v>
      </c>
      <c r="I34" s="16" t="s">
        <v>744</v>
      </c>
    </row>
    <row r="35" spans="1:9" ht="24" x14ac:dyDescent="0.3">
      <c r="A35" s="21" t="s">
        <v>736</v>
      </c>
      <c r="B35" s="22" t="s">
        <v>167</v>
      </c>
      <c r="C35" s="21" t="s">
        <v>86</v>
      </c>
      <c r="D35" s="21" t="s">
        <v>118</v>
      </c>
      <c r="E35" s="21" t="s">
        <v>149</v>
      </c>
      <c r="F35" s="21" t="s">
        <v>160</v>
      </c>
      <c r="G35" s="23"/>
      <c r="H35" s="24" t="s">
        <v>3</v>
      </c>
      <c r="I35" s="24" t="s">
        <v>744</v>
      </c>
    </row>
    <row r="36" spans="1:9" ht="22.8" x14ac:dyDescent="0.3">
      <c r="A36" s="21" t="s">
        <v>736</v>
      </c>
      <c r="B36" s="22" t="s">
        <v>168</v>
      </c>
      <c r="C36" s="21" t="s">
        <v>86</v>
      </c>
      <c r="D36" s="21" t="s">
        <v>118</v>
      </c>
      <c r="E36" s="21" t="s">
        <v>169</v>
      </c>
      <c r="F36" s="21"/>
      <c r="G36" s="23"/>
      <c r="H36" s="24" t="s">
        <v>3</v>
      </c>
      <c r="I36" s="24" t="s">
        <v>744</v>
      </c>
    </row>
    <row r="37" spans="1:9" ht="68.400000000000006" x14ac:dyDescent="0.3">
      <c r="A37" s="21" t="s">
        <v>736</v>
      </c>
      <c r="B37" s="22" t="s">
        <v>170</v>
      </c>
      <c r="C37" s="21" t="s">
        <v>578</v>
      </c>
      <c r="D37" s="21" t="s">
        <v>118</v>
      </c>
      <c r="E37" s="21" t="s">
        <v>716</v>
      </c>
      <c r="F37" s="21" t="s">
        <v>160</v>
      </c>
      <c r="G37" s="23"/>
      <c r="H37" s="24" t="s">
        <v>3</v>
      </c>
      <c r="I37" s="24" t="s">
        <v>744</v>
      </c>
    </row>
    <row r="38" spans="1:9" ht="57" x14ac:dyDescent="0.3">
      <c r="A38" s="21" t="s">
        <v>736</v>
      </c>
      <c r="B38" s="22" t="s">
        <v>171</v>
      </c>
      <c r="C38" s="21" t="s">
        <v>38</v>
      </c>
      <c r="D38" s="21" t="s">
        <v>118</v>
      </c>
      <c r="E38" s="21" t="s">
        <v>579</v>
      </c>
      <c r="F38" s="21"/>
      <c r="G38" s="23"/>
      <c r="H38" s="24" t="s">
        <v>3</v>
      </c>
      <c r="I38" s="24" t="s">
        <v>744</v>
      </c>
    </row>
    <row r="39" spans="1:9" ht="34.200000000000003" x14ac:dyDescent="0.3">
      <c r="A39" s="21" t="s">
        <v>736</v>
      </c>
      <c r="B39" s="22" t="s">
        <v>172</v>
      </c>
      <c r="C39" s="21" t="s">
        <v>38</v>
      </c>
      <c r="D39" s="21" t="s">
        <v>118</v>
      </c>
      <c r="E39" s="21" t="s">
        <v>717</v>
      </c>
      <c r="F39" s="21"/>
      <c r="G39" s="23"/>
      <c r="H39" s="24" t="s">
        <v>3</v>
      </c>
      <c r="I39" s="24" t="s">
        <v>744</v>
      </c>
    </row>
    <row r="40" spans="1:9" ht="22.8" x14ac:dyDescent="0.3">
      <c r="A40" s="21" t="s">
        <v>736</v>
      </c>
      <c r="B40" s="22" t="s">
        <v>173</v>
      </c>
      <c r="C40" s="21" t="s">
        <v>86</v>
      </c>
      <c r="D40" s="21" t="s">
        <v>118</v>
      </c>
      <c r="E40" s="21" t="s">
        <v>174</v>
      </c>
      <c r="F40" s="21" t="s">
        <v>160</v>
      </c>
      <c r="G40" s="23"/>
      <c r="H40" s="24" t="s">
        <v>3</v>
      </c>
      <c r="I40" s="24" t="s">
        <v>744</v>
      </c>
    </row>
    <row r="41" spans="1:9" ht="108" x14ac:dyDescent="0.3">
      <c r="A41" s="21" t="s">
        <v>736</v>
      </c>
      <c r="B41" s="22" t="s">
        <v>175</v>
      </c>
      <c r="C41" s="21" t="s">
        <v>578</v>
      </c>
      <c r="D41" s="21" t="s">
        <v>118</v>
      </c>
      <c r="E41" s="26" t="s">
        <v>718</v>
      </c>
      <c r="F41" s="21" t="s">
        <v>580</v>
      </c>
      <c r="G41" s="23"/>
      <c r="H41" s="24" t="s">
        <v>3</v>
      </c>
      <c r="I41" s="24" t="s">
        <v>744</v>
      </c>
    </row>
    <row r="42" spans="1:9" ht="84" x14ac:dyDescent="0.3">
      <c r="A42" s="21" t="s">
        <v>736</v>
      </c>
      <c r="B42" s="22" t="s">
        <v>176</v>
      </c>
      <c r="C42" s="21" t="s">
        <v>614</v>
      </c>
      <c r="D42" s="21" t="s">
        <v>118</v>
      </c>
      <c r="E42" s="26" t="s">
        <v>719</v>
      </c>
      <c r="F42" s="21" t="s">
        <v>720</v>
      </c>
      <c r="G42" s="23"/>
      <c r="H42" s="24" t="s">
        <v>3</v>
      </c>
      <c r="I42" s="24" t="s">
        <v>744</v>
      </c>
    </row>
    <row r="43" spans="1:9" ht="24" x14ac:dyDescent="0.3">
      <c r="A43" s="21" t="s">
        <v>736</v>
      </c>
      <c r="B43" s="22" t="s">
        <v>177</v>
      </c>
      <c r="C43" s="21" t="s">
        <v>86</v>
      </c>
      <c r="D43" s="21" t="s">
        <v>118</v>
      </c>
      <c r="E43" s="21" t="s">
        <v>581</v>
      </c>
      <c r="F43" s="21"/>
      <c r="G43" s="23"/>
      <c r="H43" s="24" t="s">
        <v>3</v>
      </c>
      <c r="I43" s="24" t="s">
        <v>744</v>
      </c>
    </row>
    <row r="44" spans="1:9" ht="24" x14ac:dyDescent="0.3">
      <c r="A44" s="21" t="s">
        <v>736</v>
      </c>
      <c r="B44" s="22" t="s">
        <v>178</v>
      </c>
      <c r="C44" s="21" t="s">
        <v>86</v>
      </c>
      <c r="D44" s="21" t="s">
        <v>118</v>
      </c>
      <c r="E44" s="21" t="s">
        <v>581</v>
      </c>
      <c r="F44" s="21"/>
      <c r="G44" s="23"/>
      <c r="H44" s="24" t="s">
        <v>3</v>
      </c>
      <c r="I44" s="24" t="s">
        <v>744</v>
      </c>
    </row>
    <row r="45" spans="1:9" ht="24" x14ac:dyDescent="0.3">
      <c r="A45" s="21" t="s">
        <v>736</v>
      </c>
      <c r="B45" s="22" t="s">
        <v>179</v>
      </c>
      <c r="C45" s="21" t="s">
        <v>180</v>
      </c>
      <c r="D45" s="21" t="s">
        <v>118</v>
      </c>
      <c r="E45" s="21" t="s">
        <v>581</v>
      </c>
      <c r="F45" s="21"/>
      <c r="G45" s="23"/>
      <c r="H45" s="24" t="s">
        <v>3</v>
      </c>
      <c r="I45" s="24" t="s">
        <v>744</v>
      </c>
    </row>
    <row r="46" spans="1:9" ht="125.4" x14ac:dyDescent="0.3">
      <c r="A46" s="17" t="s">
        <v>736</v>
      </c>
      <c r="B46" s="18" t="s">
        <v>181</v>
      </c>
      <c r="C46" s="17" t="s">
        <v>86</v>
      </c>
      <c r="D46" s="17" t="s">
        <v>131</v>
      </c>
      <c r="E46" s="17" t="s">
        <v>721</v>
      </c>
      <c r="F46" s="17"/>
      <c r="G46" s="15"/>
      <c r="H46" s="16" t="s">
        <v>3</v>
      </c>
      <c r="I46" s="16" t="s">
        <v>744</v>
      </c>
    </row>
    <row r="47" spans="1:9" ht="34.200000000000003" x14ac:dyDescent="0.3">
      <c r="A47" s="21" t="s">
        <v>736</v>
      </c>
      <c r="B47" s="22" t="s">
        <v>182</v>
      </c>
      <c r="C47" s="21" t="s">
        <v>180</v>
      </c>
      <c r="D47" s="21" t="s">
        <v>118</v>
      </c>
      <c r="E47" s="21" t="s">
        <v>722</v>
      </c>
      <c r="F47" s="21"/>
      <c r="G47" s="23"/>
      <c r="H47" s="24" t="s">
        <v>3</v>
      </c>
      <c r="I47" s="24" t="s">
        <v>744</v>
      </c>
    </row>
    <row r="48" spans="1:9" ht="22.8" x14ac:dyDescent="0.3">
      <c r="A48" s="21" t="s">
        <v>736</v>
      </c>
      <c r="B48" s="22" t="s">
        <v>183</v>
      </c>
      <c r="C48" s="21" t="s">
        <v>86</v>
      </c>
      <c r="D48" s="21" t="s">
        <v>118</v>
      </c>
      <c r="E48" s="21" t="s">
        <v>582</v>
      </c>
      <c r="F48" s="21"/>
      <c r="G48" s="23"/>
      <c r="H48" s="24" t="s">
        <v>3</v>
      </c>
      <c r="I48" s="24" t="s">
        <v>744</v>
      </c>
    </row>
    <row r="49" spans="1:9" ht="57" x14ac:dyDescent="0.3">
      <c r="A49" s="21" t="s">
        <v>736</v>
      </c>
      <c r="B49" s="22" t="s">
        <v>184</v>
      </c>
      <c r="C49" s="21" t="s">
        <v>24</v>
      </c>
      <c r="D49" s="21" t="s">
        <v>118</v>
      </c>
      <c r="E49" s="21" t="s">
        <v>185</v>
      </c>
      <c r="F49" s="21" t="s">
        <v>186</v>
      </c>
      <c r="G49" s="23"/>
      <c r="H49" s="24" t="s">
        <v>3</v>
      </c>
      <c r="I49" s="24" t="s">
        <v>744</v>
      </c>
    </row>
    <row r="50" spans="1:9" ht="24" x14ac:dyDescent="0.3">
      <c r="A50" s="21" t="s">
        <v>736</v>
      </c>
      <c r="B50" s="22" t="s">
        <v>187</v>
      </c>
      <c r="C50" s="21" t="s">
        <v>24</v>
      </c>
      <c r="D50" s="21" t="s">
        <v>118</v>
      </c>
      <c r="E50" s="24" t="s">
        <v>188</v>
      </c>
      <c r="F50" s="21" t="s">
        <v>189</v>
      </c>
      <c r="G50" s="23"/>
      <c r="H50" s="24" t="s">
        <v>3</v>
      </c>
      <c r="I50" s="24" t="s">
        <v>744</v>
      </c>
    </row>
    <row r="51" spans="1:9" ht="72" x14ac:dyDescent="0.3">
      <c r="A51" s="21" t="s">
        <v>736</v>
      </c>
      <c r="B51" s="22" t="s">
        <v>190</v>
      </c>
      <c r="C51" s="21" t="s">
        <v>38</v>
      </c>
      <c r="D51" s="21" t="s">
        <v>118</v>
      </c>
      <c r="E51" s="26" t="s">
        <v>583</v>
      </c>
      <c r="F51" s="21"/>
      <c r="G51" s="23"/>
      <c r="H51" s="24" t="s">
        <v>3</v>
      </c>
      <c r="I51" s="24" t="s">
        <v>744</v>
      </c>
    </row>
    <row r="52" spans="1:9" ht="34.200000000000003" x14ac:dyDescent="0.3">
      <c r="A52" s="1" t="s">
        <v>736</v>
      </c>
      <c r="B52" s="8" t="s">
        <v>191</v>
      </c>
      <c r="C52" s="1"/>
      <c r="D52" s="1"/>
      <c r="E52" s="2" t="s">
        <v>192</v>
      </c>
      <c r="F52" s="1" t="s">
        <v>193</v>
      </c>
      <c r="G52" s="3"/>
      <c r="H52" s="2" t="s">
        <v>3</v>
      </c>
      <c r="I52" s="2" t="s">
        <v>744</v>
      </c>
    </row>
    <row r="53" spans="1:9" ht="57" x14ac:dyDescent="0.3">
      <c r="A53" s="2" t="s">
        <v>736</v>
      </c>
      <c r="B53" s="3" t="s">
        <v>486</v>
      </c>
      <c r="C53" s="3"/>
      <c r="D53" s="1"/>
      <c r="E53" s="3" t="s">
        <v>675</v>
      </c>
      <c r="F53" s="3"/>
      <c r="G53" s="3"/>
      <c r="H53" s="2" t="s">
        <v>454</v>
      </c>
      <c r="I53" s="15" t="s">
        <v>742</v>
      </c>
    </row>
    <row r="54" spans="1:9" x14ac:dyDescent="0.3">
      <c r="A54" s="2" t="s">
        <v>736</v>
      </c>
      <c r="B54" s="3" t="s">
        <v>487</v>
      </c>
      <c r="C54" s="3"/>
      <c r="D54" s="1"/>
      <c r="E54" s="3" t="s">
        <v>488</v>
      </c>
      <c r="F54" s="3"/>
      <c r="G54" s="3"/>
      <c r="H54" s="2" t="s">
        <v>454</v>
      </c>
      <c r="I54" s="15" t="s">
        <v>742</v>
      </c>
    </row>
    <row r="55" spans="1:9" ht="68.400000000000006" x14ac:dyDescent="0.3">
      <c r="A55" s="2" t="s">
        <v>736</v>
      </c>
      <c r="B55" s="3" t="s">
        <v>490</v>
      </c>
      <c r="C55" s="3"/>
      <c r="D55" s="1"/>
      <c r="E55" s="3" t="s">
        <v>677</v>
      </c>
      <c r="F55" s="3"/>
      <c r="G55" s="3"/>
      <c r="H55" s="2" t="s">
        <v>454</v>
      </c>
      <c r="I55" s="15" t="s">
        <v>742</v>
      </c>
    </row>
    <row r="56" spans="1:9" ht="22.8" x14ac:dyDescent="0.3">
      <c r="A56" s="2" t="s">
        <v>736</v>
      </c>
      <c r="B56" s="3" t="s">
        <v>491</v>
      </c>
      <c r="C56" s="3"/>
      <c r="D56" s="1"/>
      <c r="E56" s="3" t="s">
        <v>678</v>
      </c>
      <c r="F56" s="3"/>
      <c r="G56" s="3"/>
      <c r="H56" s="2" t="s">
        <v>454</v>
      </c>
      <c r="I56" s="15" t="s">
        <v>742</v>
      </c>
    </row>
    <row r="57" spans="1:9" ht="22.8" x14ac:dyDescent="0.3">
      <c r="A57" s="2" t="s">
        <v>736</v>
      </c>
      <c r="B57" s="3" t="s">
        <v>492</v>
      </c>
      <c r="C57" s="3"/>
      <c r="D57" s="1"/>
      <c r="E57" s="3" t="s">
        <v>493</v>
      </c>
      <c r="F57" s="3"/>
      <c r="G57" s="3"/>
      <c r="H57" s="2" t="s">
        <v>454</v>
      </c>
      <c r="I57" s="15" t="s">
        <v>742</v>
      </c>
    </row>
    <row r="58" spans="1:9" ht="22.8" x14ac:dyDescent="0.3">
      <c r="A58" s="2" t="s">
        <v>736</v>
      </c>
      <c r="B58" s="3" t="s">
        <v>494</v>
      </c>
      <c r="C58" s="3"/>
      <c r="D58" s="1"/>
      <c r="E58" s="3" t="s">
        <v>495</v>
      </c>
      <c r="F58" s="3"/>
      <c r="G58" s="3"/>
      <c r="H58" s="2" t="s">
        <v>454</v>
      </c>
      <c r="I58" s="15" t="s">
        <v>742</v>
      </c>
    </row>
    <row r="59" spans="1:9" ht="22.8" x14ac:dyDescent="0.3">
      <c r="A59" s="2" t="s">
        <v>736</v>
      </c>
      <c r="B59" s="3" t="s">
        <v>496</v>
      </c>
      <c r="C59" s="3"/>
      <c r="D59" s="1"/>
      <c r="E59" s="3" t="s">
        <v>495</v>
      </c>
      <c r="F59" s="3"/>
      <c r="G59" s="3"/>
      <c r="H59" s="2" t="s">
        <v>454</v>
      </c>
      <c r="I59" s="15" t="s">
        <v>742</v>
      </c>
    </row>
    <row r="60" spans="1:9" ht="24" x14ac:dyDescent="0.3">
      <c r="A60" s="17" t="s">
        <v>11</v>
      </c>
      <c r="B60" s="18" t="s">
        <v>12</v>
      </c>
      <c r="C60" s="17" t="s">
        <v>1093</v>
      </c>
      <c r="D60" s="17" t="s">
        <v>4</v>
      </c>
      <c r="E60" s="17" t="s">
        <v>13</v>
      </c>
      <c r="F60" s="17" t="s">
        <v>14</v>
      </c>
      <c r="G60" s="17"/>
      <c r="H60" s="16" t="s">
        <v>3</v>
      </c>
      <c r="I60" s="16" t="s">
        <v>745</v>
      </c>
    </row>
    <row r="61" spans="1:9" ht="22.8" x14ac:dyDescent="0.3">
      <c r="A61" s="3" t="s">
        <v>11</v>
      </c>
      <c r="B61" s="3" t="s">
        <v>498</v>
      </c>
      <c r="C61" s="3"/>
      <c r="D61" s="1"/>
      <c r="E61" s="3" t="s">
        <v>684</v>
      </c>
      <c r="F61" s="3"/>
      <c r="G61" s="3"/>
      <c r="H61" s="2" t="s">
        <v>454</v>
      </c>
      <c r="I61" s="15" t="s">
        <v>742</v>
      </c>
    </row>
    <row r="62" spans="1:9" ht="24" x14ac:dyDescent="0.3">
      <c r="A62" s="17" t="s">
        <v>11</v>
      </c>
      <c r="B62" s="18" t="s">
        <v>15</v>
      </c>
      <c r="C62" s="17" t="s">
        <v>1093</v>
      </c>
      <c r="D62" s="17" t="s">
        <v>4</v>
      </c>
      <c r="E62" s="17" t="s">
        <v>16</v>
      </c>
      <c r="F62" s="17" t="s">
        <v>17</v>
      </c>
      <c r="G62" s="17"/>
      <c r="H62" s="16" t="s">
        <v>3</v>
      </c>
      <c r="I62" s="16" t="s">
        <v>745</v>
      </c>
    </row>
    <row r="63" spans="1:9" ht="57" x14ac:dyDescent="0.3">
      <c r="A63" s="17" t="s">
        <v>11</v>
      </c>
      <c r="B63" s="18" t="s">
        <v>18</v>
      </c>
      <c r="C63" s="17" t="s">
        <v>1093</v>
      </c>
      <c r="D63" s="17" t="s">
        <v>4</v>
      </c>
      <c r="E63" s="17" t="s">
        <v>542</v>
      </c>
      <c r="F63" s="17" t="s">
        <v>19</v>
      </c>
      <c r="G63" s="17"/>
      <c r="H63" s="16" t="s">
        <v>3</v>
      </c>
      <c r="I63" s="16" t="s">
        <v>745</v>
      </c>
    </row>
    <row r="64" spans="1:9" ht="24" x14ac:dyDescent="0.3">
      <c r="A64" s="21" t="s">
        <v>11</v>
      </c>
      <c r="B64" s="22" t="s">
        <v>18</v>
      </c>
      <c r="C64" s="21" t="s">
        <v>1</v>
      </c>
      <c r="D64" s="21" t="s">
        <v>20</v>
      </c>
      <c r="E64" s="22" t="s">
        <v>21</v>
      </c>
      <c r="F64" s="21" t="s">
        <v>22</v>
      </c>
      <c r="G64" s="21"/>
      <c r="H64" s="24" t="s">
        <v>3</v>
      </c>
      <c r="I64" s="24" t="s">
        <v>745</v>
      </c>
    </row>
    <row r="65" spans="1:9" ht="45.6" x14ac:dyDescent="0.3">
      <c r="A65" s="21" t="s">
        <v>11</v>
      </c>
      <c r="B65" s="22" t="s">
        <v>23</v>
      </c>
      <c r="C65" s="21" t="s">
        <v>24</v>
      </c>
      <c r="D65" s="21" t="s">
        <v>20</v>
      </c>
      <c r="E65" s="21" t="s">
        <v>25</v>
      </c>
      <c r="F65" s="21" t="s">
        <v>10</v>
      </c>
      <c r="G65" s="21"/>
      <c r="H65" s="24" t="s">
        <v>3</v>
      </c>
      <c r="I65" s="24" t="s">
        <v>745</v>
      </c>
    </row>
    <row r="66" spans="1:9" ht="24" x14ac:dyDescent="0.3">
      <c r="A66" s="14" t="s">
        <v>11</v>
      </c>
      <c r="B66" s="34" t="s">
        <v>23</v>
      </c>
      <c r="C66" s="14" t="s">
        <v>24</v>
      </c>
      <c r="D66" s="14" t="s">
        <v>26</v>
      </c>
      <c r="E66" s="14" t="s">
        <v>27</v>
      </c>
      <c r="F66" s="14" t="s">
        <v>28</v>
      </c>
      <c r="G66" s="14"/>
      <c r="H66" s="13" t="s">
        <v>3</v>
      </c>
      <c r="I66" s="13" t="s">
        <v>745</v>
      </c>
    </row>
    <row r="67" spans="1:9" ht="22.8" x14ac:dyDescent="0.3">
      <c r="A67" s="21" t="s">
        <v>11</v>
      </c>
      <c r="B67" s="22" t="s">
        <v>29</v>
      </c>
      <c r="C67" s="21" t="s">
        <v>24</v>
      </c>
      <c r="D67" s="21" t="s">
        <v>20</v>
      </c>
      <c r="E67" s="21" t="s">
        <v>30</v>
      </c>
      <c r="F67" s="21" t="s">
        <v>31</v>
      </c>
      <c r="G67" s="21"/>
      <c r="H67" s="24" t="s">
        <v>3</v>
      </c>
      <c r="I67" s="24" t="s">
        <v>745</v>
      </c>
    </row>
    <row r="68" spans="1:9" ht="24" x14ac:dyDescent="0.3">
      <c r="A68" s="21" t="s">
        <v>11</v>
      </c>
      <c r="B68" s="22" t="s">
        <v>32</v>
      </c>
      <c r="C68" s="21" t="s">
        <v>1</v>
      </c>
      <c r="D68" s="21" t="s">
        <v>20</v>
      </c>
      <c r="E68" s="21" t="s">
        <v>33</v>
      </c>
      <c r="F68" s="21" t="s">
        <v>34</v>
      </c>
      <c r="G68" s="21"/>
      <c r="H68" s="24" t="s">
        <v>3</v>
      </c>
      <c r="I68" s="24" t="s">
        <v>745</v>
      </c>
    </row>
    <row r="69" spans="1:9" ht="22.8" x14ac:dyDescent="0.3">
      <c r="A69" s="12" t="s">
        <v>305</v>
      </c>
      <c r="B69" s="12" t="s">
        <v>32</v>
      </c>
      <c r="C69" s="12" t="s">
        <v>38</v>
      </c>
      <c r="D69" s="12" t="s">
        <v>89</v>
      </c>
      <c r="E69" s="12" t="s">
        <v>521</v>
      </c>
      <c r="F69" s="12" t="s">
        <v>522</v>
      </c>
      <c r="G69" s="12"/>
      <c r="H69" s="13" t="s">
        <v>508</v>
      </c>
      <c r="I69" s="15" t="s">
        <v>742</v>
      </c>
    </row>
    <row r="70" spans="1:9" ht="22.8" x14ac:dyDescent="0.3">
      <c r="A70" s="12" t="s">
        <v>305</v>
      </c>
      <c r="B70" s="12" t="s">
        <v>32</v>
      </c>
      <c r="C70" s="12" t="s">
        <v>38</v>
      </c>
      <c r="D70" s="12" t="s">
        <v>89</v>
      </c>
      <c r="E70" s="12" t="s">
        <v>521</v>
      </c>
      <c r="F70" s="12" t="s">
        <v>522</v>
      </c>
      <c r="G70" s="12"/>
      <c r="H70" s="13" t="s">
        <v>508</v>
      </c>
      <c r="I70" s="15" t="s">
        <v>742</v>
      </c>
    </row>
    <row r="71" spans="1:9" ht="34.200000000000003" x14ac:dyDescent="0.3">
      <c r="A71" s="14" t="s">
        <v>11</v>
      </c>
      <c r="B71" s="14" t="s">
        <v>35</v>
      </c>
      <c r="C71" s="14" t="s">
        <v>24</v>
      </c>
      <c r="D71" s="14" t="s">
        <v>26</v>
      </c>
      <c r="E71" s="14" t="s">
        <v>36</v>
      </c>
      <c r="F71" s="14"/>
      <c r="G71" s="14"/>
      <c r="H71" s="13" t="s">
        <v>3</v>
      </c>
      <c r="I71" s="13" t="s">
        <v>745</v>
      </c>
    </row>
    <row r="72" spans="1:9" ht="24" x14ac:dyDescent="0.3">
      <c r="A72" s="14" t="s">
        <v>11</v>
      </c>
      <c r="B72" s="34" t="s">
        <v>37</v>
      </c>
      <c r="C72" s="14" t="s">
        <v>38</v>
      </c>
      <c r="D72" s="14" t="s">
        <v>26</v>
      </c>
      <c r="E72" s="14" t="s">
        <v>39</v>
      </c>
      <c r="F72" s="14" t="s">
        <v>40</v>
      </c>
      <c r="G72" s="14"/>
      <c r="H72" s="13" t="s">
        <v>3</v>
      </c>
      <c r="I72" s="13" t="s">
        <v>745</v>
      </c>
    </row>
    <row r="73" spans="1:9" ht="68.400000000000006" x14ac:dyDescent="0.3">
      <c r="A73" s="23" t="s">
        <v>305</v>
      </c>
      <c r="B73" s="23" t="s">
        <v>523</v>
      </c>
      <c r="C73" s="23" t="s">
        <v>38</v>
      </c>
      <c r="D73" s="21" t="s">
        <v>118</v>
      </c>
      <c r="E73" s="23" t="s">
        <v>524</v>
      </c>
      <c r="F73" s="23" t="s">
        <v>699</v>
      </c>
      <c r="G73" s="23"/>
      <c r="H73" s="24" t="s">
        <v>508</v>
      </c>
      <c r="I73" s="15" t="s">
        <v>742</v>
      </c>
    </row>
    <row r="74" spans="1:9" ht="68.400000000000006" x14ac:dyDescent="0.3">
      <c r="A74" s="23" t="s">
        <v>305</v>
      </c>
      <c r="B74" s="23" t="s">
        <v>523</v>
      </c>
      <c r="C74" s="23" t="s">
        <v>38</v>
      </c>
      <c r="D74" s="21" t="s">
        <v>118</v>
      </c>
      <c r="E74" s="23" t="s">
        <v>524</v>
      </c>
      <c r="F74" s="23" t="s">
        <v>699</v>
      </c>
      <c r="G74" s="23"/>
      <c r="H74" s="24" t="s">
        <v>508</v>
      </c>
      <c r="I74" s="15" t="s">
        <v>742</v>
      </c>
    </row>
    <row r="75" spans="1:9" ht="45.6" x14ac:dyDescent="0.3">
      <c r="A75" s="21" t="s">
        <v>11</v>
      </c>
      <c r="B75" s="21" t="s">
        <v>41</v>
      </c>
      <c r="C75" s="21" t="s">
        <v>24</v>
      </c>
      <c r="D75" s="21" t="s">
        <v>20</v>
      </c>
      <c r="E75" s="21" t="s">
        <v>42</v>
      </c>
      <c r="F75" s="21" t="s">
        <v>43</v>
      </c>
      <c r="G75" s="21"/>
      <c r="H75" s="24" t="s">
        <v>3</v>
      </c>
      <c r="I75" s="24" t="s">
        <v>745</v>
      </c>
    </row>
    <row r="76" spans="1:9" ht="45.6" x14ac:dyDescent="0.3">
      <c r="A76" s="21" t="s">
        <v>11</v>
      </c>
      <c r="B76" s="21" t="s">
        <v>44</v>
      </c>
      <c r="C76" s="21" t="s">
        <v>24</v>
      </c>
      <c r="D76" s="21" t="s">
        <v>20</v>
      </c>
      <c r="E76" s="21" t="s">
        <v>45</v>
      </c>
      <c r="F76" s="21" t="s">
        <v>46</v>
      </c>
      <c r="G76" s="21"/>
      <c r="H76" s="24" t="s">
        <v>3</v>
      </c>
      <c r="I76" s="24" t="s">
        <v>745</v>
      </c>
    </row>
    <row r="77" spans="1:9" ht="34.200000000000003" x14ac:dyDescent="0.3">
      <c r="A77" s="21" t="s">
        <v>11</v>
      </c>
      <c r="B77" s="22" t="s">
        <v>47</v>
      </c>
      <c r="C77" s="21" t="s">
        <v>24</v>
      </c>
      <c r="D77" s="21" t="s">
        <v>20</v>
      </c>
      <c r="E77" s="21" t="s">
        <v>48</v>
      </c>
      <c r="F77" s="21" t="s">
        <v>10</v>
      </c>
      <c r="G77" s="21"/>
      <c r="H77" s="24" t="s">
        <v>3</v>
      </c>
      <c r="I77" s="24" t="s">
        <v>745</v>
      </c>
    </row>
    <row r="78" spans="1:9" ht="34.200000000000003" x14ac:dyDescent="0.3">
      <c r="A78" s="21" t="s">
        <v>11</v>
      </c>
      <c r="B78" s="22" t="s">
        <v>49</v>
      </c>
      <c r="C78" s="21" t="s">
        <v>24</v>
      </c>
      <c r="D78" s="21" t="s">
        <v>20</v>
      </c>
      <c r="E78" s="21" t="s">
        <v>50</v>
      </c>
      <c r="F78" s="21" t="s">
        <v>10</v>
      </c>
      <c r="G78" s="21"/>
      <c r="H78" s="24" t="s">
        <v>3</v>
      </c>
      <c r="I78" s="24" t="s">
        <v>745</v>
      </c>
    </row>
    <row r="79" spans="1:9" ht="24" x14ac:dyDescent="0.3">
      <c r="A79" s="21" t="s">
        <v>11</v>
      </c>
      <c r="B79" s="22" t="s">
        <v>49</v>
      </c>
      <c r="C79" s="21" t="s">
        <v>24</v>
      </c>
      <c r="D79" s="21" t="s">
        <v>20</v>
      </c>
      <c r="E79" s="21" t="s">
        <v>547</v>
      </c>
      <c r="F79" s="21" t="s">
        <v>51</v>
      </c>
      <c r="G79" s="21"/>
      <c r="H79" s="24" t="s">
        <v>3</v>
      </c>
      <c r="I79" s="24" t="s">
        <v>745</v>
      </c>
    </row>
    <row r="80" spans="1:9" ht="24" x14ac:dyDescent="0.3">
      <c r="A80" s="21" t="s">
        <v>11</v>
      </c>
      <c r="B80" s="22" t="s">
        <v>49</v>
      </c>
      <c r="C80" s="21" t="s">
        <v>24</v>
      </c>
      <c r="D80" s="21" t="s">
        <v>20</v>
      </c>
      <c r="E80" s="21" t="s">
        <v>52</v>
      </c>
      <c r="F80" s="21" t="s">
        <v>53</v>
      </c>
      <c r="G80" s="21"/>
      <c r="H80" s="24" t="s">
        <v>3</v>
      </c>
      <c r="I80" s="24" t="s">
        <v>745</v>
      </c>
    </row>
    <row r="81" spans="1:9" ht="57" x14ac:dyDescent="0.3">
      <c r="A81" s="15" t="s">
        <v>11</v>
      </c>
      <c r="B81" s="15" t="s">
        <v>306</v>
      </c>
      <c r="C81" s="15" t="s">
        <v>92</v>
      </c>
      <c r="D81" s="17" t="s">
        <v>131</v>
      </c>
      <c r="E81" s="15" t="s">
        <v>391</v>
      </c>
      <c r="F81" s="15" t="s">
        <v>392</v>
      </c>
      <c r="G81" s="15"/>
      <c r="H81" s="16" t="s">
        <v>317</v>
      </c>
      <c r="I81" s="15" t="s">
        <v>742</v>
      </c>
    </row>
    <row r="82" spans="1:9" ht="22.8" x14ac:dyDescent="0.3">
      <c r="A82" s="12" t="s">
        <v>305</v>
      </c>
      <c r="B82" s="12" t="s">
        <v>306</v>
      </c>
      <c r="C82" s="12" t="s">
        <v>1</v>
      </c>
      <c r="D82" s="12" t="s">
        <v>26</v>
      </c>
      <c r="E82" s="12" t="s">
        <v>307</v>
      </c>
      <c r="F82" s="12"/>
      <c r="G82" s="12"/>
      <c r="H82" s="12" t="s">
        <v>86</v>
      </c>
      <c r="I82" s="15" t="s">
        <v>742</v>
      </c>
    </row>
    <row r="83" spans="1:9" ht="22.8" x14ac:dyDescent="0.3">
      <c r="A83" s="21" t="s">
        <v>11</v>
      </c>
      <c r="B83" s="22" t="s">
        <v>54</v>
      </c>
      <c r="C83" s="21" t="s">
        <v>24</v>
      </c>
      <c r="D83" s="21" t="s">
        <v>20</v>
      </c>
      <c r="E83" s="21" t="s">
        <v>55</v>
      </c>
      <c r="F83" s="21" t="s">
        <v>56</v>
      </c>
      <c r="G83" s="21"/>
      <c r="H83" s="24" t="s">
        <v>3</v>
      </c>
      <c r="I83" s="24" t="s">
        <v>745</v>
      </c>
    </row>
    <row r="84" spans="1:9" ht="45.6" x14ac:dyDescent="0.3">
      <c r="A84" s="21" t="s">
        <v>11</v>
      </c>
      <c r="B84" s="21" t="s">
        <v>58</v>
      </c>
      <c r="C84" s="21" t="s">
        <v>24</v>
      </c>
      <c r="D84" s="21" t="s">
        <v>20</v>
      </c>
      <c r="E84" s="21" t="s">
        <v>59</v>
      </c>
      <c r="F84" s="21" t="s">
        <v>60</v>
      </c>
      <c r="G84" s="21"/>
      <c r="H84" s="24" t="s">
        <v>3</v>
      </c>
      <c r="I84" s="24" t="s">
        <v>745</v>
      </c>
    </row>
    <row r="85" spans="1:9" ht="68.400000000000006" x14ac:dyDescent="0.3">
      <c r="A85" s="21" t="s">
        <v>11</v>
      </c>
      <c r="B85" s="22" t="s">
        <v>57</v>
      </c>
      <c r="C85" s="21" t="s">
        <v>24</v>
      </c>
      <c r="D85" s="21" t="s">
        <v>20</v>
      </c>
      <c r="E85" s="21" t="s">
        <v>548</v>
      </c>
      <c r="F85" s="21" t="s">
        <v>549</v>
      </c>
      <c r="G85" s="21"/>
      <c r="H85" s="24" t="s">
        <v>3</v>
      </c>
      <c r="I85" s="24" t="s">
        <v>745</v>
      </c>
    </row>
    <row r="86" spans="1:9" ht="34.200000000000003" x14ac:dyDescent="0.3">
      <c r="A86" s="21" t="s">
        <v>11</v>
      </c>
      <c r="B86" s="22" t="s">
        <v>61</v>
      </c>
      <c r="C86" s="21" t="s">
        <v>24</v>
      </c>
      <c r="D86" s="21" t="s">
        <v>20</v>
      </c>
      <c r="E86" s="21" t="s">
        <v>62</v>
      </c>
      <c r="F86" s="21" t="s">
        <v>63</v>
      </c>
      <c r="G86" s="21"/>
      <c r="H86" s="24" t="s">
        <v>3</v>
      </c>
      <c r="I86" s="24" t="s">
        <v>745</v>
      </c>
    </row>
    <row r="87" spans="1:9" ht="24" x14ac:dyDescent="0.3">
      <c r="A87" s="14" t="s">
        <v>11</v>
      </c>
      <c r="B87" s="35" t="s">
        <v>64</v>
      </c>
      <c r="C87" s="14" t="s">
        <v>1</v>
      </c>
      <c r="D87" s="14" t="s">
        <v>26</v>
      </c>
      <c r="E87" s="14" t="s">
        <v>65</v>
      </c>
      <c r="F87" s="14" t="s">
        <v>66</v>
      </c>
      <c r="G87" s="14"/>
      <c r="H87" s="13" t="s">
        <v>3</v>
      </c>
      <c r="I87" s="13" t="s">
        <v>745</v>
      </c>
    </row>
    <row r="88" spans="1:9" ht="57" x14ac:dyDescent="0.3">
      <c r="A88" s="21" t="s">
        <v>11</v>
      </c>
      <c r="B88" s="21" t="s">
        <v>550</v>
      </c>
      <c r="C88" s="21" t="s">
        <v>24</v>
      </c>
      <c r="D88" s="21" t="s">
        <v>20</v>
      </c>
      <c r="E88" s="21" t="s">
        <v>551</v>
      </c>
      <c r="F88" s="21" t="s">
        <v>67</v>
      </c>
      <c r="G88" s="21"/>
      <c r="H88" s="24" t="s">
        <v>3</v>
      </c>
      <c r="I88" s="24" t="s">
        <v>745</v>
      </c>
    </row>
    <row r="89" spans="1:9" ht="24" x14ac:dyDescent="0.3">
      <c r="A89" s="14" t="s">
        <v>11</v>
      </c>
      <c r="B89" s="34" t="s">
        <v>68</v>
      </c>
      <c r="C89" s="14" t="s">
        <v>24</v>
      </c>
      <c r="D89" s="14" t="s">
        <v>26</v>
      </c>
      <c r="E89" s="14" t="s">
        <v>69</v>
      </c>
      <c r="F89" s="14" t="s">
        <v>70</v>
      </c>
      <c r="G89" s="14"/>
      <c r="H89" s="13" t="s">
        <v>3</v>
      </c>
      <c r="I89" s="13" t="s">
        <v>745</v>
      </c>
    </row>
    <row r="90" spans="1:9" ht="57" x14ac:dyDescent="0.3">
      <c r="A90" s="14" t="s">
        <v>735</v>
      </c>
      <c r="B90" s="14"/>
      <c r="C90" s="14" t="s">
        <v>86</v>
      </c>
      <c r="D90" s="14" t="s">
        <v>26</v>
      </c>
      <c r="E90" s="14" t="s">
        <v>555</v>
      </c>
      <c r="F90" s="14" t="s">
        <v>87</v>
      </c>
      <c r="G90" s="12"/>
      <c r="H90" s="13" t="s">
        <v>3</v>
      </c>
      <c r="I90" s="13" t="s">
        <v>745</v>
      </c>
    </row>
    <row r="91" spans="1:9" ht="22.8" x14ac:dyDescent="0.3">
      <c r="A91" s="12" t="s">
        <v>525</v>
      </c>
      <c r="B91" s="12" t="s">
        <v>526</v>
      </c>
      <c r="C91" s="12" t="s">
        <v>38</v>
      </c>
      <c r="D91" s="12" t="s">
        <v>89</v>
      </c>
      <c r="E91" s="12" t="s">
        <v>527</v>
      </c>
      <c r="F91" s="12" t="s">
        <v>528</v>
      </c>
      <c r="G91" s="12"/>
      <c r="H91" s="13" t="s">
        <v>508</v>
      </c>
      <c r="I91" s="15" t="s">
        <v>742</v>
      </c>
    </row>
    <row r="92" spans="1:9" ht="22.8" x14ac:dyDescent="0.3">
      <c r="A92" s="12" t="s">
        <v>525</v>
      </c>
      <c r="B92" s="12" t="s">
        <v>526</v>
      </c>
      <c r="C92" s="12" t="s">
        <v>38</v>
      </c>
      <c r="D92" s="12" t="s">
        <v>89</v>
      </c>
      <c r="E92" s="12" t="s">
        <v>527</v>
      </c>
      <c r="F92" s="12" t="s">
        <v>528</v>
      </c>
      <c r="G92" s="12"/>
      <c r="H92" s="13" t="s">
        <v>508</v>
      </c>
      <c r="I92" s="15" t="s">
        <v>742</v>
      </c>
    </row>
    <row r="93" spans="1:9" ht="22.8" x14ac:dyDescent="0.3">
      <c r="A93" s="14" t="s">
        <v>71</v>
      </c>
      <c r="B93" s="14"/>
      <c r="C93" s="14" t="s">
        <v>38</v>
      </c>
      <c r="D93" s="14" t="s">
        <v>26</v>
      </c>
      <c r="E93" s="14" t="s">
        <v>72</v>
      </c>
      <c r="F93" s="14" t="s">
        <v>73</v>
      </c>
      <c r="G93" s="12"/>
      <c r="H93" s="13" t="s">
        <v>3</v>
      </c>
      <c r="I93" s="13" t="s">
        <v>745</v>
      </c>
    </row>
    <row r="94" spans="1:9" ht="22.8" x14ac:dyDescent="0.3">
      <c r="A94" s="12" t="s">
        <v>71</v>
      </c>
      <c r="B94" s="12"/>
      <c r="C94" s="12" t="s">
        <v>1</v>
      </c>
      <c r="D94" s="14" t="s">
        <v>89</v>
      </c>
      <c r="E94" s="12" t="s">
        <v>393</v>
      </c>
      <c r="F94" s="12" t="s">
        <v>394</v>
      </c>
      <c r="G94" s="12"/>
      <c r="H94" s="13" t="s">
        <v>317</v>
      </c>
      <c r="I94" s="15" t="s">
        <v>742</v>
      </c>
    </row>
    <row r="95" spans="1:9" ht="68.400000000000006" x14ac:dyDescent="0.3">
      <c r="A95" s="17" t="s">
        <v>71</v>
      </c>
      <c r="B95" s="18" t="s">
        <v>74</v>
      </c>
      <c r="C95" s="17" t="s">
        <v>24</v>
      </c>
      <c r="D95" s="17" t="s">
        <v>4</v>
      </c>
      <c r="E95" s="17" t="s">
        <v>552</v>
      </c>
      <c r="F95" s="17" t="s">
        <v>75</v>
      </c>
      <c r="G95" s="15"/>
      <c r="H95" s="16" t="s">
        <v>3</v>
      </c>
      <c r="I95" s="16" t="s">
        <v>745</v>
      </c>
    </row>
    <row r="96" spans="1:9" ht="114" x14ac:dyDescent="0.3">
      <c r="A96" s="3" t="s">
        <v>71</v>
      </c>
      <c r="B96" s="3" t="s">
        <v>74</v>
      </c>
      <c r="C96" s="3"/>
      <c r="D96" s="1"/>
      <c r="E96" s="3" t="s">
        <v>685</v>
      </c>
      <c r="F96" s="3"/>
      <c r="G96" s="3"/>
      <c r="H96" s="2" t="s">
        <v>454</v>
      </c>
      <c r="I96" s="15" t="s">
        <v>742</v>
      </c>
    </row>
    <row r="97" spans="1:9" ht="114" x14ac:dyDescent="0.3">
      <c r="A97" s="3" t="s">
        <v>71</v>
      </c>
      <c r="B97" s="3" t="s">
        <v>74</v>
      </c>
      <c r="C97" s="3"/>
      <c r="D97" s="1"/>
      <c r="E97" s="3" t="s">
        <v>685</v>
      </c>
      <c r="F97" s="3"/>
      <c r="G97" s="3"/>
      <c r="H97" s="2" t="s">
        <v>454</v>
      </c>
      <c r="I97" s="15" t="s">
        <v>742</v>
      </c>
    </row>
    <row r="98" spans="1:9" ht="34.200000000000003" x14ac:dyDescent="0.3">
      <c r="A98" s="21" t="s">
        <v>71</v>
      </c>
      <c r="B98" s="22" t="s">
        <v>76</v>
      </c>
      <c r="C98" s="21" t="s">
        <v>24</v>
      </c>
      <c r="D98" s="21" t="s">
        <v>20</v>
      </c>
      <c r="E98" s="21" t="s">
        <v>77</v>
      </c>
      <c r="F98" s="21" t="s">
        <v>553</v>
      </c>
      <c r="G98" s="23"/>
      <c r="H98" s="24" t="s">
        <v>3</v>
      </c>
      <c r="I98" s="24" t="s">
        <v>745</v>
      </c>
    </row>
    <row r="99" spans="1:9" ht="45.6" x14ac:dyDescent="0.3">
      <c r="A99" s="21" t="s">
        <v>71</v>
      </c>
      <c r="B99" s="22" t="s">
        <v>76</v>
      </c>
      <c r="C99" s="21" t="s">
        <v>24</v>
      </c>
      <c r="D99" s="21" t="s">
        <v>20</v>
      </c>
      <c r="E99" s="21" t="s">
        <v>78</v>
      </c>
      <c r="F99" s="21" t="s">
        <v>79</v>
      </c>
      <c r="G99" s="23"/>
      <c r="H99" s="24" t="s">
        <v>3</v>
      </c>
      <c r="I99" s="24" t="s">
        <v>745</v>
      </c>
    </row>
    <row r="100" spans="1:9" ht="24" x14ac:dyDescent="0.3">
      <c r="A100" s="14" t="s">
        <v>71</v>
      </c>
      <c r="B100" s="34" t="s">
        <v>76</v>
      </c>
      <c r="C100" s="14" t="s">
        <v>24</v>
      </c>
      <c r="D100" s="14" t="s">
        <v>26</v>
      </c>
      <c r="E100" s="14" t="s">
        <v>80</v>
      </c>
      <c r="F100" s="14" t="s">
        <v>81</v>
      </c>
      <c r="G100" s="12"/>
      <c r="H100" s="13" t="s">
        <v>3</v>
      </c>
      <c r="I100" s="13" t="s">
        <v>745</v>
      </c>
    </row>
    <row r="101" spans="1:9" ht="22.8" x14ac:dyDescent="0.3">
      <c r="A101" s="12" t="s">
        <v>529</v>
      </c>
      <c r="B101" s="12" t="s">
        <v>76</v>
      </c>
      <c r="C101" s="12" t="s">
        <v>38</v>
      </c>
      <c r="D101" s="12" t="s">
        <v>89</v>
      </c>
      <c r="E101" s="12" t="s">
        <v>530</v>
      </c>
      <c r="F101" s="12" t="s">
        <v>531</v>
      </c>
      <c r="G101" s="12"/>
      <c r="H101" s="13" t="s">
        <v>508</v>
      </c>
      <c r="I101" s="15" t="s">
        <v>742</v>
      </c>
    </row>
    <row r="102" spans="1:9" ht="22.8" x14ac:dyDescent="0.3">
      <c r="A102" s="12" t="s">
        <v>529</v>
      </c>
      <c r="B102" s="12" t="s">
        <v>76</v>
      </c>
      <c r="C102" s="12" t="s">
        <v>38</v>
      </c>
      <c r="D102" s="12" t="s">
        <v>89</v>
      </c>
      <c r="E102" s="12" t="s">
        <v>530</v>
      </c>
      <c r="F102" s="12" t="s">
        <v>531</v>
      </c>
      <c r="G102" s="12"/>
      <c r="H102" s="13" t="s">
        <v>508</v>
      </c>
      <c r="I102" s="15" t="s">
        <v>742</v>
      </c>
    </row>
    <row r="103" spans="1:9" ht="102.6" x14ac:dyDescent="0.3">
      <c r="A103" s="23" t="s">
        <v>529</v>
      </c>
      <c r="B103" s="23" t="s">
        <v>539</v>
      </c>
      <c r="C103" s="23" t="s">
        <v>24</v>
      </c>
      <c r="D103" s="23" t="s">
        <v>20</v>
      </c>
      <c r="E103" s="23" t="s">
        <v>701</v>
      </c>
      <c r="F103" s="23" t="s">
        <v>702</v>
      </c>
      <c r="G103" s="23"/>
      <c r="H103" s="23" t="s">
        <v>538</v>
      </c>
      <c r="I103" s="15" t="s">
        <v>742</v>
      </c>
    </row>
    <row r="104" spans="1:9" ht="102.6" x14ac:dyDescent="0.3">
      <c r="A104" s="23" t="s">
        <v>529</v>
      </c>
      <c r="B104" s="23" t="s">
        <v>539</v>
      </c>
      <c r="C104" s="23" t="s">
        <v>24</v>
      </c>
      <c r="D104" s="23" t="s">
        <v>20</v>
      </c>
      <c r="E104" s="23" t="s">
        <v>701</v>
      </c>
      <c r="F104" s="23" t="s">
        <v>702</v>
      </c>
      <c r="G104" s="23"/>
      <c r="H104" s="23" t="s">
        <v>538</v>
      </c>
      <c r="I104" s="15" t="s">
        <v>742</v>
      </c>
    </row>
    <row r="105" spans="1:9" ht="22.8" x14ac:dyDescent="0.3">
      <c r="A105" s="12" t="s">
        <v>71</v>
      </c>
      <c r="B105" s="12" t="s">
        <v>395</v>
      </c>
      <c r="C105" s="12" t="s">
        <v>38</v>
      </c>
      <c r="D105" s="14" t="s">
        <v>89</v>
      </c>
      <c r="E105" s="12" t="s">
        <v>396</v>
      </c>
      <c r="F105" s="12" t="s">
        <v>397</v>
      </c>
      <c r="G105" s="12"/>
      <c r="H105" s="13" t="s">
        <v>317</v>
      </c>
      <c r="I105" s="15" t="s">
        <v>742</v>
      </c>
    </row>
    <row r="106" spans="1:9" ht="79.8" x14ac:dyDescent="0.3">
      <c r="A106" s="17" t="s">
        <v>71</v>
      </c>
      <c r="B106" s="18" t="s">
        <v>82</v>
      </c>
      <c r="C106" s="17" t="s">
        <v>24</v>
      </c>
      <c r="D106" s="17" t="s">
        <v>4</v>
      </c>
      <c r="E106" s="17" t="s">
        <v>554</v>
      </c>
      <c r="F106" s="17" t="s">
        <v>85</v>
      </c>
      <c r="G106" s="15"/>
      <c r="H106" s="16" t="s">
        <v>3</v>
      </c>
      <c r="I106" s="16" t="s">
        <v>745</v>
      </c>
    </row>
    <row r="107" spans="1:9" ht="24" x14ac:dyDescent="0.3">
      <c r="A107" s="21" t="s">
        <v>71</v>
      </c>
      <c r="B107" s="22" t="s">
        <v>82</v>
      </c>
      <c r="C107" s="21" t="s">
        <v>24</v>
      </c>
      <c r="D107" s="21" t="s">
        <v>20</v>
      </c>
      <c r="E107" s="21" t="s">
        <v>83</v>
      </c>
      <c r="F107" s="21" t="s">
        <v>84</v>
      </c>
      <c r="G107" s="23"/>
      <c r="H107" s="24" t="s">
        <v>3</v>
      </c>
      <c r="I107" s="24" t="s">
        <v>745</v>
      </c>
    </row>
    <row r="108" spans="1:9" ht="57" x14ac:dyDescent="0.3">
      <c r="A108" s="14" t="s">
        <v>71</v>
      </c>
      <c r="B108" s="14"/>
      <c r="C108" s="14" t="s">
        <v>86</v>
      </c>
      <c r="D108" s="14" t="s">
        <v>26</v>
      </c>
      <c r="E108" s="14" t="s">
        <v>555</v>
      </c>
      <c r="F108" s="14" t="s">
        <v>87</v>
      </c>
      <c r="G108" s="12"/>
      <c r="H108" s="13" t="s">
        <v>3</v>
      </c>
      <c r="I108" s="13" t="s">
        <v>745</v>
      </c>
    </row>
    <row r="109" spans="1:9" x14ac:dyDescent="0.3">
      <c r="A109" s="3" t="s">
        <v>740</v>
      </c>
      <c r="B109" s="3"/>
      <c r="C109" s="3" t="s">
        <v>1</v>
      </c>
      <c r="D109" s="1"/>
      <c r="E109" s="3" t="s">
        <v>505</v>
      </c>
      <c r="F109" s="3"/>
      <c r="G109" s="3"/>
      <c r="H109" s="2" t="s">
        <v>454</v>
      </c>
      <c r="I109" s="15" t="s">
        <v>742</v>
      </c>
    </row>
    <row r="110" spans="1:9" x14ac:dyDescent="0.3">
      <c r="A110" s="3" t="s">
        <v>740</v>
      </c>
      <c r="B110" s="3"/>
      <c r="C110" s="3" t="s">
        <v>1</v>
      </c>
      <c r="D110" s="1"/>
      <c r="E110" s="3" t="s">
        <v>505</v>
      </c>
      <c r="F110" s="3"/>
      <c r="G110" s="3"/>
      <c r="H110" s="2" t="s">
        <v>454</v>
      </c>
      <c r="I110" s="15" t="s">
        <v>742</v>
      </c>
    </row>
    <row r="111" spans="1:9" ht="80.400000000000006" x14ac:dyDescent="0.3">
      <c r="A111" s="23" t="s">
        <v>405</v>
      </c>
      <c r="B111" s="23" t="s">
        <v>406</v>
      </c>
      <c r="C111" s="23" t="s">
        <v>407</v>
      </c>
      <c r="D111" s="23" t="s">
        <v>20</v>
      </c>
      <c r="E111" s="23" t="s">
        <v>408</v>
      </c>
      <c r="F111" s="23" t="s">
        <v>409</v>
      </c>
      <c r="G111" s="23"/>
      <c r="H111" s="24" t="s">
        <v>410</v>
      </c>
      <c r="I111" s="15" t="s">
        <v>742</v>
      </c>
    </row>
    <row r="112" spans="1:9" ht="22.8" x14ac:dyDescent="0.3">
      <c r="A112" s="23" t="s">
        <v>405</v>
      </c>
      <c r="B112" s="23" t="s">
        <v>406</v>
      </c>
      <c r="C112" s="23" t="s">
        <v>407</v>
      </c>
      <c r="D112" s="23" t="s">
        <v>20</v>
      </c>
      <c r="E112" s="23" t="s">
        <v>411</v>
      </c>
      <c r="F112" s="23" t="s">
        <v>412</v>
      </c>
      <c r="G112" s="23"/>
      <c r="H112" s="24" t="s">
        <v>410</v>
      </c>
      <c r="I112" s="15" t="s">
        <v>742</v>
      </c>
    </row>
    <row r="113" spans="1:9" ht="34.200000000000003" x14ac:dyDescent="0.3">
      <c r="A113" s="23" t="s">
        <v>405</v>
      </c>
      <c r="B113" s="23" t="s">
        <v>413</v>
      </c>
      <c r="C113" s="23" t="s">
        <v>407</v>
      </c>
      <c r="D113" s="21" t="s">
        <v>20</v>
      </c>
      <c r="E113" s="23" t="s">
        <v>414</v>
      </c>
      <c r="F113" s="23" t="s">
        <v>415</v>
      </c>
      <c r="G113" s="23"/>
      <c r="H113" s="24" t="s">
        <v>410</v>
      </c>
      <c r="I113" s="15" t="s">
        <v>742</v>
      </c>
    </row>
    <row r="114" spans="1:9" ht="22.8" x14ac:dyDescent="0.3">
      <c r="A114" s="23" t="s">
        <v>405</v>
      </c>
      <c r="B114" s="23" t="s">
        <v>416</v>
      </c>
      <c r="C114" s="23" t="s">
        <v>407</v>
      </c>
      <c r="D114" s="21" t="s">
        <v>20</v>
      </c>
      <c r="E114" s="23" t="s">
        <v>417</v>
      </c>
      <c r="F114" s="23" t="s">
        <v>418</v>
      </c>
      <c r="G114" s="23"/>
      <c r="H114" s="24" t="s">
        <v>410</v>
      </c>
      <c r="I114" s="15" t="s">
        <v>742</v>
      </c>
    </row>
    <row r="115" spans="1:9" x14ac:dyDescent="0.3">
      <c r="A115" s="12" t="s">
        <v>405</v>
      </c>
      <c r="B115" s="12" t="s">
        <v>419</v>
      </c>
      <c r="C115" s="12" t="s">
        <v>407</v>
      </c>
      <c r="D115" s="14" t="s">
        <v>26</v>
      </c>
      <c r="E115" s="12" t="s">
        <v>420</v>
      </c>
      <c r="F115" s="12" t="s">
        <v>421</v>
      </c>
      <c r="G115" s="12"/>
      <c r="H115" s="13" t="s">
        <v>410</v>
      </c>
      <c r="I115" s="15" t="s">
        <v>742</v>
      </c>
    </row>
    <row r="116" spans="1:9" x14ac:dyDescent="0.3">
      <c r="A116" s="23" t="s">
        <v>405</v>
      </c>
      <c r="B116" s="23" t="s">
        <v>422</v>
      </c>
      <c r="C116" s="23" t="s">
        <v>407</v>
      </c>
      <c r="D116" s="21" t="s">
        <v>20</v>
      </c>
      <c r="E116" s="23" t="s">
        <v>423</v>
      </c>
      <c r="F116" s="23" t="s">
        <v>424</v>
      </c>
      <c r="G116" s="23"/>
      <c r="H116" s="24" t="s">
        <v>410</v>
      </c>
      <c r="I116" s="15" t="s">
        <v>742</v>
      </c>
    </row>
    <row r="117" spans="1:9" ht="22.8" x14ac:dyDescent="0.3">
      <c r="A117" s="15" t="s">
        <v>405</v>
      </c>
      <c r="B117" s="15" t="s">
        <v>425</v>
      </c>
      <c r="C117" s="15" t="s">
        <v>407</v>
      </c>
      <c r="D117" s="17" t="s">
        <v>4</v>
      </c>
      <c r="E117" s="15" t="s">
        <v>426</v>
      </c>
      <c r="F117" s="15" t="s">
        <v>427</v>
      </c>
      <c r="G117" s="15"/>
      <c r="H117" s="16" t="s">
        <v>410</v>
      </c>
      <c r="I117" s="15" t="s">
        <v>742</v>
      </c>
    </row>
    <row r="118" spans="1:9" x14ac:dyDescent="0.3">
      <c r="A118" s="23" t="s">
        <v>405</v>
      </c>
      <c r="B118" s="23" t="s">
        <v>428</v>
      </c>
      <c r="C118" s="23" t="s">
        <v>407</v>
      </c>
      <c r="D118" s="21" t="s">
        <v>20</v>
      </c>
      <c r="E118" s="23" t="s">
        <v>429</v>
      </c>
      <c r="F118" s="23"/>
      <c r="G118" s="23"/>
      <c r="H118" s="24" t="s">
        <v>410</v>
      </c>
      <c r="I118" s="15" t="s">
        <v>742</v>
      </c>
    </row>
    <row r="119" spans="1:9" x14ac:dyDescent="0.3">
      <c r="A119" s="12" t="s">
        <v>405</v>
      </c>
      <c r="B119" s="12" t="s">
        <v>430</v>
      </c>
      <c r="C119" s="12" t="s">
        <v>407</v>
      </c>
      <c r="D119" s="14" t="s">
        <v>26</v>
      </c>
      <c r="E119" s="12" t="s">
        <v>431</v>
      </c>
      <c r="F119" s="12"/>
      <c r="G119" s="12"/>
      <c r="H119" s="13" t="s">
        <v>410</v>
      </c>
      <c r="I119" s="15" t="s">
        <v>742</v>
      </c>
    </row>
    <row r="120" spans="1:9" ht="22.8" x14ac:dyDescent="0.3">
      <c r="A120" s="12" t="s">
        <v>405</v>
      </c>
      <c r="B120" s="12" t="s">
        <v>432</v>
      </c>
      <c r="C120" s="12" t="s">
        <v>407</v>
      </c>
      <c r="D120" s="14" t="s">
        <v>26</v>
      </c>
      <c r="E120" s="12" t="s">
        <v>433</v>
      </c>
      <c r="F120" s="12"/>
      <c r="G120" s="12"/>
      <c r="H120" s="13" t="s">
        <v>410</v>
      </c>
      <c r="I120" s="15" t="s">
        <v>742</v>
      </c>
    </row>
    <row r="121" spans="1:9" ht="22.8" x14ac:dyDescent="0.3">
      <c r="A121" s="15" t="s">
        <v>405</v>
      </c>
      <c r="B121" s="15" t="s">
        <v>434</v>
      </c>
      <c r="C121" s="15" t="s">
        <v>435</v>
      </c>
      <c r="D121" s="17" t="s">
        <v>4</v>
      </c>
      <c r="E121" s="15" t="s">
        <v>436</v>
      </c>
      <c r="F121" s="15"/>
      <c r="G121" s="15"/>
      <c r="H121" s="16" t="s">
        <v>410</v>
      </c>
      <c r="I121" s="15" t="s">
        <v>742</v>
      </c>
    </row>
    <row r="122" spans="1:9" ht="102.6" x14ac:dyDescent="0.3">
      <c r="A122" s="3" t="s">
        <v>739</v>
      </c>
      <c r="B122" s="3" t="s">
        <v>504</v>
      </c>
      <c r="C122" s="3"/>
      <c r="D122" s="1"/>
      <c r="E122" s="3" t="s">
        <v>687</v>
      </c>
      <c r="F122" s="3"/>
      <c r="G122" s="3"/>
      <c r="H122" s="2" t="s">
        <v>454</v>
      </c>
      <c r="I122" s="15" t="s">
        <v>742</v>
      </c>
    </row>
    <row r="123" spans="1:9" ht="102.6" x14ac:dyDescent="0.3">
      <c r="A123" s="3" t="s">
        <v>739</v>
      </c>
      <c r="B123" s="3" t="s">
        <v>504</v>
      </c>
      <c r="C123" s="3"/>
      <c r="D123" s="1"/>
      <c r="E123" s="3" t="s">
        <v>687</v>
      </c>
      <c r="F123" s="3"/>
      <c r="G123" s="3"/>
      <c r="H123" s="2" t="s">
        <v>454</v>
      </c>
      <c r="I123" s="15" t="s">
        <v>742</v>
      </c>
    </row>
    <row r="124" spans="1:9" ht="45.6" x14ac:dyDescent="0.3">
      <c r="A124" s="3" t="s">
        <v>739</v>
      </c>
      <c r="B124" s="3"/>
      <c r="C124" s="3" t="s">
        <v>1</v>
      </c>
      <c r="D124" s="1"/>
      <c r="E124" s="3" t="s">
        <v>666</v>
      </c>
      <c r="F124" s="3"/>
      <c r="G124" s="3"/>
      <c r="H124" s="2" t="s">
        <v>454</v>
      </c>
      <c r="I124" s="15" t="s">
        <v>742</v>
      </c>
    </row>
    <row r="125" spans="1:9" ht="45.6" x14ac:dyDescent="0.3">
      <c r="A125" s="3" t="s">
        <v>739</v>
      </c>
      <c r="B125" s="3"/>
      <c r="C125" s="3" t="s">
        <v>1</v>
      </c>
      <c r="D125" s="1"/>
      <c r="E125" s="3" t="s">
        <v>666</v>
      </c>
      <c r="F125" s="3"/>
      <c r="G125" s="3"/>
      <c r="H125" s="2" t="s">
        <v>454</v>
      </c>
      <c r="I125" s="15" t="s">
        <v>742</v>
      </c>
    </row>
    <row r="126" spans="1:9" ht="45.6" x14ac:dyDescent="0.3">
      <c r="A126" s="17" t="s">
        <v>359</v>
      </c>
      <c r="B126" s="17"/>
      <c r="C126" s="17" t="s">
        <v>1</v>
      </c>
      <c r="D126" s="17" t="s">
        <v>131</v>
      </c>
      <c r="E126" s="16" t="s">
        <v>565</v>
      </c>
      <c r="F126" s="17"/>
      <c r="G126" s="15"/>
      <c r="H126" s="16" t="s">
        <v>3</v>
      </c>
      <c r="I126" s="16" t="s">
        <v>743</v>
      </c>
    </row>
    <row r="127" spans="1:9" ht="57" x14ac:dyDescent="0.3">
      <c r="A127" s="12" t="s">
        <v>359</v>
      </c>
      <c r="B127" s="12"/>
      <c r="C127" s="12" t="s">
        <v>1</v>
      </c>
      <c r="D127" s="14" t="s">
        <v>89</v>
      </c>
      <c r="E127" s="12" t="s">
        <v>621</v>
      </c>
      <c r="F127" s="12"/>
      <c r="G127" s="12"/>
      <c r="H127" s="13" t="s">
        <v>317</v>
      </c>
      <c r="I127" s="15" t="s">
        <v>742</v>
      </c>
    </row>
    <row r="128" spans="1:9" ht="96" x14ac:dyDescent="0.3">
      <c r="A128" s="14" t="s">
        <v>359</v>
      </c>
      <c r="B128" s="34" t="s">
        <v>133</v>
      </c>
      <c r="C128" s="14" t="s">
        <v>566</v>
      </c>
      <c r="D128" s="14" t="s">
        <v>89</v>
      </c>
      <c r="E128" s="36" t="s">
        <v>567</v>
      </c>
      <c r="F128" s="14"/>
      <c r="G128" s="12"/>
      <c r="H128" s="13" t="s">
        <v>3</v>
      </c>
      <c r="I128" s="13" t="s">
        <v>743</v>
      </c>
    </row>
    <row r="129" spans="1:9" ht="34.799999999999997" x14ac:dyDescent="0.3">
      <c r="A129" s="21" t="s">
        <v>359</v>
      </c>
      <c r="B129" s="22" t="s">
        <v>133</v>
      </c>
      <c r="C129" s="21" t="s">
        <v>92</v>
      </c>
      <c r="D129" s="21" t="s">
        <v>118</v>
      </c>
      <c r="E129" s="26" t="s">
        <v>134</v>
      </c>
      <c r="F129" s="21"/>
      <c r="G129" s="23"/>
      <c r="H129" s="24" t="s">
        <v>3</v>
      </c>
      <c r="I129" s="24" t="s">
        <v>743</v>
      </c>
    </row>
    <row r="130" spans="1:9" ht="23.4" x14ac:dyDescent="0.3">
      <c r="A130" s="21" t="s">
        <v>359</v>
      </c>
      <c r="B130" s="22" t="s">
        <v>135</v>
      </c>
      <c r="C130" s="21" t="s">
        <v>92</v>
      </c>
      <c r="D130" s="21" t="s">
        <v>118</v>
      </c>
      <c r="E130" s="26" t="s">
        <v>136</v>
      </c>
      <c r="F130" s="21" t="s">
        <v>137</v>
      </c>
      <c r="G130" s="23"/>
      <c r="H130" s="24" t="s">
        <v>3</v>
      </c>
      <c r="I130" s="24" t="s">
        <v>743</v>
      </c>
    </row>
    <row r="131" spans="1:9" ht="24" x14ac:dyDescent="0.3">
      <c r="A131" s="21" t="s">
        <v>359</v>
      </c>
      <c r="B131" s="22" t="s">
        <v>138</v>
      </c>
      <c r="C131" s="21" t="s">
        <v>38</v>
      </c>
      <c r="D131" s="21" t="s">
        <v>118</v>
      </c>
      <c r="E131" s="26" t="s">
        <v>139</v>
      </c>
      <c r="F131" s="22" t="s">
        <v>140</v>
      </c>
      <c r="G131" s="23"/>
      <c r="H131" s="24" t="s">
        <v>3</v>
      </c>
      <c r="I131" s="24" t="s">
        <v>743</v>
      </c>
    </row>
    <row r="132" spans="1:9" ht="22.8" x14ac:dyDescent="0.3">
      <c r="A132" s="21" t="s">
        <v>359</v>
      </c>
      <c r="B132" s="22" t="s">
        <v>141</v>
      </c>
      <c r="C132" s="21" t="s">
        <v>599</v>
      </c>
      <c r="D132" s="21" t="s">
        <v>118</v>
      </c>
      <c r="E132" s="21" t="s">
        <v>568</v>
      </c>
      <c r="F132" s="21"/>
      <c r="G132" s="23"/>
      <c r="H132" s="24" t="s">
        <v>3</v>
      </c>
      <c r="I132" s="24" t="s">
        <v>743</v>
      </c>
    </row>
    <row r="133" spans="1:9" ht="34.799999999999997" x14ac:dyDescent="0.3">
      <c r="A133" s="21" t="s">
        <v>359</v>
      </c>
      <c r="B133" s="22" t="s">
        <v>141</v>
      </c>
      <c r="C133" s="21" t="s">
        <v>599</v>
      </c>
      <c r="D133" s="21" t="s">
        <v>118</v>
      </c>
      <c r="E133" s="26" t="s">
        <v>142</v>
      </c>
      <c r="F133" s="21"/>
      <c r="G133" s="23"/>
      <c r="H133" s="24" t="s">
        <v>3</v>
      </c>
      <c r="I133" s="24" t="s">
        <v>743</v>
      </c>
    </row>
    <row r="134" spans="1:9" ht="84" x14ac:dyDescent="0.3">
      <c r="A134" s="21" t="s">
        <v>359</v>
      </c>
      <c r="B134" s="22" t="s">
        <v>143</v>
      </c>
      <c r="C134" s="21" t="s">
        <v>599</v>
      </c>
      <c r="D134" s="21" t="s">
        <v>118</v>
      </c>
      <c r="E134" s="26" t="s">
        <v>569</v>
      </c>
      <c r="F134" s="21"/>
      <c r="G134" s="23"/>
      <c r="H134" s="24" t="s">
        <v>3</v>
      </c>
      <c r="I134" s="24" t="s">
        <v>743</v>
      </c>
    </row>
    <row r="135" spans="1:9" ht="22.8" x14ac:dyDescent="0.3">
      <c r="A135" s="23" t="s">
        <v>359</v>
      </c>
      <c r="B135" s="23" t="s">
        <v>360</v>
      </c>
      <c r="C135" s="23" t="s">
        <v>1</v>
      </c>
      <c r="D135" s="21" t="s">
        <v>118</v>
      </c>
      <c r="E135" s="23" t="s">
        <v>361</v>
      </c>
      <c r="F135" s="23" t="s">
        <v>362</v>
      </c>
      <c r="G135" s="23"/>
      <c r="H135" s="24" t="s">
        <v>317</v>
      </c>
      <c r="I135" s="15" t="s">
        <v>742</v>
      </c>
    </row>
    <row r="136" spans="1:9" ht="22.8" x14ac:dyDescent="0.3">
      <c r="A136" s="23" t="s">
        <v>359</v>
      </c>
      <c r="B136" s="23" t="s">
        <v>360</v>
      </c>
      <c r="C136" s="23" t="s">
        <v>38</v>
      </c>
      <c r="D136" s="21" t="s">
        <v>118</v>
      </c>
      <c r="E136" s="23" t="s">
        <v>363</v>
      </c>
      <c r="F136" s="23" t="s">
        <v>364</v>
      </c>
      <c r="G136" s="23"/>
      <c r="H136" s="24" t="s">
        <v>317</v>
      </c>
      <c r="I136" s="15" t="s">
        <v>742</v>
      </c>
    </row>
    <row r="137" spans="1:9" ht="34.200000000000003" x14ac:dyDescent="0.3">
      <c r="A137" s="23" t="s">
        <v>359</v>
      </c>
      <c r="B137" s="23" t="s">
        <v>360</v>
      </c>
      <c r="C137" s="23" t="s">
        <v>24</v>
      </c>
      <c r="D137" s="21" t="s">
        <v>118</v>
      </c>
      <c r="E137" s="23" t="s">
        <v>365</v>
      </c>
      <c r="F137" s="23" t="s">
        <v>366</v>
      </c>
      <c r="G137" s="23"/>
      <c r="H137" s="24" t="s">
        <v>317</v>
      </c>
      <c r="I137" s="15" t="s">
        <v>742</v>
      </c>
    </row>
    <row r="138" spans="1:9" ht="34.200000000000003" x14ac:dyDescent="0.3">
      <c r="A138" s="23" t="s">
        <v>359</v>
      </c>
      <c r="B138" s="23" t="s">
        <v>360</v>
      </c>
      <c r="C138" s="23" t="s">
        <v>86</v>
      </c>
      <c r="D138" s="21" t="s">
        <v>118</v>
      </c>
      <c r="E138" s="28" t="s">
        <v>517</v>
      </c>
      <c r="F138" s="23" t="s">
        <v>697</v>
      </c>
      <c r="G138" s="23"/>
      <c r="H138" s="24" t="s">
        <v>508</v>
      </c>
      <c r="I138" s="15" t="s">
        <v>742</v>
      </c>
    </row>
    <row r="139" spans="1:9" ht="22.8" x14ac:dyDescent="0.3">
      <c r="A139" s="23" t="s">
        <v>359</v>
      </c>
      <c r="B139" s="23" t="s">
        <v>360</v>
      </c>
      <c r="C139" s="23" t="s">
        <v>1</v>
      </c>
      <c r="D139" s="21" t="s">
        <v>118</v>
      </c>
      <c r="E139" s="28" t="s">
        <v>518</v>
      </c>
      <c r="F139" s="23"/>
      <c r="G139" s="23"/>
      <c r="H139" s="24" t="s">
        <v>508</v>
      </c>
      <c r="I139" s="15" t="s">
        <v>742</v>
      </c>
    </row>
    <row r="140" spans="1:9" ht="34.200000000000003" x14ac:dyDescent="0.3">
      <c r="A140" s="23" t="s">
        <v>359</v>
      </c>
      <c r="B140" s="23" t="s">
        <v>360</v>
      </c>
      <c r="C140" s="23" t="s">
        <v>86</v>
      </c>
      <c r="D140" s="21" t="s">
        <v>118</v>
      </c>
      <c r="E140" s="28" t="s">
        <v>517</v>
      </c>
      <c r="F140" s="23" t="s">
        <v>697</v>
      </c>
      <c r="G140" s="23"/>
      <c r="H140" s="24" t="s">
        <v>508</v>
      </c>
      <c r="I140" s="15" t="s">
        <v>742</v>
      </c>
    </row>
    <row r="141" spans="1:9" ht="22.8" x14ac:dyDescent="0.3">
      <c r="A141" s="23" t="s">
        <v>359</v>
      </c>
      <c r="B141" s="23" t="s">
        <v>360</v>
      </c>
      <c r="C141" s="23" t="s">
        <v>1</v>
      </c>
      <c r="D141" s="21" t="s">
        <v>118</v>
      </c>
      <c r="E141" s="28" t="s">
        <v>518</v>
      </c>
      <c r="F141" s="23"/>
      <c r="G141" s="23"/>
      <c r="H141" s="24" t="s">
        <v>508</v>
      </c>
      <c r="I141" s="15" t="s">
        <v>742</v>
      </c>
    </row>
    <row r="142" spans="1:9" ht="22.8" x14ac:dyDescent="0.3">
      <c r="A142" s="12" t="s">
        <v>359</v>
      </c>
      <c r="B142" s="12" t="s">
        <v>367</v>
      </c>
      <c r="C142" s="12" t="s">
        <v>38</v>
      </c>
      <c r="D142" s="14" t="s">
        <v>89</v>
      </c>
      <c r="E142" s="12" t="s">
        <v>368</v>
      </c>
      <c r="F142" s="12" t="s">
        <v>369</v>
      </c>
      <c r="G142" s="12"/>
      <c r="H142" s="13" t="s">
        <v>317</v>
      </c>
      <c r="I142" s="15" t="s">
        <v>742</v>
      </c>
    </row>
    <row r="143" spans="1:9" ht="22.8" x14ac:dyDescent="0.3">
      <c r="A143" s="23" t="s">
        <v>359</v>
      </c>
      <c r="B143" s="23" t="s">
        <v>370</v>
      </c>
      <c r="C143" s="23" t="s">
        <v>1</v>
      </c>
      <c r="D143" s="21" t="s">
        <v>118</v>
      </c>
      <c r="E143" s="23" t="s">
        <v>371</v>
      </c>
      <c r="F143" s="23" t="s">
        <v>362</v>
      </c>
      <c r="G143" s="23"/>
      <c r="H143" s="24" t="s">
        <v>317</v>
      </c>
      <c r="I143" s="15" t="s">
        <v>742</v>
      </c>
    </row>
    <row r="144" spans="1:9" ht="22.8" x14ac:dyDescent="0.3">
      <c r="A144" s="23" t="s">
        <v>359</v>
      </c>
      <c r="B144" s="23" t="s">
        <v>372</v>
      </c>
      <c r="C144" s="23" t="s">
        <v>1</v>
      </c>
      <c r="D144" s="21" t="s">
        <v>118</v>
      </c>
      <c r="E144" s="23" t="s">
        <v>373</v>
      </c>
      <c r="F144" s="23" t="s">
        <v>374</v>
      </c>
      <c r="G144" s="23"/>
      <c r="H144" s="24" t="s">
        <v>317</v>
      </c>
      <c r="I144" s="15" t="s">
        <v>742</v>
      </c>
    </row>
    <row r="145" spans="1:9" ht="22.8" x14ac:dyDescent="0.3">
      <c r="A145" s="23" t="s">
        <v>359</v>
      </c>
      <c r="B145" s="23" t="s">
        <v>375</v>
      </c>
      <c r="C145" s="23" t="s">
        <v>1</v>
      </c>
      <c r="D145" s="21" t="s">
        <v>118</v>
      </c>
      <c r="E145" s="23" t="s">
        <v>376</v>
      </c>
      <c r="F145" s="23" t="s">
        <v>362</v>
      </c>
      <c r="G145" s="23"/>
      <c r="H145" s="24" t="s">
        <v>317</v>
      </c>
      <c r="I145" s="15" t="s">
        <v>742</v>
      </c>
    </row>
    <row r="146" spans="1:9" ht="22.8" x14ac:dyDescent="0.3">
      <c r="A146" s="12" t="s">
        <v>359</v>
      </c>
      <c r="B146" s="12" t="s">
        <v>375</v>
      </c>
      <c r="C146" s="12" t="s">
        <v>38</v>
      </c>
      <c r="D146" s="14" t="s">
        <v>89</v>
      </c>
      <c r="E146" s="13" t="s">
        <v>622</v>
      </c>
      <c r="F146" s="12" t="s">
        <v>377</v>
      </c>
      <c r="G146" s="12"/>
      <c r="H146" s="13" t="s">
        <v>317</v>
      </c>
      <c r="I146" s="15" t="s">
        <v>742</v>
      </c>
    </row>
    <row r="147" spans="1:9" ht="68.400000000000006" x14ac:dyDescent="0.3">
      <c r="A147" s="23" t="s">
        <v>359</v>
      </c>
      <c r="B147" s="23" t="s">
        <v>375</v>
      </c>
      <c r="C147" s="23" t="s">
        <v>24</v>
      </c>
      <c r="D147" s="21" t="s">
        <v>118</v>
      </c>
      <c r="E147" s="27" t="s">
        <v>698</v>
      </c>
      <c r="F147" s="23" t="s">
        <v>519</v>
      </c>
      <c r="G147" s="23"/>
      <c r="H147" s="24" t="s">
        <v>508</v>
      </c>
      <c r="I147" s="15" t="s">
        <v>742</v>
      </c>
    </row>
    <row r="148" spans="1:9" ht="68.400000000000006" x14ac:dyDescent="0.3">
      <c r="A148" s="23" t="s">
        <v>359</v>
      </c>
      <c r="B148" s="23" t="s">
        <v>375</v>
      </c>
      <c r="C148" s="23" t="s">
        <v>24</v>
      </c>
      <c r="D148" s="21" t="s">
        <v>118</v>
      </c>
      <c r="E148" s="27" t="s">
        <v>698</v>
      </c>
      <c r="F148" s="23" t="s">
        <v>519</v>
      </c>
      <c r="G148" s="23"/>
      <c r="H148" s="24" t="s">
        <v>508</v>
      </c>
      <c r="I148" s="15" t="s">
        <v>742</v>
      </c>
    </row>
    <row r="149" spans="1:9" ht="34.200000000000003" x14ac:dyDescent="0.3">
      <c r="A149" s="12" t="s">
        <v>359</v>
      </c>
      <c r="B149" s="12" t="s">
        <v>378</v>
      </c>
      <c r="C149" s="12" t="s">
        <v>24</v>
      </c>
      <c r="D149" s="13" t="s">
        <v>26</v>
      </c>
      <c r="E149" s="12" t="s">
        <v>379</v>
      </c>
      <c r="F149" s="12" t="s">
        <v>380</v>
      </c>
      <c r="G149" s="12"/>
      <c r="H149" s="13" t="s">
        <v>317</v>
      </c>
      <c r="I149" s="15" t="s">
        <v>742</v>
      </c>
    </row>
    <row r="150" spans="1:9" ht="22.8" x14ac:dyDescent="0.3">
      <c r="A150" s="23" t="s">
        <v>359</v>
      </c>
      <c r="B150" s="23" t="s">
        <v>378</v>
      </c>
      <c r="C150" s="23" t="s">
        <v>24</v>
      </c>
      <c r="D150" s="21" t="s">
        <v>118</v>
      </c>
      <c r="E150" s="29" t="s">
        <v>520</v>
      </c>
      <c r="F150" s="23" t="s">
        <v>519</v>
      </c>
      <c r="G150" s="23"/>
      <c r="H150" s="24" t="s">
        <v>508</v>
      </c>
      <c r="I150" s="15" t="s">
        <v>742</v>
      </c>
    </row>
    <row r="151" spans="1:9" ht="22.8" x14ac:dyDescent="0.3">
      <c r="A151" s="23" t="s">
        <v>359</v>
      </c>
      <c r="B151" s="23" t="s">
        <v>378</v>
      </c>
      <c r="C151" s="23" t="s">
        <v>24</v>
      </c>
      <c r="D151" s="21" t="s">
        <v>118</v>
      </c>
      <c r="E151" s="29" t="s">
        <v>520</v>
      </c>
      <c r="F151" s="23" t="s">
        <v>519</v>
      </c>
      <c r="G151" s="23"/>
      <c r="H151" s="24" t="s">
        <v>508</v>
      </c>
      <c r="I151" s="15" t="s">
        <v>742</v>
      </c>
    </row>
    <row r="152" spans="1:9" ht="45.6" x14ac:dyDescent="0.3">
      <c r="A152" s="15" t="s">
        <v>359</v>
      </c>
      <c r="B152" s="15" t="s">
        <v>353</v>
      </c>
      <c r="C152" s="15" t="s">
        <v>24</v>
      </c>
      <c r="D152" s="17" t="s">
        <v>131</v>
      </c>
      <c r="E152" s="15" t="s">
        <v>381</v>
      </c>
      <c r="F152" s="16" t="s">
        <v>623</v>
      </c>
      <c r="G152" s="15"/>
      <c r="H152" s="16" t="s">
        <v>317</v>
      </c>
      <c r="I152" s="15" t="s">
        <v>742</v>
      </c>
    </row>
    <row r="153" spans="1:9" ht="34.200000000000003" x14ac:dyDescent="0.3">
      <c r="A153" s="23" t="s">
        <v>359</v>
      </c>
      <c r="B153" s="23" t="s">
        <v>353</v>
      </c>
      <c r="C153" s="23" t="s">
        <v>1</v>
      </c>
      <c r="D153" s="21" t="s">
        <v>118</v>
      </c>
      <c r="E153" s="23" t="s">
        <v>382</v>
      </c>
      <c r="F153" s="23" t="s">
        <v>383</v>
      </c>
      <c r="G153" s="23"/>
      <c r="H153" s="24" t="s">
        <v>317</v>
      </c>
      <c r="I153" s="15" t="s">
        <v>742</v>
      </c>
    </row>
    <row r="154" spans="1:9" ht="22.8" x14ac:dyDescent="0.3">
      <c r="A154" s="3" t="s">
        <v>359</v>
      </c>
      <c r="B154" s="3" t="s">
        <v>515</v>
      </c>
      <c r="C154" s="3" t="s">
        <v>1</v>
      </c>
      <c r="D154" s="1"/>
      <c r="E154" s="1" t="s">
        <v>516</v>
      </c>
      <c r="F154" s="3"/>
      <c r="G154" s="3"/>
      <c r="H154" s="2" t="s">
        <v>508</v>
      </c>
      <c r="I154" s="15" t="s">
        <v>742</v>
      </c>
    </row>
    <row r="155" spans="1:9" ht="22.8" x14ac:dyDescent="0.3">
      <c r="A155" s="3" t="s">
        <v>359</v>
      </c>
      <c r="B155" s="3" t="s">
        <v>515</v>
      </c>
      <c r="C155" s="3" t="s">
        <v>1</v>
      </c>
      <c r="D155" s="1"/>
      <c r="E155" s="1" t="s">
        <v>516</v>
      </c>
      <c r="F155" s="3"/>
      <c r="G155" s="3"/>
      <c r="H155" s="2" t="s">
        <v>508</v>
      </c>
      <c r="I155" s="15" t="s">
        <v>742</v>
      </c>
    </row>
    <row r="156" spans="1:9" ht="68.400000000000006" x14ac:dyDescent="0.3">
      <c r="A156" s="3" t="s">
        <v>737</v>
      </c>
      <c r="B156" s="3" t="s">
        <v>475</v>
      </c>
      <c r="C156" s="3"/>
      <c r="D156" s="1"/>
      <c r="E156" s="3" t="s">
        <v>667</v>
      </c>
      <c r="F156" s="3"/>
      <c r="G156" s="3"/>
      <c r="H156" s="2" t="s">
        <v>454</v>
      </c>
      <c r="I156" s="15" t="s">
        <v>742</v>
      </c>
    </row>
    <row r="157" spans="1:9" ht="79.8" x14ac:dyDescent="0.3">
      <c r="A157" s="3" t="s">
        <v>737</v>
      </c>
      <c r="B157" s="3" t="s">
        <v>475</v>
      </c>
      <c r="C157" s="3"/>
      <c r="D157" s="1"/>
      <c r="E157" s="3" t="s">
        <v>668</v>
      </c>
      <c r="F157" s="3"/>
      <c r="G157" s="3"/>
      <c r="H157" s="2" t="s">
        <v>454</v>
      </c>
      <c r="I157" s="15" t="s">
        <v>742</v>
      </c>
    </row>
    <row r="158" spans="1:9" ht="34.200000000000003" x14ac:dyDescent="0.3">
      <c r="A158" s="3" t="s">
        <v>737</v>
      </c>
      <c r="B158" s="3" t="s">
        <v>476</v>
      </c>
      <c r="C158" s="3"/>
      <c r="D158" s="1"/>
      <c r="E158" s="3" t="s">
        <v>669</v>
      </c>
      <c r="F158" s="3"/>
      <c r="G158" s="3"/>
      <c r="H158" s="2" t="s">
        <v>454</v>
      </c>
      <c r="I158" s="15" t="s">
        <v>742</v>
      </c>
    </row>
    <row r="159" spans="1:9" ht="34.200000000000003" x14ac:dyDescent="0.3">
      <c r="A159" s="3" t="s">
        <v>737</v>
      </c>
      <c r="B159" s="3" t="s">
        <v>477</v>
      </c>
      <c r="C159" s="3"/>
      <c r="D159" s="1"/>
      <c r="E159" s="3" t="s">
        <v>670</v>
      </c>
      <c r="F159" s="3"/>
      <c r="G159" s="3"/>
      <c r="H159" s="2" t="s">
        <v>454</v>
      </c>
      <c r="I159" s="15" t="s">
        <v>742</v>
      </c>
    </row>
    <row r="160" spans="1:9" ht="34.200000000000003" x14ac:dyDescent="0.3">
      <c r="A160" s="3" t="s">
        <v>737</v>
      </c>
      <c r="B160" s="3" t="s">
        <v>477</v>
      </c>
      <c r="C160" s="3"/>
      <c r="D160" s="1"/>
      <c r="E160" s="3" t="s">
        <v>671</v>
      </c>
      <c r="F160" s="3"/>
      <c r="G160" s="3"/>
      <c r="H160" s="2" t="s">
        <v>454</v>
      </c>
      <c r="I160" s="15" t="s">
        <v>742</v>
      </c>
    </row>
    <row r="161" spans="1:9" ht="22.8" x14ac:dyDescent="0.3">
      <c r="A161" s="3" t="s">
        <v>737</v>
      </c>
      <c r="B161" s="3" t="s">
        <v>478</v>
      </c>
      <c r="C161" s="3"/>
      <c r="D161" s="1"/>
      <c r="E161" s="3" t="s">
        <v>672</v>
      </c>
      <c r="F161" s="3"/>
      <c r="G161" s="3"/>
      <c r="H161" s="2" t="s">
        <v>454</v>
      </c>
      <c r="I161" s="15" t="s">
        <v>742</v>
      </c>
    </row>
    <row r="162" spans="1:9" ht="34.200000000000003" x14ac:dyDescent="0.3">
      <c r="A162" s="3" t="s">
        <v>737</v>
      </c>
      <c r="B162" s="3" t="s">
        <v>478</v>
      </c>
      <c r="C162" s="3"/>
      <c r="D162" s="1"/>
      <c r="E162" s="3" t="s">
        <v>671</v>
      </c>
      <c r="F162" s="3"/>
      <c r="G162" s="3"/>
      <c r="H162" s="2" t="s">
        <v>454</v>
      </c>
      <c r="I162" s="15" t="s">
        <v>742</v>
      </c>
    </row>
    <row r="163" spans="1:9" ht="45.6" x14ac:dyDescent="0.3">
      <c r="A163" s="3" t="s">
        <v>737</v>
      </c>
      <c r="B163" s="3" t="s">
        <v>479</v>
      </c>
      <c r="C163" s="3"/>
      <c r="D163" s="1"/>
      <c r="E163" s="3" t="s">
        <v>673</v>
      </c>
      <c r="F163" s="3"/>
      <c r="G163" s="3"/>
      <c r="H163" s="2" t="s">
        <v>454</v>
      </c>
      <c r="I163" s="15" t="s">
        <v>742</v>
      </c>
    </row>
    <row r="164" spans="1:9" ht="34.200000000000003" x14ac:dyDescent="0.3">
      <c r="A164" s="3" t="s">
        <v>737</v>
      </c>
      <c r="B164" s="3" t="s">
        <v>480</v>
      </c>
      <c r="C164" s="3"/>
      <c r="D164" s="1"/>
      <c r="E164" s="3" t="s">
        <v>481</v>
      </c>
      <c r="F164" s="3"/>
      <c r="G164" s="3"/>
      <c r="H164" s="2" t="s">
        <v>454</v>
      </c>
      <c r="I164" s="15" t="s">
        <v>742</v>
      </c>
    </row>
    <row r="165" spans="1:9" ht="34.200000000000003" x14ac:dyDescent="0.3">
      <c r="A165" s="3" t="s">
        <v>737</v>
      </c>
      <c r="B165" s="3" t="s">
        <v>482</v>
      </c>
      <c r="C165" s="3"/>
      <c r="D165" s="1"/>
      <c r="E165" s="3" t="s">
        <v>481</v>
      </c>
      <c r="F165" s="3"/>
      <c r="G165" s="3"/>
      <c r="H165" s="2" t="s">
        <v>454</v>
      </c>
      <c r="I165" s="15" t="s">
        <v>742</v>
      </c>
    </row>
    <row r="166" spans="1:9" ht="34.200000000000003" x14ac:dyDescent="0.3">
      <c r="A166" s="3" t="s">
        <v>737</v>
      </c>
      <c r="B166" s="3" t="s">
        <v>483</v>
      </c>
      <c r="C166" s="3"/>
      <c r="D166" s="1"/>
      <c r="E166" s="3" t="s">
        <v>481</v>
      </c>
      <c r="F166" s="3"/>
      <c r="G166" s="3"/>
      <c r="H166" s="2" t="s">
        <v>454</v>
      </c>
      <c r="I166" s="15" t="s">
        <v>742</v>
      </c>
    </row>
    <row r="167" spans="1:9" ht="34.200000000000003" x14ac:dyDescent="0.3">
      <c r="A167" s="3" t="s">
        <v>737</v>
      </c>
      <c r="B167" s="3" t="s">
        <v>484</v>
      </c>
      <c r="C167" s="3"/>
      <c r="D167" s="1"/>
      <c r="E167" s="3" t="s">
        <v>671</v>
      </c>
      <c r="F167" s="3"/>
      <c r="G167" s="3"/>
      <c r="H167" s="2" t="s">
        <v>454</v>
      </c>
      <c r="I167" s="15" t="s">
        <v>742</v>
      </c>
    </row>
    <row r="168" spans="1:9" ht="57" x14ac:dyDescent="0.3">
      <c r="A168" s="3" t="s">
        <v>737</v>
      </c>
      <c r="B168" s="3" t="s">
        <v>485</v>
      </c>
      <c r="C168" s="3"/>
      <c r="D168" s="1"/>
      <c r="E168" s="3" t="s">
        <v>674</v>
      </c>
      <c r="F168" s="3"/>
      <c r="G168" s="3"/>
      <c r="H168" s="2" t="s">
        <v>454</v>
      </c>
      <c r="I168" s="15" t="s">
        <v>742</v>
      </c>
    </row>
    <row r="169" spans="1:9" ht="45.6" x14ac:dyDescent="0.3">
      <c r="A169" s="3" t="s">
        <v>737</v>
      </c>
      <c r="B169" s="3"/>
      <c r="C169" s="3" t="s">
        <v>1</v>
      </c>
      <c r="D169" s="1"/>
      <c r="E169" s="3" t="s">
        <v>666</v>
      </c>
      <c r="F169" s="3"/>
      <c r="G169" s="3"/>
      <c r="H169" s="2" t="s">
        <v>454</v>
      </c>
      <c r="I169" s="15" t="s">
        <v>742</v>
      </c>
    </row>
    <row r="170" spans="1:9" ht="22.8" x14ac:dyDescent="0.3">
      <c r="A170" s="2" t="s">
        <v>738</v>
      </c>
      <c r="B170" s="3" t="s">
        <v>500</v>
      </c>
      <c r="C170" s="3"/>
      <c r="D170" s="1"/>
      <c r="E170" s="3" t="s">
        <v>501</v>
      </c>
      <c r="F170" s="3"/>
      <c r="G170" s="3"/>
      <c r="H170" s="2" t="s">
        <v>454</v>
      </c>
      <c r="I170" s="15" t="s">
        <v>742</v>
      </c>
    </row>
    <row r="171" spans="1:9" ht="22.8" x14ac:dyDescent="0.3">
      <c r="A171" s="2" t="s">
        <v>738</v>
      </c>
      <c r="B171" s="3" t="s">
        <v>500</v>
      </c>
      <c r="C171" s="3"/>
      <c r="D171" s="1"/>
      <c r="E171" s="3" t="s">
        <v>501</v>
      </c>
      <c r="F171" s="3"/>
      <c r="G171" s="3"/>
      <c r="H171" s="2" t="s">
        <v>454</v>
      </c>
      <c r="I171" s="15" t="s">
        <v>742</v>
      </c>
    </row>
    <row r="172" spans="1:9" ht="22.8" x14ac:dyDescent="0.3">
      <c r="A172" s="2" t="s">
        <v>738</v>
      </c>
      <c r="B172" s="3" t="s">
        <v>502</v>
      </c>
      <c r="C172" s="3"/>
      <c r="D172" s="1"/>
      <c r="E172" s="3" t="s">
        <v>503</v>
      </c>
      <c r="F172" s="3"/>
      <c r="G172" s="3"/>
      <c r="H172" s="2" t="s">
        <v>454</v>
      </c>
      <c r="I172" s="15" t="s">
        <v>742</v>
      </c>
    </row>
    <row r="173" spans="1:9" ht="45.6" x14ac:dyDescent="0.3">
      <c r="A173" s="2" t="s">
        <v>738</v>
      </c>
      <c r="B173" s="3" t="s">
        <v>502</v>
      </c>
      <c r="C173" s="3"/>
      <c r="D173" s="1"/>
      <c r="E173" s="3" t="s">
        <v>686</v>
      </c>
      <c r="F173" s="3"/>
      <c r="G173" s="3"/>
      <c r="H173" s="2" t="s">
        <v>454</v>
      </c>
      <c r="I173" s="15" t="s">
        <v>742</v>
      </c>
    </row>
    <row r="174" spans="1:9" ht="22.8" x14ac:dyDescent="0.3">
      <c r="A174" s="2" t="s">
        <v>738</v>
      </c>
      <c r="B174" s="3" t="s">
        <v>502</v>
      </c>
      <c r="C174" s="3"/>
      <c r="D174" s="1"/>
      <c r="E174" s="3" t="s">
        <v>503</v>
      </c>
      <c r="F174" s="3"/>
      <c r="G174" s="3"/>
      <c r="H174" s="2" t="s">
        <v>454</v>
      </c>
      <c r="I174" s="15" t="s">
        <v>742</v>
      </c>
    </row>
    <row r="175" spans="1:9" ht="45.6" x14ac:dyDescent="0.3">
      <c r="A175" s="2" t="s">
        <v>738</v>
      </c>
      <c r="B175" s="3" t="s">
        <v>502</v>
      </c>
      <c r="C175" s="3"/>
      <c r="D175" s="1"/>
      <c r="E175" s="3" t="s">
        <v>686</v>
      </c>
      <c r="F175" s="3"/>
      <c r="G175" s="3"/>
      <c r="H175" s="2" t="s">
        <v>454</v>
      </c>
      <c r="I175" s="15" t="s">
        <v>742</v>
      </c>
    </row>
    <row r="176" spans="1:9" ht="45.6" x14ac:dyDescent="0.3">
      <c r="A176" s="3" t="s">
        <v>738</v>
      </c>
      <c r="B176" s="3"/>
      <c r="C176" s="3" t="s">
        <v>1</v>
      </c>
      <c r="D176" s="1"/>
      <c r="E176" s="3" t="s">
        <v>666</v>
      </c>
      <c r="F176" s="3"/>
      <c r="G176" s="3"/>
      <c r="H176" s="2" t="s">
        <v>454</v>
      </c>
      <c r="I176" s="15" t="s">
        <v>742</v>
      </c>
    </row>
    <row r="177" spans="1:9" ht="23.4" x14ac:dyDescent="0.3">
      <c r="A177" s="2" t="s">
        <v>738</v>
      </c>
      <c r="B177" s="3"/>
      <c r="C177" s="3" t="s">
        <v>1</v>
      </c>
      <c r="D177" s="1"/>
      <c r="E177" s="3" t="s">
        <v>499</v>
      </c>
      <c r="F177" s="3"/>
      <c r="G177" s="3"/>
      <c r="H177" s="2" t="s">
        <v>454</v>
      </c>
      <c r="I177" s="15" t="s">
        <v>742</v>
      </c>
    </row>
    <row r="178" spans="1:9" ht="45.6" x14ac:dyDescent="0.3">
      <c r="A178" s="3" t="s">
        <v>738</v>
      </c>
      <c r="B178" s="3"/>
      <c r="C178" s="3" t="s">
        <v>1</v>
      </c>
      <c r="D178" s="1"/>
      <c r="E178" s="3" t="s">
        <v>666</v>
      </c>
      <c r="F178" s="3"/>
      <c r="G178" s="3"/>
      <c r="H178" s="2" t="s">
        <v>454</v>
      </c>
      <c r="I178" s="15" t="s">
        <v>742</v>
      </c>
    </row>
    <row r="179" spans="1:9" ht="23.4" x14ac:dyDescent="0.3">
      <c r="A179" s="2" t="s">
        <v>738</v>
      </c>
      <c r="B179" s="3"/>
      <c r="C179" s="3" t="s">
        <v>1</v>
      </c>
      <c r="D179" s="1"/>
      <c r="E179" s="3" t="s">
        <v>499</v>
      </c>
      <c r="F179" s="3"/>
      <c r="G179" s="3"/>
      <c r="H179" s="2" t="s">
        <v>454</v>
      </c>
      <c r="I179" s="15" t="s">
        <v>742</v>
      </c>
    </row>
    <row r="180" spans="1:9" ht="125.4" x14ac:dyDescent="0.3">
      <c r="A180" s="14" t="s">
        <v>441</v>
      </c>
      <c r="B180" s="34" t="s">
        <v>88</v>
      </c>
      <c r="C180" s="14" t="s">
        <v>24</v>
      </c>
      <c r="D180" s="14" t="s">
        <v>89</v>
      </c>
      <c r="E180" s="14" t="s">
        <v>90</v>
      </c>
      <c r="F180" s="14" t="s">
        <v>556</v>
      </c>
      <c r="G180" s="12"/>
      <c r="H180" s="13" t="s">
        <v>3</v>
      </c>
      <c r="I180" s="13" t="s">
        <v>747</v>
      </c>
    </row>
    <row r="181" spans="1:9" x14ac:dyDescent="0.3">
      <c r="A181" s="12" t="s">
        <v>441</v>
      </c>
      <c r="B181" s="12" t="s">
        <v>88</v>
      </c>
      <c r="C181" s="12" t="s">
        <v>38</v>
      </c>
      <c r="D181" s="12" t="s">
        <v>89</v>
      </c>
      <c r="E181" s="12" t="s">
        <v>315</v>
      </c>
      <c r="F181" s="12" t="s">
        <v>316</v>
      </c>
      <c r="G181" s="12"/>
      <c r="H181" s="12" t="s">
        <v>317</v>
      </c>
      <c r="I181" s="15" t="s">
        <v>742</v>
      </c>
    </row>
    <row r="182" spans="1:9" ht="34.200000000000003" x14ac:dyDescent="0.3">
      <c r="A182" s="23" t="s">
        <v>441</v>
      </c>
      <c r="B182" s="23" t="s">
        <v>88</v>
      </c>
      <c r="C182" s="23" t="s">
        <v>92</v>
      </c>
      <c r="D182" s="23" t="s">
        <v>118</v>
      </c>
      <c r="E182" s="23" t="s">
        <v>318</v>
      </c>
      <c r="F182" s="23" t="s">
        <v>319</v>
      </c>
      <c r="G182" s="23"/>
      <c r="H182" s="24" t="s">
        <v>317</v>
      </c>
      <c r="I182" s="15" t="s">
        <v>742</v>
      </c>
    </row>
    <row r="183" spans="1:9" ht="22.8" x14ac:dyDescent="0.3">
      <c r="A183" s="14" t="s">
        <v>441</v>
      </c>
      <c r="B183" s="34" t="s">
        <v>91</v>
      </c>
      <c r="C183" s="14" t="s">
        <v>92</v>
      </c>
      <c r="D183" s="14" t="s">
        <v>89</v>
      </c>
      <c r="E183" s="14" t="s">
        <v>93</v>
      </c>
      <c r="F183" s="14" t="s">
        <v>94</v>
      </c>
      <c r="G183" s="12"/>
      <c r="H183" s="13" t="s">
        <v>3</v>
      </c>
      <c r="I183" s="13" t="s">
        <v>748</v>
      </c>
    </row>
    <row r="184" spans="1:9" ht="22.8" x14ac:dyDescent="0.3">
      <c r="A184" s="2" t="s">
        <v>441</v>
      </c>
      <c r="B184" s="3" t="s">
        <v>91</v>
      </c>
      <c r="C184" s="3"/>
      <c r="D184" s="3"/>
      <c r="E184" s="3" t="s">
        <v>630</v>
      </c>
      <c r="F184" s="3" t="s">
        <v>631</v>
      </c>
      <c r="G184" s="3"/>
      <c r="H184" s="2" t="s">
        <v>454</v>
      </c>
      <c r="I184" s="15" t="s">
        <v>742</v>
      </c>
    </row>
    <row r="185" spans="1:9" ht="22.8" x14ac:dyDescent="0.3">
      <c r="A185" s="14" t="s">
        <v>441</v>
      </c>
      <c r="B185" s="34" t="s">
        <v>95</v>
      </c>
      <c r="C185" s="14" t="s">
        <v>92</v>
      </c>
      <c r="D185" s="14" t="s">
        <v>89</v>
      </c>
      <c r="E185" s="14" t="s">
        <v>93</v>
      </c>
      <c r="F185" s="14" t="s">
        <v>94</v>
      </c>
      <c r="G185" s="12"/>
      <c r="H185" s="13" t="s">
        <v>3</v>
      </c>
      <c r="I185" s="13" t="s">
        <v>748</v>
      </c>
    </row>
    <row r="186" spans="1:9" ht="22.8" x14ac:dyDescent="0.3">
      <c r="A186" s="2" t="s">
        <v>441</v>
      </c>
      <c r="B186" s="3" t="s">
        <v>458</v>
      </c>
      <c r="C186" s="3"/>
      <c r="D186" s="3"/>
      <c r="E186" s="3" t="s">
        <v>632</v>
      </c>
      <c r="F186" s="3" t="s">
        <v>633</v>
      </c>
      <c r="G186" s="3"/>
      <c r="H186" s="2" t="s">
        <v>454</v>
      </c>
      <c r="I186" s="15" t="s">
        <v>742</v>
      </c>
    </row>
    <row r="187" spans="1:9" ht="22.8" x14ac:dyDescent="0.3">
      <c r="A187" s="2" t="s">
        <v>441</v>
      </c>
      <c r="B187" s="3" t="s">
        <v>458</v>
      </c>
      <c r="C187" s="3"/>
      <c r="D187" s="3"/>
      <c r="E187" s="3" t="s">
        <v>459</v>
      </c>
      <c r="F187" s="3" t="s">
        <v>460</v>
      </c>
      <c r="G187" s="3"/>
      <c r="H187" s="2" t="s">
        <v>454</v>
      </c>
      <c r="I187" s="15" t="s">
        <v>742</v>
      </c>
    </row>
    <row r="188" spans="1:9" ht="168" x14ac:dyDescent="0.3">
      <c r="A188" s="2" t="s">
        <v>441</v>
      </c>
      <c r="B188" s="3" t="s">
        <v>458</v>
      </c>
      <c r="C188" s="3"/>
      <c r="D188" s="3"/>
      <c r="E188" s="9" t="s">
        <v>634</v>
      </c>
      <c r="F188" s="3" t="s">
        <v>635</v>
      </c>
      <c r="G188" s="3"/>
      <c r="H188" s="2" t="s">
        <v>454</v>
      </c>
      <c r="I188" s="15" t="s">
        <v>742</v>
      </c>
    </row>
    <row r="189" spans="1:9" ht="22.8" x14ac:dyDescent="0.3">
      <c r="A189" s="1" t="s">
        <v>441</v>
      </c>
      <c r="B189" s="8" t="s">
        <v>96</v>
      </c>
      <c r="C189" s="1" t="s">
        <v>38</v>
      </c>
      <c r="D189" s="1"/>
      <c r="E189" s="1" t="s">
        <v>97</v>
      </c>
      <c r="F189" s="1" t="s">
        <v>98</v>
      </c>
      <c r="G189" s="3"/>
      <c r="H189" s="2" t="s">
        <v>3</v>
      </c>
      <c r="I189" s="13" t="s">
        <v>748</v>
      </c>
    </row>
    <row r="190" spans="1:9" ht="34.799999999999997" x14ac:dyDescent="0.3">
      <c r="A190" s="14" t="s">
        <v>441</v>
      </c>
      <c r="B190" s="34" t="s">
        <v>96</v>
      </c>
      <c r="C190" s="14" t="s">
        <v>24</v>
      </c>
      <c r="D190" s="14" t="s">
        <v>89</v>
      </c>
      <c r="E190" s="37" t="s">
        <v>99</v>
      </c>
      <c r="F190" s="14"/>
      <c r="G190" s="12"/>
      <c r="H190" s="13" t="s">
        <v>3</v>
      </c>
      <c r="I190" s="13" t="s">
        <v>748</v>
      </c>
    </row>
    <row r="191" spans="1:9" ht="57" x14ac:dyDescent="0.3">
      <c r="A191" s="23" t="s">
        <v>441</v>
      </c>
      <c r="B191" s="23" t="s">
        <v>96</v>
      </c>
      <c r="C191" s="23" t="s">
        <v>24</v>
      </c>
      <c r="D191" s="23" t="s">
        <v>118</v>
      </c>
      <c r="E191" s="23" t="s">
        <v>320</v>
      </c>
      <c r="F191" s="23" t="s">
        <v>321</v>
      </c>
      <c r="G191" s="23"/>
      <c r="H191" s="24" t="s">
        <v>317</v>
      </c>
      <c r="I191" s="15" t="s">
        <v>742</v>
      </c>
    </row>
    <row r="192" spans="1:9" x14ac:dyDescent="0.3">
      <c r="A192" s="12" t="s">
        <v>441</v>
      </c>
      <c r="B192" s="12" t="s">
        <v>96</v>
      </c>
      <c r="C192" s="12" t="s">
        <v>38</v>
      </c>
      <c r="D192" s="12" t="s">
        <v>89</v>
      </c>
      <c r="E192" s="12" t="s">
        <v>322</v>
      </c>
      <c r="F192" s="12" t="s">
        <v>323</v>
      </c>
      <c r="G192" s="12"/>
      <c r="H192" s="13" t="s">
        <v>317</v>
      </c>
      <c r="I192" s="15" t="s">
        <v>742</v>
      </c>
    </row>
    <row r="193" spans="1:9" ht="22.8" x14ac:dyDescent="0.3">
      <c r="A193" s="23" t="s">
        <v>441</v>
      </c>
      <c r="B193" s="23" t="s">
        <v>96</v>
      </c>
      <c r="C193" s="23" t="s">
        <v>24</v>
      </c>
      <c r="D193" s="23" t="s">
        <v>118</v>
      </c>
      <c r="E193" s="23" t="s">
        <v>506</v>
      </c>
      <c r="F193" s="23" t="s">
        <v>507</v>
      </c>
      <c r="G193" s="23"/>
      <c r="H193" s="24" t="s">
        <v>508</v>
      </c>
      <c r="I193" s="15" t="s">
        <v>742</v>
      </c>
    </row>
    <row r="194" spans="1:9" ht="180" x14ac:dyDescent="0.3">
      <c r="A194" s="23" t="s">
        <v>441</v>
      </c>
      <c r="B194" s="23" t="s">
        <v>96</v>
      </c>
      <c r="C194" s="23" t="s">
        <v>92</v>
      </c>
      <c r="D194" s="21" t="s">
        <v>118</v>
      </c>
      <c r="E194" s="30" t="s">
        <v>688</v>
      </c>
      <c r="F194" s="23" t="s">
        <v>509</v>
      </c>
      <c r="G194" s="23"/>
      <c r="H194" s="24" t="s">
        <v>508</v>
      </c>
      <c r="I194" s="15" t="s">
        <v>742</v>
      </c>
    </row>
    <row r="195" spans="1:9" ht="22.8" x14ac:dyDescent="0.3">
      <c r="A195" s="23" t="s">
        <v>441</v>
      </c>
      <c r="B195" s="23" t="s">
        <v>96</v>
      </c>
      <c r="C195" s="23" t="s">
        <v>24</v>
      </c>
      <c r="D195" s="23" t="s">
        <v>118</v>
      </c>
      <c r="E195" s="23" t="s">
        <v>506</v>
      </c>
      <c r="F195" s="23" t="s">
        <v>507</v>
      </c>
      <c r="G195" s="23"/>
      <c r="H195" s="24" t="s">
        <v>508</v>
      </c>
      <c r="I195" s="15" t="s">
        <v>742</v>
      </c>
    </row>
    <row r="196" spans="1:9" ht="180" x14ac:dyDescent="0.3">
      <c r="A196" s="23" t="s">
        <v>441</v>
      </c>
      <c r="B196" s="23" t="s">
        <v>96</v>
      </c>
      <c r="C196" s="23" t="s">
        <v>92</v>
      </c>
      <c r="D196" s="21" t="s">
        <v>118</v>
      </c>
      <c r="E196" s="30" t="s">
        <v>688</v>
      </c>
      <c r="F196" s="23" t="s">
        <v>509</v>
      </c>
      <c r="G196" s="23"/>
      <c r="H196" s="24" t="s">
        <v>508</v>
      </c>
      <c r="I196" s="15" t="s">
        <v>742</v>
      </c>
    </row>
    <row r="197" spans="1:9" ht="45.6" x14ac:dyDescent="0.3">
      <c r="A197" s="2" t="s">
        <v>441</v>
      </c>
      <c r="B197" s="3" t="s">
        <v>461</v>
      </c>
      <c r="C197" s="3"/>
      <c r="D197" s="3"/>
      <c r="E197" s="3" t="s">
        <v>636</v>
      </c>
      <c r="F197" s="3" t="s">
        <v>637</v>
      </c>
      <c r="G197" s="3"/>
      <c r="H197" s="2" t="s">
        <v>454</v>
      </c>
      <c r="I197" s="15" t="s">
        <v>742</v>
      </c>
    </row>
    <row r="198" spans="1:9" ht="57" x14ac:dyDescent="0.3">
      <c r="A198" s="2" t="s">
        <v>441</v>
      </c>
      <c r="B198" s="3" t="s">
        <v>461</v>
      </c>
      <c r="C198" s="3"/>
      <c r="D198" s="1"/>
      <c r="E198" s="3" t="s">
        <v>638</v>
      </c>
      <c r="F198" s="3" t="s">
        <v>728</v>
      </c>
      <c r="G198" s="3"/>
      <c r="H198" s="2" t="s">
        <v>454</v>
      </c>
      <c r="I198" s="15" t="s">
        <v>742</v>
      </c>
    </row>
    <row r="199" spans="1:9" ht="57" x14ac:dyDescent="0.3">
      <c r="A199" s="2" t="s">
        <v>441</v>
      </c>
      <c r="B199" s="3" t="s">
        <v>461</v>
      </c>
      <c r="C199" s="3"/>
      <c r="D199" s="1"/>
      <c r="E199" s="3" t="s">
        <v>639</v>
      </c>
      <c r="F199" s="3" t="s">
        <v>640</v>
      </c>
      <c r="G199" s="3"/>
      <c r="H199" s="2" t="s">
        <v>454</v>
      </c>
      <c r="I199" s="15" t="s">
        <v>742</v>
      </c>
    </row>
    <row r="200" spans="1:9" ht="120" x14ac:dyDescent="0.3">
      <c r="A200" s="2" t="s">
        <v>441</v>
      </c>
      <c r="B200" s="3" t="s">
        <v>461</v>
      </c>
      <c r="C200" s="3"/>
      <c r="D200" s="1"/>
      <c r="E200" s="9" t="s">
        <v>641</v>
      </c>
      <c r="F200" s="9" t="s">
        <v>729</v>
      </c>
      <c r="G200" s="3"/>
      <c r="H200" s="2" t="s">
        <v>454</v>
      </c>
      <c r="I200" s="15" t="s">
        <v>742</v>
      </c>
    </row>
    <row r="201" spans="1:9" ht="132" x14ac:dyDescent="0.3">
      <c r="A201" s="2" t="s">
        <v>441</v>
      </c>
      <c r="B201" s="3" t="s">
        <v>461</v>
      </c>
      <c r="C201" s="3"/>
      <c r="D201" s="1"/>
      <c r="E201" s="3" t="s">
        <v>642</v>
      </c>
      <c r="F201" s="9" t="s">
        <v>730</v>
      </c>
      <c r="G201" s="3"/>
      <c r="H201" s="2" t="s">
        <v>454</v>
      </c>
      <c r="I201" s="15" t="s">
        <v>742</v>
      </c>
    </row>
    <row r="202" spans="1:9" ht="22.8" x14ac:dyDescent="0.3">
      <c r="A202" s="1" t="s">
        <v>441</v>
      </c>
      <c r="B202" s="8" t="s">
        <v>100</v>
      </c>
      <c r="C202" s="1" t="s">
        <v>38</v>
      </c>
      <c r="D202" s="1"/>
      <c r="E202" s="1" t="s">
        <v>101</v>
      </c>
      <c r="F202" s="1" t="s">
        <v>98</v>
      </c>
      <c r="G202" s="3"/>
      <c r="H202" s="2" t="s">
        <v>3</v>
      </c>
      <c r="I202" s="13" t="s">
        <v>748</v>
      </c>
    </row>
    <row r="203" spans="1:9" x14ac:dyDescent="0.3">
      <c r="A203" s="12" t="s">
        <v>441</v>
      </c>
      <c r="B203" s="12" t="s">
        <v>100</v>
      </c>
      <c r="C203" s="12" t="s">
        <v>38</v>
      </c>
      <c r="D203" s="12" t="s">
        <v>89</v>
      </c>
      <c r="E203" s="12" t="s">
        <v>322</v>
      </c>
      <c r="F203" s="12" t="s">
        <v>323</v>
      </c>
      <c r="G203" s="12"/>
      <c r="H203" s="13" t="s">
        <v>317</v>
      </c>
      <c r="I203" s="15" t="s">
        <v>742</v>
      </c>
    </row>
    <row r="204" spans="1:9" ht="58.2" x14ac:dyDescent="0.3">
      <c r="A204" s="2" t="s">
        <v>441</v>
      </c>
      <c r="B204" s="3" t="s">
        <v>100</v>
      </c>
      <c r="C204" s="3"/>
      <c r="D204" s="1"/>
      <c r="E204" s="3" t="s">
        <v>462</v>
      </c>
      <c r="F204" s="3" t="s">
        <v>643</v>
      </c>
      <c r="G204" s="3"/>
      <c r="H204" s="2" t="s">
        <v>454</v>
      </c>
      <c r="I204" s="15" t="s">
        <v>742</v>
      </c>
    </row>
    <row r="205" spans="1:9" ht="125.4" x14ac:dyDescent="0.3">
      <c r="A205" s="2" t="s">
        <v>441</v>
      </c>
      <c r="B205" s="3" t="s">
        <v>100</v>
      </c>
      <c r="C205" s="3"/>
      <c r="D205" s="1"/>
      <c r="E205" s="3" t="s">
        <v>463</v>
      </c>
      <c r="F205" s="3" t="s">
        <v>644</v>
      </c>
      <c r="G205" s="3"/>
      <c r="H205" s="2" t="s">
        <v>454</v>
      </c>
      <c r="I205" s="15" t="s">
        <v>742</v>
      </c>
    </row>
    <row r="206" spans="1:9" ht="48" x14ac:dyDescent="0.3">
      <c r="A206" s="1" t="s">
        <v>441</v>
      </c>
      <c r="B206" s="8" t="s">
        <v>102</v>
      </c>
      <c r="C206" s="1" t="s">
        <v>1094</v>
      </c>
      <c r="D206" s="1"/>
      <c r="E206" s="8" t="s">
        <v>103</v>
      </c>
      <c r="F206" s="1"/>
      <c r="G206" s="3"/>
      <c r="H206" s="2" t="s">
        <v>3</v>
      </c>
      <c r="I206" s="13" t="s">
        <v>748</v>
      </c>
    </row>
    <row r="207" spans="1:9" ht="60" x14ac:dyDescent="0.3">
      <c r="A207" s="1" t="s">
        <v>441</v>
      </c>
      <c r="B207" s="8" t="s">
        <v>102</v>
      </c>
      <c r="C207" s="1" t="s">
        <v>38</v>
      </c>
      <c r="D207" s="1"/>
      <c r="E207" s="4" t="s">
        <v>709</v>
      </c>
      <c r="F207" s="1" t="s">
        <v>104</v>
      </c>
      <c r="G207" s="3"/>
      <c r="H207" s="2" t="s">
        <v>3</v>
      </c>
      <c r="I207" s="13" t="s">
        <v>748</v>
      </c>
    </row>
    <row r="208" spans="1:9" ht="34.200000000000003" x14ac:dyDescent="0.3">
      <c r="A208" s="23" t="s">
        <v>441</v>
      </c>
      <c r="B208" s="23" t="s">
        <v>102</v>
      </c>
      <c r="C208" s="23" t="s">
        <v>1</v>
      </c>
      <c r="D208" s="23" t="s">
        <v>118</v>
      </c>
      <c r="E208" s="23" t="s">
        <v>324</v>
      </c>
      <c r="F208" s="23" t="s">
        <v>325</v>
      </c>
      <c r="G208" s="23"/>
      <c r="H208" s="24" t="s">
        <v>317</v>
      </c>
      <c r="I208" s="15" t="s">
        <v>742</v>
      </c>
    </row>
    <row r="209" spans="1:9" ht="45.6" x14ac:dyDescent="0.3">
      <c r="A209" s="2" t="s">
        <v>441</v>
      </c>
      <c r="B209" s="3" t="s">
        <v>102</v>
      </c>
      <c r="C209" s="3"/>
      <c r="D209" s="1"/>
      <c r="E209" s="3" t="s">
        <v>645</v>
      </c>
      <c r="F209" s="3" t="s">
        <v>646</v>
      </c>
      <c r="G209" s="3"/>
      <c r="H209" s="2" t="s">
        <v>454</v>
      </c>
      <c r="I209" s="15" t="s">
        <v>742</v>
      </c>
    </row>
    <row r="210" spans="1:9" ht="102.6" x14ac:dyDescent="0.3">
      <c r="A210" s="2" t="s">
        <v>441</v>
      </c>
      <c r="B210" s="3" t="s">
        <v>102</v>
      </c>
      <c r="C210" s="3"/>
      <c r="D210" s="1"/>
      <c r="E210" s="3" t="s">
        <v>647</v>
      </c>
      <c r="F210" s="3" t="s">
        <v>648</v>
      </c>
      <c r="G210" s="3"/>
      <c r="H210" s="2" t="s">
        <v>454</v>
      </c>
      <c r="I210" s="15" t="s">
        <v>742</v>
      </c>
    </row>
    <row r="211" spans="1:9" ht="69.599999999999994" x14ac:dyDescent="0.3">
      <c r="A211" s="1" t="s">
        <v>441</v>
      </c>
      <c r="B211" s="8" t="s">
        <v>105</v>
      </c>
      <c r="C211" s="1" t="s">
        <v>24</v>
      </c>
      <c r="D211" s="1"/>
      <c r="E211" s="4" t="s">
        <v>106</v>
      </c>
      <c r="F211" s="8" t="s">
        <v>107</v>
      </c>
      <c r="G211" s="3"/>
      <c r="H211" s="2" t="s">
        <v>3</v>
      </c>
      <c r="I211" s="13" t="s">
        <v>748</v>
      </c>
    </row>
    <row r="212" spans="1:9" ht="23.4" x14ac:dyDescent="0.3">
      <c r="A212" s="1" t="s">
        <v>441</v>
      </c>
      <c r="B212" s="8" t="s">
        <v>105</v>
      </c>
      <c r="C212" s="1" t="s">
        <v>24</v>
      </c>
      <c r="D212" s="1"/>
      <c r="E212" s="4" t="s">
        <v>108</v>
      </c>
      <c r="F212" s="1"/>
      <c r="G212" s="3"/>
      <c r="H212" s="2" t="s">
        <v>3</v>
      </c>
      <c r="I212" s="13" t="s">
        <v>748</v>
      </c>
    </row>
    <row r="213" spans="1:9" ht="228" x14ac:dyDescent="0.3">
      <c r="A213" s="2" t="s">
        <v>441</v>
      </c>
      <c r="B213" s="3" t="s">
        <v>105</v>
      </c>
      <c r="C213" s="3"/>
      <c r="D213" s="1"/>
      <c r="E213" s="3" t="s">
        <v>649</v>
      </c>
      <c r="F213" s="3" t="s">
        <v>650</v>
      </c>
      <c r="G213" s="3"/>
      <c r="H213" s="2" t="s">
        <v>454</v>
      </c>
      <c r="I213" s="15" t="s">
        <v>742</v>
      </c>
    </row>
    <row r="214" spans="1:9" ht="408" x14ac:dyDescent="0.3">
      <c r="A214" s="2" t="s">
        <v>441</v>
      </c>
      <c r="B214" s="3" t="s">
        <v>105</v>
      </c>
      <c r="C214" s="3"/>
      <c r="D214" s="1"/>
      <c r="E214" s="9" t="s">
        <v>651</v>
      </c>
      <c r="F214" s="3" t="s">
        <v>652</v>
      </c>
      <c r="G214" s="3"/>
      <c r="H214" s="2" t="s">
        <v>454</v>
      </c>
      <c r="I214" s="15" t="s">
        <v>742</v>
      </c>
    </row>
    <row r="215" spans="1:9" ht="22.8" x14ac:dyDescent="0.3">
      <c r="A215" s="12" t="s">
        <v>441</v>
      </c>
      <c r="B215" s="12" t="s">
        <v>618</v>
      </c>
      <c r="C215" s="12" t="s">
        <v>38</v>
      </c>
      <c r="D215" s="12" t="s">
        <v>89</v>
      </c>
      <c r="E215" s="12" t="s">
        <v>326</v>
      </c>
      <c r="F215" s="12" t="s">
        <v>327</v>
      </c>
      <c r="G215" s="12"/>
      <c r="H215" s="13" t="s">
        <v>317</v>
      </c>
      <c r="I215" s="15" t="s">
        <v>742</v>
      </c>
    </row>
    <row r="216" spans="1:9" ht="57" x14ac:dyDescent="0.3">
      <c r="A216" s="23" t="s">
        <v>441</v>
      </c>
      <c r="B216" s="23" t="s">
        <v>689</v>
      </c>
      <c r="C216" s="23" t="s">
        <v>24</v>
      </c>
      <c r="D216" s="21" t="s">
        <v>118</v>
      </c>
      <c r="E216" s="29" t="s">
        <v>690</v>
      </c>
      <c r="F216" s="23" t="s">
        <v>510</v>
      </c>
      <c r="G216" s="23"/>
      <c r="H216" s="24" t="s">
        <v>508</v>
      </c>
      <c r="I216" s="15" t="s">
        <v>742</v>
      </c>
    </row>
    <row r="217" spans="1:9" ht="57" x14ac:dyDescent="0.3">
      <c r="A217" s="23" t="s">
        <v>441</v>
      </c>
      <c r="B217" s="23" t="s">
        <v>689</v>
      </c>
      <c r="C217" s="23" t="s">
        <v>24</v>
      </c>
      <c r="D217" s="21" t="s">
        <v>118</v>
      </c>
      <c r="E217" s="29" t="s">
        <v>690</v>
      </c>
      <c r="F217" s="23" t="s">
        <v>510</v>
      </c>
      <c r="G217" s="23"/>
      <c r="H217" s="24" t="s">
        <v>508</v>
      </c>
      <c r="I217" s="15" t="s">
        <v>742</v>
      </c>
    </row>
    <row r="218" spans="1:9" ht="204" x14ac:dyDescent="0.3">
      <c r="A218" s="1" t="s">
        <v>441</v>
      </c>
      <c r="B218" s="8" t="s">
        <v>109</v>
      </c>
      <c r="C218" s="1" t="s">
        <v>24</v>
      </c>
      <c r="D218" s="1"/>
      <c r="E218" s="4" t="s">
        <v>557</v>
      </c>
      <c r="F218" s="1" t="s">
        <v>110</v>
      </c>
      <c r="G218" s="3"/>
      <c r="H218" s="2" t="s">
        <v>3</v>
      </c>
      <c r="I218" s="2" t="s">
        <v>747</v>
      </c>
    </row>
    <row r="219" spans="1:9" ht="48" x14ac:dyDescent="0.3">
      <c r="A219" s="2" t="s">
        <v>441</v>
      </c>
      <c r="B219" s="3" t="s">
        <v>109</v>
      </c>
      <c r="C219" s="3"/>
      <c r="D219" s="1"/>
      <c r="E219" s="5" t="s">
        <v>653</v>
      </c>
      <c r="F219" s="3" t="s">
        <v>464</v>
      </c>
      <c r="G219" s="3"/>
      <c r="H219" s="2" t="s">
        <v>454</v>
      </c>
      <c r="I219" s="15" t="s">
        <v>742</v>
      </c>
    </row>
    <row r="220" spans="1:9" ht="96" x14ac:dyDescent="0.3">
      <c r="A220" s="1" t="s">
        <v>441</v>
      </c>
      <c r="B220" s="8" t="s">
        <v>111</v>
      </c>
      <c r="C220" s="1"/>
      <c r="D220" s="1"/>
      <c r="E220" s="4" t="s">
        <v>558</v>
      </c>
      <c r="F220" s="1"/>
      <c r="G220" s="3"/>
      <c r="H220" s="2" t="s">
        <v>3</v>
      </c>
      <c r="I220" s="2" t="s">
        <v>747</v>
      </c>
    </row>
    <row r="221" spans="1:9" ht="22.8" x14ac:dyDescent="0.3">
      <c r="A221" s="1" t="s">
        <v>441</v>
      </c>
      <c r="B221" s="8" t="s">
        <v>112</v>
      </c>
      <c r="C221" s="1" t="s">
        <v>38</v>
      </c>
      <c r="D221" s="1"/>
      <c r="E221" s="1" t="s">
        <v>97</v>
      </c>
      <c r="F221" s="1" t="s">
        <v>98</v>
      </c>
      <c r="G221" s="3"/>
      <c r="H221" s="2" t="s">
        <v>3</v>
      </c>
      <c r="I221" s="2" t="s">
        <v>747</v>
      </c>
    </row>
    <row r="222" spans="1:9" ht="22.8" x14ac:dyDescent="0.3">
      <c r="A222" s="1" t="s">
        <v>441</v>
      </c>
      <c r="B222" s="8" t="s">
        <v>113</v>
      </c>
      <c r="C222" s="1" t="s">
        <v>38</v>
      </c>
      <c r="D222" s="1"/>
      <c r="E222" s="1" t="s">
        <v>97</v>
      </c>
      <c r="F222" s="1" t="s">
        <v>98</v>
      </c>
      <c r="G222" s="3"/>
      <c r="H222" s="2" t="s">
        <v>3</v>
      </c>
      <c r="I222" s="2" t="s">
        <v>747</v>
      </c>
    </row>
    <row r="223" spans="1:9" ht="45.6" x14ac:dyDescent="0.3">
      <c r="A223" s="2" t="s">
        <v>441</v>
      </c>
      <c r="B223" s="3" t="s">
        <v>113</v>
      </c>
      <c r="C223" s="3"/>
      <c r="D223" s="1"/>
      <c r="E223" s="3" t="s">
        <v>654</v>
      </c>
      <c r="F223" s="3" t="s">
        <v>465</v>
      </c>
      <c r="G223" s="3"/>
      <c r="H223" s="2" t="s">
        <v>454</v>
      </c>
      <c r="I223" s="15" t="s">
        <v>742</v>
      </c>
    </row>
    <row r="224" spans="1:9" ht="68.400000000000006" x14ac:dyDescent="0.3">
      <c r="A224" s="2" t="s">
        <v>441</v>
      </c>
      <c r="B224" s="3" t="s">
        <v>466</v>
      </c>
      <c r="C224" s="3"/>
      <c r="D224" s="1"/>
      <c r="E224" s="3" t="s">
        <v>467</v>
      </c>
      <c r="F224" s="3" t="s">
        <v>655</v>
      </c>
      <c r="G224" s="3"/>
      <c r="H224" s="2" t="s">
        <v>454</v>
      </c>
      <c r="I224" s="15" t="s">
        <v>742</v>
      </c>
    </row>
    <row r="225" spans="1:9" ht="46.2" x14ac:dyDescent="0.3">
      <c r="A225" s="1" t="s">
        <v>441</v>
      </c>
      <c r="B225" s="8" t="s">
        <v>114</v>
      </c>
      <c r="C225" s="1" t="s">
        <v>24</v>
      </c>
      <c r="D225" s="1"/>
      <c r="E225" s="4" t="s">
        <v>115</v>
      </c>
      <c r="F225" s="1"/>
      <c r="G225" s="3"/>
      <c r="H225" s="2" t="s">
        <v>3</v>
      </c>
      <c r="I225" s="2" t="s">
        <v>747</v>
      </c>
    </row>
    <row r="226" spans="1:9" ht="68.400000000000006" x14ac:dyDescent="0.3">
      <c r="A226" s="2" t="s">
        <v>441</v>
      </c>
      <c r="B226" s="3" t="s">
        <v>114</v>
      </c>
      <c r="C226" s="3"/>
      <c r="D226" s="1"/>
      <c r="E226" s="3" t="s">
        <v>656</v>
      </c>
      <c r="F226" s="3" t="s">
        <v>657</v>
      </c>
      <c r="G226" s="3"/>
      <c r="H226" s="2" t="s">
        <v>454</v>
      </c>
      <c r="I226" s="15" t="s">
        <v>742</v>
      </c>
    </row>
    <row r="227" spans="1:9" x14ac:dyDescent="0.3">
      <c r="A227" s="12" t="s">
        <v>441</v>
      </c>
      <c r="B227" s="12" t="s">
        <v>328</v>
      </c>
      <c r="C227" s="12" t="s">
        <v>38</v>
      </c>
      <c r="D227" s="12" t="s">
        <v>89</v>
      </c>
      <c r="E227" s="12" t="s">
        <v>329</v>
      </c>
      <c r="F227" s="12" t="s">
        <v>330</v>
      </c>
      <c r="G227" s="12"/>
      <c r="H227" s="13" t="s">
        <v>317</v>
      </c>
      <c r="I227" s="15" t="s">
        <v>742</v>
      </c>
    </row>
    <row r="228" spans="1:9" ht="68.400000000000006" x14ac:dyDescent="0.3">
      <c r="A228" s="2" t="s">
        <v>441</v>
      </c>
      <c r="B228" s="3" t="s">
        <v>328</v>
      </c>
      <c r="C228" s="3"/>
      <c r="D228" s="1"/>
      <c r="E228" s="3" t="s">
        <v>658</v>
      </c>
      <c r="F228" s="3" t="s">
        <v>659</v>
      </c>
      <c r="G228" s="3"/>
      <c r="H228" s="2" t="s">
        <v>454</v>
      </c>
      <c r="I228" s="15" t="s">
        <v>742</v>
      </c>
    </row>
    <row r="229" spans="1:9" ht="79.8" x14ac:dyDescent="0.3">
      <c r="A229" s="2" t="s">
        <v>441</v>
      </c>
      <c r="B229" s="3" t="s">
        <v>328</v>
      </c>
      <c r="C229" s="3"/>
      <c r="D229" s="1"/>
      <c r="E229" s="3" t="s">
        <v>660</v>
      </c>
      <c r="F229" s="3" t="s">
        <v>661</v>
      </c>
      <c r="G229" s="3"/>
      <c r="H229" s="2" t="s">
        <v>454</v>
      </c>
      <c r="I229" s="15" t="s">
        <v>742</v>
      </c>
    </row>
    <row r="230" spans="1:9" ht="84" x14ac:dyDescent="0.3">
      <c r="A230" s="1" t="s">
        <v>441</v>
      </c>
      <c r="B230" s="8" t="s">
        <v>116</v>
      </c>
      <c r="C230" s="1" t="s">
        <v>24</v>
      </c>
      <c r="D230" s="1"/>
      <c r="E230" s="4" t="s">
        <v>559</v>
      </c>
      <c r="F230" s="1"/>
      <c r="G230" s="3"/>
      <c r="H230" s="2" t="s">
        <v>3</v>
      </c>
      <c r="I230" s="2" t="s">
        <v>747</v>
      </c>
    </row>
    <row r="231" spans="1:9" ht="22.8" x14ac:dyDescent="0.3">
      <c r="A231" s="1" t="s">
        <v>441</v>
      </c>
      <c r="B231" s="8" t="s">
        <v>116</v>
      </c>
      <c r="C231" s="1" t="s">
        <v>38</v>
      </c>
      <c r="D231" s="1"/>
      <c r="E231" s="1" t="s">
        <v>97</v>
      </c>
      <c r="F231" s="1" t="s">
        <v>98</v>
      </c>
      <c r="G231" s="3"/>
      <c r="H231" s="2" t="s">
        <v>3</v>
      </c>
      <c r="I231" s="2" t="s">
        <v>747</v>
      </c>
    </row>
    <row r="232" spans="1:9" ht="34.200000000000003" x14ac:dyDescent="0.3">
      <c r="A232" s="23" t="s">
        <v>441</v>
      </c>
      <c r="B232" s="23" t="s">
        <v>116</v>
      </c>
      <c r="C232" s="23" t="s">
        <v>24</v>
      </c>
      <c r="D232" s="23" t="s">
        <v>118</v>
      </c>
      <c r="E232" s="23" t="s">
        <v>331</v>
      </c>
      <c r="F232" s="23" t="s">
        <v>332</v>
      </c>
      <c r="G232" s="23"/>
      <c r="H232" s="24" t="s">
        <v>317</v>
      </c>
      <c r="I232" s="15" t="s">
        <v>742</v>
      </c>
    </row>
    <row r="233" spans="1:9" ht="68.400000000000006" x14ac:dyDescent="0.3">
      <c r="A233" s="23" t="s">
        <v>441</v>
      </c>
      <c r="B233" s="23" t="s">
        <v>116</v>
      </c>
      <c r="C233" s="23" t="s">
        <v>24</v>
      </c>
      <c r="D233" s="21" t="s">
        <v>118</v>
      </c>
      <c r="E233" s="31" t="s">
        <v>691</v>
      </c>
      <c r="F233" s="23" t="s">
        <v>511</v>
      </c>
      <c r="G233" s="23"/>
      <c r="H233" s="24" t="s">
        <v>508</v>
      </c>
      <c r="I233" s="15" t="s">
        <v>742</v>
      </c>
    </row>
    <row r="234" spans="1:9" ht="68.400000000000006" x14ac:dyDescent="0.3">
      <c r="A234" s="23" t="s">
        <v>441</v>
      </c>
      <c r="B234" s="23" t="s">
        <v>116</v>
      </c>
      <c r="C234" s="23" t="s">
        <v>24</v>
      </c>
      <c r="D234" s="21" t="s">
        <v>118</v>
      </c>
      <c r="E234" s="31" t="s">
        <v>691</v>
      </c>
      <c r="F234" s="23" t="s">
        <v>511</v>
      </c>
      <c r="G234" s="23"/>
      <c r="H234" s="24" t="s">
        <v>508</v>
      </c>
      <c r="I234" s="15" t="s">
        <v>742</v>
      </c>
    </row>
    <row r="235" spans="1:9" ht="45.6" x14ac:dyDescent="0.3">
      <c r="A235" s="21" t="s">
        <v>441</v>
      </c>
      <c r="B235" s="22" t="s">
        <v>117</v>
      </c>
      <c r="C235" s="21" t="s">
        <v>24</v>
      </c>
      <c r="D235" s="21" t="s">
        <v>118</v>
      </c>
      <c r="E235" s="21" t="s">
        <v>560</v>
      </c>
      <c r="F235" s="21" t="s">
        <v>561</v>
      </c>
      <c r="G235" s="23"/>
      <c r="H235" s="24" t="s">
        <v>3</v>
      </c>
      <c r="I235" s="24" t="s">
        <v>747</v>
      </c>
    </row>
    <row r="236" spans="1:9" ht="22.8" x14ac:dyDescent="0.3">
      <c r="A236" s="12" t="s">
        <v>441</v>
      </c>
      <c r="B236" s="12" t="s">
        <v>117</v>
      </c>
      <c r="C236" s="12" t="s">
        <v>38</v>
      </c>
      <c r="D236" s="14" t="s">
        <v>89</v>
      </c>
      <c r="E236" s="12" t="s">
        <v>333</v>
      </c>
      <c r="F236" s="13" t="s">
        <v>334</v>
      </c>
      <c r="G236" s="12"/>
      <c r="H236" s="13" t="s">
        <v>317</v>
      </c>
      <c r="I236" s="15" t="s">
        <v>742</v>
      </c>
    </row>
    <row r="237" spans="1:9" ht="45.6" x14ac:dyDescent="0.3">
      <c r="A237" s="23" t="s">
        <v>441</v>
      </c>
      <c r="B237" s="23" t="s">
        <v>117</v>
      </c>
      <c r="C237" s="23" t="s">
        <v>24</v>
      </c>
      <c r="D237" s="21" t="s">
        <v>118</v>
      </c>
      <c r="E237" s="23" t="s">
        <v>619</v>
      </c>
      <c r="F237" s="23" t="s">
        <v>335</v>
      </c>
      <c r="G237" s="23"/>
      <c r="H237" s="24" t="s">
        <v>317</v>
      </c>
      <c r="I237" s="15" t="s">
        <v>742</v>
      </c>
    </row>
    <row r="238" spans="1:9" ht="22.8" x14ac:dyDescent="0.3">
      <c r="A238" s="2" t="s">
        <v>441</v>
      </c>
      <c r="B238" s="3" t="s">
        <v>117</v>
      </c>
      <c r="C238" s="3" t="s">
        <v>1</v>
      </c>
      <c r="D238" s="1"/>
      <c r="E238" s="3" t="s">
        <v>662</v>
      </c>
      <c r="F238" s="3" t="s">
        <v>468</v>
      </c>
      <c r="G238" s="3"/>
      <c r="H238" s="2" t="s">
        <v>454</v>
      </c>
      <c r="I238" s="15" t="s">
        <v>742</v>
      </c>
    </row>
    <row r="239" spans="1:9" x14ac:dyDescent="0.3">
      <c r="A239" s="12" t="s">
        <v>441</v>
      </c>
      <c r="B239" s="12" t="s">
        <v>338</v>
      </c>
      <c r="C239" s="12" t="s">
        <v>38</v>
      </c>
      <c r="D239" s="14" t="s">
        <v>89</v>
      </c>
      <c r="E239" s="12" t="s">
        <v>339</v>
      </c>
      <c r="F239" s="12" t="s">
        <v>323</v>
      </c>
      <c r="G239" s="12"/>
      <c r="H239" s="13" t="s">
        <v>317</v>
      </c>
      <c r="I239" s="15" t="s">
        <v>742</v>
      </c>
    </row>
    <row r="240" spans="1:9" x14ac:dyDescent="0.3">
      <c r="A240" s="2" t="s">
        <v>441</v>
      </c>
      <c r="B240" s="3" t="s">
        <v>469</v>
      </c>
      <c r="C240" s="3"/>
      <c r="D240" s="1"/>
      <c r="E240" s="3" t="s">
        <v>470</v>
      </c>
      <c r="F240" s="3"/>
      <c r="G240" s="3"/>
      <c r="H240" s="2" t="s">
        <v>454</v>
      </c>
      <c r="I240" s="15" t="s">
        <v>742</v>
      </c>
    </row>
    <row r="241" spans="1:9" ht="68.400000000000006" x14ac:dyDescent="0.3">
      <c r="A241" s="23" t="s">
        <v>441</v>
      </c>
      <c r="B241" s="23" t="s">
        <v>469</v>
      </c>
      <c r="C241" s="23" t="s">
        <v>86</v>
      </c>
      <c r="D241" s="21" t="s">
        <v>118</v>
      </c>
      <c r="E241" s="32" t="s">
        <v>692</v>
      </c>
      <c r="F241" s="23" t="s">
        <v>512</v>
      </c>
      <c r="G241" s="23"/>
      <c r="H241" s="24" t="s">
        <v>508</v>
      </c>
      <c r="I241" s="15" t="s">
        <v>742</v>
      </c>
    </row>
    <row r="242" spans="1:9" ht="68.400000000000006" x14ac:dyDescent="0.3">
      <c r="A242" s="23" t="s">
        <v>441</v>
      </c>
      <c r="B242" s="23" t="s">
        <v>469</v>
      </c>
      <c r="C242" s="23" t="s">
        <v>86</v>
      </c>
      <c r="D242" s="21" t="s">
        <v>118</v>
      </c>
      <c r="E242" s="32" t="s">
        <v>692</v>
      </c>
      <c r="F242" s="23" t="s">
        <v>512</v>
      </c>
      <c r="G242" s="23"/>
      <c r="H242" s="24" t="s">
        <v>508</v>
      </c>
      <c r="I242" s="15" t="s">
        <v>742</v>
      </c>
    </row>
    <row r="243" spans="1:9" ht="45.6" x14ac:dyDescent="0.3">
      <c r="A243" s="15" t="s">
        <v>441</v>
      </c>
      <c r="B243" s="15" t="s">
        <v>620</v>
      </c>
      <c r="C243" s="15" t="s">
        <v>1095</v>
      </c>
      <c r="D243" s="17" t="s">
        <v>131</v>
      </c>
      <c r="E243" s="15" t="s">
        <v>336</v>
      </c>
      <c r="F243" s="15" t="s">
        <v>337</v>
      </c>
      <c r="G243" s="15"/>
      <c r="H243" s="16" t="s">
        <v>317</v>
      </c>
      <c r="I243" s="15" t="s">
        <v>742</v>
      </c>
    </row>
    <row r="244" spans="1:9" x14ac:dyDescent="0.3">
      <c r="A244" s="12" t="s">
        <v>441</v>
      </c>
      <c r="B244" s="12" t="s">
        <v>340</v>
      </c>
      <c r="C244" s="12" t="s">
        <v>38</v>
      </c>
      <c r="D244" s="14" t="s">
        <v>89</v>
      </c>
      <c r="E244" s="12" t="s">
        <v>341</v>
      </c>
      <c r="F244" s="12" t="s">
        <v>323</v>
      </c>
      <c r="G244" s="12"/>
      <c r="H244" s="13" t="s">
        <v>317</v>
      </c>
      <c r="I244" s="15" t="s">
        <v>742</v>
      </c>
    </row>
    <row r="245" spans="1:9" ht="22.8" x14ac:dyDescent="0.3">
      <c r="A245" s="23" t="s">
        <v>441</v>
      </c>
      <c r="B245" s="23" t="s">
        <v>340</v>
      </c>
      <c r="C245" s="23" t="s">
        <v>1095</v>
      </c>
      <c r="D245" s="21" t="s">
        <v>118</v>
      </c>
      <c r="E245" s="23" t="s">
        <v>342</v>
      </c>
      <c r="F245" s="23" t="s">
        <v>343</v>
      </c>
      <c r="G245" s="23"/>
      <c r="H245" s="24" t="s">
        <v>317</v>
      </c>
      <c r="I245" s="15" t="s">
        <v>742</v>
      </c>
    </row>
    <row r="246" spans="1:9" ht="22.8" x14ac:dyDescent="0.3">
      <c r="A246" s="12" t="s">
        <v>441</v>
      </c>
      <c r="B246" s="12" t="s">
        <v>344</v>
      </c>
      <c r="C246" s="12" t="s">
        <v>38</v>
      </c>
      <c r="D246" s="14" t="s">
        <v>89</v>
      </c>
      <c r="E246" s="12" t="s">
        <v>345</v>
      </c>
      <c r="F246" s="12" t="s">
        <v>346</v>
      </c>
      <c r="G246" s="12"/>
      <c r="H246" s="13" t="s">
        <v>317</v>
      </c>
      <c r="I246" s="15" t="s">
        <v>742</v>
      </c>
    </row>
    <row r="247" spans="1:9" ht="46.2" x14ac:dyDescent="0.3">
      <c r="A247" s="1" t="s">
        <v>441</v>
      </c>
      <c r="B247" s="8" t="s">
        <v>119</v>
      </c>
      <c r="C247" s="1" t="s">
        <v>24</v>
      </c>
      <c r="D247" s="1"/>
      <c r="E247" s="4" t="s">
        <v>120</v>
      </c>
      <c r="F247" s="1"/>
      <c r="G247" s="3"/>
      <c r="H247" s="2" t="s">
        <v>3</v>
      </c>
      <c r="I247" s="2" t="s">
        <v>749</v>
      </c>
    </row>
    <row r="248" spans="1:9" ht="24" x14ac:dyDescent="0.3">
      <c r="A248" s="1" t="s">
        <v>441</v>
      </c>
      <c r="B248" s="8" t="s">
        <v>119</v>
      </c>
      <c r="C248" s="1" t="s">
        <v>92</v>
      </c>
      <c r="D248" s="1"/>
      <c r="E248" s="8" t="s">
        <v>121</v>
      </c>
      <c r="F248" s="1"/>
      <c r="G248" s="3"/>
      <c r="H248" s="2" t="s">
        <v>3</v>
      </c>
      <c r="I248" s="2" t="s">
        <v>749</v>
      </c>
    </row>
    <row r="249" spans="1:9" ht="22.8" x14ac:dyDescent="0.3">
      <c r="A249" s="2" t="s">
        <v>441</v>
      </c>
      <c r="B249" s="3" t="s">
        <v>471</v>
      </c>
      <c r="C249" s="3"/>
      <c r="D249" s="1"/>
      <c r="E249" s="3" t="s">
        <v>472</v>
      </c>
      <c r="F249" s="3"/>
      <c r="G249" s="3"/>
      <c r="H249" s="2" t="s">
        <v>454</v>
      </c>
      <c r="I249" s="15" t="s">
        <v>742</v>
      </c>
    </row>
    <row r="250" spans="1:9" ht="34.200000000000003" x14ac:dyDescent="0.3">
      <c r="A250" s="1" t="s">
        <v>441</v>
      </c>
      <c r="B250" s="8" t="s">
        <v>122</v>
      </c>
      <c r="C250" s="1" t="s">
        <v>92</v>
      </c>
      <c r="D250" s="1"/>
      <c r="E250" s="1" t="s">
        <v>123</v>
      </c>
      <c r="F250" s="1" t="s">
        <v>124</v>
      </c>
      <c r="G250" s="3"/>
      <c r="H250" s="2" t="s">
        <v>3</v>
      </c>
      <c r="I250" s="2" t="s">
        <v>749</v>
      </c>
    </row>
    <row r="251" spans="1:9" x14ac:dyDescent="0.3">
      <c r="A251" s="2" t="s">
        <v>441</v>
      </c>
      <c r="B251" s="3" t="s">
        <v>473</v>
      </c>
      <c r="C251" s="3"/>
      <c r="D251" s="1"/>
      <c r="E251" s="3" t="s">
        <v>472</v>
      </c>
      <c r="F251" s="3"/>
      <c r="G251" s="3"/>
      <c r="H251" s="2" t="s">
        <v>454</v>
      </c>
      <c r="I251" s="15" t="s">
        <v>742</v>
      </c>
    </row>
    <row r="252" spans="1:9" x14ac:dyDescent="0.3">
      <c r="A252" s="12" t="s">
        <v>441</v>
      </c>
      <c r="B252" s="12" t="s">
        <v>347</v>
      </c>
      <c r="C252" s="12" t="s">
        <v>38</v>
      </c>
      <c r="D252" s="14" t="s">
        <v>89</v>
      </c>
      <c r="E252" s="12" t="s">
        <v>348</v>
      </c>
      <c r="F252" s="12" t="s">
        <v>349</v>
      </c>
      <c r="G252" s="12"/>
      <c r="H252" s="13" t="s">
        <v>317</v>
      </c>
      <c r="I252" s="15" t="s">
        <v>742</v>
      </c>
    </row>
    <row r="253" spans="1:9" x14ac:dyDescent="0.3">
      <c r="A253" s="12" t="s">
        <v>441</v>
      </c>
      <c r="B253" s="12" t="s">
        <v>347</v>
      </c>
      <c r="C253" s="12" t="s">
        <v>38</v>
      </c>
      <c r="D253" s="13" t="s">
        <v>26</v>
      </c>
      <c r="E253" s="12" t="s">
        <v>350</v>
      </c>
      <c r="F253" s="12" t="s">
        <v>323</v>
      </c>
      <c r="G253" s="12"/>
      <c r="H253" s="13" t="s">
        <v>317</v>
      </c>
      <c r="I253" s="15" t="s">
        <v>742</v>
      </c>
    </row>
    <row r="254" spans="1:9" ht="91.2" x14ac:dyDescent="0.3">
      <c r="A254" s="2" t="s">
        <v>441</v>
      </c>
      <c r="B254" s="3" t="s">
        <v>347</v>
      </c>
      <c r="C254" s="3"/>
      <c r="D254" s="1"/>
      <c r="E254" s="3" t="s">
        <v>663</v>
      </c>
      <c r="F254" s="3"/>
      <c r="G254" s="3"/>
      <c r="H254" s="2" t="s">
        <v>454</v>
      </c>
      <c r="I254" s="15" t="s">
        <v>742</v>
      </c>
    </row>
    <row r="255" spans="1:9" ht="57" x14ac:dyDescent="0.3">
      <c r="A255" s="23" t="s">
        <v>441</v>
      </c>
      <c r="B255" s="23" t="s">
        <v>347</v>
      </c>
      <c r="C255" s="23" t="s">
        <v>24</v>
      </c>
      <c r="D255" s="21" t="s">
        <v>118</v>
      </c>
      <c r="E255" s="33" t="s">
        <v>693</v>
      </c>
      <c r="F255" s="23" t="s">
        <v>694</v>
      </c>
      <c r="G255" s="23"/>
      <c r="H255" s="24" t="s">
        <v>508</v>
      </c>
      <c r="I255" s="15" t="s">
        <v>742</v>
      </c>
    </row>
    <row r="256" spans="1:9" ht="57" x14ac:dyDescent="0.3">
      <c r="A256" s="23" t="s">
        <v>441</v>
      </c>
      <c r="B256" s="23" t="s">
        <v>347</v>
      </c>
      <c r="C256" s="23" t="s">
        <v>24</v>
      </c>
      <c r="D256" s="21" t="s">
        <v>118</v>
      </c>
      <c r="E256" s="33" t="s">
        <v>693</v>
      </c>
      <c r="F256" s="23" t="s">
        <v>694</v>
      </c>
      <c r="G256" s="23"/>
      <c r="H256" s="24" t="s">
        <v>508</v>
      </c>
      <c r="I256" s="15" t="s">
        <v>742</v>
      </c>
    </row>
    <row r="257" spans="1:9" ht="57" x14ac:dyDescent="0.3">
      <c r="A257" s="2" t="s">
        <v>441</v>
      </c>
      <c r="B257" s="3" t="s">
        <v>474</v>
      </c>
      <c r="C257" s="3"/>
      <c r="D257" s="1"/>
      <c r="E257" s="3" t="s">
        <v>664</v>
      </c>
      <c r="F257" s="3"/>
      <c r="G257" s="3"/>
      <c r="H257" s="2" t="s">
        <v>454</v>
      </c>
      <c r="I257" s="15" t="s">
        <v>742</v>
      </c>
    </row>
    <row r="258" spans="1:9" ht="34.200000000000003" x14ac:dyDescent="0.3">
      <c r="A258" s="1" t="s">
        <v>441</v>
      </c>
      <c r="B258" s="8" t="s">
        <v>125</v>
      </c>
      <c r="C258" s="1" t="s">
        <v>92</v>
      </c>
      <c r="D258" s="1"/>
      <c r="E258" s="1" t="s">
        <v>562</v>
      </c>
      <c r="F258" s="1" t="s">
        <v>126</v>
      </c>
      <c r="G258" s="3"/>
      <c r="H258" s="2" t="s">
        <v>3</v>
      </c>
      <c r="I258" s="2" t="s">
        <v>749</v>
      </c>
    </row>
    <row r="259" spans="1:9" ht="60" x14ac:dyDescent="0.3">
      <c r="A259" s="21" t="s">
        <v>441</v>
      </c>
      <c r="B259" s="22" t="s">
        <v>127</v>
      </c>
      <c r="C259" s="21" t="s">
        <v>92</v>
      </c>
      <c r="D259" s="21" t="s">
        <v>118</v>
      </c>
      <c r="E259" s="22" t="s">
        <v>563</v>
      </c>
      <c r="F259" s="21"/>
      <c r="G259" s="23"/>
      <c r="H259" s="24" t="s">
        <v>3</v>
      </c>
      <c r="I259" s="24" t="s">
        <v>749</v>
      </c>
    </row>
    <row r="260" spans="1:9" ht="159.6" x14ac:dyDescent="0.3">
      <c r="A260" s="2" t="s">
        <v>441</v>
      </c>
      <c r="B260" s="3" t="s">
        <v>127</v>
      </c>
      <c r="C260" s="3"/>
      <c r="D260" s="1"/>
      <c r="E260" s="3" t="s">
        <v>665</v>
      </c>
      <c r="F260" s="3"/>
      <c r="G260" s="3"/>
      <c r="H260" s="2" t="s">
        <v>454</v>
      </c>
      <c r="I260" s="15" t="s">
        <v>742</v>
      </c>
    </row>
    <row r="261" spans="1:9" ht="22.8" x14ac:dyDescent="0.3">
      <c r="A261" s="12" t="s">
        <v>441</v>
      </c>
      <c r="B261" s="12" t="s">
        <v>351</v>
      </c>
      <c r="C261" s="12" t="s">
        <v>38</v>
      </c>
      <c r="D261" s="14" t="s">
        <v>89</v>
      </c>
      <c r="E261" s="12" t="s">
        <v>352</v>
      </c>
      <c r="F261" s="12" t="s">
        <v>330</v>
      </c>
      <c r="G261" s="12"/>
      <c r="H261" s="13" t="s">
        <v>317</v>
      </c>
      <c r="I261" s="15" t="s">
        <v>742</v>
      </c>
    </row>
    <row r="262" spans="1:9" ht="24" x14ac:dyDescent="0.3">
      <c r="A262" s="1" t="s">
        <v>441</v>
      </c>
      <c r="B262" s="8" t="s">
        <v>128</v>
      </c>
      <c r="C262" s="1"/>
      <c r="D262" s="1"/>
      <c r="E262" s="4" t="s">
        <v>129</v>
      </c>
      <c r="F262" s="1"/>
      <c r="G262" s="3"/>
      <c r="H262" s="2" t="s">
        <v>3</v>
      </c>
      <c r="I262" s="2" t="s">
        <v>749</v>
      </c>
    </row>
    <row r="263" spans="1:9" ht="57" x14ac:dyDescent="0.3">
      <c r="A263" s="17" t="s">
        <v>441</v>
      </c>
      <c r="B263" s="17" t="s">
        <v>130</v>
      </c>
      <c r="C263" s="17" t="s">
        <v>24</v>
      </c>
      <c r="D263" s="17" t="s">
        <v>131</v>
      </c>
      <c r="E263" s="17" t="s">
        <v>564</v>
      </c>
      <c r="F263" s="17" t="s">
        <v>132</v>
      </c>
      <c r="G263" s="15"/>
      <c r="H263" s="16" t="s">
        <v>3</v>
      </c>
      <c r="I263" s="16" t="s">
        <v>749</v>
      </c>
    </row>
    <row r="264" spans="1:9" ht="34.200000000000003" x14ac:dyDescent="0.3">
      <c r="A264" s="15" t="s">
        <v>441</v>
      </c>
      <c r="B264" s="15" t="s">
        <v>353</v>
      </c>
      <c r="C264" s="15" t="s">
        <v>1</v>
      </c>
      <c r="D264" s="17" t="s">
        <v>131</v>
      </c>
      <c r="E264" s="15" t="s">
        <v>354</v>
      </c>
      <c r="F264" s="15" t="s">
        <v>355</v>
      </c>
      <c r="G264" s="15"/>
      <c r="H264" s="16" t="s">
        <v>317</v>
      </c>
      <c r="I264" s="15" t="s">
        <v>742</v>
      </c>
    </row>
    <row r="265" spans="1:9" ht="22.8" x14ac:dyDescent="0.3">
      <c r="A265" s="23" t="s">
        <v>441</v>
      </c>
      <c r="B265" s="23" t="s">
        <v>356</v>
      </c>
      <c r="C265" s="23" t="s">
        <v>1</v>
      </c>
      <c r="D265" s="21" t="s">
        <v>118</v>
      </c>
      <c r="E265" s="23" t="s">
        <v>357</v>
      </c>
      <c r="F265" s="23" t="s">
        <v>358</v>
      </c>
      <c r="G265" s="23"/>
      <c r="H265" s="24" t="s">
        <v>317</v>
      </c>
      <c r="I265" s="15" t="s">
        <v>742</v>
      </c>
    </row>
    <row r="266" spans="1:9" x14ac:dyDescent="0.3">
      <c r="A266" s="23" t="s">
        <v>441</v>
      </c>
      <c r="B266" s="23" t="s">
        <v>356</v>
      </c>
      <c r="C266" s="23"/>
      <c r="D266" s="21" t="s">
        <v>118</v>
      </c>
      <c r="E266" s="28" t="s">
        <v>513</v>
      </c>
      <c r="F266" s="23" t="s">
        <v>514</v>
      </c>
      <c r="G266" s="23"/>
      <c r="H266" s="24" t="s">
        <v>508</v>
      </c>
      <c r="I266" s="15" t="s">
        <v>742</v>
      </c>
    </row>
    <row r="267" spans="1:9" x14ac:dyDescent="0.3">
      <c r="A267" s="23" t="s">
        <v>441</v>
      </c>
      <c r="B267" s="23" t="s">
        <v>356</v>
      </c>
      <c r="C267" s="23"/>
      <c r="D267" s="21" t="s">
        <v>118</v>
      </c>
      <c r="E267" s="28" t="s">
        <v>513</v>
      </c>
      <c r="F267" s="23" t="s">
        <v>514</v>
      </c>
      <c r="G267" s="23"/>
      <c r="H267" s="24" t="s">
        <v>508</v>
      </c>
      <c r="I267" s="15" t="s">
        <v>742</v>
      </c>
    </row>
    <row r="268" spans="1:9" ht="22.8" x14ac:dyDescent="0.3">
      <c r="A268" s="23" t="s">
        <v>441</v>
      </c>
      <c r="B268" s="23" t="s">
        <v>442</v>
      </c>
      <c r="C268" s="23" t="s">
        <v>443</v>
      </c>
      <c r="D268" s="21" t="s">
        <v>118</v>
      </c>
      <c r="E268" s="23" t="s">
        <v>444</v>
      </c>
      <c r="F268" s="23" t="s">
        <v>445</v>
      </c>
      <c r="G268" s="23"/>
      <c r="H268" s="24" t="s">
        <v>439</v>
      </c>
      <c r="I268" s="15" t="s">
        <v>742</v>
      </c>
    </row>
    <row r="269" spans="1:9" ht="22.8" x14ac:dyDescent="0.3">
      <c r="A269" s="12" t="s">
        <v>441</v>
      </c>
      <c r="B269" s="12" t="s">
        <v>446</v>
      </c>
      <c r="C269" s="12" t="s">
        <v>407</v>
      </c>
      <c r="D269" s="14" t="s">
        <v>89</v>
      </c>
      <c r="E269" s="12" t="s">
        <v>447</v>
      </c>
      <c r="F269" s="12" t="s">
        <v>448</v>
      </c>
      <c r="G269" s="12"/>
      <c r="H269" s="13" t="s">
        <v>439</v>
      </c>
      <c r="I269" s="15" t="s">
        <v>742</v>
      </c>
    </row>
    <row r="270" spans="1:9" ht="34.200000000000003" x14ac:dyDescent="0.3">
      <c r="A270" s="12" t="s">
        <v>441</v>
      </c>
      <c r="B270" s="12"/>
      <c r="C270" s="12" t="s">
        <v>407</v>
      </c>
      <c r="D270" s="14" t="s">
        <v>89</v>
      </c>
      <c r="E270" s="12" t="s">
        <v>625</v>
      </c>
      <c r="F270" s="12" t="s">
        <v>449</v>
      </c>
      <c r="G270" s="12"/>
      <c r="H270" s="13" t="s">
        <v>439</v>
      </c>
      <c r="I270" s="15" t="s">
        <v>742</v>
      </c>
    </row>
    <row r="271" spans="1:9" ht="79.8" x14ac:dyDescent="0.3">
      <c r="A271" s="2" t="s">
        <v>441</v>
      </c>
      <c r="B271" s="3"/>
      <c r="C271" s="3" t="s">
        <v>1</v>
      </c>
      <c r="D271" s="3"/>
      <c r="E271" s="3" t="s">
        <v>626</v>
      </c>
      <c r="F271" s="3" t="s">
        <v>627</v>
      </c>
      <c r="G271" s="3"/>
      <c r="H271" s="2" t="s">
        <v>454</v>
      </c>
      <c r="I271" s="15" t="s">
        <v>742</v>
      </c>
    </row>
    <row r="272" spans="1:9" ht="91.2" x14ac:dyDescent="0.3">
      <c r="A272" s="2" t="s">
        <v>441</v>
      </c>
      <c r="B272" s="3"/>
      <c r="C272" s="3" t="s">
        <v>1</v>
      </c>
      <c r="D272" s="3"/>
      <c r="E272" s="3" t="s">
        <v>628</v>
      </c>
      <c r="F272" s="3"/>
      <c r="G272" s="3"/>
      <c r="H272" s="2" t="s">
        <v>454</v>
      </c>
      <c r="I272" s="15" t="s">
        <v>742</v>
      </c>
    </row>
    <row r="273" spans="1:9" ht="45.6" x14ac:dyDescent="0.3">
      <c r="A273" s="2" t="s">
        <v>441</v>
      </c>
      <c r="B273" s="3"/>
      <c r="C273" s="3" t="s">
        <v>1</v>
      </c>
      <c r="D273" s="3"/>
      <c r="E273" s="3" t="s">
        <v>629</v>
      </c>
      <c r="F273" s="3"/>
      <c r="G273" s="3"/>
      <c r="H273" s="2" t="s">
        <v>454</v>
      </c>
      <c r="I273" s="15" t="s">
        <v>742</v>
      </c>
    </row>
    <row r="274" spans="1:9" x14ac:dyDescent="0.3">
      <c r="A274" s="2" t="s">
        <v>441</v>
      </c>
      <c r="B274" s="3"/>
      <c r="C274" s="3" t="s">
        <v>1</v>
      </c>
      <c r="D274" s="3"/>
      <c r="E274" s="3" t="s">
        <v>455</v>
      </c>
      <c r="F274" s="3" t="s">
        <v>456</v>
      </c>
      <c r="G274" s="3"/>
      <c r="H274" s="2" t="s">
        <v>454</v>
      </c>
      <c r="I274" s="15" t="s">
        <v>742</v>
      </c>
    </row>
    <row r="275" spans="1:9" ht="34.200000000000003" x14ac:dyDescent="0.3">
      <c r="A275" s="2" t="s">
        <v>441</v>
      </c>
      <c r="B275" s="3"/>
      <c r="C275" s="3" t="s">
        <v>86</v>
      </c>
      <c r="D275" s="3"/>
      <c r="E275" s="3" t="s">
        <v>457</v>
      </c>
      <c r="F275" s="3"/>
      <c r="G275" s="3"/>
      <c r="H275" s="2" t="s">
        <v>454</v>
      </c>
      <c r="I275" s="15" t="s">
        <v>742</v>
      </c>
    </row>
    <row r="276" spans="1:9" ht="57" x14ac:dyDescent="0.3">
      <c r="A276" s="3" t="s">
        <v>441</v>
      </c>
      <c r="B276" s="3"/>
      <c r="C276" s="3" t="s">
        <v>1</v>
      </c>
      <c r="D276" s="1"/>
      <c r="E276" s="6" t="s">
        <v>695</v>
      </c>
      <c r="F276" s="3" t="s">
        <v>696</v>
      </c>
      <c r="G276" s="3"/>
      <c r="H276" s="2" t="s">
        <v>508</v>
      </c>
      <c r="I276" s="15" t="s">
        <v>742</v>
      </c>
    </row>
    <row r="277" spans="1:9" ht="57" x14ac:dyDescent="0.3">
      <c r="A277" s="3" t="s">
        <v>441</v>
      </c>
      <c r="B277" s="3"/>
      <c r="C277" s="3" t="s">
        <v>1</v>
      </c>
      <c r="D277" s="1"/>
      <c r="E277" s="6" t="s">
        <v>695</v>
      </c>
      <c r="F277" s="3" t="s">
        <v>696</v>
      </c>
      <c r="G277" s="3"/>
      <c r="H277" s="2" t="s">
        <v>508</v>
      </c>
      <c r="I277" s="15" t="s">
        <v>742</v>
      </c>
    </row>
    <row r="278" spans="1:9" ht="34.200000000000003" x14ac:dyDescent="0.3">
      <c r="A278" s="15" t="s">
        <v>441</v>
      </c>
      <c r="B278" s="15"/>
      <c r="C278" s="15" t="s">
        <v>435</v>
      </c>
      <c r="D278" s="17" t="s">
        <v>131</v>
      </c>
      <c r="E278" s="15" t="s">
        <v>450</v>
      </c>
      <c r="F278" s="15" t="s">
        <v>451</v>
      </c>
      <c r="G278" s="15"/>
      <c r="H278" s="16" t="s">
        <v>439</v>
      </c>
      <c r="I278" s="15" t="s">
        <v>742</v>
      </c>
    </row>
    <row r="279" spans="1:9" ht="22.8" x14ac:dyDescent="0.3">
      <c r="A279" s="15" t="s">
        <v>441</v>
      </c>
      <c r="B279" s="15"/>
      <c r="C279" s="15" t="s">
        <v>435</v>
      </c>
      <c r="D279" s="17" t="s">
        <v>131</v>
      </c>
      <c r="E279" s="15" t="s">
        <v>452</v>
      </c>
      <c r="F279" s="15" t="s">
        <v>453</v>
      </c>
      <c r="G279" s="15"/>
      <c r="H279" s="16" t="s">
        <v>439</v>
      </c>
      <c r="I279" s="15" t="s">
        <v>742</v>
      </c>
    </row>
    <row r="280" spans="1:9" ht="22.8" x14ac:dyDescent="0.3">
      <c r="A280" s="14" t="s">
        <v>384</v>
      </c>
      <c r="B280" s="14"/>
      <c r="C280" s="14" t="s">
        <v>38</v>
      </c>
      <c r="D280" s="14" t="s">
        <v>89</v>
      </c>
      <c r="E280" s="14" t="s">
        <v>194</v>
      </c>
      <c r="F280" s="14" t="s">
        <v>195</v>
      </c>
      <c r="G280" s="12"/>
      <c r="H280" s="13" t="s">
        <v>3</v>
      </c>
      <c r="I280" s="13" t="s">
        <v>746</v>
      </c>
    </row>
    <row r="281" spans="1:9" ht="34.200000000000003" x14ac:dyDescent="0.3">
      <c r="A281" s="12" t="s">
        <v>384</v>
      </c>
      <c r="B281" s="12" t="s">
        <v>385</v>
      </c>
      <c r="C281" s="12" t="s">
        <v>38</v>
      </c>
      <c r="D281" s="14" t="s">
        <v>89</v>
      </c>
      <c r="E281" s="12" t="s">
        <v>386</v>
      </c>
      <c r="F281" s="12" t="s">
        <v>387</v>
      </c>
      <c r="G281" s="12"/>
      <c r="H281" s="13" t="s">
        <v>317</v>
      </c>
      <c r="I281" s="15" t="s">
        <v>742</v>
      </c>
    </row>
    <row r="282" spans="1:9" ht="57" x14ac:dyDescent="0.3">
      <c r="A282" s="14" t="s">
        <v>384</v>
      </c>
      <c r="B282" s="34" t="s">
        <v>212</v>
      </c>
      <c r="C282" s="14" t="s">
        <v>38</v>
      </c>
      <c r="D282" s="14" t="s">
        <v>89</v>
      </c>
      <c r="E282" s="38" t="s">
        <v>590</v>
      </c>
      <c r="F282" s="14" t="s">
        <v>591</v>
      </c>
      <c r="G282" s="12"/>
      <c r="H282" s="13" t="s">
        <v>3</v>
      </c>
      <c r="I282" s="13" t="s">
        <v>746</v>
      </c>
    </row>
    <row r="283" spans="1:9" ht="34.799999999999997" x14ac:dyDescent="0.3">
      <c r="A283" s="14" t="s">
        <v>384</v>
      </c>
      <c r="B283" s="34" t="s">
        <v>212</v>
      </c>
      <c r="C283" s="14" t="s">
        <v>38</v>
      </c>
      <c r="D283" s="14" t="s">
        <v>26</v>
      </c>
      <c r="E283" s="37" t="s">
        <v>213</v>
      </c>
      <c r="F283" s="14" t="s">
        <v>214</v>
      </c>
      <c r="G283" s="12"/>
      <c r="H283" s="13" t="s">
        <v>3</v>
      </c>
      <c r="I283" s="13" t="s">
        <v>746</v>
      </c>
    </row>
    <row r="284" spans="1:9" ht="91.2" x14ac:dyDescent="0.3">
      <c r="A284" s="15" t="s">
        <v>308</v>
      </c>
      <c r="B284" s="15" t="s">
        <v>215</v>
      </c>
      <c r="C284" s="15" t="s">
        <v>24</v>
      </c>
      <c r="D284" s="15" t="s">
        <v>4</v>
      </c>
      <c r="E284" s="15" t="s">
        <v>532</v>
      </c>
      <c r="F284" s="20" t="s">
        <v>533</v>
      </c>
      <c r="G284" s="15"/>
      <c r="H284" s="16" t="s">
        <v>508</v>
      </c>
      <c r="I284" s="15" t="s">
        <v>742</v>
      </c>
    </row>
    <row r="285" spans="1:9" ht="91.2" x14ac:dyDescent="0.3">
      <c r="A285" s="15" t="s">
        <v>308</v>
      </c>
      <c r="B285" s="15" t="s">
        <v>215</v>
      </c>
      <c r="C285" s="15" t="s">
        <v>24</v>
      </c>
      <c r="D285" s="15" t="s">
        <v>4</v>
      </c>
      <c r="E285" s="15" t="s">
        <v>532</v>
      </c>
      <c r="F285" s="20" t="s">
        <v>533</v>
      </c>
      <c r="G285" s="15"/>
      <c r="H285" s="16" t="s">
        <v>508</v>
      </c>
      <c r="I285" s="15" t="s">
        <v>742</v>
      </c>
    </row>
    <row r="286" spans="1:9" ht="148.19999999999999" x14ac:dyDescent="0.3">
      <c r="A286" s="21" t="s">
        <v>384</v>
      </c>
      <c r="B286" s="22" t="s">
        <v>215</v>
      </c>
      <c r="C286" s="21" t="s">
        <v>24</v>
      </c>
      <c r="D286" s="21" t="s">
        <v>118</v>
      </c>
      <c r="E286" s="26" t="s">
        <v>592</v>
      </c>
      <c r="F286" s="21" t="s">
        <v>593</v>
      </c>
      <c r="G286" s="23"/>
      <c r="H286" s="24" t="s">
        <v>3</v>
      </c>
      <c r="I286" s="24" t="s">
        <v>746</v>
      </c>
    </row>
    <row r="287" spans="1:9" ht="79.8" x14ac:dyDescent="0.3">
      <c r="A287" s="21" t="s">
        <v>384</v>
      </c>
      <c r="B287" s="22" t="s">
        <v>216</v>
      </c>
      <c r="C287" s="21" t="s">
        <v>38</v>
      </c>
      <c r="D287" s="21" t="s">
        <v>118</v>
      </c>
      <c r="E287" s="21" t="s">
        <v>594</v>
      </c>
      <c r="F287" s="21" t="s">
        <v>595</v>
      </c>
      <c r="G287" s="23"/>
      <c r="H287" s="24" t="s">
        <v>3</v>
      </c>
      <c r="I287" s="24" t="s">
        <v>746</v>
      </c>
    </row>
    <row r="288" spans="1:9" ht="34.200000000000003" x14ac:dyDescent="0.3">
      <c r="A288" s="21" t="s">
        <v>384</v>
      </c>
      <c r="B288" s="22" t="s">
        <v>217</v>
      </c>
      <c r="C288" s="21" t="s">
        <v>38</v>
      </c>
      <c r="D288" s="21" t="s">
        <v>118</v>
      </c>
      <c r="E288" s="21" t="s">
        <v>596</v>
      </c>
      <c r="F288" s="21" t="s">
        <v>218</v>
      </c>
      <c r="G288" s="23"/>
      <c r="H288" s="24" t="s">
        <v>3</v>
      </c>
      <c r="I288" s="24" t="s">
        <v>746</v>
      </c>
    </row>
    <row r="289" spans="1:9" ht="24" x14ac:dyDescent="0.3">
      <c r="A289" s="21" t="s">
        <v>384</v>
      </c>
      <c r="B289" s="22" t="s">
        <v>217</v>
      </c>
      <c r="C289" s="21" t="s">
        <v>24</v>
      </c>
      <c r="D289" s="21" t="s">
        <v>118</v>
      </c>
      <c r="E289" s="21" t="s">
        <v>219</v>
      </c>
      <c r="F289" s="21" t="s">
        <v>220</v>
      </c>
      <c r="G289" s="23"/>
      <c r="H289" s="24" t="s">
        <v>3</v>
      </c>
      <c r="I289" s="24" t="s">
        <v>746</v>
      </c>
    </row>
    <row r="290" spans="1:9" ht="148.19999999999999" x14ac:dyDescent="0.3">
      <c r="A290" s="21" t="s">
        <v>384</v>
      </c>
      <c r="B290" s="22" t="s">
        <v>217</v>
      </c>
      <c r="C290" s="21" t="s">
        <v>24</v>
      </c>
      <c r="D290" s="21" t="s">
        <v>118</v>
      </c>
      <c r="E290" s="26" t="s">
        <v>597</v>
      </c>
      <c r="F290" s="21" t="s">
        <v>598</v>
      </c>
      <c r="G290" s="23"/>
      <c r="H290" s="24" t="s">
        <v>3</v>
      </c>
      <c r="I290" s="24" t="s">
        <v>746</v>
      </c>
    </row>
    <row r="291" spans="1:9" x14ac:dyDescent="0.3">
      <c r="A291" s="14" t="s">
        <v>384</v>
      </c>
      <c r="B291" s="34" t="s">
        <v>221</v>
      </c>
      <c r="C291" s="14" t="s">
        <v>38</v>
      </c>
      <c r="D291" s="14" t="s">
        <v>89</v>
      </c>
      <c r="E291" s="14" t="s">
        <v>222</v>
      </c>
      <c r="F291" s="14" t="s">
        <v>223</v>
      </c>
      <c r="G291" s="12"/>
      <c r="H291" s="13" t="s">
        <v>3</v>
      </c>
      <c r="I291" s="13" t="s">
        <v>746</v>
      </c>
    </row>
    <row r="292" spans="1:9" ht="34.799999999999997" x14ac:dyDescent="0.3">
      <c r="A292" s="17" t="s">
        <v>384</v>
      </c>
      <c r="B292" s="18" t="s">
        <v>224</v>
      </c>
      <c r="C292" s="17" t="s">
        <v>599</v>
      </c>
      <c r="D292" s="17" t="s">
        <v>131</v>
      </c>
      <c r="E292" s="19" t="s">
        <v>225</v>
      </c>
      <c r="F292" s="17" t="s">
        <v>600</v>
      </c>
      <c r="G292" s="15"/>
      <c r="H292" s="16" t="s">
        <v>3</v>
      </c>
      <c r="I292" s="16" t="s">
        <v>746</v>
      </c>
    </row>
    <row r="293" spans="1:9" ht="34.200000000000003" x14ac:dyDescent="0.3">
      <c r="A293" s="14" t="s">
        <v>384</v>
      </c>
      <c r="B293" s="34" t="s">
        <v>226</v>
      </c>
      <c r="C293" s="14" t="s">
        <v>24</v>
      </c>
      <c r="D293" s="14" t="s">
        <v>89</v>
      </c>
      <c r="E293" s="14" t="s">
        <v>227</v>
      </c>
      <c r="F293" s="14" t="s">
        <v>228</v>
      </c>
      <c r="G293" s="12"/>
      <c r="H293" s="13" t="s">
        <v>3</v>
      </c>
      <c r="I293" s="13" t="s">
        <v>746</v>
      </c>
    </row>
    <row r="294" spans="1:9" ht="34.200000000000003" x14ac:dyDescent="0.3">
      <c r="A294" s="14" t="s">
        <v>384</v>
      </c>
      <c r="B294" s="34" t="s">
        <v>229</v>
      </c>
      <c r="C294" s="14" t="s">
        <v>24</v>
      </c>
      <c r="D294" s="14" t="s">
        <v>89</v>
      </c>
      <c r="E294" s="14" t="s">
        <v>230</v>
      </c>
      <c r="F294" s="14" t="s">
        <v>231</v>
      </c>
      <c r="G294" s="12"/>
      <c r="H294" s="13" t="s">
        <v>3</v>
      </c>
      <c r="I294" s="13" t="s">
        <v>746</v>
      </c>
    </row>
    <row r="295" spans="1:9" ht="72" x14ac:dyDescent="0.3">
      <c r="A295" s="21" t="s">
        <v>384</v>
      </c>
      <c r="B295" s="22" t="s">
        <v>232</v>
      </c>
      <c r="C295" s="21" t="s">
        <v>24</v>
      </c>
      <c r="D295" s="21" t="s">
        <v>118</v>
      </c>
      <c r="E295" s="22" t="s">
        <v>601</v>
      </c>
      <c r="F295" s="26" t="s">
        <v>723</v>
      </c>
      <c r="G295" s="23"/>
      <c r="H295" s="24" t="s">
        <v>3</v>
      </c>
      <c r="I295" s="24" t="s">
        <v>746</v>
      </c>
    </row>
    <row r="296" spans="1:9" ht="57" x14ac:dyDescent="0.3">
      <c r="A296" s="2" t="s">
        <v>384</v>
      </c>
      <c r="B296" s="3" t="s">
        <v>232</v>
      </c>
      <c r="C296" s="3"/>
      <c r="D296" s="1"/>
      <c r="E296" s="3" t="s">
        <v>682</v>
      </c>
      <c r="F296" s="3"/>
      <c r="G296" s="3"/>
      <c r="H296" s="2" t="s">
        <v>454</v>
      </c>
      <c r="I296" s="15" t="s">
        <v>742</v>
      </c>
    </row>
    <row r="297" spans="1:9" ht="57" x14ac:dyDescent="0.3">
      <c r="A297" s="2" t="s">
        <v>384</v>
      </c>
      <c r="B297" s="3" t="s">
        <v>232</v>
      </c>
      <c r="C297" s="3"/>
      <c r="D297" s="1"/>
      <c r="E297" s="3" t="s">
        <v>682</v>
      </c>
      <c r="F297" s="3"/>
      <c r="G297" s="3"/>
      <c r="H297" s="2" t="s">
        <v>454</v>
      </c>
      <c r="I297" s="15" t="s">
        <v>742</v>
      </c>
    </row>
    <row r="298" spans="1:9" ht="24" x14ac:dyDescent="0.3">
      <c r="A298" s="21" t="s">
        <v>384</v>
      </c>
      <c r="B298" s="22" t="s">
        <v>233</v>
      </c>
      <c r="C298" s="21" t="s">
        <v>24</v>
      </c>
      <c r="D298" s="21" t="s">
        <v>118</v>
      </c>
      <c r="E298" s="21" t="s">
        <v>602</v>
      </c>
      <c r="F298" s="26" t="s">
        <v>723</v>
      </c>
      <c r="G298" s="23"/>
      <c r="H298" s="24" t="s">
        <v>3</v>
      </c>
      <c r="I298" s="24" t="s">
        <v>746</v>
      </c>
    </row>
    <row r="299" spans="1:9" ht="45.6" x14ac:dyDescent="0.3">
      <c r="A299" s="1" t="s">
        <v>384</v>
      </c>
      <c r="B299" s="8" t="s">
        <v>234</v>
      </c>
      <c r="C299" s="1"/>
      <c r="D299" s="1"/>
      <c r="E299" s="1" t="s">
        <v>235</v>
      </c>
      <c r="F299" s="1" t="s">
        <v>231</v>
      </c>
      <c r="G299" s="3"/>
      <c r="H299" s="2" t="s">
        <v>3</v>
      </c>
      <c r="I299" s="2" t="s">
        <v>746</v>
      </c>
    </row>
    <row r="300" spans="1:9" ht="91.2" x14ac:dyDescent="0.3">
      <c r="A300" s="21" t="s">
        <v>384</v>
      </c>
      <c r="B300" s="22" t="s">
        <v>238</v>
      </c>
      <c r="C300" s="21" t="s">
        <v>24</v>
      </c>
      <c r="D300" s="21" t="s">
        <v>118</v>
      </c>
      <c r="E300" s="21" t="s">
        <v>603</v>
      </c>
      <c r="F300" s="21" t="s">
        <v>239</v>
      </c>
      <c r="G300" s="23"/>
      <c r="H300" s="24" t="s">
        <v>3</v>
      </c>
      <c r="I300" s="24" t="s">
        <v>746</v>
      </c>
    </row>
    <row r="301" spans="1:9" ht="22.8" x14ac:dyDescent="0.3">
      <c r="A301" s="21" t="s">
        <v>384</v>
      </c>
      <c r="B301" s="22" t="s">
        <v>240</v>
      </c>
      <c r="C301" s="21" t="s">
        <v>24</v>
      </c>
      <c r="D301" s="21" t="s">
        <v>118</v>
      </c>
      <c r="E301" s="21" t="s">
        <v>241</v>
      </c>
      <c r="F301" s="21" t="s">
        <v>242</v>
      </c>
      <c r="G301" s="23"/>
      <c r="H301" s="24" t="s">
        <v>3</v>
      </c>
      <c r="I301" s="24" t="s">
        <v>746</v>
      </c>
    </row>
    <row r="302" spans="1:9" ht="68.400000000000006" x14ac:dyDescent="0.3">
      <c r="A302" s="14" t="s">
        <v>384</v>
      </c>
      <c r="B302" s="34" t="s">
        <v>243</v>
      </c>
      <c r="C302" s="14" t="s">
        <v>24</v>
      </c>
      <c r="D302" s="14" t="s">
        <v>89</v>
      </c>
      <c r="E302" s="37" t="s">
        <v>604</v>
      </c>
      <c r="F302" s="14" t="s">
        <v>605</v>
      </c>
      <c r="G302" s="12"/>
      <c r="H302" s="13" t="s">
        <v>3</v>
      </c>
      <c r="I302" s="13" t="s">
        <v>746</v>
      </c>
    </row>
    <row r="303" spans="1:9" ht="84" x14ac:dyDescent="0.3">
      <c r="A303" s="14" t="s">
        <v>384</v>
      </c>
      <c r="B303" s="34" t="s">
        <v>244</v>
      </c>
      <c r="C303" s="14" t="s">
        <v>38</v>
      </c>
      <c r="D303" s="14" t="s">
        <v>89</v>
      </c>
      <c r="E303" s="37" t="s">
        <v>606</v>
      </c>
      <c r="F303" s="14" t="s">
        <v>607</v>
      </c>
      <c r="G303" s="12"/>
      <c r="H303" s="13" t="s">
        <v>3</v>
      </c>
      <c r="I303" s="13" t="s">
        <v>746</v>
      </c>
    </row>
    <row r="304" spans="1:9" ht="34.200000000000003" x14ac:dyDescent="0.3">
      <c r="A304" s="1" t="s">
        <v>384</v>
      </c>
      <c r="B304" s="8" t="s">
        <v>245</v>
      </c>
      <c r="C304" s="1"/>
      <c r="D304" s="1"/>
      <c r="E304" s="1" t="s">
        <v>608</v>
      </c>
      <c r="F304" s="1" t="s">
        <v>246</v>
      </c>
      <c r="G304" s="3"/>
      <c r="H304" s="2" t="s">
        <v>3</v>
      </c>
      <c r="I304" s="2" t="s">
        <v>746</v>
      </c>
    </row>
    <row r="305" spans="1:9" ht="22.8" x14ac:dyDescent="0.3">
      <c r="A305" s="14" t="s">
        <v>384</v>
      </c>
      <c r="B305" s="34" t="s">
        <v>247</v>
      </c>
      <c r="C305" s="14" t="s">
        <v>24</v>
      </c>
      <c r="D305" s="14" t="s">
        <v>89</v>
      </c>
      <c r="E305" s="14" t="s">
        <v>248</v>
      </c>
      <c r="F305" s="14" t="s">
        <v>249</v>
      </c>
      <c r="G305" s="12"/>
      <c r="H305" s="13" t="s">
        <v>3</v>
      </c>
      <c r="I305" s="13" t="s">
        <v>746</v>
      </c>
    </row>
    <row r="306" spans="1:9" ht="79.8" x14ac:dyDescent="0.3">
      <c r="A306" s="14" t="s">
        <v>384</v>
      </c>
      <c r="B306" s="34" t="s">
        <v>250</v>
      </c>
      <c r="C306" s="14" t="s">
        <v>24</v>
      </c>
      <c r="D306" s="14" t="s">
        <v>89</v>
      </c>
      <c r="E306" s="14" t="s">
        <v>609</v>
      </c>
      <c r="F306" s="14" t="s">
        <v>724</v>
      </c>
      <c r="G306" s="12"/>
      <c r="H306" s="13" t="s">
        <v>3</v>
      </c>
      <c r="I306" s="13" t="s">
        <v>746</v>
      </c>
    </row>
    <row r="307" spans="1:9" ht="24" x14ac:dyDescent="0.3">
      <c r="A307" s="14" t="s">
        <v>384</v>
      </c>
      <c r="B307" s="34" t="s">
        <v>251</v>
      </c>
      <c r="C307" s="14" t="s">
        <v>24</v>
      </c>
      <c r="D307" s="14" t="s">
        <v>89</v>
      </c>
      <c r="E307" s="14" t="s">
        <v>252</v>
      </c>
      <c r="F307" s="14" t="s">
        <v>253</v>
      </c>
      <c r="G307" s="12"/>
      <c r="H307" s="13" t="s">
        <v>3</v>
      </c>
      <c r="I307" s="13" t="s">
        <v>746</v>
      </c>
    </row>
    <row r="308" spans="1:9" ht="24" x14ac:dyDescent="0.3">
      <c r="A308" s="14" t="s">
        <v>384</v>
      </c>
      <c r="B308" s="34" t="s">
        <v>254</v>
      </c>
      <c r="C308" s="14" t="s">
        <v>24</v>
      </c>
      <c r="D308" s="14" t="s">
        <v>89</v>
      </c>
      <c r="E308" s="14" t="s">
        <v>252</v>
      </c>
      <c r="F308" s="14" t="s">
        <v>253</v>
      </c>
      <c r="G308" s="12"/>
      <c r="H308" s="13" t="s">
        <v>3</v>
      </c>
      <c r="I308" s="13" t="s">
        <v>746</v>
      </c>
    </row>
    <row r="309" spans="1:9" ht="34.200000000000003" x14ac:dyDescent="0.3">
      <c r="A309" s="14" t="s">
        <v>384</v>
      </c>
      <c r="B309" s="34" t="s">
        <v>255</v>
      </c>
      <c r="C309" s="14" t="s">
        <v>24</v>
      </c>
      <c r="D309" s="14" t="s">
        <v>89</v>
      </c>
      <c r="E309" s="14" t="s">
        <v>256</v>
      </c>
      <c r="F309" s="14" t="s">
        <v>257</v>
      </c>
      <c r="G309" s="12"/>
      <c r="H309" s="13" t="s">
        <v>3</v>
      </c>
      <c r="I309" s="13" t="s">
        <v>746</v>
      </c>
    </row>
    <row r="310" spans="1:9" ht="22.8" x14ac:dyDescent="0.3">
      <c r="A310" s="14" t="s">
        <v>384</v>
      </c>
      <c r="B310" s="34" t="s">
        <v>258</v>
      </c>
      <c r="C310" s="14" t="s">
        <v>24</v>
      </c>
      <c r="D310" s="14" t="s">
        <v>89</v>
      </c>
      <c r="E310" s="14" t="s">
        <v>259</v>
      </c>
      <c r="F310" s="14" t="s">
        <v>260</v>
      </c>
      <c r="G310" s="12"/>
      <c r="H310" s="13" t="s">
        <v>3</v>
      </c>
      <c r="I310" s="13" t="s">
        <v>746</v>
      </c>
    </row>
    <row r="311" spans="1:9" ht="34.200000000000003" x14ac:dyDescent="0.3">
      <c r="A311" s="14" t="s">
        <v>384</v>
      </c>
      <c r="B311" s="34" t="s">
        <v>263</v>
      </c>
      <c r="C311" s="14" t="s">
        <v>38</v>
      </c>
      <c r="D311" s="14" t="s">
        <v>89</v>
      </c>
      <c r="E311" s="14" t="s">
        <v>611</v>
      </c>
      <c r="F311" s="14" t="s">
        <v>264</v>
      </c>
      <c r="G311" s="12"/>
      <c r="H311" s="13" t="s">
        <v>3</v>
      </c>
      <c r="I311" s="13" t="s">
        <v>746</v>
      </c>
    </row>
    <row r="312" spans="1:9" ht="22.8" x14ac:dyDescent="0.3">
      <c r="A312" s="2" t="s">
        <v>384</v>
      </c>
      <c r="B312" s="3" t="s">
        <v>263</v>
      </c>
      <c r="C312" s="3"/>
      <c r="D312" s="1"/>
      <c r="E312" s="3" t="s">
        <v>497</v>
      </c>
      <c r="F312" s="3"/>
      <c r="G312" s="3"/>
      <c r="H312" s="2" t="s">
        <v>454</v>
      </c>
      <c r="I312" s="15" t="s">
        <v>742</v>
      </c>
    </row>
    <row r="313" spans="1:9" ht="22.8" x14ac:dyDescent="0.3">
      <c r="A313" s="2" t="s">
        <v>384</v>
      </c>
      <c r="B313" s="3" t="s">
        <v>263</v>
      </c>
      <c r="C313" s="3"/>
      <c r="D313" s="1"/>
      <c r="E313" s="3" t="s">
        <v>497</v>
      </c>
      <c r="F313" s="3"/>
      <c r="G313" s="3"/>
      <c r="H313" s="2" t="s">
        <v>454</v>
      </c>
      <c r="I313" s="15" t="s">
        <v>742</v>
      </c>
    </row>
    <row r="314" spans="1:9" ht="84" x14ac:dyDescent="0.3">
      <c r="A314" s="21" t="s">
        <v>384</v>
      </c>
      <c r="B314" s="22" t="s">
        <v>265</v>
      </c>
      <c r="C314" s="21" t="s">
        <v>38</v>
      </c>
      <c r="D314" s="21" t="s">
        <v>118</v>
      </c>
      <c r="E314" s="26" t="s">
        <v>725</v>
      </c>
      <c r="F314" s="21" t="s">
        <v>612</v>
      </c>
      <c r="G314" s="23"/>
      <c r="H314" s="24" t="s">
        <v>3</v>
      </c>
      <c r="I314" s="24" t="s">
        <v>746</v>
      </c>
    </row>
    <row r="315" spans="1:9" ht="57" x14ac:dyDescent="0.3">
      <c r="A315" s="2" t="s">
        <v>384</v>
      </c>
      <c r="B315" s="3" t="s">
        <v>265</v>
      </c>
      <c r="C315" s="3"/>
      <c r="D315" s="1"/>
      <c r="E315" s="3" t="s">
        <v>683</v>
      </c>
      <c r="F315" s="3"/>
      <c r="G315" s="3"/>
      <c r="H315" s="2" t="s">
        <v>454</v>
      </c>
      <c r="I315" s="15" t="s">
        <v>742</v>
      </c>
    </row>
    <row r="316" spans="1:9" ht="57" x14ac:dyDescent="0.3">
      <c r="A316" s="2" t="s">
        <v>384</v>
      </c>
      <c r="B316" s="3" t="s">
        <v>265</v>
      </c>
      <c r="C316" s="3"/>
      <c r="D316" s="1"/>
      <c r="E316" s="3" t="s">
        <v>683</v>
      </c>
      <c r="F316" s="3"/>
      <c r="G316" s="3"/>
      <c r="H316" s="2" t="s">
        <v>454</v>
      </c>
      <c r="I316" s="15" t="s">
        <v>742</v>
      </c>
    </row>
    <row r="317" spans="1:9" ht="24" x14ac:dyDescent="0.3">
      <c r="A317" s="14" t="s">
        <v>384</v>
      </c>
      <c r="B317" s="34" t="s">
        <v>266</v>
      </c>
      <c r="C317" s="14" t="s">
        <v>1</v>
      </c>
      <c r="D317" s="14" t="s">
        <v>89</v>
      </c>
      <c r="E317" s="14" t="s">
        <v>267</v>
      </c>
      <c r="F317" s="14"/>
      <c r="G317" s="12"/>
      <c r="H317" s="13" t="s">
        <v>3</v>
      </c>
      <c r="I317" s="13" t="s">
        <v>746</v>
      </c>
    </row>
    <row r="318" spans="1:9" ht="45.6" x14ac:dyDescent="0.3">
      <c r="A318" s="3" t="s">
        <v>308</v>
      </c>
      <c r="B318" s="3" t="s">
        <v>266</v>
      </c>
      <c r="C318" s="3" t="s">
        <v>1</v>
      </c>
      <c r="D318" s="3"/>
      <c r="E318" s="3" t="s">
        <v>309</v>
      </c>
      <c r="F318" s="3" t="s">
        <v>310</v>
      </c>
      <c r="G318" s="3"/>
      <c r="H318" s="3" t="s">
        <v>86</v>
      </c>
      <c r="I318" s="15" t="s">
        <v>742</v>
      </c>
    </row>
    <row r="319" spans="1:9" ht="22.8" x14ac:dyDescent="0.3">
      <c r="A319" s="12" t="s">
        <v>308</v>
      </c>
      <c r="B319" s="12" t="s">
        <v>266</v>
      </c>
      <c r="C319" s="12" t="s">
        <v>38</v>
      </c>
      <c r="D319" s="14" t="s">
        <v>26</v>
      </c>
      <c r="E319" s="12" t="s">
        <v>534</v>
      </c>
      <c r="F319" s="12" t="s">
        <v>535</v>
      </c>
      <c r="G319" s="12"/>
      <c r="H319" s="13" t="s">
        <v>508</v>
      </c>
      <c r="I319" s="15" t="s">
        <v>742</v>
      </c>
    </row>
    <row r="320" spans="1:9" ht="22.8" x14ac:dyDescent="0.3">
      <c r="A320" s="12" t="s">
        <v>308</v>
      </c>
      <c r="B320" s="12" t="s">
        <v>266</v>
      </c>
      <c r="C320" s="12" t="s">
        <v>38</v>
      </c>
      <c r="D320" s="14" t="s">
        <v>26</v>
      </c>
      <c r="E320" s="12" t="s">
        <v>534</v>
      </c>
      <c r="F320" s="12" t="s">
        <v>535</v>
      </c>
      <c r="G320" s="12"/>
      <c r="H320" s="13" t="s">
        <v>508</v>
      </c>
      <c r="I320" s="15" t="s">
        <v>742</v>
      </c>
    </row>
    <row r="321" spans="1:9" ht="22.8" x14ac:dyDescent="0.3">
      <c r="A321" s="23" t="s">
        <v>308</v>
      </c>
      <c r="B321" s="23" t="s">
        <v>388</v>
      </c>
      <c r="C321" s="23" t="s">
        <v>1</v>
      </c>
      <c r="D321" s="21" t="s">
        <v>118</v>
      </c>
      <c r="E321" s="23" t="s">
        <v>389</v>
      </c>
      <c r="F321" s="23" t="s">
        <v>390</v>
      </c>
      <c r="G321" s="23"/>
      <c r="H321" s="24" t="s">
        <v>317</v>
      </c>
      <c r="I321" s="15" t="s">
        <v>742</v>
      </c>
    </row>
    <row r="322" spans="1:9" ht="34.799999999999997" x14ac:dyDescent="0.3">
      <c r="A322" s="21" t="s">
        <v>384</v>
      </c>
      <c r="B322" s="22" t="s">
        <v>268</v>
      </c>
      <c r="C322" s="21" t="s">
        <v>1</v>
      </c>
      <c r="D322" s="21" t="s">
        <v>118</v>
      </c>
      <c r="E322" s="26" t="s">
        <v>269</v>
      </c>
      <c r="F322" s="21"/>
      <c r="G322" s="23"/>
      <c r="H322" s="24" t="s">
        <v>3</v>
      </c>
      <c r="I322" s="24" t="s">
        <v>746</v>
      </c>
    </row>
    <row r="323" spans="1:9" ht="36" x14ac:dyDescent="0.3">
      <c r="A323" s="1" t="s">
        <v>384</v>
      </c>
      <c r="B323" s="8" t="s">
        <v>275</v>
      </c>
      <c r="C323" s="1"/>
      <c r="D323" s="1"/>
      <c r="E323" s="1" t="s">
        <v>613</v>
      </c>
      <c r="F323" s="1" t="s">
        <v>276</v>
      </c>
      <c r="G323" s="3"/>
      <c r="H323" s="2" t="s">
        <v>3</v>
      </c>
      <c r="I323" s="2" t="s">
        <v>746</v>
      </c>
    </row>
    <row r="324" spans="1:9" ht="22.8" x14ac:dyDescent="0.3">
      <c r="A324" s="21" t="s">
        <v>384</v>
      </c>
      <c r="B324" s="21" t="s">
        <v>196</v>
      </c>
      <c r="C324" s="21" t="s">
        <v>92</v>
      </c>
      <c r="D324" s="21" t="s">
        <v>20</v>
      </c>
      <c r="E324" s="21" t="s">
        <v>197</v>
      </c>
      <c r="F324" s="21" t="s">
        <v>198</v>
      </c>
      <c r="G324" s="23"/>
      <c r="H324" s="24" t="s">
        <v>3</v>
      </c>
      <c r="I324" s="24" t="s">
        <v>746</v>
      </c>
    </row>
    <row r="325" spans="1:9" ht="22.8" x14ac:dyDescent="0.3">
      <c r="A325" s="21" t="s">
        <v>384</v>
      </c>
      <c r="B325" s="21" t="s">
        <v>199</v>
      </c>
      <c r="C325" s="21" t="s">
        <v>24</v>
      </c>
      <c r="D325" s="21" t="s">
        <v>20</v>
      </c>
      <c r="E325" s="21" t="s">
        <v>200</v>
      </c>
      <c r="F325" s="21" t="s">
        <v>201</v>
      </c>
      <c r="G325" s="23"/>
      <c r="H325" s="24" t="s">
        <v>3</v>
      </c>
      <c r="I325" s="24" t="s">
        <v>746</v>
      </c>
    </row>
    <row r="326" spans="1:9" ht="48" x14ac:dyDescent="0.3">
      <c r="A326" s="21" t="s">
        <v>384</v>
      </c>
      <c r="B326" s="21" t="s">
        <v>199</v>
      </c>
      <c r="C326" s="21" t="s">
        <v>24</v>
      </c>
      <c r="D326" s="21" t="s">
        <v>20</v>
      </c>
      <c r="E326" s="21" t="s">
        <v>202</v>
      </c>
      <c r="F326" s="22" t="s">
        <v>203</v>
      </c>
      <c r="G326" s="23"/>
      <c r="H326" s="24" t="s">
        <v>3</v>
      </c>
      <c r="I326" s="24" t="s">
        <v>746</v>
      </c>
    </row>
    <row r="327" spans="1:9" ht="45.6" x14ac:dyDescent="0.3">
      <c r="A327" s="21" t="s">
        <v>384</v>
      </c>
      <c r="B327" s="21" t="s">
        <v>204</v>
      </c>
      <c r="C327" s="21" t="s">
        <v>92</v>
      </c>
      <c r="D327" s="21" t="s">
        <v>118</v>
      </c>
      <c r="E327" s="27" t="s">
        <v>584</v>
      </c>
      <c r="F327" s="21" t="s">
        <v>205</v>
      </c>
      <c r="G327" s="23"/>
      <c r="H327" s="24" t="s">
        <v>3</v>
      </c>
      <c r="I327" s="24" t="s">
        <v>746</v>
      </c>
    </row>
    <row r="328" spans="1:9" ht="34.200000000000003" x14ac:dyDescent="0.3">
      <c r="A328" s="21" t="s">
        <v>384</v>
      </c>
      <c r="B328" s="21" t="s">
        <v>206</v>
      </c>
      <c r="C328" s="21" t="s">
        <v>38</v>
      </c>
      <c r="D328" s="21" t="s">
        <v>118</v>
      </c>
      <c r="E328" s="21" t="s">
        <v>585</v>
      </c>
      <c r="F328" s="21" t="s">
        <v>207</v>
      </c>
      <c r="G328" s="23"/>
      <c r="H328" s="24" t="s">
        <v>3</v>
      </c>
      <c r="I328" s="24" t="s">
        <v>746</v>
      </c>
    </row>
    <row r="329" spans="1:9" ht="57" x14ac:dyDescent="0.3">
      <c r="A329" s="21" t="s">
        <v>384</v>
      </c>
      <c r="B329" s="21" t="s">
        <v>208</v>
      </c>
      <c r="C329" s="21" t="s">
        <v>38</v>
      </c>
      <c r="D329" s="21" t="s">
        <v>118</v>
      </c>
      <c r="E329" s="27" t="s">
        <v>586</v>
      </c>
      <c r="F329" s="21" t="s">
        <v>209</v>
      </c>
      <c r="G329" s="23"/>
      <c r="H329" s="24" t="s">
        <v>3</v>
      </c>
      <c r="I329" s="24" t="s">
        <v>746</v>
      </c>
    </row>
    <row r="330" spans="1:9" ht="34.200000000000003" x14ac:dyDescent="0.3">
      <c r="A330" s="21" t="s">
        <v>384</v>
      </c>
      <c r="B330" s="21" t="s">
        <v>208</v>
      </c>
      <c r="C330" s="21" t="s">
        <v>38</v>
      </c>
      <c r="D330" s="21" t="s">
        <v>118</v>
      </c>
      <c r="E330" s="27" t="s">
        <v>587</v>
      </c>
      <c r="F330" s="21" t="s">
        <v>210</v>
      </c>
      <c r="G330" s="23"/>
      <c r="H330" s="24" t="s">
        <v>3</v>
      </c>
      <c r="I330" s="24" t="s">
        <v>746</v>
      </c>
    </row>
    <row r="331" spans="1:9" ht="34.799999999999997" x14ac:dyDescent="0.3">
      <c r="A331" s="21" t="s">
        <v>384</v>
      </c>
      <c r="B331" s="21" t="s">
        <v>236</v>
      </c>
      <c r="C331" s="21" t="s">
        <v>24</v>
      </c>
      <c r="D331" s="21" t="s">
        <v>118</v>
      </c>
      <c r="E331" s="26" t="s">
        <v>237</v>
      </c>
      <c r="F331" s="21"/>
      <c r="G331" s="23"/>
      <c r="H331" s="24" t="s">
        <v>3</v>
      </c>
      <c r="I331" s="24" t="s">
        <v>746</v>
      </c>
    </row>
    <row r="332" spans="1:9" ht="34.200000000000003" x14ac:dyDescent="0.3">
      <c r="A332" s="14" t="s">
        <v>384</v>
      </c>
      <c r="B332" s="14" t="s">
        <v>261</v>
      </c>
      <c r="C332" s="14" t="s">
        <v>24</v>
      </c>
      <c r="D332" s="14" t="s">
        <v>89</v>
      </c>
      <c r="E332" s="14" t="s">
        <v>610</v>
      </c>
      <c r="F332" s="14" t="s">
        <v>262</v>
      </c>
      <c r="G332" s="12"/>
      <c r="H332" s="13" t="s">
        <v>3</v>
      </c>
      <c r="I332" s="13" t="s">
        <v>746</v>
      </c>
    </row>
    <row r="333" spans="1:9" x14ac:dyDescent="0.3">
      <c r="A333" s="21" t="s">
        <v>384</v>
      </c>
      <c r="B333" s="21" t="s">
        <v>270</v>
      </c>
      <c r="C333" s="21" t="s">
        <v>24</v>
      </c>
      <c r="D333" s="21" t="s">
        <v>20</v>
      </c>
      <c r="E333" s="21" t="s">
        <v>271</v>
      </c>
      <c r="F333" s="21"/>
      <c r="G333" s="23"/>
      <c r="H333" s="24" t="s">
        <v>3</v>
      </c>
      <c r="I333" s="24" t="s">
        <v>746</v>
      </c>
    </row>
    <row r="334" spans="1:9" ht="34.200000000000003" x14ac:dyDescent="0.3">
      <c r="A334" s="21" t="s">
        <v>384</v>
      </c>
      <c r="B334" s="21" t="s">
        <v>272</v>
      </c>
      <c r="C334" s="21" t="s">
        <v>24</v>
      </c>
      <c r="D334" s="21" t="s">
        <v>20</v>
      </c>
      <c r="E334" s="21" t="s">
        <v>273</v>
      </c>
      <c r="F334" s="21" t="s">
        <v>274</v>
      </c>
      <c r="G334" s="23"/>
      <c r="H334" s="24" t="s">
        <v>3</v>
      </c>
      <c r="I334" s="24" t="s">
        <v>746</v>
      </c>
    </row>
    <row r="335" spans="1:9" ht="68.400000000000006" x14ac:dyDescent="0.3">
      <c r="A335" s="21" t="s">
        <v>384</v>
      </c>
      <c r="B335" s="21" t="s">
        <v>211</v>
      </c>
      <c r="C335" s="21" t="s">
        <v>24</v>
      </c>
      <c r="D335" s="21" t="s">
        <v>118</v>
      </c>
      <c r="E335" s="21" t="s">
        <v>588</v>
      </c>
      <c r="F335" s="21" t="s">
        <v>589</v>
      </c>
      <c r="G335" s="23"/>
      <c r="H335" s="24" t="s">
        <v>3</v>
      </c>
      <c r="I335" s="24" t="s">
        <v>746</v>
      </c>
    </row>
    <row r="336" spans="1:9" ht="45.6" x14ac:dyDescent="0.3">
      <c r="A336" s="2" t="s">
        <v>384</v>
      </c>
      <c r="B336" s="3"/>
      <c r="C336" s="3" t="s">
        <v>1</v>
      </c>
      <c r="D336" s="1"/>
      <c r="E336" s="3" t="s">
        <v>679</v>
      </c>
      <c r="F336" s="3"/>
      <c r="G336" s="3"/>
      <c r="H336" s="2" t="s">
        <v>454</v>
      </c>
      <c r="I336" s="15" t="s">
        <v>742</v>
      </c>
    </row>
    <row r="337" spans="1:9" ht="68.400000000000006" x14ac:dyDescent="0.3">
      <c r="A337" s="2" t="s">
        <v>384</v>
      </c>
      <c r="B337" s="3"/>
      <c r="C337" s="3" t="s">
        <v>1</v>
      </c>
      <c r="D337" s="1"/>
      <c r="E337" s="3" t="s">
        <v>680</v>
      </c>
      <c r="F337" s="3"/>
      <c r="G337" s="3"/>
      <c r="H337" s="2" t="s">
        <v>454</v>
      </c>
      <c r="I337" s="15" t="s">
        <v>742</v>
      </c>
    </row>
    <row r="338" spans="1:9" ht="79.8" x14ac:dyDescent="0.3">
      <c r="A338" s="2" t="s">
        <v>384</v>
      </c>
      <c r="B338" s="3"/>
      <c r="C338" s="3" t="s">
        <v>1</v>
      </c>
      <c r="D338" s="1"/>
      <c r="E338" s="3" t="s">
        <v>681</v>
      </c>
      <c r="F338" s="3"/>
      <c r="G338" s="3"/>
      <c r="H338" s="2" t="s">
        <v>454</v>
      </c>
      <c r="I338" s="15" t="s">
        <v>742</v>
      </c>
    </row>
    <row r="339" spans="1:9" ht="45.6" x14ac:dyDescent="0.3">
      <c r="A339" s="2" t="s">
        <v>384</v>
      </c>
      <c r="B339" s="3"/>
      <c r="C339" s="3" t="s">
        <v>1</v>
      </c>
      <c r="D339" s="1"/>
      <c r="E339" s="3" t="s">
        <v>679</v>
      </c>
      <c r="F339" s="3"/>
      <c r="G339" s="3"/>
      <c r="H339" s="2" t="s">
        <v>454</v>
      </c>
      <c r="I339" s="15" t="s">
        <v>742</v>
      </c>
    </row>
    <row r="340" spans="1:9" ht="68.400000000000006" x14ac:dyDescent="0.3">
      <c r="A340" s="2" t="s">
        <v>384</v>
      </c>
      <c r="B340" s="3"/>
      <c r="C340" s="3" t="s">
        <v>1</v>
      </c>
      <c r="D340" s="1"/>
      <c r="E340" s="3" t="s">
        <v>680</v>
      </c>
      <c r="F340" s="3"/>
      <c r="G340" s="3"/>
      <c r="H340" s="2" t="s">
        <v>454</v>
      </c>
      <c r="I340" s="15" t="s">
        <v>742</v>
      </c>
    </row>
    <row r="341" spans="1:9" ht="79.8" x14ac:dyDescent="0.3">
      <c r="A341" s="2" t="s">
        <v>384</v>
      </c>
      <c r="B341" s="3"/>
      <c r="C341" s="3" t="s">
        <v>1</v>
      </c>
      <c r="D341" s="1"/>
      <c r="E341" s="3" t="s">
        <v>681</v>
      </c>
      <c r="F341" s="3"/>
      <c r="G341" s="3"/>
      <c r="H341" s="2" t="s">
        <v>454</v>
      </c>
      <c r="I341" s="15" t="s">
        <v>742</v>
      </c>
    </row>
    <row r="342" spans="1:9" ht="22.8" x14ac:dyDescent="0.3">
      <c r="A342" s="14" t="s">
        <v>398</v>
      </c>
      <c r="B342" s="14"/>
      <c r="C342" s="14" t="s">
        <v>38</v>
      </c>
      <c r="D342" s="14" t="s">
        <v>89</v>
      </c>
      <c r="E342" s="14" t="s">
        <v>280</v>
      </c>
      <c r="F342" s="14" t="s">
        <v>195</v>
      </c>
      <c r="G342" s="12"/>
      <c r="H342" s="13" t="s">
        <v>3</v>
      </c>
      <c r="I342" s="13" t="s">
        <v>743</v>
      </c>
    </row>
    <row r="343" spans="1:9" ht="22.8" x14ac:dyDescent="0.3">
      <c r="A343" s="21" t="s">
        <v>398</v>
      </c>
      <c r="B343" s="21"/>
      <c r="C343" s="21" t="s">
        <v>1</v>
      </c>
      <c r="D343" s="21" t="s">
        <v>118</v>
      </c>
      <c r="E343" s="21" t="s">
        <v>281</v>
      </c>
      <c r="F343" s="21" t="s">
        <v>282</v>
      </c>
      <c r="G343" s="23"/>
      <c r="H343" s="24" t="s">
        <v>3</v>
      </c>
      <c r="I343" s="24" t="s">
        <v>743</v>
      </c>
    </row>
    <row r="344" spans="1:9" x14ac:dyDescent="0.3">
      <c r="A344" s="21" t="s">
        <v>398</v>
      </c>
      <c r="B344" s="24"/>
      <c r="C344" s="21" t="s">
        <v>1</v>
      </c>
      <c r="D344" s="21" t="s">
        <v>118</v>
      </c>
      <c r="E344" s="21" t="s">
        <v>283</v>
      </c>
      <c r="F344" s="21" t="s">
        <v>284</v>
      </c>
      <c r="G344" s="23"/>
      <c r="H344" s="24" t="s">
        <v>3</v>
      </c>
      <c r="I344" s="24" t="s">
        <v>743</v>
      </c>
    </row>
    <row r="345" spans="1:9" x14ac:dyDescent="0.3">
      <c r="A345" s="21" t="s">
        <v>398</v>
      </c>
      <c r="B345" s="25" t="s">
        <v>285</v>
      </c>
      <c r="C345" s="21" t="s">
        <v>38</v>
      </c>
      <c r="D345" s="21" t="s">
        <v>118</v>
      </c>
      <c r="E345" s="21" t="s">
        <v>286</v>
      </c>
      <c r="F345" s="21"/>
      <c r="G345" s="23"/>
      <c r="H345" s="24" t="s">
        <v>3</v>
      </c>
      <c r="I345" s="24" t="s">
        <v>743</v>
      </c>
    </row>
    <row r="346" spans="1:9" ht="48" x14ac:dyDescent="0.3">
      <c r="A346" s="21" t="s">
        <v>398</v>
      </c>
      <c r="B346" s="22" t="s">
        <v>287</v>
      </c>
      <c r="C346" s="21" t="s">
        <v>614</v>
      </c>
      <c r="D346" s="21" t="s">
        <v>118</v>
      </c>
      <c r="E346" s="26" t="s">
        <v>615</v>
      </c>
      <c r="F346" s="21"/>
      <c r="G346" s="23"/>
      <c r="H346" s="24" t="s">
        <v>3</v>
      </c>
      <c r="I346" s="24" t="s">
        <v>743</v>
      </c>
    </row>
    <row r="347" spans="1:9" ht="22.8" x14ac:dyDescent="0.3">
      <c r="A347" s="21" t="s">
        <v>398</v>
      </c>
      <c r="B347" s="22" t="s">
        <v>288</v>
      </c>
      <c r="C347" s="21" t="s">
        <v>38</v>
      </c>
      <c r="D347" s="21" t="s">
        <v>118</v>
      </c>
      <c r="E347" s="21" t="s">
        <v>289</v>
      </c>
      <c r="F347" s="21" t="s">
        <v>290</v>
      </c>
      <c r="G347" s="23"/>
      <c r="H347" s="24" t="s">
        <v>3</v>
      </c>
      <c r="I347" s="24" t="s">
        <v>743</v>
      </c>
    </row>
    <row r="348" spans="1:9" ht="96" x14ac:dyDescent="0.3">
      <c r="A348" s="21" t="s">
        <v>398</v>
      </c>
      <c r="B348" s="22" t="s">
        <v>291</v>
      </c>
      <c r="C348" s="21" t="s">
        <v>38</v>
      </c>
      <c r="D348" s="21" t="s">
        <v>118</v>
      </c>
      <c r="E348" s="26" t="s">
        <v>726</v>
      </c>
      <c r="F348" s="21" t="s">
        <v>292</v>
      </c>
      <c r="G348" s="23"/>
      <c r="H348" s="24" t="s">
        <v>3</v>
      </c>
      <c r="I348" s="24" t="s">
        <v>743</v>
      </c>
    </row>
    <row r="349" spans="1:9" ht="45.6" x14ac:dyDescent="0.3">
      <c r="A349" s="14" t="s">
        <v>398</v>
      </c>
      <c r="B349" s="34" t="s">
        <v>293</v>
      </c>
      <c r="C349" s="14" t="s">
        <v>38</v>
      </c>
      <c r="D349" s="14" t="s">
        <v>89</v>
      </c>
      <c r="E349" s="14" t="s">
        <v>727</v>
      </c>
      <c r="F349" s="14" t="s">
        <v>616</v>
      </c>
      <c r="G349" s="12"/>
      <c r="H349" s="13" t="s">
        <v>3</v>
      </c>
      <c r="I349" s="13" t="s">
        <v>743</v>
      </c>
    </row>
    <row r="350" spans="1:9" x14ac:dyDescent="0.3">
      <c r="A350" s="14" t="s">
        <v>398</v>
      </c>
      <c r="B350" s="34" t="s">
        <v>293</v>
      </c>
      <c r="C350" s="14" t="s">
        <v>38</v>
      </c>
      <c r="D350" s="14" t="s">
        <v>26</v>
      </c>
      <c r="E350" s="14" t="s">
        <v>294</v>
      </c>
      <c r="F350" s="14" t="s">
        <v>294</v>
      </c>
      <c r="G350" s="12"/>
      <c r="H350" s="13" t="s">
        <v>3</v>
      </c>
      <c r="I350" s="13" t="s">
        <v>743</v>
      </c>
    </row>
    <row r="351" spans="1:9" ht="22.8" x14ac:dyDescent="0.3">
      <c r="A351" s="17" t="s">
        <v>398</v>
      </c>
      <c r="B351" s="18" t="s">
        <v>295</v>
      </c>
      <c r="C351" s="17" t="s">
        <v>86</v>
      </c>
      <c r="D351" s="17" t="s">
        <v>131</v>
      </c>
      <c r="E351" s="17" t="s">
        <v>296</v>
      </c>
      <c r="F351" s="17" t="s">
        <v>297</v>
      </c>
      <c r="G351" s="15"/>
      <c r="H351" s="16" t="s">
        <v>3</v>
      </c>
      <c r="I351" s="16" t="s">
        <v>743</v>
      </c>
    </row>
    <row r="352" spans="1:9" ht="22.8" x14ac:dyDescent="0.3">
      <c r="A352" s="17" t="s">
        <v>398</v>
      </c>
      <c r="B352" s="18" t="s">
        <v>298</v>
      </c>
      <c r="C352" s="17" t="s">
        <v>86</v>
      </c>
      <c r="D352" s="17" t="s">
        <v>131</v>
      </c>
      <c r="E352" s="17" t="s">
        <v>299</v>
      </c>
      <c r="F352" s="17" t="s">
        <v>297</v>
      </c>
      <c r="G352" s="15"/>
      <c r="H352" s="16" t="s">
        <v>3</v>
      </c>
      <c r="I352" s="16" t="s">
        <v>743</v>
      </c>
    </row>
    <row r="353" spans="1:9" ht="22.8" x14ac:dyDescent="0.3">
      <c r="A353" s="17" t="s">
        <v>398</v>
      </c>
      <c r="B353" s="18" t="s">
        <v>300</v>
      </c>
      <c r="C353" s="17" t="s">
        <v>86</v>
      </c>
      <c r="D353" s="17" t="s">
        <v>131</v>
      </c>
      <c r="E353" s="17" t="s">
        <v>301</v>
      </c>
      <c r="F353" s="17" t="s">
        <v>302</v>
      </c>
      <c r="G353" s="15"/>
      <c r="H353" s="16" t="s">
        <v>3</v>
      </c>
      <c r="I353" s="16" t="s">
        <v>743</v>
      </c>
    </row>
    <row r="354" spans="1:9" ht="22.8" x14ac:dyDescent="0.3">
      <c r="A354" s="17" t="s">
        <v>398</v>
      </c>
      <c r="B354" s="18" t="s">
        <v>303</v>
      </c>
      <c r="C354" s="17" t="s">
        <v>92</v>
      </c>
      <c r="D354" s="17" t="s">
        <v>131</v>
      </c>
      <c r="E354" s="17" t="s">
        <v>304</v>
      </c>
      <c r="F354" s="17" t="s">
        <v>297</v>
      </c>
      <c r="G354" s="15"/>
      <c r="H354" s="16" t="s">
        <v>3</v>
      </c>
      <c r="I354" s="16" t="s">
        <v>743</v>
      </c>
    </row>
    <row r="355" spans="1:9" ht="22.8" x14ac:dyDescent="0.3">
      <c r="A355" s="23" t="s">
        <v>398</v>
      </c>
      <c r="B355" s="23" t="s">
        <v>399</v>
      </c>
      <c r="C355" s="23" t="s">
        <v>86</v>
      </c>
      <c r="D355" s="21" t="s">
        <v>118</v>
      </c>
      <c r="E355" s="23" t="s">
        <v>400</v>
      </c>
      <c r="F355" s="23" t="s">
        <v>401</v>
      </c>
      <c r="G355" s="23"/>
      <c r="H355" s="24" t="s">
        <v>317</v>
      </c>
      <c r="I355" s="15" t="s">
        <v>742</v>
      </c>
    </row>
    <row r="356" spans="1:9" ht="34.200000000000003" x14ac:dyDescent="0.3">
      <c r="A356" s="21" t="s">
        <v>398</v>
      </c>
      <c r="B356" s="21" t="s">
        <v>277</v>
      </c>
      <c r="C356" s="21" t="s">
        <v>24</v>
      </c>
      <c r="D356" s="21" t="s">
        <v>20</v>
      </c>
      <c r="E356" s="21" t="s">
        <v>278</v>
      </c>
      <c r="F356" s="21" t="s">
        <v>279</v>
      </c>
      <c r="G356" s="23"/>
      <c r="H356" s="24" t="s">
        <v>3</v>
      </c>
      <c r="I356" s="24" t="s">
        <v>743</v>
      </c>
    </row>
    <row r="357" spans="1:9" ht="22.8" x14ac:dyDescent="0.3">
      <c r="A357" s="23" t="s">
        <v>398</v>
      </c>
      <c r="B357" s="23" t="s">
        <v>402</v>
      </c>
      <c r="C357" s="23" t="s">
        <v>1</v>
      </c>
      <c r="D357" s="21" t="s">
        <v>118</v>
      </c>
      <c r="E357" s="23" t="s">
        <v>403</v>
      </c>
      <c r="F357" s="23" t="s">
        <v>404</v>
      </c>
      <c r="G357" s="23"/>
      <c r="H357" s="24" t="s">
        <v>317</v>
      </c>
      <c r="I357" s="15" t="s">
        <v>742</v>
      </c>
    </row>
  </sheetData>
  <autoFilter ref="A1:I357"/>
  <sortState ref="A2:I364">
    <sortCondition ref="A2:A364"/>
    <sortCondition ref="B2:B364"/>
  </sortState>
  <hyperlinks>
    <hyperlink ref="E196" r:id="rId1" display="http://www.eionet.europa.eu/gemet/inspire_themes"/>
    <hyperlink ref="F285" r:id="rId2" display="http://inspire.ec.europa.eu/schemas/inspire_vs/1.0/inspire_vs.xsd"/>
    <hyperlink ref="B60" r:id="rId3" display="https://github.com/inspire-eu-validation/ats-download-atom/blob/master/A.02.TGR2.conformtoAtomSpecification.md"/>
    <hyperlink ref="B62" r:id="rId4" display="https://github.com/inspire-eu-validation/ats-download-atom/blob/master/A.03.TGR3.conformtoGeoRSS-Simple.md"/>
    <hyperlink ref="B63" r:id="rId5" display="https://github.com/inspire-eu-validation/ats-download-atom/blob/master/A.04.TGR4.conformtoOpenSearch1.1.md"/>
    <hyperlink ref="B64" r:id="rId6" display="https://github.com/inspire-eu-validation/ats-download-atom/blob/master/A.04.TGR4.conformtoOpenSearch1.1.md"/>
    <hyperlink ref="E64" r:id="rId7" display="http://www.opensearch.org/Specifications/OpenSearch/1.1"/>
    <hyperlink ref="B65" r:id="rId8" display="https://github.com/inspire-eu-validation/ats-download-atom/blob/master/A.06.IR511.TGR6.linkToMetadataForTheService.md"/>
    <hyperlink ref="B66" r:id="rId9" display="https://github.com/inspire-eu-validation/ats-download-atom/blob/master/A.06.IR511.TGR6.linkToMetadataForTheService.md"/>
    <hyperlink ref="B67" r:id="rId10" display="https://github.com/inspire-eu-validation/ats-download-atom/blob/master/A.07.TGR7.selfreference.md"/>
    <hyperlink ref="B68" r:id="rId11" display="https://github.com/inspire-eu-validation/ats-download-atom/blob/master/A.08.IR222.TGR8.linktoOpenSearchDescription.md"/>
    <hyperlink ref="B72" r:id="rId12" display="https://github.com/inspire-eu-validation/ats-download-atom/blob/master/A.10.IR221.TGR10.rightselement.md"/>
    <hyperlink ref="B77" r:id="rId13" display="https://github.com/inspire-eu-validation/ats-download-atom/blob/master/A.13.IR221.TGR13.datasetidentifiers.md"/>
    <hyperlink ref="B78" r:id="rId14" display="https://github.com/inspire-eu-validation/ats-download-atom/blob/master/A.14.IR221.TGR14.linksToDatasetMetadata.md"/>
    <hyperlink ref="B79" r:id="rId15" display="https://github.com/inspire-eu-validation/ats-download-atom/blob/master/A.14.IR221.TGR14.linksToDatasetMetadata.md"/>
    <hyperlink ref="B80" r:id="rId16" display="https://github.com/inspire-eu-validation/ats-download-atom/blob/master/A.14.IR221.TGR14.linksToDatasetMetadata.md"/>
    <hyperlink ref="B83" r:id="rId17" display="https://github.com/inspire-eu-validation/ats-download-atom/blob/master/A.18.TGR19.entryUpdated.md"/>
    <hyperlink ref="B85" r:id="rId18" display="https://github.com/inspire-eu-validation/ats-download-atom/blob/master/A.26.IR313.TGR27.separateEntriesCRSFormat.md"/>
    <hyperlink ref="B86" r:id="rId19" display="https://github.com/inspire-eu-validation/ats-download-atom/blob/master/A.29.IR311.TGR31.languageForDownloadLink.md"/>
    <hyperlink ref="B87" r:id="rId20" display="https://github.com/inspire-eu-validation/ats-download-atom/blob/master/A.34.IR222.TGR39.provideOpenSearchDescription.md"/>
    <hyperlink ref="B89" r:id="rId21" display="https://github.com/inspire-eu-validation/ats-download-atom/blob/master/A.39.IR3.IR4.TGR44.openSearchQueryExample.md"/>
    <hyperlink ref="B95" r:id="rId22" display="https://github.com/inspire-eu-validation/ats-download-predefined-wfs/blob/master/A.02.IR2.IR4.TGR49.TGR50.TGR51.predefinedStoredQuery.md"/>
    <hyperlink ref="B98" r:id="rId23" display="https://github.com/inspire-eu-validation/ats-download-predefined-wfs/blob/master/A.03.IR221.TGR53.serviceMetadata.md"/>
    <hyperlink ref="B99" r:id="rId24" display="https://github.com/inspire-eu-validation/ats-download-predefined-wfs/blob/master/A.03.IR221.TGR53.serviceMetadata.md"/>
    <hyperlink ref="B100" r:id="rId25" display="https://github.com/inspire-eu-validation/ats-download-predefined-wfs/blob/master/A.03.IR221.TGR53.serviceMetadata.md"/>
    <hyperlink ref="B107" r:id="rId26" display="https://github.com/inspire-eu-validation/ats-download-predefined-wfs/blob/master/A.04.TGR55.TGR56.language.affects.capabilities.md"/>
    <hyperlink ref="B106" r:id="rId27" display="https://github.com/inspire-eu-validation/ats-download-predefined-wfs/blob/master/A.04.TGR55.TGR56.language.affects.capabilities.md"/>
    <hyperlink ref="B180" r:id="rId28" tooltip="A.01.validate.md" display="https://github.com/inspire-eu-validation/ats-metadata/blob/master/A.01.validate.md"/>
    <hyperlink ref="B183" r:id="rId29" display="https://github.com/inspire-eu-validation/ats-metadata/blob/master/A.02.title.md"/>
    <hyperlink ref="B185" r:id="rId30" tooltip="A.03.abstract.md" display="https://github.com/inspire-eu-validation/ats-metadata/blob/master/A.03.abstract.md"/>
    <hyperlink ref="B189" r:id="rId31" tooltip="A.05.IR14.ds.keyword.md" display="https://github.com/inspire-eu-validation/ats-metadata/blob/master/A.05.IR14.ds.keyword.md"/>
    <hyperlink ref="B190" r:id="rId32" tooltip="A.05.IR14.ds.keyword.md" display="https://github.com/inspire-eu-validation/ats-metadata/blob/master/A.05.IR14.ds.keyword.md"/>
    <hyperlink ref="B202" r:id="rId33" tooltip="A.06.IR15.srv.keyword.md" display="https://github.com/inspire-eu-validation/ats-metadata/blob/master/A.06.IR15.srv.keyword.md"/>
    <hyperlink ref="B206" r:id="rId34" tooltip="A.07.IR05.IR06.ds.identification.md" display="https://github.com/inspire-eu-validation/ats-metadata/blob/master/A.07.IR05.IR06.ds.identification.md"/>
    <hyperlink ref="E206" r:id="rId35" display="https://ies-svn.jrc.ec.europa.eu/projects/metadata/wiki/MIWP-8_%28L%29_Unique_Resource_Identifier"/>
    <hyperlink ref="B207" r:id="rId36" tooltip="A.07.IR05.IR06.ds.identification.md" display="https://github.com/inspire-eu-validation/ats-metadata/blob/master/A.07.IR05.IR06.ds.identification.md"/>
    <hyperlink ref="B211" r:id="rId37" tooltip="A.08.IR03.ds.linkage.md" display="https://github.com/inspire-eu-validation/ats-metadata/blob/master/A.08.IR03.ds.linkage.md"/>
    <hyperlink ref="F211" r:id="rId38" display="http://schemas.opengis.net/iso/19139/20070417/gmd/citation.xsd"/>
    <hyperlink ref="B212" r:id="rId39" tooltip="A.08.IR03.ds.linkage.md" display="https://github.com/inspire-eu-validation/ats-metadata/blob/master/A.08.IR03.ds.linkage.md"/>
    <hyperlink ref="B218" r:id="rId40" tooltip="A.09.IR04.srv.linkage.md" display="https://github.com/inspire-eu-validation/ats-metadata/blob/master/A.09.IR04.srv.linkage.md"/>
    <hyperlink ref="B220" r:id="rId41" tooltip="A.10.IR08.IR09.ds.language.md" display="https://github.com/inspire-eu-validation/ats-metadata/blob/master/A.10.IR08.IR09.ds.language.md"/>
    <hyperlink ref="B221" r:id="rId42" tooltip="A.11.IR10.IR11.ds.topic.md" display="https://github.com/inspire-eu-validation/ats-metadata/blob/master/A.11.IR10.IR11.ds.topic.md"/>
    <hyperlink ref="B222" r:id="rId43" tooltip="A.12.IR12.srv.type.md" display="https://github.com/inspire-eu-validation/ats-metadata/blob/master/A.12.IR12.srv.type.md"/>
    <hyperlink ref="B225" r:id="rId44" tooltip="A.14.IR16.IR17.IR18.vocab.md" display="https://github.com/inspire-eu-validation/ats-metadata/blob/master/A.14.IR16.IR17.IR18.vocab.md"/>
    <hyperlink ref="B230" r:id="rId45" tooltip="A.16.IR20.IR21.ds.bounds.md" display="https://github.com/inspire-eu-validation/ats-metadata/blob/master/A.16.IR20.IR21.ds.bounds.md"/>
    <hyperlink ref="B231" r:id="rId46" tooltip="A.16.IR20.IR21.ds.bounds.md" display="https://github.com/inspire-eu-validation/ats-metadata/blob/master/A.16.IR20.IR21.ds.bounds.md"/>
    <hyperlink ref="B235" r:id="rId47" tooltip="A.17.IR22.IR23.ds.temporal.md" display="https://github.com/inspire-eu-validation/ats-metadata/blob/master/A.17.IR22.IR23.ds.temporal.md"/>
    <hyperlink ref="B247" r:id="rId48" tooltip="A.22.IR33..IR34.ds.access.use.md" display="https://github.com/inspire-eu-validation/ats-metadata/blob/master/A.22.IR33..IR34.ds.access.use.md"/>
    <hyperlink ref="B248" r:id="rId49" tooltip="A.22.IR33..IR34.ds.access.use.md" display="https://github.com/inspire-eu-validation/ats-metadata/blob/master/A.22.IR33..IR34.ds.access.use.md"/>
    <hyperlink ref="E248" r:id="rId50" display="https://ies-svn.jrc.ec.europa.eu/projects/metadata/wiki/MIWP-8_%28I%29_Language_neutral_identifiers"/>
    <hyperlink ref="B250" r:id="rId51" tooltip="A.24.responsible.party.role.md" display="https://github.com/inspire-eu-validation/ats-metadata/blob/master/A.24.responsible.party.role.md"/>
    <hyperlink ref="B258" r:id="rId52" display="https://github.com/inspire-eu-validation/ats-metadata/blob/master/A.28.md.creation.date.md"/>
    <hyperlink ref="B259" r:id="rId53" tooltip="A.29.IR07.srv.identification.md" display="https://github.com/inspire-eu-validation/ats-metadata/blob/master/A.29.IR07.srv.identification.md"/>
    <hyperlink ref="E259" r:id="rId54" display="https://ies-svn.jrc.ec.europa.eu/projects/metadata/wiki/MIWP-8_%28M%29_Coupled_resources"/>
    <hyperlink ref="B262" r:id="rId55" tooltip="A.31.IR25.resource.creation.date.md" display="https://github.com/inspire-eu-validation/ats-metadata/blob/master/A.31.IR25.resource.creation.date.md"/>
    <hyperlink ref="B128" r:id="rId56" display="https://github.com/inspire-eu-validation/ats-interoperability-metadata/blob/master/A.01.IR13.1.crs.md"/>
    <hyperlink ref="B129" r:id="rId57" display="https://github.com/inspire-eu-validation/ats-interoperability-metadata/blob/master/A.01.IR13.1.crs.md"/>
    <hyperlink ref="B130" r:id="rId58" display="https://github.com/inspire-eu-validation/ats-interoperability-metadata/blob/master/A.02.IR13.2.trs.md"/>
    <hyperlink ref="B131" r:id="rId59" display="https://github.com/inspire-eu-validation/ats-interoperability-metadata/blob/master/A.03.IR13.3.enc.md"/>
    <hyperlink ref="F131" r:id="rId60" display="https://ies-svn.jrc.ec.europa.eu/issues/2324"/>
    <hyperlink ref="B132" r:id="rId61" display="https://github.com/inspire-eu-validation/ats-interoperability-metadata/blob/master/A.04.IR13.4.topo.md"/>
    <hyperlink ref="B133" r:id="rId62" display="https://github.com/inspire-eu-validation/ats-interoperability-metadata/blob/master/A.04.IR13.4.topo.md"/>
    <hyperlink ref="B134" r:id="rId63" display="https://github.com/inspire-eu-validation/ats-interoperability-metadata/blob/master/A.05.IR13.5.char.enc.md"/>
    <hyperlink ref="B18" r:id="rId64" display="https://github.com/inspire-eu-validation/ats-discovery-service/blob/master/A.01.01.ISO_AP.md"/>
    <hyperlink ref="B19" r:id="rId65" display="https://github.com/inspire-eu-validation/ats-discovery-service/blob/master/A.01.02.extended.behaviour.md"/>
    <hyperlink ref="B20" r:id="rId66" display="https://github.com/inspire-eu-validation/ats-discovery-service/blob/master/A.01.03.iso_19115_19119.model.md"/>
    <hyperlink ref="B23" r:id="rId67" display="https://github.com/inspire-eu-validation/ats-discovery-service/blob/master/A.01.04.language.parameter.md"/>
    <hyperlink ref="B24" r:id="rId68" display="https://github.com/inspire-eu-validation/ats-discovery-service/blob/master/A.01.05.iso-639.codes.md"/>
    <hyperlink ref="B25" r:id="rId69" display="https://github.com/inspire-eu-validation/ats-discovery-service/blob/master/A.01.06.unsupported.languages.md"/>
    <hyperlink ref="B26" r:id="rId70" display="https://github.com/inspire-eu-validation/ats-discovery-service/blob/master/A.02.01.iso.searching.parameters.md"/>
    <hyperlink ref="B27" r:id="rId71" display="https://github.com/inspire-eu-validation/ats-discovery-service/blob/master/A.02.02.additional.language.parameter.md"/>
    <hyperlink ref="B28" r:id="rId72" display="https://github.com/inspire-eu-validation/ats-discovery-service/blob/master/A.02.03.addiotional.search.attributes.md"/>
    <hyperlink ref="B29" r:id="rId73" display="https://github.com/inspire-eu-validation/ats-discovery-service/blob/master/A.02.04.discovery.service.metadata.parameters.md"/>
    <hyperlink ref="B30" r:id="rId74" display="https://github.com/inspire-eu-validation/ats-discovery-service/blob/master/A.02.05.inspire.service.md.conformant.md"/>
    <hyperlink ref="B31" r:id="rId75" display="https://github.com/inspire-eu-validation/ats-discovery-service/blob/master/A.02.06.federated.catalogues.advertisement.md"/>
    <hyperlink ref="B32" r:id="rId76" display="https://github.com/inspire-eu-validation/ats-discovery-service/blob/master/A.02.07.federated.discovery.service.md"/>
    <hyperlink ref="B33" r:id="rId77" display="https://github.com/inspire-eu-validation/ats-discovery-service/blob/master/A.02.08.natural.languages.md"/>
    <hyperlink ref="B34" r:id="rId78" display="https://github.com/inspire-eu-validation/ats-discovery-service/blob/master/A.02.09.response.language.md"/>
    <hyperlink ref="B35" r:id="rId79" display="https://github.com/inspire-eu-validation/ats-discovery-service/blob/master/A.02.10.supported.languages.md"/>
    <hyperlink ref="B36" r:id="rId80" display="https://github.com/inspire-eu-validation/ats-discovery-service/blob/master/A.02.11.xml.schema.md"/>
    <hyperlink ref="B37" r:id="rId81" display="https://github.com/inspire-eu-validation/ats-discovery-service/blob/master/A.03.01.inspire.search.attributes.md"/>
    <hyperlink ref="B38" r:id="rId82" display="https://github.com/inspire-eu-validation/ats-discovery-service/blob/master/A.03.02.language.query.parameters.md"/>
    <hyperlink ref="B39" r:id="rId83" display="https://github.com/inspire-eu-validation/ats-discovery-service/blob/master/A.03.03.language.search.attribute.md"/>
    <hyperlink ref="B40" r:id="rId84" display="https://github.com/inspire-eu-validation/ats-discovery-service/blob/master/A.03.04.query.md"/>
    <hyperlink ref="B41" r:id="rId85" display="https://github.com/inspire-eu-validation/ats-discovery-service/blob/master/A.03.05.inspire.md.elements.md"/>
    <hyperlink ref="B42" r:id="rId86" display="https://github.com/inspire-eu-validation/ats-discovery-service/blob/master/A.03.06.distributed.search.parameter.md"/>
    <hyperlink ref="B43" r:id="rId87" display="https://github.com/inspire-eu-validation/ats-discovery-service/blob/master/A.03.07.inspire.search.criteria.md"/>
    <hyperlink ref="B44" r:id="rId88" display="https://github.com/inspire-eu-validation/ats-discovery-service/blob/master/A.03.08.language.search.criteria.md"/>
    <hyperlink ref="B45" r:id="rId89" display="https://github.com/inspire-eu-validation/ats-discovery-service/blob/master/A.03.09.additional.search.criteria.md"/>
    <hyperlink ref="B46" r:id="rId90" display="https://github.com/inspire-eu-validation/ats-discovery-service/blob/master/A.03.10.missing.language.filter.md"/>
    <hyperlink ref="B47" r:id="rId91" display="https://github.com/inspire-eu-validation/ats-discovery-service/blob/master/A.03.11.language.filter.md"/>
    <hyperlink ref="B48" r:id="rId92" display="https://github.com/inspire-eu-validation/ats-discovery-service/blob/master/A.03.12.invalid.request.md"/>
    <hyperlink ref="B49" r:id="rId93" display="https://github.com/inspire-eu-validation/ats-discovery-service/blob/master/A.04.01.harvesting.readiness.md"/>
    <hyperlink ref="B50" r:id="rId94" display="https://github.com/inspire-eu-validation/ats-discovery-service/blob/master/A.04.02.third.party.discovery.services.published.md"/>
    <hyperlink ref="B51" r:id="rId95" display="https://github.com/inspire-eu-validation/ats-discovery-service/blob/master/A.05.01.third.party.discovery.services.harvestable.md"/>
    <hyperlink ref="B52" r:id="rId96" display="https://github.com/inspire-eu-validation/ats-discovery-service/blob/master/A.06.03.QoS.availability.md"/>
    <hyperlink ref="F326" r:id="rId97" display="http://cite.opengeospatial.org/teamengine/"/>
    <hyperlink ref="B282" r:id="rId98" tooltip="A.02.IR04.extended.capabilities.node.md" display="https://github.com/inspire-eu-validation/ats-view-wms/blob/master/A.02.IR04.extended.capabilities.node.md"/>
    <hyperlink ref="B283" r:id="rId99" tooltip="A.02.IR04.extended.capabilities.node.md" display="https://github.com/inspire-eu-validation/ats-view-wms/blob/master/A.02.IR04.extended.capabilities.node.md"/>
    <hyperlink ref="B286" r:id="rId100" tooltip="A.03.IR05.schema.validation.md" display="https://github.com/inspire-eu-validation/ats-view-wms/blob/master/A.03.IR05.schema.validation.md"/>
    <hyperlink ref="B287" r:id="rId101" tooltip="A.04.IR06.metadataURL.node.md" display="https://github.com/inspire-eu-validation/ats-view-wms/blob/master/A.04.IR06.metadataURL.node.md"/>
    <hyperlink ref="B288" r:id="rId102" tooltip="A.05.IR07.extended.capabilities.elements.node.md" display="https://github.com/inspire-eu-validation/ats-view-wms/blob/master/A.05.IR07.extended.capabilities.elements.node.md"/>
    <hyperlink ref="B289" r:id="rId103" tooltip="A.05.IR07.extended.capabilities.elements.node.md" display="https://github.com/inspire-eu-validation/ats-view-wms/blob/master/A.05.IR07.extended.capabilities.elements.node.md"/>
    <hyperlink ref="B290" r:id="rId104" tooltip="A.05.IR07.extended.capabilities.elements.node.md" display="https://github.com/inspire-eu-validation/ats-view-wms/blob/master/A.05.IR07.extended.capabilities.elements.node.md"/>
    <hyperlink ref="B291" r:id="rId105" tooltip="A.06.IR08.language.node.md" display="https://github.com/inspire-eu-validation/ats-view-wms/blob/master/A.06.IR08.language.node.md"/>
    <hyperlink ref="B292" r:id="rId106" tooltip="A.07.IR10.title.abstract.md" display="https://github.com/inspire-eu-validation/ats-view-wms/blob/master/A.07.IR10.title.abstract.md"/>
    <hyperlink ref="B293" r:id="rId107" tooltip="A.08.IR11.resource.type.node.md" display="https://github.com/inspire-eu-validation/ats-view-wms/blob/master/A.08.IR11.resource.type.node.md"/>
    <hyperlink ref="B294" r:id="rId108" tooltip="A.09.IR12.resource.locator.node.md" display="https://github.com/inspire-eu-validation/ats-view-wms/blob/master/A.09.IR12.resource.locator.node.md"/>
    <hyperlink ref="B295" r:id="rId109" tooltip="A.10.IR13.coupled.resource.node.md" display="https://github.com/inspire-eu-validation/ats-view-wms/blob/master/A.10.IR13.coupled.resource.node.md"/>
    <hyperlink ref="E295" r:id="rId110" display="https://ies-svn.jrc.ec.europa.eu/projects/metadata/wiki/MIWP-8_%28M%29_Coupled_resources"/>
    <hyperlink ref="B298" r:id="rId111" tooltip="A.11.IR14.metadata.record.node.md" display="https://github.com/inspire-eu-validation/ats-view-wms/blob/master/A.11.IR14.metadata.record.node.md"/>
    <hyperlink ref="B299" r:id="rId112" tooltip="A.12.IR15.spatialdataservicetype.node.md" display="https://github.com/inspire-eu-validation/ats-view-wms/blob/master/A.12.IR15.spatialdataservicetype.node.md"/>
    <hyperlink ref="B300" r:id="rId113" tooltip="A.13.IR18.keywords.node.md" display="https://github.com/inspire-eu-validation/ats-view-wms/blob/master/A.13.IR18.keywords.node.md"/>
    <hyperlink ref="B301" r:id="rId114" tooltip="A.15.IR20.dates.node.md" display="https://github.com/inspire-eu-validation/ats-view-wms/blob/master/A.15.IR20.dates.node.md"/>
    <hyperlink ref="B302" r:id="rId115" tooltip="A.16.IR21.temporal.reference.node.md" display="https://github.com/inspire-eu-validation/ats-view-wms/blob/master/A.16.IR21.temporal.reference.node.md"/>
    <hyperlink ref="B303" r:id="rId116" tooltip="A.17.IR22.conformity.deegree.node.md" display="https://github.com/inspire-eu-validation/ats-view-wms/blob/master/A.17.IR22.conformity.deegree.node.md"/>
    <hyperlink ref="B304" r:id="rId117" tooltip="A.18.IR23.conformity.node.md" display="https://github.com/inspire-eu-validation/ats-view-wms/blob/master/A.18.IR23.conformity.node.md"/>
    <hyperlink ref="B305" r:id="rId118" tooltip="A.19.IR24.fees.node.md" display="https://github.com/inspire-eu-validation/ats-view-wms/blob/master/A.19.IR24.fees.node.md"/>
    <hyperlink ref="B306" r:id="rId119" tooltip="A.20.IR25.contactpersonprimary.node.md" display="https://github.com/inspire-eu-validation/ats-view-wms/blob/master/A.20.IR25.contactpersonprimary.node.md"/>
    <hyperlink ref="B307" r:id="rId120" tooltip="A.22.IR27.IR28.metadata.pointofcontact.node.md" display="https://github.com/inspire-eu-validation/ats-view-wms/blob/master/A.22.IR27.IR28.metadata.pointofcontact.node.md"/>
    <hyperlink ref="B308" r:id="rId121" tooltip="A.24.IR29.metadata.date.node.md" display="https://github.com/inspire-eu-validation/ats-view-wms/blob/master/A.24.IR29.metadata.date.node.md"/>
    <hyperlink ref="B309" r:id="rId122" tooltip="A.26.IR31.getmap.format.node.md" display="https://github.com/inspire-eu-validation/ats-view-wms/blob/master/A.26.IR31.getmap.format.node.md"/>
    <hyperlink ref="B310" r:id="rId123" tooltip="A.31.IR36.layer.bbox.node.md" display="https://github.com/inspire-eu-validation/ats-view-wms/blob/master/A.31.IR36.layer.bbox.node.md"/>
    <hyperlink ref="B311" r:id="rId124" tooltip="A.32.IR38.layer.identifier.node.md" display="https://github.com/inspire-eu-validation/ats-view-wms/blob/master/A.32.IR38.layer.identifier.node.md"/>
    <hyperlink ref="B314" r:id="rId125" tooltip="A.33.IR38.authority.url.node.md" display="https://github.com/inspire-eu-validation/ats-view-wms/blob/master/A.33.IR38.authority.url.node.md"/>
    <hyperlink ref="B317" r:id="rId126" tooltip="A.35.IR39.harmonized.layer.name.md" display="https://github.com/inspire-eu-validation/ats-view-wms/blob/master/A.35.IR39.harmonized.layer.name.md"/>
    <hyperlink ref="B322" r:id="rId127" tooltip="A.36.IR40.etrs89.itrs.crs.md" display="https://github.com/inspire-eu-validation/ats-view-wms/blob/master/A.36.IR40.etrs89.itrs.crs.md"/>
    <hyperlink ref="B323" r:id="rId128" tooltip="A.39.IR16.spatial.data.service.keyword.embedded.metadata.md" display="https://github.com/inspire-eu-validation/ats-view-wms/blob/master/A.39.IR16.spatial.data.service.keyword.embedded.metadata.md"/>
    <hyperlink ref="B345" r:id="rId129" display="https://github.com/inspire-eu-validation/ats-view-wmts/blob/master/A.01.IR77.language.param.md"/>
    <hyperlink ref="B346" r:id="rId130" display="https://github.com/inspire-eu-validation/ats-view-wmts/blob/master/A.02.IR79.layer.metadata.ref.md"/>
    <hyperlink ref="B347" r:id="rId131" display="https://github.com/inspire-eu-validation/ats-view-wmts/blob/master/A.03.IR82.image.format.md"/>
    <hyperlink ref="B348" r:id="rId132" display="https://github.com/inspire-eu-validation/ats-view-wmts/blob/master/A.04.layer.name.id.md"/>
    <hyperlink ref="B349" r:id="rId133" display="https://github.com/inspire-eu-validation/ats-view-wmts/blob/master/A.05.IR85.layer.title.md"/>
    <hyperlink ref="B350" r:id="rId134" display="https://github.com/inspire-eu-validation/ats-view-wmts/blob/master/A.05.IR85.layer.title.md"/>
    <hyperlink ref="B351" r:id="rId135" display="https://github.com/inspire-eu-validation/ats-view-wmts/blob/master/A.06.IR86.layer.abstract.md"/>
    <hyperlink ref="B352" r:id="rId136" display="https://github.com/inspire-eu-validation/ats-view-wmts/blob/master/A.07.IR88.layer.bbox.md"/>
    <hyperlink ref="B353" r:id="rId137" display="https://github.com/inspire-eu-validation/ats-view-wmts/blob/master/A.08.IR90.layer.style.md"/>
    <hyperlink ref="B354" r:id="rId138" display="https://github.com/inspire-eu-validation/ats-view-wmts/blob/master/A.09.IR91.layer.legend.md"/>
    <hyperlink ref="E188" r:id="rId139" display="http://inspire.ec.europa.eu/metadata-codelist/ResourceType/dataset"/>
    <hyperlink ref="E200" r:id="rId140" display="http://inspire.ec.europa.eu/theme)"/>
    <hyperlink ref="F200" r:id="rId141" display="http://www.eionet.europa.eu/gemet/inspire_themes"/>
    <hyperlink ref="F201" r:id="rId142" display="http://www.eionet.europa.eu/gemet/inspire_themes"/>
    <hyperlink ref="E214" r:id="rId143" location="resolve" display="https://github.com/inspire-eu-validation/ats-metadata/blob/master/README.md - resolve"/>
    <hyperlink ref="E194" r:id="rId144" display="http://www.eionet.europa.eu/gemet/inspire_themes"/>
    <hyperlink ref="F284" r:id="rId145" display="http://inspire.ec.europa.eu/schemas/inspire_vs/1.0/inspire_vs.xsd"/>
  </hyperlinks>
  <pageMargins left="0.7" right="0.7" top="0.75" bottom="0.75" header="0.3" footer="0.3"/>
  <pageSetup paperSize="9" orientation="portrait" r:id="rId146"/>
  <drawing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3"/>
  <sheetViews>
    <sheetView workbookViewId="0">
      <selection sqref="A1:E1048576"/>
    </sheetView>
  </sheetViews>
  <sheetFormatPr defaultRowHeight="14.4" x14ac:dyDescent="0.3"/>
  <cols>
    <col min="1" max="1" width="51.109375" bestFit="1" customWidth="1"/>
    <col min="2" max="2" width="39.77734375" bestFit="1" customWidth="1"/>
    <col min="3" max="3" width="50.6640625" customWidth="1"/>
    <col min="4" max="4" width="23.6640625" bestFit="1" customWidth="1"/>
  </cols>
  <sheetData>
    <row r="1" spans="1:5" x14ac:dyDescent="0.3">
      <c r="A1" t="s">
        <v>750</v>
      </c>
      <c r="B1" t="s">
        <v>751</v>
      </c>
      <c r="C1" t="s">
        <v>752</v>
      </c>
      <c r="D1" t="s">
        <v>753</v>
      </c>
      <c r="E1" t="s">
        <v>741</v>
      </c>
    </row>
    <row r="2" spans="1:5" ht="158.4" x14ac:dyDescent="0.3">
      <c r="A2" t="str">
        <f>IF(Sheet1!B2="",CONCATENATE(LEFT(Sheet1!E2,50),"..."),Sheet1!B2)</f>
        <v>Unicity is not checked. There is a test that check...</v>
      </c>
      <c r="B2" t="str">
        <f>CONCATENATE("type:",SUBSTITUTE(Sheet1!C2,CHAR(10),",type:"))&amp;","&amp;"sev:"&amp;Sheet1!D2&amp;","&amp;"ms:"&amp;Sheet1!H2&amp;","&amp;"status:confirmed"</f>
        <v>type:AT,sev:Critical,ms:BE,status:confirmed</v>
      </c>
      <c r="C2" s="39" t="str">
        <f>"*This issue has been extracted from the issue list on:https://ies-svn.jrc.ec.europa.eu/issues/2685*"&amp;CHAR(10)&amp;"# Comment"&amp;CHAR(10)&amp;Sheet1!E2&amp;CHAR(10)&amp;IF(Sheet1!F2&lt;&gt;"","# Proposed Change"&amp;CHAR(10)&amp;Sheet1!F2,)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D2">
        <f>Sheet1!A2</f>
        <v>0</v>
      </c>
      <c r="E2" t="str">
        <f>Sheet1!I2</f>
        <v>PwC/ii</v>
      </c>
    </row>
    <row r="3" spans="1:5" ht="115.2" x14ac:dyDescent="0.3">
      <c r="A3" t="str">
        <f>IF(Sheet1!B3="",CONCATENATE(LEFT(Sheet1!E3,50),"..."),Sheet1!B3)</f>
        <v>How is multilinguism taken into account?...</v>
      </c>
      <c r="B3" t="str">
        <f>CONCATENATE("type:",SUBSTITUTE(Sheet1!C3,CHAR(10),",type:"))&amp;","&amp;"sev:"&amp;Sheet1!D3&amp;","&amp;"ms:"&amp;Sheet1!H3&amp;","&amp;"status:confirmed"</f>
        <v>type:GE,sev:medium,ms:BE,status:confirmed</v>
      </c>
      <c r="C3" s="39" t="str">
        <f>"*This issue has been extracted from the issue list on:https://ies-svn.jrc.ec.europa.eu/issues/2685*"&amp;CHAR(10)&amp;"# Comment"&amp;CHAR(10)&amp;Sheet1!E3&amp;CHAR(10)&amp;IF(Sheet1!F3&lt;&gt;"","# Proposed Change"&amp;CHAR(10)&amp;Sheet1!F3,)</f>
        <v xml:space="preserve">*This issue has been extracted from the issue list on:https://ies-svn.jrc.ec.europa.eu/issues/2685*
# Comment
How is multilinguism taken into account?
</v>
      </c>
      <c r="D3">
        <f>Sheet1!A3</f>
        <v>0</v>
      </c>
      <c r="E3" t="str">
        <f>Sheet1!I3</f>
        <v>PwC/ii</v>
      </c>
    </row>
    <row r="4" spans="1:5" ht="144" x14ac:dyDescent="0.3">
      <c r="A4" t="str">
        <f>IF(Sheet1!B4="",CONCATENATE(LEFT(Sheet1!E4,50),"..."),Sheet1!B4)</f>
        <v>It seems these tests can’t be run in an automated ...</v>
      </c>
      <c r="B4" t="str">
        <f>CONCATENATE("type:",SUBSTITUTE(Sheet1!C4,CHAR(10),",type:"))&amp;","&amp;"sev:"&amp;Sheet1!D4&amp;","&amp;"ms:"&amp;Sheet1!H4&amp;","&amp;"status:confirmed"</f>
        <v>type:GE,sev:medium,ms:BE,status:confirmed</v>
      </c>
      <c r="C4" s="39" t="str">
        <f>"*This issue has been extracted from the issue list on:https://ies-svn.jrc.ec.europa.eu/issues/2685*"&amp;CHAR(10)&amp;"# Comment"&amp;CHAR(10)&amp;Sheet1!E4&amp;CHAR(10)&amp;IF(Sheet1!F4&lt;&gt;"","# Proposed Change"&amp;CHAR(10)&amp;Sheet1!F4,)</f>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D4">
        <f>Sheet1!A4</f>
        <v>0</v>
      </c>
      <c r="E4" t="str">
        <f>Sheet1!I4</f>
        <v>PwC/ii</v>
      </c>
    </row>
    <row r="5" spans="1:5" ht="115.2" x14ac:dyDescent="0.3">
      <c r="A5" t="str">
        <f>IF(Sheet1!B5="",CONCATENATE(LEFT(Sheet1!E5,50),"..."),Sheet1!B5)</f>
        <v>Grouplayers will not be validated under the curren...</v>
      </c>
      <c r="B5" t="str">
        <f>CONCATENATE("type:",SUBSTITUTE(Sheet1!C5,CHAR(10),",type:"))&amp;","&amp;"sev:"&amp;Sheet1!D5&amp;","&amp;"ms:"&amp;Sheet1!H5&amp;","&amp;"status:confirmed"</f>
        <v>type:CR,sev:Critical,ms:BE,status:confirmed</v>
      </c>
      <c r="C5" s="39" t="str">
        <f>"*This issue has been extracted from the issue list on:https://ies-svn.jrc.ec.europa.eu/issues/2685*"&amp;CHAR(10)&amp;"# Comment"&amp;CHAR(10)&amp;Sheet1!E5&amp;CHAR(10)&amp;IF(Sheet1!F5&lt;&gt;"","# Proposed Change"&amp;CHAR(10)&amp;Sheet1!F5,)</f>
        <v xml:space="preserve">*This issue has been extracted from the issue list on:https://ies-svn.jrc.ec.europa.eu/issues/2685*
# Comment
Grouplayers will not be validated under the current proposal. However, their use is being promoted within the Geology theme to satisfy the present guidelines. 
</v>
      </c>
      <c r="D5">
        <f>Sheet1!A5</f>
        <v>0</v>
      </c>
      <c r="E5" t="str">
        <f>Sheet1!I5</f>
        <v>PwC/ii</v>
      </c>
    </row>
    <row r="6" spans="1:5" ht="409.6" x14ac:dyDescent="0.3">
      <c r="A6" t="str">
        <f>IF(Sheet1!B6="",CONCATENATE(LEFT(Sheet1!E6,50),"..."),Sheet1!B6)</f>
        <v>Based on ISO 19105 and the OGC Specification Model...</v>
      </c>
      <c r="B6" t="str">
        <f>CONCATENATE("type:",SUBSTITUTE(Sheet1!C6,CHAR(10),",type:"))&amp;","&amp;"sev:"&amp;Sheet1!D6&amp;","&amp;"ms:"&amp;Sheet1!H6&amp;","&amp;"status:confirmed"</f>
        <v>type:GE,sev:Critical ,ms:ARENA,status:confirmed</v>
      </c>
      <c r="C6" s="39" t="str">
        <f>"*This issue has been extracted from the issue list on:https://ies-svn.jrc.ec.europa.eu/issues/2685*"&amp;CHAR(10)&amp;"# Comment"&amp;CHAR(10)&amp;Sheet1!E6&amp;CHAR(10)&amp;IF(Sheet1!F6&lt;&gt;"","# Proposed Change"&amp;CHAR(10)&amp;Sheet1!F6,)</f>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D6" t="str">
        <f>Sheet1!A6</f>
        <v>all</v>
      </c>
      <c r="E6" t="str">
        <f>Sheet1!I6</f>
        <v>michellutz</v>
      </c>
    </row>
    <row r="7" spans="1:5" ht="273.60000000000002" x14ac:dyDescent="0.3">
      <c r="A7" t="str">
        <f>IF(Sheet1!B7="",CONCATENATE(LEFT(Sheet1!E7,50),"..."),Sheet1!B7)</f>
        <v>An ATS belongs to a specification. Therefore, the ...</v>
      </c>
      <c r="B7" t="str">
        <f>CONCATENATE("type:",SUBSTITUTE(Sheet1!C7,CHAR(10),",type:"))&amp;","&amp;"sev:"&amp;Sheet1!D7&amp;","&amp;"ms:"&amp;Sheet1!H7&amp;","&amp;"status:confirmed"</f>
        <v>type:GE,sev:Critical,ms:ARENA,status:confirmed</v>
      </c>
      <c r="C7" s="39" t="str">
        <f>"*This issue has been extracted from the issue list on:https://ies-svn.jrc.ec.europa.eu/issues/2685*"&amp;CHAR(10)&amp;"# Comment"&amp;CHAR(10)&amp;Sheet1!E7&amp;CHAR(10)&amp;IF(Sheet1!F7&lt;&gt;"","# Proposed Change"&amp;CHAR(10)&amp;Sheet1!F7,)</f>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D7" t="str">
        <f>Sheet1!A7</f>
        <v>all</v>
      </c>
      <c r="E7" t="str">
        <f>Sheet1!I7</f>
        <v>michellutz</v>
      </c>
    </row>
    <row r="8" spans="1:5" ht="158.4" x14ac:dyDescent="0.3">
      <c r="A8" t="str">
        <f>IF(Sheet1!B8="",CONCATENATE(LEFT(Sheet1!E8,50),"..."),Sheet1!B8)</f>
        <v>For cases where a dependency exists to an external...</v>
      </c>
      <c r="B8" t="str">
        <f>CONCATENATE("type:",SUBSTITUTE(Sheet1!C8,CHAR(10),",type:"))&amp;","&amp;"sev:"&amp;Sheet1!D8&amp;","&amp;"ms:"&amp;Sheet1!H8&amp;","&amp;"status:confirmed"</f>
        <v>type:GE,sev:Critical,ms:ARENA,status:confirmed</v>
      </c>
      <c r="C8" s="39" t="str">
        <f>"*This issue has been extracted from the issue list on:https://ies-svn.jrc.ec.europa.eu/issues/2685*"&amp;CHAR(10)&amp;"# Comment"&amp;CHAR(10)&amp;Sheet1!E8&amp;CHAR(10)&amp;IF(Sheet1!F8&lt;&gt;"","# Proposed Change"&amp;CHAR(10)&amp;Sheet1!F8,)</f>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D8" t="str">
        <f>Sheet1!A8</f>
        <v>all</v>
      </c>
      <c r="E8" t="str">
        <f>Sheet1!I8</f>
        <v>michellutz</v>
      </c>
    </row>
    <row r="9" spans="1:5" ht="302.39999999999998" x14ac:dyDescent="0.3">
      <c r="A9" t="str">
        <f>IF(Sheet1!B9="",CONCATENATE(LEFT(Sheet1!E9,50),"..."),Sheet1!B9)</f>
        <v>It would be very useful to clarify for each test c...</v>
      </c>
      <c r="B9" t="str">
        <f>CONCATENATE("type:",SUBSTITUTE(Sheet1!C9,CHAR(10),",type:"))&amp;","&amp;"sev:"&amp;Sheet1!D9&amp;","&amp;"ms:"&amp;Sheet1!H9&amp;","&amp;"status:confirmed"</f>
        <v>type:GE,sev:Critical,ms:ARENA,status:confirmed</v>
      </c>
      <c r="C9" s="39" t="str">
        <f>"*This issue has been extracted from the issue list on:https://ies-svn.jrc.ec.europa.eu/issues/2685*"&amp;CHAR(10)&amp;"# Comment"&amp;CHAR(10)&amp;Sheet1!E9&amp;CHAR(10)&amp;IF(Sheet1!F9&lt;&gt;"","# Proposed Change"&amp;CHAR(10)&amp;Sheet1!F9,)</f>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D9" t="str">
        <f>Sheet1!A9</f>
        <v>all</v>
      </c>
      <c r="E9" t="str">
        <f>Sheet1!I9</f>
        <v>michellutz</v>
      </c>
    </row>
    <row r="10" spans="1:5" ht="201.6" x14ac:dyDescent="0.3">
      <c r="A10" t="str">
        <f>IF(Sheet1!B10="",CONCATENATE(LEFT(Sheet1!E10,50),"..."),Sheet1!B10)</f>
        <v>The section “Prerequisites” should have a reliable...</v>
      </c>
      <c r="B10" t="str">
        <f>CONCATENATE("type:",SUBSTITUTE(Sheet1!C10,CHAR(10),",type:"))&amp;","&amp;"sev:"&amp;Sheet1!D10&amp;","&amp;"ms:"&amp;Sheet1!H10&amp;","&amp;"status:confirmed"</f>
        <v>type:GE,sev:Critical,ms:ARENA,status:confirmed</v>
      </c>
      <c r="C10" s="39" t="str">
        <f>"*This issue has been extracted from the issue list on:https://ies-svn.jrc.ec.europa.eu/issues/2685*"&amp;CHAR(10)&amp;"# Comment"&amp;CHAR(10)&amp;Sheet1!E10&amp;CHAR(10)&amp;IF(Sheet1!F10&lt;&gt;"","# Proposed Change"&amp;CHAR(10)&amp;Sheet1!F10,)</f>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D10" t="str">
        <f>Sheet1!A10</f>
        <v>all</v>
      </c>
      <c r="E10" t="str">
        <f>Sheet1!I10</f>
        <v>michellutz</v>
      </c>
    </row>
    <row r="11" spans="1:5" ht="115.2" x14ac:dyDescent="0.3">
      <c r="A11" t="str">
        <f>IF(Sheet1!B11="",CONCATENATE(LEFT(Sheet1!E11,50),"..."),Sheet1!B11)</f>
        <v>The documentation of the test cases is inconsisten...</v>
      </c>
      <c r="B11" t="str">
        <f>CONCATENATE("type:",SUBSTITUTE(Sheet1!C11,CHAR(10),",type:"))&amp;","&amp;"sev:"&amp;Sheet1!D11&amp;","&amp;"ms:"&amp;Sheet1!H11&amp;","&amp;"status:confirmed"</f>
        <v>type:GE,sev:Critical,ms:ARENA,status:confirmed</v>
      </c>
      <c r="C11" s="39" t="str">
        <f>"*This issue has been extracted from the issue list on:https://ies-svn.jrc.ec.europa.eu/issues/2685*"&amp;CHAR(10)&amp;"# Comment"&amp;CHAR(10)&amp;Sheet1!E11&amp;CHAR(10)&amp;IF(Sheet1!F11&lt;&gt;"","# Proposed Change"&amp;CHAR(10)&amp;Sheet1!F11,)</f>
        <v>*This issue has been extracted from the issue list on:https://ies-svn.jrc.ec.europa.eu/issues/2685*
# Comment
The documentation of the test cases is inconsistent. Sometimes the title is the label (A.xxx.xxx) and sometimes a text.
# Proposed Change
Make the test case documentation consistent.</v>
      </c>
      <c r="D11" t="str">
        <f>Sheet1!A11</f>
        <v>all</v>
      </c>
      <c r="E11" t="str">
        <f>Sheet1!I11</f>
        <v>michellutz</v>
      </c>
    </row>
    <row r="12" spans="1:5" ht="172.8" x14ac:dyDescent="0.3">
      <c r="A12" t="str">
        <f>IF(Sheet1!B12="",CONCATENATE(LEFT(Sheet1!E12,50),"..."),Sheet1!B12)</f>
        <v>The test type is mostly “automated”, but some test...</v>
      </c>
      <c r="B12" t="str">
        <f>CONCATENATE("type:",SUBSTITUTE(Sheet1!C12,CHAR(10),",type:"))&amp;","&amp;"sev:"&amp;Sheet1!D12&amp;","&amp;"ms:"&amp;Sheet1!H12&amp;","&amp;"status:confirmed"</f>
        <v>type:GE,sev:Critical,ms:ARENA,status:confirmed</v>
      </c>
      <c r="C12" s="39" t="str">
        <f>"*This issue has been extracted from the issue list on:https://ies-svn.jrc.ec.europa.eu/issues/2685*"&amp;CHAR(10)&amp;"# Comment"&amp;CHAR(10)&amp;Sheet1!E12&amp;CHAR(10)&amp;IF(Sheet1!F12&lt;&gt;"","# Proposed Change"&amp;CHAR(10)&amp;Sheet1!F12,)</f>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D12" t="str">
        <f>Sheet1!A12</f>
        <v>all</v>
      </c>
      <c r="E12" t="str">
        <f>Sheet1!I12</f>
        <v>michellutz</v>
      </c>
    </row>
    <row r="13" spans="1:5" ht="86.4" x14ac:dyDescent="0.3">
      <c r="A13" t="str">
        <f>IF(Sheet1!B13="",CONCATENATE(LEFT(Sheet1!E13,50),"..."),Sheet1!B13)</f>
        <v>Links point to the github repository....</v>
      </c>
      <c r="B13" t="str">
        <f>CONCATENATE("type:",SUBSTITUTE(Sheet1!C13,CHAR(10),",type:"))&amp;","&amp;"sev:"&amp;Sheet1!D13&amp;","&amp;"ms:"&amp;Sheet1!H13&amp;","&amp;"status:confirmed"</f>
        <v>type:GE,type:ED,sev:medium,ms:FR,status:confirmed</v>
      </c>
      <c r="C13" s="39" t="str">
        <f>"*This issue has been extracted from the issue list on:https://ies-svn.jrc.ec.europa.eu/issues/2685*"&amp;CHAR(10)&amp;"# Comment"&amp;CHAR(10)&amp;Sheet1!E13&amp;CHAR(10)&amp;IF(Sheet1!F13&lt;&gt;"","# Proposed Change"&amp;CHAR(10)&amp;Sheet1!F13,)</f>
        <v>*This issue has been extracted from the issue list on:https://ies-svn.jrc.ec.europa.eu/issues/2685*
# Comment
Links point to the github repository.
# Proposed Change
Make them relative links (into the document)</v>
      </c>
      <c r="D13" t="str">
        <f>Sheet1!A13</f>
        <v>all</v>
      </c>
      <c r="E13" t="str">
        <f>Sheet1!I13</f>
        <v>PwC/ii</v>
      </c>
    </row>
    <row r="14" spans="1:5" ht="374.4" x14ac:dyDescent="0.3">
      <c r="A14" t="str">
        <f>IF(Sheet1!B14="",CONCATENATE(LEFT(Sheet1!E14,50),"..."),Sheet1!B14)</f>
        <v>Unfortunately we had not had enough time to go thr...</v>
      </c>
      <c r="B14" t="str">
        <f>CONCATENATE("type:",SUBSTITUTE(Sheet1!C14,CHAR(10),",type:"))&amp;","&amp;"sev:"&amp;Sheet1!D14&amp;","&amp;"ms:"&amp;Sheet1!H14&amp;","&amp;"status:confirmed"</f>
        <v>type:G,sev:Critical,ms:SE,status:confirmed</v>
      </c>
      <c r="C14" s="39" t="str">
        <f>"*This issue has been extracted from the issue list on:https://ies-svn.jrc.ec.europa.eu/issues/2685*"&amp;CHAR(10)&amp;"# Comment"&amp;CHAR(10)&amp;Sheet1!E14&amp;CHAR(10)&amp;IF(Sheet1!F14&lt;&gt;"","# Proposed Change"&amp;CHAR(10)&amp;Sheet1!F14,)</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4" t="str">
        <f>Sheet1!A14</f>
        <v>all</v>
      </c>
      <c r="E14" t="str">
        <f>Sheet1!I14</f>
        <v>PwC/ii</v>
      </c>
    </row>
    <row r="15" spans="1:5" ht="374.4" x14ac:dyDescent="0.3">
      <c r="A15" t="str">
        <f>IF(Sheet1!B15="",CONCATENATE(LEFT(Sheet1!E15,50),"..."),Sheet1!B15)</f>
        <v>Unfortunately we had not had enough time to go thr...</v>
      </c>
      <c r="B15" t="str">
        <f>CONCATENATE("type:",SUBSTITUTE(Sheet1!C15,CHAR(10),",type:"))&amp;","&amp;"sev:"&amp;Sheet1!D15&amp;","&amp;"ms:"&amp;Sheet1!H15&amp;","&amp;"status:confirmed"</f>
        <v>type:G,sev:Critical,ms:SE,status:confirmed</v>
      </c>
      <c r="C15" s="39" t="str">
        <f>"*This issue has been extracted from the issue list on:https://ies-svn.jrc.ec.europa.eu/issues/2685*"&amp;CHAR(10)&amp;"# Comment"&amp;CHAR(10)&amp;Sheet1!E15&amp;CHAR(10)&amp;IF(Sheet1!F15&lt;&gt;"","# Proposed Change"&amp;CHAR(10)&amp;Sheet1!F15,)</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5" t="str">
        <f>Sheet1!A15</f>
        <v>all</v>
      </c>
      <c r="E15" t="str">
        <f>Sheet1!I15</f>
        <v>PwC/ii</v>
      </c>
    </row>
    <row r="16" spans="1:5" ht="115.2" x14ac:dyDescent="0.3">
      <c r="A16" t="str">
        <f>IF(Sheet1!B16="",CONCATENATE(LEFT(Sheet1!E16,50),"..."),Sheet1!B16)</f>
        <v>The target of tests are not clear enough. It is hi...</v>
      </c>
      <c r="B16" t="str">
        <f>CONCATENATE("type:",SUBSTITUTE(Sheet1!C16,CHAR(10),",type:"))&amp;","&amp;"sev:"&amp;Sheet1!D16&amp;","&amp;"ms:"&amp;Sheet1!H16&amp;","&amp;"status:confirmed"</f>
        <v>type:ge,sev:critical,ms:FR,status:confirmed</v>
      </c>
      <c r="C16" s="39" t="str">
        <f>"*This issue has been extracted from the issue list on:https://ies-svn.jrc.ec.europa.eu/issues/2685*"&amp;CHAR(10)&amp;"# Comment"&amp;CHAR(10)&amp;Sheet1!E16&amp;CHAR(10)&amp;IF(Sheet1!F16&lt;&gt;"","# Proposed Change"&amp;CHAR(10)&amp;Sheet1!F16,)</f>
        <v>*This issue has been extracted from the issue list on:https://ies-svn.jrc.ec.europa.eu/issues/2685*
# Comment
The target of tests are not clear enough. It is hidden in the method sometimes or in the prerequistes  in others.
# Proposed Change
Add a target field.</v>
      </c>
      <c r="D16" t="str">
        <f>Sheet1!A16</f>
        <v>all</v>
      </c>
      <c r="E16" t="str">
        <f>Sheet1!I16</f>
        <v>PwC/ii</v>
      </c>
    </row>
    <row r="17" spans="1:5" ht="115.2" x14ac:dyDescent="0.3">
      <c r="A17" t="str">
        <f>IF(Sheet1!B17="",CONCATENATE(LEFT(Sheet1!E17,50),"..."),Sheet1!B17)</f>
        <v>The test method descriptions often are not unambig...</v>
      </c>
      <c r="B17" t="str">
        <f>CONCATENATE("type:",SUBSTITUTE(Sheet1!C17,CHAR(10),",type:"))&amp;","&amp;"sev:"&amp;Sheet1!D17&amp;","&amp;"ms:"&amp;Sheet1!H17&amp;","&amp;"status:confirmed"</f>
        <v>type:GE,sev:medium,ms:ARENA,status:confirmed</v>
      </c>
      <c r="C17" s="39" t="str">
        <f>"*This issue has been extracted from the issue list on:https://ies-svn.jrc.ec.europa.eu/issues/2685*"&amp;CHAR(10)&amp;"# Comment"&amp;CHAR(10)&amp;Sheet1!E17&amp;CHAR(10)&amp;IF(Sheet1!F17&lt;&gt;"","# Proposed Change"&amp;CHAR(10)&amp;Sheet1!F17,)</f>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D17" t="str">
        <f>Sheet1!A17</f>
        <v>discovery-service</v>
      </c>
      <c r="E17" t="str">
        <f>Sheet1!I17</f>
        <v>Peter Parslow</v>
      </c>
    </row>
    <row r="18" spans="1:5" ht="216" x14ac:dyDescent="0.3">
      <c r="A18" t="str">
        <f>IF(Sheet1!B18="",CONCATENATE(LEFT(Sheet1!E18,50),"..."),Sheet1!B18)</f>
        <v>A.01.01.ISO_AP</v>
      </c>
      <c r="B18" t="str">
        <f>CONCATENATE("type:",SUBSTITUTE(Sheet1!C18,CHAR(10),",type:"))&amp;","&amp;"sev:"&amp;Sheet1!D18&amp;","&amp;"ms:"&amp;Sheet1!H18&amp;","&amp;"status:confirmed"</f>
        <v>type:GE,sev:critical,ms:ARENA,status:confirmed</v>
      </c>
      <c r="C18" s="39" t="str">
        <f>"*This issue has been extracted from the issue list on:https://ies-svn.jrc.ec.europa.eu/issues/2685*"&amp;CHAR(10)&amp;"# Comment"&amp;CHAR(10)&amp;Sheet1!E18&amp;CHAR(10)&amp;IF(Sheet1!F18&lt;&gt;"","# Proposed Change"&amp;CHAR(10)&amp;Sheet1!F18,)</f>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D18" t="str">
        <f>Sheet1!A18</f>
        <v>discovery-service</v>
      </c>
      <c r="E18" t="str">
        <f>Sheet1!I18</f>
        <v>Peter Parslow</v>
      </c>
    </row>
    <row r="19" spans="1:5" ht="129.6" x14ac:dyDescent="0.3">
      <c r="A19" t="str">
        <f>IF(Sheet1!B19="",CONCATENATE(LEFT(Sheet1!E19,50),"..."),Sheet1!B19)</f>
        <v>A.01.02.extended.behaviour</v>
      </c>
      <c r="B19" t="str">
        <f>CONCATENATE("type:",SUBSTITUTE(Sheet1!C19,CHAR(10),",type:"))&amp;","&amp;"sev:"&amp;Sheet1!D19&amp;","&amp;"ms:"&amp;Sheet1!H19&amp;","&amp;"status:confirmed"</f>
        <v>type:CT,sev:critical,ms:ARENA,status:confirmed</v>
      </c>
      <c r="C19" s="39" t="str">
        <f>"*This issue has been extracted from the issue list on:https://ies-svn.jrc.ec.europa.eu/issues/2685*"&amp;CHAR(10)&amp;"# Comment"&amp;CHAR(10)&amp;Sheet1!E19&amp;CHAR(10)&amp;IF(Sheet1!F19&lt;&gt;"","# Proposed Change"&amp;CHAR(10)&amp;Sheet1!F19,)</f>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D19" t="str">
        <f>Sheet1!A19</f>
        <v>discovery-service</v>
      </c>
      <c r="E19" t="str">
        <f>Sheet1!I19</f>
        <v>Peter Parslow</v>
      </c>
    </row>
    <row r="20" spans="1:5" ht="244.8" x14ac:dyDescent="0.3">
      <c r="A20" t="str">
        <f>IF(Sheet1!B20="",CONCATENATE(LEFT(Sheet1!E20,50),"..."),Sheet1!B20)</f>
        <v>A.01.03.iso_19115_19119.model</v>
      </c>
      <c r="B20" t="str">
        <f>CONCATENATE("type:",SUBSTITUTE(Sheet1!C20,CHAR(10),",type:"))&amp;","&amp;"sev:"&amp;Sheet1!D20&amp;","&amp;"ms:"&amp;Sheet1!H20&amp;","&amp;"status:confirmed"</f>
        <v>type:CT,sev:critical,ms:ARENA,status:confirmed</v>
      </c>
      <c r="C20" s="39" t="str">
        <f>"*This issue has been extracted from the issue list on:https://ies-svn.jrc.ec.europa.eu/issues/2685*"&amp;CHAR(10)&amp;"# Comment"&amp;CHAR(10)&amp;Sheet1!E20&amp;CHAR(10)&amp;IF(Sheet1!F20&lt;&gt;"","# Proposed Change"&amp;CHAR(10)&amp;Sheet1!F20,)</f>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D20" t="str">
        <f>Sheet1!A20</f>
        <v>discovery-service</v>
      </c>
      <c r="E20" t="str">
        <f>Sheet1!I20</f>
        <v>Peter Parslow</v>
      </c>
    </row>
    <row r="21" spans="1:5" ht="86.4" x14ac:dyDescent="0.3">
      <c r="A21" t="str">
        <f>IF(Sheet1!B21="",CONCATENATE(LEFT(Sheet1!E21,50),"..."),Sheet1!B21)</f>
        <v>A.01.03.iso_19115_19119.model.md</v>
      </c>
      <c r="B21" t="str">
        <f>CONCATENATE("type:",SUBSTITUTE(Sheet1!C21,CHAR(10),",type:"))&amp;","&amp;"sev:"&amp;Sheet1!D21&amp;","&amp;"ms:"&amp;Sheet1!H21&amp;","&amp;"status:confirmed"</f>
        <v>type:,sev:,ms:JRC,status:confirmed</v>
      </c>
      <c r="C21" s="39" t="str">
        <f>"*This issue has been extracted from the issue list on:https://ies-svn.jrc.ec.europa.eu/issues/2685*"&amp;CHAR(10)&amp;"# Comment"&amp;CHAR(10)&amp;Sheet1!E21&amp;CHAR(10)&amp;IF(Sheet1!F21&lt;&gt;"","# Proposed Change"&amp;CHAR(10)&amp;Sheet1!F21,)</f>
        <v xml:space="preserve">*This issue has been extracted from the issue list on:https://ies-svn.jrc.ec.europa.eu/issues/2685*
# Comment
Title is wrong:
A Unique identification for this test
</v>
      </c>
      <c r="D21" t="str">
        <f>Sheet1!A21</f>
        <v>discovery-service</v>
      </c>
      <c r="E21" t="str">
        <f>Sheet1!I21</f>
        <v>PwC/ii</v>
      </c>
    </row>
    <row r="22" spans="1:5" ht="86.4" x14ac:dyDescent="0.3">
      <c r="A22" t="str">
        <f>IF(Sheet1!B22="",CONCATENATE(LEFT(Sheet1!E22,50),"..."),Sheet1!B22)</f>
        <v>A.01.03.iso_19115_19119.model.md</v>
      </c>
      <c r="B22" t="str">
        <f>CONCATENATE("type:",SUBSTITUTE(Sheet1!C22,CHAR(10),",type:"))&amp;","&amp;"sev:"&amp;Sheet1!D22&amp;","&amp;"ms:"&amp;Sheet1!H22&amp;","&amp;"status:confirmed"</f>
        <v>type:,sev:,ms:JRC,status:confirmed</v>
      </c>
      <c r="C22" s="39" t="str">
        <f>"*This issue has been extracted from the issue list on:https://ies-svn.jrc.ec.europa.eu/issues/2685*"&amp;CHAR(10)&amp;"# Comment"&amp;CHAR(10)&amp;Sheet1!E22&amp;CHAR(10)&amp;IF(Sheet1!F22&lt;&gt;"","# Proposed Change"&amp;CHAR(10)&amp;Sheet1!F22,)</f>
        <v xml:space="preserve">*This issue has been extracted from the issue list on:https://ies-svn.jrc.ec.europa.eu/issues/2685*
# Comment
Title is wrong:
A Unique identification for this test
</v>
      </c>
      <c r="D22" t="str">
        <f>Sheet1!A22</f>
        <v>discovery-service</v>
      </c>
      <c r="E22" t="str">
        <f>Sheet1!I22</f>
        <v>PwC/ii</v>
      </c>
    </row>
    <row r="23" spans="1:5" ht="144" x14ac:dyDescent="0.3">
      <c r="A23" t="str">
        <f>IF(Sheet1!B23="",CONCATENATE(LEFT(Sheet1!E23,50),"..."),Sheet1!B23)</f>
        <v>A.01.04.language.parameter</v>
      </c>
      <c r="B23" t="str">
        <f>CONCATENATE("type:",SUBSTITUTE(Sheet1!C23,CHAR(10),",type:"))&amp;","&amp;"sev:"&amp;Sheet1!D23&amp;","&amp;"ms:"&amp;Sheet1!H23&amp;","&amp;"status:confirmed"</f>
        <v>type:ED,sev:Minor,ms:ARENA,status:confirmed</v>
      </c>
      <c r="C23" s="39" t="str">
        <f>"*This issue has been extracted from the issue list on:https://ies-svn.jrc.ec.europa.eu/issues/2685*"&amp;CHAR(10)&amp;"# Comment"&amp;CHAR(10)&amp;Sheet1!E23&amp;CHAR(10)&amp;IF(Sheet1!F23&lt;&gt;"","# Proposed Change"&amp;CHAR(10)&amp;Sheet1!F23,)</f>
        <v>*This issue has been extracted from the issue list on:https://ies-svn.jrc.ec.europa.eu/issues/2685*
# Comment
IR N2 reference should be part A and not part B
XPATH expression is missing
# Proposed Change
Update reference to IR N2
Add XPATH reference</v>
      </c>
      <c r="D23" t="str">
        <f>Sheet1!A23</f>
        <v>discovery-service</v>
      </c>
      <c r="E23" t="str">
        <f>Sheet1!I23</f>
        <v>Peter Parslow</v>
      </c>
    </row>
    <row r="24" spans="1:5" ht="72" x14ac:dyDescent="0.3">
      <c r="A24" t="str">
        <f>IF(Sheet1!B24="",CONCATENATE(LEFT(Sheet1!E24,50),"..."),Sheet1!B24)</f>
        <v>A.01.05.iso-639.codes</v>
      </c>
      <c r="B24" t="str">
        <f>CONCATENATE("type:",SUBSTITUTE(Sheet1!C24,CHAR(10),",type:"))&amp;","&amp;"sev:"&amp;Sheet1!D24&amp;","&amp;"ms:"&amp;Sheet1!H24&amp;","&amp;"status:confirmed"</f>
        <v>type:AT,sev:medium,ms:ARENA,status:confirmed</v>
      </c>
      <c r="C24" s="39" t="str">
        <f>"*This issue has been extracted from the issue list on:https://ies-svn.jrc.ec.europa.eu/issues/2685*"&amp;CHAR(10)&amp;"# Comment"&amp;CHAR(10)&amp;Sheet1!E24&amp;CHAR(10)&amp;IF(Sheet1!F24&lt;&gt;"","# Proposed Change"&amp;CHAR(10)&amp;Sheet1!F24,)</f>
        <v xml:space="preserve">*This issue has been extracted from the issue list on:https://ies-svn.jrc.ec.europa.eu/issues/2685*
# Comment
“A.1.4 Language parameter” should be a prerequisite
</v>
      </c>
      <c r="D24" t="str">
        <f>Sheet1!A24</f>
        <v>discovery-service</v>
      </c>
      <c r="E24" t="str">
        <f>Sheet1!I24</f>
        <v>Peter Parslow</v>
      </c>
    </row>
    <row r="25" spans="1:5" ht="129.6" x14ac:dyDescent="0.3">
      <c r="A25" t="str">
        <f>IF(Sheet1!B25="",CONCATENATE(LEFT(Sheet1!E25,50),"..."),Sheet1!B25)</f>
        <v>A.01.06.unsupported.languages</v>
      </c>
      <c r="B25" t="str">
        <f>CONCATENATE("type:",SUBSTITUTE(Sheet1!C25,CHAR(10),",type:"))&amp;","&amp;"sev:"&amp;Sheet1!D25&amp;","&amp;"ms:"&amp;Sheet1!H25&amp;","&amp;"status:confirmed"</f>
        <v>type:AT,sev:medium,ms:ARENA,status:confirmed</v>
      </c>
      <c r="C25" s="39" t="str">
        <f>"*This issue has been extracted from the issue list on:https://ies-svn.jrc.ec.europa.eu/issues/2685*"&amp;CHAR(10)&amp;"# Comment"&amp;CHAR(10)&amp;Sheet1!E25&amp;CHAR(10)&amp;IF(Sheet1!F25&lt;&gt;"","# Proposed Change"&amp;CHAR(10)&amp;Sheet1!F25,)</f>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D25" t="str">
        <f>Sheet1!A25</f>
        <v>discovery-service</v>
      </c>
      <c r="E25" t="str">
        <f>Sheet1!I25</f>
        <v>Peter Parslow</v>
      </c>
    </row>
    <row r="26" spans="1:5" ht="115.2" x14ac:dyDescent="0.3">
      <c r="A26" t="str">
        <f>IF(Sheet1!B26="",CONCATENATE(LEFT(Sheet1!E26,50),"..."),Sheet1!B26)</f>
        <v>A.02.01.iso.searching.parameters</v>
      </c>
      <c r="B26" t="str">
        <f>CONCATENATE("type:",SUBSTITUTE(Sheet1!C26,CHAR(10),",type:"))&amp;","&amp;"sev:"&amp;Sheet1!D26&amp;","&amp;"ms:"&amp;Sheet1!H26&amp;","&amp;"status:confirmed"</f>
        <v>type:AT,sev:medium,ms:ARENA,status:confirmed</v>
      </c>
      <c r="C26" s="39" t="str">
        <f>"*This issue has been extracted from the issue list on:https://ies-svn.jrc.ec.europa.eu/issues/2685*"&amp;CHAR(10)&amp;"# Comment"&amp;CHAR(10)&amp;Sheet1!E26&amp;CHAR(10)&amp;IF(Sheet1!F26&lt;&gt;"","# Proposed Change"&amp;CHAR(10)&amp;Sheet1!F26,)</f>
        <v xml:space="preserve">*This issue has been extracted from the issue list on:https://ies-svn.jrc.ec.europa.eu/issues/2685*
# Comment
As the list of SupportedISOQueryables and AdditionalQueryable are known an XPath could be present in the ATS.
“1.3 Metadata request” should be a prerequisite 
</v>
      </c>
      <c r="D26" t="str">
        <f>Sheet1!A26</f>
        <v>discovery-service</v>
      </c>
      <c r="E26" t="str">
        <f>Sheet1!I26</f>
        <v>Peter Parslow</v>
      </c>
    </row>
    <row r="27" spans="1:5" ht="72" x14ac:dyDescent="0.3">
      <c r="A27" t="str">
        <f>IF(Sheet1!B27="",CONCATENATE(LEFT(Sheet1!E27,50),"..."),Sheet1!B27)</f>
        <v>A.02.02.additional.language.parameter</v>
      </c>
      <c r="B27" t="str">
        <f>CONCATENATE("type:",SUBSTITUTE(Sheet1!C27,CHAR(10),",type:"))&amp;","&amp;"sev:"&amp;Sheet1!D27&amp;","&amp;"ms:"&amp;Sheet1!H27&amp;","&amp;"status:confirmed"</f>
        <v>type:AT,sev:critical,ms:ARENA,status:confirmed</v>
      </c>
      <c r="C27" s="39" t="str">
        <f>"*This issue has been extracted from the issue list on:https://ies-svn.jrc.ec.europa.eu/issues/2685*"&amp;CHAR(10)&amp;"# Comment"&amp;CHAR(10)&amp;Sheet1!E27&amp;CHAR(10)&amp;IF(Sheet1!F27&lt;&gt;"","# Proposed Change"&amp;CHAR(10)&amp;Sheet1!F27,)</f>
        <v xml:space="preserve">*This issue has been extracted from the issue list on:https://ies-svn.jrc.ec.europa.eu/issues/2685*
# Comment
Should be merged with A.01.04
</v>
      </c>
      <c r="D27" t="str">
        <f>Sheet1!A27</f>
        <v>discovery-service</v>
      </c>
      <c r="E27" t="str">
        <f>Sheet1!I27</f>
        <v>Peter Parslow</v>
      </c>
    </row>
    <row r="28" spans="1:5" ht="158.4" x14ac:dyDescent="0.3">
      <c r="A28" t="str">
        <f>IF(Sheet1!B28="",CONCATENATE(LEFT(Sheet1!E28,50),"..."),Sheet1!B28)</f>
        <v>A.02.03.addiotional.search.attributes</v>
      </c>
      <c r="B28" t="str">
        <f>CONCATENATE("type:",SUBSTITUTE(Sheet1!C28,CHAR(10),",type:"))&amp;","&amp;"sev:"&amp;Sheet1!D28&amp;","&amp;"ms:"&amp;Sheet1!H28&amp;","&amp;"status:confirmed"</f>
        <v>type:ED,sev:Minor,ms:ARENA,status:confirmed</v>
      </c>
      <c r="C28" s="39" t="str">
        <f>"*This issue has been extracted from the issue list on:https://ies-svn.jrc.ec.europa.eu/issues/2685*"&amp;CHAR(10)&amp;"# Comment"&amp;CHAR(10)&amp;Sheet1!E28&amp;CHAR(10)&amp;IF(Sheet1!F28&lt;&gt;"","# Proposed Change"&amp;CHAR(10)&amp;Sheet1!F28,)</f>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D28" t="str">
        <f>Sheet1!A28</f>
        <v>discovery-service</v>
      </c>
      <c r="E28" t="str">
        <f>Sheet1!I28</f>
        <v>Peter Parslow</v>
      </c>
    </row>
    <row r="29" spans="1:5" ht="216" x14ac:dyDescent="0.3">
      <c r="A29" t="str">
        <f>IF(Sheet1!B29="",CONCATENATE(LEFT(Sheet1!E29,50),"..."),Sheet1!B29)</f>
        <v>A.02.04.discovery.service.metadata.parameters</v>
      </c>
      <c r="B29" t="str">
        <f>CONCATENATE("type:",SUBSTITUTE(Sheet1!C29,CHAR(10),",type:"))&amp;","&amp;"sev:"&amp;Sheet1!D29&amp;","&amp;"ms:"&amp;Sheet1!H29&amp;","&amp;"status:confirmed"</f>
        <v>type:AT,sev:medium,ms:ARENA,status:confirmed</v>
      </c>
      <c r="C29" s="39" t="str">
        <f>"*This issue has been extracted from the issue list on:https://ies-svn.jrc.ec.europa.eu/issues/2685*"&amp;CHAR(10)&amp;"# Comment"&amp;CHAR(10)&amp;Sheet1!E29&amp;CHAR(10)&amp;IF(Sheet1!F29&lt;&gt;"","# Proposed Change"&amp;CHAR(10)&amp;Sheet1!F29,)</f>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D29" t="str">
        <f>Sheet1!A29</f>
        <v>discovery-service</v>
      </c>
      <c r="E29" t="str">
        <f>Sheet1!I29</f>
        <v>Peter Parslow</v>
      </c>
    </row>
    <row r="30" spans="1:5" ht="115.2" x14ac:dyDescent="0.3">
      <c r="A30" t="str">
        <f>IF(Sheet1!B30="",CONCATENATE(LEFT(Sheet1!E30,50),"..."),Sheet1!B30)</f>
        <v>A.02.05.inspire.service</v>
      </c>
      <c r="B30" t="str">
        <f>CONCATENATE("type:",SUBSTITUTE(Sheet1!C30,CHAR(10),",type:"))&amp;","&amp;"sev:"&amp;Sheet1!D30&amp;","&amp;"ms:"&amp;Sheet1!H30&amp;","&amp;"status:confirmed"</f>
        <v>type:AT,sev:medium,ms:ARENA,status:confirmed</v>
      </c>
      <c r="C30" s="39" t="str">
        <f>"*This issue has been extracted from the issue list on:https://ies-svn.jrc.ec.europa.eu/issues/2685*"&amp;CHAR(10)&amp;"# Comment"&amp;CHAR(10)&amp;Sheet1!E30&amp;CHAR(10)&amp;IF(Sheet1!F30&lt;&gt;"","# Proposed Change"&amp;CHAR(10)&amp;Sheet1!F30,)</f>
        <v>*This issue has been extracted from the issue list on:https://ies-svn.jrc.ec.europa.eu/issues/2685*
# Comment
XPATH expression is missing
Clearly identify the Conformance Class / ATS that the response document must conform to / pass.
# Proposed Change
Add XPATH reference</v>
      </c>
      <c r="D30" t="str">
        <f>Sheet1!A30</f>
        <v>discovery-service</v>
      </c>
      <c r="E30" t="str">
        <f>Sheet1!I30</f>
        <v>Peter Parslow</v>
      </c>
    </row>
    <row r="31" spans="1:5" ht="187.2" x14ac:dyDescent="0.3">
      <c r="A31" t="str">
        <f>IF(Sheet1!B31="",CONCATENATE(LEFT(Sheet1!E31,50),"..."),Sheet1!B31)</f>
        <v>A.02.06.federated.catalogues.advertisement</v>
      </c>
      <c r="B31" t="str">
        <f>CONCATENATE("type:",SUBSTITUTE(Sheet1!C31,CHAR(10),",type:"))&amp;","&amp;"sev:"&amp;Sheet1!D31&amp;","&amp;"ms:"&amp;Sheet1!H31&amp;","&amp;"status:confirmed"</f>
        <v>type:CR,sev:medium,ms:ARENA,status:confirmed</v>
      </c>
      <c r="C31" s="39" t="str">
        <f>"*This issue has been extracted from the issue list on:https://ies-svn.jrc.ec.europa.eu/issues/2685*"&amp;CHAR(10)&amp;"# Comment"&amp;CHAR(10)&amp;Sheet1!E31&amp;CHAR(10)&amp;IF(Sheet1!F31&lt;&gt;"","# Proposed Change"&amp;CHAR(10)&amp;Sheet1!F31,)</f>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D31" t="str">
        <f>Sheet1!A31</f>
        <v>discovery-service</v>
      </c>
      <c r="E31" t="str">
        <f>Sheet1!I31</f>
        <v>Peter Parslow</v>
      </c>
    </row>
    <row r="32" spans="1:5" ht="86.4" x14ac:dyDescent="0.3">
      <c r="A32" t="str">
        <f>IF(Sheet1!B32="",CONCATENATE(LEFT(Sheet1!E32,50),"..."),Sheet1!B32)</f>
        <v>A.02.07.federated.discovery.service</v>
      </c>
      <c r="B32" t="str">
        <f>CONCATENATE("type:",SUBSTITUTE(Sheet1!C32,CHAR(10),",type:"))&amp;","&amp;"sev:"&amp;Sheet1!D32&amp;","&amp;"ms:"&amp;Sheet1!H32&amp;","&amp;"status:confirmed"</f>
        <v>type:AT,sev:medium,ms:ARENA,status:confirmed</v>
      </c>
      <c r="C32" s="39" t="str">
        <f>"*This issue has been extracted from the issue list on:https://ies-svn.jrc.ec.europa.eu/issues/2685*"&amp;CHAR(10)&amp;"# Comment"&amp;CHAR(10)&amp;Sheet1!E32&amp;CHAR(10)&amp;IF(Sheet1!F32&lt;&gt;"","# Proposed Change"&amp;CHAR(10)&amp;Sheet1!F32,)</f>
        <v>*This issue has been extracted from the issue list on:https://ies-svn.jrc.ec.europa.eu/issues/2685*
# Comment
XPATH expression is missing
# Proposed Change
Add XPATH reference</v>
      </c>
      <c r="D32" t="str">
        <f>Sheet1!A32</f>
        <v>discovery-service</v>
      </c>
      <c r="E32" t="str">
        <f>Sheet1!I32</f>
        <v>Peter Parslow</v>
      </c>
    </row>
    <row r="33" spans="1:5" ht="72" x14ac:dyDescent="0.3">
      <c r="A33" t="str">
        <f>IF(Sheet1!B33="",CONCATENATE(LEFT(Sheet1!E33,50),"..."),Sheet1!B33)</f>
        <v>A.02.08.natural.languages</v>
      </c>
      <c r="B33" t="str">
        <f>CONCATENATE("type:",SUBSTITUTE(Sheet1!C33,CHAR(10),",type:"))&amp;","&amp;"sev:"&amp;Sheet1!D33&amp;","&amp;"ms:"&amp;Sheet1!H33&amp;","&amp;"status:confirmed"</f>
        <v>type:AT,sev:critical,ms:ARENA,status:confirmed</v>
      </c>
      <c r="C33" s="39" t="str">
        <f>"*This issue has been extracted from the issue list on:https://ies-svn.jrc.ec.europa.eu/issues/2685*"&amp;CHAR(10)&amp;"# Comment"&amp;CHAR(10)&amp;Sheet1!E33&amp;CHAR(10)&amp;IF(Sheet1!F33&lt;&gt;"","# Proposed Change"&amp;CHAR(10)&amp;Sheet1!F33,)</f>
        <v xml:space="preserve">*This issue has been extracted from the issue list on:https://ies-svn.jrc.ec.europa.eu/issues/2685*
# Comment
It should be merged with A.01.04
</v>
      </c>
      <c r="D33" t="str">
        <f>Sheet1!A33</f>
        <v>discovery-service</v>
      </c>
      <c r="E33" t="str">
        <f>Sheet1!I33</f>
        <v>Peter Parslow</v>
      </c>
    </row>
    <row r="34" spans="1:5" ht="144" x14ac:dyDescent="0.3">
      <c r="A34" t="str">
        <f>IF(Sheet1!B34="",CONCATENATE(LEFT(Sheet1!E34,50),"..."),Sheet1!B34)</f>
        <v>A.02.09.response.language</v>
      </c>
      <c r="B34" t="str">
        <f>CONCATENATE("type:",SUBSTITUTE(Sheet1!C34,CHAR(10),",type:"))&amp;","&amp;"sev:"&amp;Sheet1!D34&amp;","&amp;"ms:"&amp;Sheet1!H34&amp;","&amp;"status:confirmed"</f>
        <v>type:AT,sev:critical,ms:ARENA,status:confirmed</v>
      </c>
      <c r="C34" s="39" t="str">
        <f>"*This issue has been extracted from the issue list on:https://ies-svn.jrc.ec.europa.eu/issues/2685*"&amp;CHAR(10)&amp;"# Comment"&amp;CHAR(10)&amp;Sheet1!E34&amp;CHAR(10)&amp;IF(Sheet1!F34&lt;&gt;"","# Proposed Change"&amp;CHAR(10)&amp;Sheet1!F34,)</f>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D34" t="str">
        <f>Sheet1!A34</f>
        <v>discovery-service</v>
      </c>
      <c r="E34" t="str">
        <f>Sheet1!I34</f>
        <v>Peter Parslow</v>
      </c>
    </row>
    <row r="35" spans="1:5" ht="86.4" x14ac:dyDescent="0.3">
      <c r="A35" t="str">
        <f>IF(Sheet1!B35="",CONCATENATE(LEFT(Sheet1!E35,50),"..."),Sheet1!B35)</f>
        <v>A.02.10.supported.languages</v>
      </c>
      <c r="B35" t="str">
        <f>CONCATENATE("type:",SUBSTITUTE(Sheet1!C35,CHAR(10),",type:"))&amp;","&amp;"sev:"&amp;Sheet1!D35&amp;","&amp;"ms:"&amp;Sheet1!H35&amp;","&amp;"status:confirmed"</f>
        <v>type:AT,sev:medium,ms:ARENA,status:confirmed</v>
      </c>
      <c r="C35" s="39" t="str">
        <f>"*This issue has been extracted from the issue list on:https://ies-svn.jrc.ec.europa.eu/issues/2685*"&amp;CHAR(10)&amp;"# Comment"&amp;CHAR(10)&amp;Sheet1!E35&amp;CHAR(10)&amp;IF(Sheet1!F35&lt;&gt;"","# Proposed Change"&amp;CHAR(10)&amp;Sheet1!F35,)</f>
        <v>*This issue has been extracted from the issue list on:https://ies-svn.jrc.ec.europa.eu/issues/2685*
# Comment
XPATH expression is missing
# Proposed Change
Add XPATH reference</v>
      </c>
      <c r="D35" t="str">
        <f>Sheet1!A35</f>
        <v>discovery-service</v>
      </c>
      <c r="E35" t="str">
        <f>Sheet1!I35</f>
        <v>Peter Parslow</v>
      </c>
    </row>
    <row r="36" spans="1:5" ht="86.4" x14ac:dyDescent="0.3">
      <c r="A36" t="str">
        <f>IF(Sheet1!B36="",CONCATENATE(LEFT(Sheet1!E36,50),"..."),Sheet1!B36)</f>
        <v>A.02.11.xml.schema</v>
      </c>
      <c r="B36" t="str">
        <f>CONCATENATE("type:",SUBSTITUTE(Sheet1!C36,CHAR(10),",type:"))&amp;","&amp;"sev:"&amp;Sheet1!D36&amp;","&amp;"ms:"&amp;Sheet1!H36&amp;","&amp;"status:confirmed"</f>
        <v>type:AT,sev:medium,ms:ARENA,status:confirmed</v>
      </c>
      <c r="C36" s="39" t="str">
        <f>"*This issue has been extracted from the issue list on:https://ies-svn.jrc.ec.europa.eu/issues/2685*"&amp;CHAR(10)&amp;"# Comment"&amp;CHAR(10)&amp;Sheet1!E36&amp;CHAR(10)&amp;IF(Sheet1!F36&lt;&gt;"","# Proposed Change"&amp;CHAR(10)&amp;Sheet1!F36,)</f>
        <v xml:space="preserve">*This issue has been extracted from the issue list on:https://ies-svn.jrc.ec.europa.eu/issues/2685*
# Comment
Link to the XML schema (not included in the TG) should be provided to test effectively
</v>
      </c>
      <c r="D36" t="str">
        <f>Sheet1!A36</f>
        <v>discovery-service</v>
      </c>
      <c r="E36" t="str">
        <f>Sheet1!I36</f>
        <v>Peter Parslow</v>
      </c>
    </row>
    <row r="37" spans="1:5" ht="172.8" x14ac:dyDescent="0.3">
      <c r="A37" t="str">
        <f>IF(Sheet1!B37="",CONCATENATE(LEFT(Sheet1!E37,50),"..."),Sheet1!B37)</f>
        <v>A.03.01.inspire.search.attributes</v>
      </c>
      <c r="B37" t="str">
        <f>CONCATENATE("type:",SUBSTITUTE(Sheet1!C37,CHAR(10),",type:"))&amp;","&amp;"sev:"&amp;Sheet1!D37&amp;","&amp;"ms:"&amp;Sheet1!H37&amp;","&amp;"status:confirmed"</f>
        <v>type:AT,type:ED,sev:medium,ms:ARENA,status:confirmed</v>
      </c>
      <c r="C37" s="39" t="str">
        <f>"*This issue has been extracted from the issue list on:https://ies-svn.jrc.ec.europa.eu/issues/2685*"&amp;CHAR(10)&amp;"# Comment"&amp;CHAR(10)&amp;Sheet1!E37&amp;CHAR(10)&amp;IF(Sheet1!F37&lt;&gt;"","# Proposed Change"&amp;CHAR(10)&amp;Sheet1!F37,)</f>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D37" t="str">
        <f>Sheet1!A37</f>
        <v>discovery-service</v>
      </c>
      <c r="E37" t="str">
        <f>Sheet1!I37</f>
        <v>Peter Parslow</v>
      </c>
    </row>
    <row r="38" spans="1:5" ht="144" x14ac:dyDescent="0.3">
      <c r="A38" t="str">
        <f>IF(Sheet1!B38="",CONCATENATE(LEFT(Sheet1!E38,50),"..."),Sheet1!B38)</f>
        <v>A.03.02.language.query.parameters</v>
      </c>
      <c r="B38" t="str">
        <f>CONCATENATE("type:",SUBSTITUTE(Sheet1!C38,CHAR(10),",type:"))&amp;","&amp;"sev:"&amp;Sheet1!D38&amp;","&amp;"ms:"&amp;Sheet1!H38&amp;","&amp;"status:confirmed"</f>
        <v>type:ED,sev:medium,ms:ARENA,status:confirmed</v>
      </c>
      <c r="C38" s="39" t="str">
        <f>"*This issue has been extracted from the issue list on:https://ies-svn.jrc.ec.europa.eu/issues/2685*"&amp;CHAR(10)&amp;"# Comment"&amp;CHAR(10)&amp;Sheet1!E38&amp;CHAR(10)&amp;IF(Sheet1!F38&lt;&gt;"","# Proposed Change"&amp;CHAR(10)&amp;Sheet1!F38,)</f>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D38" t="str">
        <f>Sheet1!A38</f>
        <v>discovery-service</v>
      </c>
      <c r="E38" t="str">
        <f>Sheet1!I38</f>
        <v>Peter Parslow</v>
      </c>
    </row>
    <row r="39" spans="1:5" ht="115.2" x14ac:dyDescent="0.3">
      <c r="A39" t="str">
        <f>IF(Sheet1!B39="",CONCATENATE(LEFT(Sheet1!E39,50),"..."),Sheet1!B39)</f>
        <v>A.03.03.language.search.attribute</v>
      </c>
      <c r="B39" t="str">
        <f>CONCATENATE("type:",SUBSTITUTE(Sheet1!C39,CHAR(10),",type:"))&amp;","&amp;"sev:"&amp;Sheet1!D39&amp;","&amp;"ms:"&amp;Sheet1!H39&amp;","&amp;"status:confirmed"</f>
        <v>type:ED,sev:medium,ms:ARENA,status:confirmed</v>
      </c>
      <c r="C39" s="39" t="str">
        <f>"*This issue has been extracted from the issue list on:https://ies-svn.jrc.ec.europa.eu/issues/2685*"&amp;CHAR(10)&amp;"# Comment"&amp;CHAR(10)&amp;Sheet1!E39&amp;CHAR(10)&amp;IF(Sheet1!F39&lt;&gt;"","# Proposed Change"&amp;CHAR(10)&amp;Sheet1!F39,)</f>
        <v xml:space="preserve">*This issue has been extracted from the issue list on:https://ies-svn.jrc.ec.europa.eu/issues/2685*
# Comment
The parameter Language has been already introduced in A.01.04
Add A.01.04 as prerequisite or merge with A.01.04
</v>
      </c>
      <c r="D39" t="str">
        <f>Sheet1!A39</f>
        <v>discovery-service</v>
      </c>
      <c r="E39" t="str">
        <f>Sheet1!I39</f>
        <v>Peter Parslow</v>
      </c>
    </row>
    <row r="40" spans="1:5" ht="100.8" x14ac:dyDescent="0.3">
      <c r="A40" t="str">
        <f>IF(Sheet1!B40="",CONCATENATE(LEFT(Sheet1!E40,50),"..."),Sheet1!B40)</f>
        <v>A.03.04.query</v>
      </c>
      <c r="B40" t="str">
        <f>CONCATENATE("type:",SUBSTITUTE(Sheet1!C40,CHAR(10),",type:"))&amp;","&amp;"sev:"&amp;Sheet1!D40&amp;","&amp;"ms:"&amp;Sheet1!H40&amp;","&amp;"status:confirmed"</f>
        <v>type:AT,sev:medium,ms:ARENA,status:confirmed</v>
      </c>
      <c r="C40" s="39" t="str">
        <f>"*This issue has been extracted from the issue list on:https://ies-svn.jrc.ec.europa.eu/issues/2685*"&amp;CHAR(10)&amp;"# Comment"&amp;CHAR(10)&amp;Sheet1!E40&amp;CHAR(10)&amp;IF(Sheet1!F40&lt;&gt;"","# Proposed Change"&amp;CHAR(10)&amp;Sheet1!F40,)</f>
        <v>*This issue has been extracted from the issue list on:https://ies-svn.jrc.ec.europa.eu/issues/2685*
# Comment
The XPATH expression for the query element is missing (it could be determined from the Discovery Metadata Request)
# Proposed Change
Add XPATH reference</v>
      </c>
      <c r="D40" t="str">
        <f>Sheet1!A40</f>
        <v>discovery-service</v>
      </c>
      <c r="E40" t="str">
        <f>Sheet1!I40</f>
        <v>Peter Parslow</v>
      </c>
    </row>
    <row r="41" spans="1:5" ht="259.2" x14ac:dyDescent="0.3">
      <c r="A41" t="str">
        <f>IF(Sheet1!B41="",CONCATENATE(LEFT(Sheet1!E41,50),"..."),Sheet1!B41)</f>
        <v>A.03.05.inspire</v>
      </c>
      <c r="B41" t="str">
        <f>CONCATENATE("type:",SUBSTITUTE(Sheet1!C41,CHAR(10),",type:"))&amp;","&amp;"sev:"&amp;Sheet1!D41&amp;","&amp;"ms:"&amp;Sheet1!H41&amp;","&amp;"status:confirmed"</f>
        <v>type:AT,type:ED,sev:medium,ms:ARENA,status:confirmed</v>
      </c>
      <c r="C41" s="39" t="str">
        <f>"*This issue has been extracted from the issue list on:https://ies-svn.jrc.ec.europa.eu/issues/2685*"&amp;CHAR(10)&amp;"# Comment"&amp;CHAR(10)&amp;Sheet1!E41&amp;CHAR(10)&amp;IF(Sheet1!F41&lt;&gt;"","# Proposed Change"&amp;CHAR(10)&amp;Sheet1!F41,)</f>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D41" t="str">
        <f>Sheet1!A41</f>
        <v>discovery-service</v>
      </c>
      <c r="E41" t="str">
        <f>Sheet1!I41</f>
        <v>Peter Parslow</v>
      </c>
    </row>
    <row r="42" spans="1:5" ht="273.60000000000002" x14ac:dyDescent="0.3">
      <c r="A42" t="str">
        <f>IF(Sheet1!B42="",CONCATENATE(LEFT(Sheet1!E42,50),"..."),Sheet1!B42)</f>
        <v>A.03.06.distributed.search.parameter</v>
      </c>
      <c r="B42" t="str">
        <f>CONCATENATE("type:",SUBSTITUTE(Sheet1!C42,CHAR(10),",type:"))&amp;","&amp;"sev:"&amp;Sheet1!D42&amp;","&amp;"ms:"&amp;Sheet1!H42&amp;","&amp;"status:confirmed"</f>
        <v>type:GE,type:ED,sev:medium,ms:ARENA,status:confirmed</v>
      </c>
      <c r="C42" s="39" t="str">
        <f>"*This issue has been extracted from the issue list on:https://ies-svn.jrc.ec.europa.eu/issues/2685*"&amp;CHAR(10)&amp;"# Comment"&amp;CHAR(10)&amp;Sheet1!E42&amp;CHAR(10)&amp;IF(Sheet1!F42&lt;&gt;"","# Proposed Change"&amp;CHAR(10)&amp;Sheet1!F42,)</f>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D42" t="str">
        <f>Sheet1!A42</f>
        <v>discovery-service</v>
      </c>
      <c r="E42" t="str">
        <f>Sheet1!I42</f>
        <v>Peter Parslow</v>
      </c>
    </row>
    <row r="43" spans="1:5" ht="86.4" x14ac:dyDescent="0.3">
      <c r="A43" t="str">
        <f>IF(Sheet1!B43="",CONCATENATE(LEFT(Sheet1!E43,50),"..."),Sheet1!B43)</f>
        <v>A.03.07.inspire.search.criteria</v>
      </c>
      <c r="B43" t="str">
        <f>CONCATENATE("type:",SUBSTITUTE(Sheet1!C43,CHAR(10),",type:"))&amp;","&amp;"sev:"&amp;Sheet1!D43&amp;","&amp;"ms:"&amp;Sheet1!H43&amp;","&amp;"status:confirmed"</f>
        <v>type:AT,sev:medium,ms:ARENA,status:confirmed</v>
      </c>
      <c r="C43" s="39" t="str">
        <f>"*This issue has been extracted from the issue list on:https://ies-svn.jrc.ec.europa.eu/issues/2685*"&amp;CHAR(10)&amp;"# Comment"&amp;CHAR(10)&amp;Sheet1!E43&amp;CHAR(10)&amp;IF(Sheet1!F43&lt;&gt;"","# Proposed Change"&amp;CHAR(10)&amp;Sheet1!F43,)</f>
        <v xml:space="preserve">*This issue has been extracted from the issue list on:https://ies-svn.jrc.ec.europa.eu/issues/2685*
# Comment
It should be merged with A.03.01 or delete A.03.01
</v>
      </c>
      <c r="D43" t="str">
        <f>Sheet1!A43</f>
        <v>discovery-service</v>
      </c>
      <c r="E43" t="str">
        <f>Sheet1!I43</f>
        <v>Peter Parslow</v>
      </c>
    </row>
    <row r="44" spans="1:5" ht="86.4" x14ac:dyDescent="0.3">
      <c r="A44" t="str">
        <f>IF(Sheet1!B44="",CONCATENATE(LEFT(Sheet1!E44,50),"..."),Sheet1!B44)</f>
        <v>A.03.08.language.search.criteria</v>
      </c>
      <c r="B44" t="str">
        <f>CONCATENATE("type:",SUBSTITUTE(Sheet1!C44,CHAR(10),",type:"))&amp;","&amp;"sev:"&amp;Sheet1!D44&amp;","&amp;"ms:"&amp;Sheet1!H44&amp;","&amp;"status:confirmed"</f>
        <v>type:AT,sev:medium,ms:ARENA,status:confirmed</v>
      </c>
      <c r="C44" s="39" t="str">
        <f>"*This issue has been extracted from the issue list on:https://ies-svn.jrc.ec.europa.eu/issues/2685*"&amp;CHAR(10)&amp;"# Comment"&amp;CHAR(10)&amp;Sheet1!E44&amp;CHAR(10)&amp;IF(Sheet1!F44&lt;&gt;"","# Proposed Change"&amp;CHAR(10)&amp;Sheet1!F44,)</f>
        <v xml:space="preserve">*This issue has been extracted from the issue list on:https://ies-svn.jrc.ec.europa.eu/issues/2685*
# Comment
It should be merged with A.03.01 or delete A.03.01
</v>
      </c>
      <c r="D44" t="str">
        <f>Sheet1!A44</f>
        <v>discovery-service</v>
      </c>
      <c r="E44" t="str">
        <f>Sheet1!I44</f>
        <v>Peter Parslow</v>
      </c>
    </row>
    <row r="45" spans="1:5" ht="86.4" x14ac:dyDescent="0.3">
      <c r="A45" t="str">
        <f>IF(Sheet1!B45="",CONCATENATE(LEFT(Sheet1!E45,50),"..."),Sheet1!B45)</f>
        <v>A.03.09.additional.search.criteria</v>
      </c>
      <c r="B45" t="str">
        <f>CONCATENATE("type:",SUBSTITUTE(Sheet1!C45,CHAR(10),",type:"))&amp;","&amp;"sev:"&amp;Sheet1!D45&amp;","&amp;"ms:"&amp;Sheet1!H45&amp;","&amp;"status:confirmed"</f>
        <v>type:AT ,sev:medium,ms:ARENA,status:confirmed</v>
      </c>
      <c r="C45" s="39" t="str">
        <f>"*This issue has been extracted from the issue list on:https://ies-svn.jrc.ec.europa.eu/issues/2685*"&amp;CHAR(10)&amp;"# Comment"&amp;CHAR(10)&amp;Sheet1!E45&amp;CHAR(10)&amp;IF(Sheet1!F45&lt;&gt;"","# Proposed Change"&amp;CHAR(10)&amp;Sheet1!F45,)</f>
        <v xml:space="preserve">*This issue has been extracted from the issue list on:https://ies-svn.jrc.ec.europa.eu/issues/2685*
# Comment
It should be merged with A.03.01 or delete A.03.01
</v>
      </c>
      <c r="D45" t="str">
        <f>Sheet1!A45</f>
        <v>discovery-service</v>
      </c>
      <c r="E45" t="str">
        <f>Sheet1!I45</f>
        <v>Peter Parslow</v>
      </c>
    </row>
    <row r="46" spans="1:5" ht="230.4" x14ac:dyDescent="0.3">
      <c r="A46" t="str">
        <f>IF(Sheet1!B46="",CONCATENATE(LEFT(Sheet1!E46,50),"..."),Sheet1!B46)</f>
        <v>A.03.10.missing.language.filter</v>
      </c>
      <c r="B46" t="str">
        <f>CONCATENATE("type:",SUBSTITUTE(Sheet1!C46,CHAR(10),",type:"))&amp;","&amp;"sev:"&amp;Sheet1!D46&amp;","&amp;"ms:"&amp;Sheet1!H46&amp;","&amp;"status:confirmed"</f>
        <v>type:AT,sev:critical,ms:ARENA,status:confirmed</v>
      </c>
      <c r="C46" s="39" t="str">
        <f>"*This issue has been extracted from the issue list on:https://ies-svn.jrc.ec.europa.eu/issues/2685*"&amp;CHAR(10)&amp;"# Comment"&amp;CHAR(10)&amp;Sheet1!E46&amp;CHAR(10)&amp;IF(Sheet1!F46&lt;&gt;"","# Proposed Change"&amp;CHAR(10)&amp;Sheet1!F46,)</f>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D46" t="str">
        <f>Sheet1!A46</f>
        <v>discovery-service</v>
      </c>
      <c r="E46" t="str">
        <f>Sheet1!I46</f>
        <v>Peter Parslow</v>
      </c>
    </row>
    <row r="47" spans="1:5" ht="100.8" x14ac:dyDescent="0.3">
      <c r="A47" t="str">
        <f>IF(Sheet1!B47="",CONCATENATE(LEFT(Sheet1!E47,50),"..."),Sheet1!B47)</f>
        <v>A.03.11.language.filter</v>
      </c>
      <c r="B47" t="str">
        <f>CONCATENATE("type:",SUBSTITUTE(Sheet1!C47,CHAR(10),",type:"))&amp;","&amp;"sev:"&amp;Sheet1!D47&amp;","&amp;"ms:"&amp;Sheet1!H47&amp;","&amp;"status:confirmed"</f>
        <v>type:AT ,sev:medium,ms:ARENA,status:confirmed</v>
      </c>
      <c r="C47" s="39" t="str">
        <f>"*This issue has been extracted from the issue list on:https://ies-svn.jrc.ec.europa.eu/issues/2685*"&amp;CHAR(10)&amp;"# Comment"&amp;CHAR(10)&amp;Sheet1!E47&amp;CHAR(10)&amp;IF(Sheet1!F47&lt;&gt;"","# Proposed Change"&amp;CHAR(10)&amp;Sheet1!F47,)</f>
        <v xml:space="preserve">*This issue has been extracted from the issue list on:https://ies-svn.jrc.ec.europa.eu/issues/2685*
# Comment
Overlaps with A.01.04
A.01.04 as prerequisite
A.02.09 as prerequisite
</v>
      </c>
      <c r="D47" t="str">
        <f>Sheet1!A47</f>
        <v>discovery-service</v>
      </c>
      <c r="E47" t="str">
        <f>Sheet1!I47</f>
        <v>Peter Parslow</v>
      </c>
    </row>
    <row r="48" spans="1:5" ht="86.4" x14ac:dyDescent="0.3">
      <c r="A48" t="str">
        <f>IF(Sheet1!B48="",CONCATENATE(LEFT(Sheet1!E48,50),"..."),Sheet1!B48)</f>
        <v>A.03.12.invalid.request</v>
      </c>
      <c r="B48" t="str">
        <f>CONCATENATE("type:",SUBSTITUTE(Sheet1!C48,CHAR(10),",type:"))&amp;","&amp;"sev:"&amp;Sheet1!D48&amp;","&amp;"ms:"&amp;Sheet1!H48&amp;","&amp;"status:confirmed"</f>
        <v>type:AT,sev:medium,ms:ARENA,status:confirmed</v>
      </c>
      <c r="C48" s="39" t="str">
        <f>"*This issue has been extracted from the issue list on:https://ies-svn.jrc.ec.europa.eu/issues/2685*"&amp;CHAR(10)&amp;"# Comment"&amp;CHAR(10)&amp;Sheet1!E48&amp;CHAR(10)&amp;IF(Sheet1!F48&lt;&gt;"","# Proposed Change"&amp;CHAR(10)&amp;Sheet1!F48,)</f>
        <v xml:space="preserve">*This issue has been extracted from the issue list on:https://ies-svn.jrc.ec.europa.eu/issues/2685*
# Comment
A.1.04 as prerequisite
A.2.09 as prerequisite
</v>
      </c>
      <c r="D48" t="str">
        <f>Sheet1!A48</f>
        <v>discovery-service</v>
      </c>
      <c r="E48" t="str">
        <f>Sheet1!I48</f>
        <v>Peter Parslow</v>
      </c>
    </row>
    <row r="49" spans="1:5" ht="158.4" x14ac:dyDescent="0.3">
      <c r="A49" t="str">
        <f>IF(Sheet1!B49="",CONCATENATE(LEFT(Sheet1!E49,50),"..."),Sheet1!B49)</f>
        <v>A.04.01.harvesting.readiness</v>
      </c>
      <c r="B49" t="str">
        <f>CONCATENATE("type:",SUBSTITUTE(Sheet1!C49,CHAR(10),",type:"))&amp;","&amp;"sev:"&amp;Sheet1!D49&amp;","&amp;"ms:"&amp;Sheet1!H49&amp;","&amp;"status:confirmed"</f>
        <v>type:CT,sev:medium,ms:ARENA,status:confirmed</v>
      </c>
      <c r="C49" s="39" t="str">
        <f>"*This issue has been extracted from the issue list on:https://ies-svn.jrc.ec.europa.eu/issues/2685*"&amp;CHAR(10)&amp;"# Comment"&amp;CHAR(10)&amp;Sheet1!E49&amp;CHAR(10)&amp;IF(Sheet1!F49&lt;&gt;"","# Proposed Change"&amp;CHAR(10)&amp;Sheet1!F49,)</f>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D49" t="str">
        <f>Sheet1!A49</f>
        <v>discovery-service</v>
      </c>
      <c r="E49" t="str">
        <f>Sheet1!I49</f>
        <v>Peter Parslow</v>
      </c>
    </row>
    <row r="50" spans="1:5" ht="100.8" x14ac:dyDescent="0.3">
      <c r="A50" t="str">
        <f>IF(Sheet1!B50="",CONCATENATE(LEFT(Sheet1!E50,50),"..."),Sheet1!B50)</f>
        <v>A.04.02.third.party.discovery.services.published</v>
      </c>
      <c r="B50" t="str">
        <f>CONCATENATE("type:",SUBSTITUTE(Sheet1!C50,CHAR(10),",type:"))&amp;","&amp;"sev:"&amp;Sheet1!D50&amp;","&amp;"ms:"&amp;Sheet1!H50&amp;","&amp;"status:confirmed"</f>
        <v>type:CT,sev:medium,ms:ARENA,status:confirmed</v>
      </c>
      <c r="C50" s="39" t="str">
        <f>"*This issue has been extracted from the issue list on:https://ies-svn.jrc.ec.europa.eu/issues/2685*"&amp;CHAR(10)&amp;"# Comment"&amp;CHAR(10)&amp;Sheet1!E50&amp;CHAR(10)&amp;IF(Sheet1!F50&lt;&gt;"","# Proposed Change"&amp;CHAR(10)&amp;Sheet1!F50,)</f>
        <v>*This issue has been extracted from the issue list on:https://ies-svn.jrc.ec.europa.eu/issues/2685*
# Comment
Unclear what should or could be tested here via the CSW API
# Proposed Change
Clarify</v>
      </c>
      <c r="D50" t="str">
        <f>Sheet1!A50</f>
        <v>discovery-service</v>
      </c>
      <c r="E50" t="str">
        <f>Sheet1!I50</f>
        <v>Peter Parslow</v>
      </c>
    </row>
    <row r="51" spans="1:5" ht="172.8" x14ac:dyDescent="0.3">
      <c r="A51" t="str">
        <f>IF(Sheet1!B51="",CONCATENATE(LEFT(Sheet1!E51,50),"..."),Sheet1!B51)</f>
        <v>A.05.01.third.party.discovery.services.harvestable</v>
      </c>
      <c r="B51" t="str">
        <f>CONCATENATE("type:",SUBSTITUTE(Sheet1!C51,CHAR(10),",type:"))&amp;","&amp;"sev:"&amp;Sheet1!D51&amp;","&amp;"ms:"&amp;Sheet1!H51&amp;","&amp;"status:confirmed"</f>
        <v>type:ED,sev:medium,ms:ARENA,status:confirmed</v>
      </c>
      <c r="C51" s="39" t="str">
        <f>"*This issue has been extracted from the issue list on:https://ies-svn.jrc.ec.europa.eu/issues/2685*"&amp;CHAR(10)&amp;"# Comment"&amp;CHAR(10)&amp;Sheet1!E51&amp;CHAR(10)&amp;IF(Sheet1!F51&lt;&gt;"","# Proposed Change"&amp;CHAR(10)&amp;Sheet1!F51,)</f>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D51" t="str">
        <f>Sheet1!A51</f>
        <v>discovery-service</v>
      </c>
      <c r="E51" t="str">
        <f>Sheet1!I51</f>
        <v>Peter Parslow</v>
      </c>
    </row>
    <row r="52" spans="1:5" ht="144" x14ac:dyDescent="0.3">
      <c r="A52" t="str">
        <f>IF(Sheet1!B52="",CONCATENATE(LEFT(Sheet1!E52,50),"..."),Sheet1!B52)</f>
        <v>A.06.03.QoS.availability</v>
      </c>
      <c r="B52" t="str">
        <f>CONCATENATE("type:",SUBSTITUTE(Sheet1!C52,CHAR(10),",type:"))&amp;","&amp;"sev:"&amp;Sheet1!D52&amp;","&amp;"ms:"&amp;Sheet1!H52&amp;","&amp;"status:confirmed"</f>
        <v>type:,sev:,ms:ARENA,status:confirmed</v>
      </c>
      <c r="C52" s="39" t="str">
        <f>"*This issue has been extracted from the issue list on:https://ies-svn.jrc.ec.europa.eu/issues/2685*"&amp;CHAR(10)&amp;"# Comment"&amp;CHAR(10)&amp;Sheet1!E52&amp;CHAR(10)&amp;IF(Sheet1!F52&lt;&gt;"","# Proposed Change"&amp;CHAR(10)&amp;Sheet1!F52,)</f>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D52" t="str">
        <f>Sheet1!A52</f>
        <v>discovery-service</v>
      </c>
      <c r="E52" t="str">
        <f>Sheet1!I52</f>
        <v>Peter Parslow</v>
      </c>
    </row>
    <row r="53" spans="1:5" ht="144" x14ac:dyDescent="0.3">
      <c r="A53" t="str">
        <f>IF(Sheet1!B53="",CONCATENATE(LEFT(Sheet1!E53,50),"..."),Sheet1!B53)</f>
        <v>A.1.1 ISO Metadata Application Profile</v>
      </c>
      <c r="B53" t="str">
        <f>CONCATENATE("type:",SUBSTITUTE(Sheet1!C53,CHAR(10),",type:"))&amp;","&amp;"sev:"&amp;Sheet1!D53&amp;","&amp;"ms:"&amp;Sheet1!H53&amp;","&amp;"status:confirmed"</f>
        <v>type:,sev:,ms:JRC,status:confirmed</v>
      </c>
      <c r="C53" s="39" t="str">
        <f>"*This issue has been extracted from the issue list on:https://ies-svn.jrc.ec.europa.eu/issues/2685*"&amp;CHAR(10)&amp;"# Comment"&amp;CHAR(10)&amp;Sheet1!E53&amp;CHAR(10)&amp;IF(Sheet1!F53&lt;&gt;"","# Proposed Change"&amp;CHAR(10)&amp;Sheet1!F53,)</f>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D53" t="str">
        <f>Sheet1!A53</f>
        <v>discovery-service</v>
      </c>
      <c r="E53" t="str">
        <f>Sheet1!I53</f>
        <v>PwC/ii</v>
      </c>
    </row>
    <row r="54" spans="1:5" ht="72" x14ac:dyDescent="0.3">
      <c r="A54" t="str">
        <f>IF(Sheet1!B54="",CONCATENATE(LEFT(Sheet1!E54,50),"..."),Sheet1!B54)</f>
        <v>A.1.2 Extended behaviour</v>
      </c>
      <c r="B54" t="str">
        <f>CONCATENATE("type:",SUBSTITUTE(Sheet1!C54,CHAR(10),",type:"))&amp;","&amp;"sev:"&amp;Sheet1!D54&amp;","&amp;"ms:"&amp;Sheet1!H54&amp;","&amp;"status:confirmed"</f>
        <v>type:,sev:,ms:JRC,status:confirmed</v>
      </c>
      <c r="C54" s="39" t="str">
        <f>"*This issue has been extracted from the issue list on:https://ies-svn.jrc.ec.europa.eu/issues/2685*"&amp;CHAR(10)&amp;"# Comment"&amp;CHAR(10)&amp;Sheet1!E54&amp;CHAR(10)&amp;IF(Sheet1!F54&lt;&gt;"","# Proposed Change"&amp;CHAR(10)&amp;Sheet1!F54,)</f>
        <v xml:space="preserve">*This issue has been extracted from the issue list on:https://ies-svn.jrc.ec.europa.eu/issues/2685*
# Comment
What is this for?
</v>
      </c>
      <c r="D54" t="str">
        <f>Sheet1!A54</f>
        <v>discovery-service</v>
      </c>
      <c r="E54" t="str">
        <f>Sheet1!I54</f>
        <v>PwC/ii</v>
      </c>
    </row>
    <row r="55" spans="1:5" ht="172.8" x14ac:dyDescent="0.3">
      <c r="A55" t="str">
        <f>IF(Sheet1!B55="",CONCATENATE(LEFT(Sheet1!E55,50),"..."),Sheet1!B55)</f>
        <v>A.1.4 Language parameter</v>
      </c>
      <c r="B55" t="str">
        <f>CONCATENATE("type:",SUBSTITUTE(Sheet1!C55,CHAR(10),",type:"))&amp;","&amp;"sev:"&amp;Sheet1!D55&amp;","&amp;"ms:"&amp;Sheet1!H55&amp;","&amp;"status:confirmed"</f>
        <v>type:,sev:,ms:JRC,status:confirmed</v>
      </c>
      <c r="C55" s="39" t="str">
        <f>"*This issue has been extracted from the issue list on:https://ies-svn.jrc.ec.europa.eu/issues/2685*"&amp;CHAR(10)&amp;"# Comment"&amp;CHAR(10)&amp;Sheet1!E55&amp;CHAR(10)&amp;IF(Sheet1!F55&lt;&gt;"","# Proposed Change"&amp;CHAR(10)&amp;Sheet1!F55,)</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5" t="str">
        <f>Sheet1!A55</f>
        <v>discovery-service</v>
      </c>
      <c r="E55" t="str">
        <f>Sheet1!I55</f>
        <v>PwC/ii</v>
      </c>
    </row>
    <row r="56" spans="1:5" x14ac:dyDescent="0.3">
      <c r="A56" t="e">
        <f>IF(Sheet1!#REF!="",CONCATENATE(LEFT(Sheet1!#REF!,50),"..."),Sheet1!#REF!)</f>
        <v>#REF!</v>
      </c>
      <c r="B56" t="e">
        <f>CONCATENATE("type:",SUBSTITUTE(Sheet1!#REF!,CHAR(10),",type:"))&amp;","&amp;"sev:"&amp;Sheet1!#REF!&amp;","&amp;"ms:"&amp;Sheet1!#REF!&amp;","&amp;"status:confirmed"</f>
        <v>#REF!</v>
      </c>
      <c r="C56" s="39" t="e">
        <f>"*This issue has been extracted from the issue list on:https://ies-svn.jrc.ec.europa.eu/issues/2685*"&amp;CHAR(10)&amp;"# Comment"&amp;CHAR(10)&amp;Sheet1!#REF!&amp;CHAR(10)&amp;IF(Sheet1!#REF!&lt;&gt;"","# Proposed Change"&amp;CHAR(10)&amp;Sheet1!#REF!,)</f>
        <v>#REF!</v>
      </c>
      <c r="D56" t="e">
        <f>Sheet1!#REF!</f>
        <v>#REF!</v>
      </c>
      <c r="E56" t="e">
        <f>Sheet1!#REF!</f>
        <v>#REF!</v>
      </c>
    </row>
    <row r="57" spans="1:5" x14ac:dyDescent="0.3">
      <c r="A57" t="e">
        <f>IF(Sheet1!#REF!="",CONCATENATE(LEFT(Sheet1!#REF!,50),"..."),Sheet1!#REF!)</f>
        <v>#REF!</v>
      </c>
      <c r="B57" t="e">
        <f>CONCATENATE("type:",SUBSTITUTE(Sheet1!#REF!,CHAR(10),",type:"))&amp;","&amp;"sev:"&amp;Sheet1!#REF!&amp;","&amp;"ms:"&amp;Sheet1!#REF!&amp;","&amp;"status:confirmed"</f>
        <v>#REF!</v>
      </c>
      <c r="C57" s="39" t="e">
        <f>"*This issue has been extracted from the issue list on:https://ies-svn.jrc.ec.europa.eu/issues/2685*"&amp;CHAR(10)&amp;"# Comment"&amp;CHAR(10)&amp;Sheet1!#REF!&amp;CHAR(10)&amp;IF(Sheet1!#REF!&lt;&gt;"","# Proposed Change"&amp;CHAR(10)&amp;Sheet1!#REF!,)</f>
        <v>#REF!</v>
      </c>
      <c r="D57" t="e">
        <f>Sheet1!#REF!</f>
        <v>#REF!</v>
      </c>
      <c r="E57" t="e">
        <f>Sheet1!#REF!</f>
        <v>#REF!</v>
      </c>
    </row>
    <row r="58" spans="1:5" ht="86.4" x14ac:dyDescent="0.3">
      <c r="A58" t="str">
        <f>IF(Sheet1!B56="",CONCATENATE(LEFT(Sheet1!E56,50),"..."),Sheet1!B56)</f>
        <v>A.2.3 Additional search attributes</v>
      </c>
      <c r="B58" t="str">
        <f>CONCATENATE("type:",SUBSTITUTE(Sheet1!C56,CHAR(10),",type:"))&amp;","&amp;"sev:"&amp;Sheet1!D56&amp;","&amp;"ms:"&amp;Sheet1!H56&amp;","&amp;"status:confirmed"</f>
        <v>type:,sev:,ms:JRC,status:confirmed</v>
      </c>
      <c r="C58" s="39" t="str">
        <f>"*This issue has been extracted from the issue list on:https://ies-svn.jrc.ec.europa.eu/issues/2685*"&amp;CHAR(10)&amp;"# Comment"&amp;CHAR(10)&amp;Sheet1!E56&amp;CHAR(10)&amp;IF(Sheet1!F56&lt;&gt;"","# Proposed Change"&amp;CHAR(10)&amp;Sheet1!F56,)</f>
        <v xml:space="preserve">*This issue has been extracted from the issue list on:https://ies-svn.jrc.ec.europa.eu/issues/2685*
# Comment
Typo in the link:
A.02.03.addiotional.search.attributes.md
</v>
      </c>
      <c r="D58" t="str">
        <f>Sheet1!A56</f>
        <v>discovery-service</v>
      </c>
      <c r="E58" t="str">
        <f>Sheet1!I56</f>
        <v>PwC/ii</v>
      </c>
    </row>
    <row r="59" spans="1:5" ht="86.4" x14ac:dyDescent="0.3">
      <c r="A59" t="str">
        <f>IF(Sheet1!B57="",CONCATENATE(LEFT(Sheet1!E57,50),"..."),Sheet1!B57)</f>
        <v>A.2.4 Discovery Service metadata parameters</v>
      </c>
      <c r="B59" t="str">
        <f>CONCATENATE("type:",SUBSTITUTE(Sheet1!C57,CHAR(10),",type:"))&amp;","&amp;"sev:"&amp;Sheet1!D57&amp;","&amp;"ms:"&amp;Sheet1!H57&amp;","&amp;"status:confirmed"</f>
        <v>type:,sev:,ms:JRC,status:confirmed</v>
      </c>
      <c r="C59" s="39" t="str">
        <f>"*This issue has been extracted from the issue list on:https://ies-svn.jrc.ec.europa.eu/issues/2685*"&amp;CHAR(10)&amp;"# Comment"&amp;CHAR(10)&amp;Sheet1!E57&amp;CHAR(10)&amp;IF(Sheet1!F57&lt;&gt;"","# Proposed Change"&amp;CHAR(10)&amp;Sheet1!F57,)</f>
        <v xml:space="preserve">*This issue has been extracted from the issue list on:https://ies-svn.jrc.ec.europa.eu/issues/2685*
# Comment
The test does not take into account that MetadataURL can be present, optionally, also in the long scenario.
</v>
      </c>
      <c r="D59" t="str">
        <f>Sheet1!A57</f>
        <v>discovery-service</v>
      </c>
      <c r="E59" t="str">
        <f>Sheet1!I57</f>
        <v>PwC/ii</v>
      </c>
    </row>
    <row r="60" spans="1:5" x14ac:dyDescent="0.3">
      <c r="A60" t="e">
        <f>IF(Sheet1!#REF!="",CONCATENATE(LEFT(Sheet1!#REF!,50),"..."),Sheet1!#REF!)</f>
        <v>#REF!</v>
      </c>
      <c r="B60" t="e">
        <f>CONCATENATE("type:",SUBSTITUTE(Sheet1!#REF!,CHAR(10),",type:"))&amp;","&amp;"sev:"&amp;Sheet1!#REF!&amp;","&amp;"ms:"&amp;Sheet1!#REF!&amp;","&amp;"status:confirmed"</f>
        <v>#REF!</v>
      </c>
      <c r="C60" s="39" t="e">
        <f>"*This issue has been extracted from the issue list on:https://ies-svn.jrc.ec.europa.eu/issues/2685*"&amp;CHAR(10)&amp;"# Comment"&amp;CHAR(10)&amp;Sheet1!#REF!&amp;CHAR(10)&amp;IF(Sheet1!#REF!&lt;&gt;"","# Proposed Change"&amp;CHAR(10)&amp;Sheet1!#REF!,)</f>
        <v>#REF!</v>
      </c>
      <c r="D60" t="e">
        <f>Sheet1!#REF!</f>
        <v>#REF!</v>
      </c>
      <c r="E60" t="e">
        <f>Sheet1!#REF!</f>
        <v>#REF!</v>
      </c>
    </row>
    <row r="61" spans="1:5" x14ac:dyDescent="0.3">
      <c r="A61" t="e">
        <f>IF(Sheet1!#REF!="",CONCATENATE(LEFT(Sheet1!#REF!,50),"..."),Sheet1!#REF!)</f>
        <v>#REF!</v>
      </c>
      <c r="B61" t="e">
        <f>CONCATENATE("type:",SUBSTITUTE(Sheet1!#REF!,CHAR(10),",type:"))&amp;","&amp;"sev:"&amp;Sheet1!#REF!&amp;","&amp;"ms:"&amp;Sheet1!#REF!&amp;","&amp;"status:confirmed"</f>
        <v>#REF!</v>
      </c>
      <c r="C61" s="39" t="e">
        <f>"*This issue has been extracted from the issue list on:https://ies-svn.jrc.ec.europa.eu/issues/2685*"&amp;CHAR(10)&amp;"# Comment"&amp;CHAR(10)&amp;Sheet1!#REF!&amp;CHAR(10)&amp;IF(Sheet1!#REF!&lt;&gt;"","# Proposed Change"&amp;CHAR(10)&amp;Sheet1!#REF!,)</f>
        <v>#REF!</v>
      </c>
      <c r="D61" t="e">
        <f>Sheet1!#REF!</f>
        <v>#REF!</v>
      </c>
      <c r="E61" t="e">
        <f>Sheet1!#REF!</f>
        <v>#REF!</v>
      </c>
    </row>
    <row r="62" spans="1:5" ht="100.8" x14ac:dyDescent="0.3">
      <c r="A62" t="str">
        <f>IF(Sheet1!B58="",CONCATENATE(LEFT(Sheet1!E58,50),"..."),Sheet1!B58)</f>
        <v>A.2.6 Federated catalogues advertisement</v>
      </c>
      <c r="B62" t="str">
        <f>CONCATENATE("type:",SUBSTITUTE(Sheet1!C58,CHAR(10),",type:"))&amp;","&amp;"sev:"&amp;Sheet1!D58&amp;","&amp;"ms:"&amp;Sheet1!H58&amp;","&amp;"status:confirmed"</f>
        <v>type:,sev:,ms:JRC,status:confirmed</v>
      </c>
      <c r="C62" s="39" t="str">
        <f>"*This issue has been extracted from the issue list on:https://ies-svn.jrc.ec.europa.eu/issues/2685*"&amp;CHAR(10)&amp;"# Comment"&amp;CHAR(10)&amp;Sheet1!E58&amp;CHAR(10)&amp;IF(Sheet1!F58&lt;&gt;"","# Proposed Change"&amp;CHAR(10)&amp;Sheet1!F58,)</f>
        <v xml:space="preserve">*This issue has been extracted from the issue list on:https://ies-svn.jrc.ec.europa.eu/issues/2685*
# Comment
The validation can only be done knowing the Discovery Scenario chosen when registering the service in the INSPIRE Geoportal.
</v>
      </c>
      <c r="D62" t="str">
        <f>Sheet1!A58</f>
        <v>discovery-service</v>
      </c>
      <c r="E62" t="str">
        <f>Sheet1!I58</f>
        <v>PwC/ii</v>
      </c>
    </row>
    <row r="63" spans="1:5" x14ac:dyDescent="0.3">
      <c r="A63" t="e">
        <f>IF(Sheet1!#REF!="",CONCATENATE(LEFT(Sheet1!#REF!,50),"..."),Sheet1!#REF!)</f>
        <v>#REF!</v>
      </c>
      <c r="B63" t="e">
        <f>CONCATENATE("type:",SUBSTITUTE(Sheet1!#REF!,CHAR(10),",type:"))&amp;","&amp;"sev:"&amp;Sheet1!#REF!&amp;","&amp;"ms:"&amp;Sheet1!#REF!&amp;","&amp;"status:confirmed"</f>
        <v>#REF!</v>
      </c>
      <c r="C63" s="39" t="e">
        <f>"*This issue has been extracted from the issue list on:https://ies-svn.jrc.ec.europa.eu/issues/2685*"&amp;CHAR(10)&amp;"# Comment"&amp;CHAR(10)&amp;Sheet1!#REF!&amp;CHAR(10)&amp;IF(Sheet1!#REF!&lt;&gt;"","# Proposed Change"&amp;CHAR(10)&amp;Sheet1!#REF!,)</f>
        <v>#REF!</v>
      </c>
      <c r="D63" t="e">
        <f>Sheet1!#REF!</f>
        <v>#REF!</v>
      </c>
      <c r="E63" t="e">
        <f>Sheet1!#REF!</f>
        <v>#REF!</v>
      </c>
    </row>
    <row r="64" spans="1:5" ht="100.8" x14ac:dyDescent="0.3">
      <c r="A64" t="str">
        <f>IF(Sheet1!B59="",CONCATENATE(LEFT(Sheet1!E59,50),"..."),Sheet1!B59)</f>
        <v>A.2.7 Federated Discovery Service</v>
      </c>
      <c r="B64" t="str">
        <f>CONCATENATE("type:",SUBSTITUTE(Sheet1!C59,CHAR(10),",type:"))&amp;","&amp;"sev:"&amp;Sheet1!D59&amp;","&amp;"ms:"&amp;Sheet1!H59&amp;","&amp;"status:confirmed"</f>
        <v>type:,sev:,ms:JRC,status:confirmed</v>
      </c>
      <c r="C64" s="39" t="str">
        <f>"*This issue has been extracted from the issue list on:https://ies-svn.jrc.ec.europa.eu/issues/2685*"&amp;CHAR(10)&amp;"# Comment"&amp;CHAR(10)&amp;Sheet1!E59&amp;CHAR(10)&amp;IF(Sheet1!F59&lt;&gt;"","# Proposed Change"&amp;CHAR(10)&amp;Sheet1!F59,)</f>
        <v xml:space="preserve">*This issue has been extracted from the issue list on:https://ies-svn.jrc.ec.europa.eu/issues/2685*
# Comment
The validation can only be done knowing the Discovery Scenario chosen when registering the service in the INSPIRE Geoportal.
</v>
      </c>
      <c r="D64" t="str">
        <f>Sheet1!A59</f>
        <v>discovery-service</v>
      </c>
      <c r="E64" t="str">
        <f>Sheet1!I59</f>
        <v>PwC/ii</v>
      </c>
    </row>
    <row r="65" spans="1:5" ht="129.6" x14ac:dyDescent="0.3">
      <c r="A65" t="str">
        <f>IF(Sheet1!B60="",CONCATENATE(LEFT(Sheet1!E60,50),"..."),Sheet1!B60)</f>
        <v>A.02.TGR2.conformtoAtomSpecification</v>
      </c>
      <c r="B65" t="str">
        <f>CONCATENATE("type:",SUBSTITUTE(Sheet1!C60,CHAR(10),",type:"))&amp;","&amp;"sev:"&amp;Sheet1!D60&amp;","&amp;"ms:"&amp;Sheet1!H60&amp;","&amp;"status:confirmed"</f>
        <v>type:CT,type:GE,sev:Critical,ms:ARENA,status:confirmed</v>
      </c>
      <c r="C65" s="39" t="str">
        <f>"*This issue has been extracted from the issue list on:https://ies-svn.jrc.ec.europa.eu/issues/2685*"&amp;CHAR(10)&amp;"# Comment"&amp;CHAR(10)&amp;Sheet1!E60&amp;CHAR(10)&amp;IF(Sheet1!F60&lt;&gt;"","# Proposed Change"&amp;CHAR(10)&amp;Sheet1!F60,)</f>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D65" t="str">
        <f>Sheet1!A60</f>
        <v>download-atom</v>
      </c>
      <c r="E65" t="str">
        <f>Sheet1!I60</f>
        <v>Thijs Brentjens</v>
      </c>
    </row>
    <row r="66" spans="1:5" x14ac:dyDescent="0.3">
      <c r="A66" t="e">
        <f>IF(Sheet1!#REF!="",CONCATENATE(LEFT(Sheet1!#REF!,50),"..."),Sheet1!#REF!)</f>
        <v>#REF!</v>
      </c>
      <c r="B66" t="e">
        <f>CONCATENATE("type:",SUBSTITUTE(Sheet1!#REF!,CHAR(10),",type:"))&amp;","&amp;"sev:"&amp;Sheet1!#REF!&amp;","&amp;"ms:"&amp;Sheet1!#REF!&amp;","&amp;"status:confirmed"</f>
        <v>#REF!</v>
      </c>
      <c r="C66" s="39" t="e">
        <f>"*This issue has been extracted from the issue list on:https://ies-svn.jrc.ec.europa.eu/issues/2685*"&amp;CHAR(10)&amp;"# Comment"&amp;CHAR(10)&amp;Sheet1!#REF!&amp;CHAR(10)&amp;IF(Sheet1!#REF!&lt;&gt;"","# Proposed Change"&amp;CHAR(10)&amp;Sheet1!#REF!,)</f>
        <v>#REF!</v>
      </c>
      <c r="D66" t="e">
        <f>Sheet1!#REF!</f>
        <v>#REF!</v>
      </c>
      <c r="E66" t="e">
        <f>Sheet1!#REF!</f>
        <v>#REF!</v>
      </c>
    </row>
    <row r="67" spans="1:5" ht="100.8" x14ac:dyDescent="0.3">
      <c r="A67" t="str">
        <f>IF(Sheet1!B61="",CONCATENATE(LEFT(Sheet1!E61,50),"..."),Sheet1!B61)</f>
        <v>A.02.TGR2.conformtoAtomSpecification.md</v>
      </c>
      <c r="B67" t="str">
        <f>CONCATENATE("type:",SUBSTITUTE(Sheet1!C61,CHAR(10),",type:"))&amp;","&amp;"sev:"&amp;Sheet1!D61&amp;","&amp;"ms:"&amp;Sheet1!H61&amp;","&amp;"status:confirmed"</f>
        <v>type:,sev:,ms:JRC,status:confirmed</v>
      </c>
      <c r="C67" s="39" t="str">
        <f>"*This issue has been extracted from the issue list on:https://ies-svn.jrc.ec.europa.eu/issues/2685*"&amp;CHAR(10)&amp;"# Comment"&amp;CHAR(10)&amp;Sheet1!E61&amp;CHAR(10)&amp;IF(Sheet1!F61&lt;&gt;"","# Proposed Change"&amp;CHAR(10)&amp;Sheet1!F61,)</f>
        <v xml:space="preserve">*This issue has been extracted from the issue list on:https://ies-svn.jrc.ec.europa.eu/issues/2685*
# Comment
In the Test method the use of the word “resolve is misleading”.
“…resolve the link the referenced Atom feed…”
</v>
      </c>
      <c r="D67" t="str">
        <f>Sheet1!A61</f>
        <v>download-atom</v>
      </c>
      <c r="E67" t="str">
        <f>Sheet1!I61</f>
        <v>PwC/ii</v>
      </c>
    </row>
    <row r="68" spans="1:5" ht="144" x14ac:dyDescent="0.3">
      <c r="A68" t="str">
        <f>IF(Sheet1!B62="",CONCATENATE(LEFT(Sheet1!E62,50),"..."),Sheet1!B62)</f>
        <v>A.03.TGR3.conformtoGeoRSS-Simple</v>
      </c>
      <c r="B68" t="str">
        <f>CONCATENATE("type:",SUBSTITUTE(Sheet1!C62,CHAR(10),",type:"))&amp;","&amp;"sev:"&amp;Sheet1!D62&amp;","&amp;"ms:"&amp;Sheet1!H62&amp;","&amp;"status:confirmed"</f>
        <v>type:CT,type:GE,sev:Critical,ms:ARENA,status:confirmed</v>
      </c>
      <c r="C68" s="39" t="str">
        <f>"*This issue has been extracted from the issue list on:https://ies-svn.jrc.ec.europa.eu/issues/2685*"&amp;CHAR(10)&amp;"# Comment"&amp;CHAR(10)&amp;Sheet1!E62&amp;CHAR(10)&amp;IF(Sheet1!F62&lt;&gt;"","# Proposed Change"&amp;CHAR(10)&amp;Sheet1!F62,)</f>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D68" t="str">
        <f>Sheet1!A62</f>
        <v>download-atom</v>
      </c>
      <c r="E68" t="str">
        <f>Sheet1!I62</f>
        <v>Thijs Brentjens</v>
      </c>
    </row>
    <row r="69" spans="1:5" ht="201.6" x14ac:dyDescent="0.3">
      <c r="A69" t="str">
        <f>IF(Sheet1!B63="",CONCATENATE(LEFT(Sheet1!E63,50),"..."),Sheet1!B63)</f>
        <v>A.04.TGR4.conformtoOpenSearch1.1</v>
      </c>
      <c r="B69" t="str">
        <f>CONCATENATE("type:",SUBSTITUTE(Sheet1!C63,CHAR(10),",type:"))&amp;","&amp;"sev:"&amp;Sheet1!D63&amp;","&amp;"ms:"&amp;Sheet1!H63&amp;","&amp;"status:confirmed"</f>
        <v>type:CT,type:GE,sev:Critical,ms:ARENA,status:confirmed</v>
      </c>
      <c r="C69" s="39" t="str">
        <f>"*This issue has been extracted from the issue list on:https://ies-svn.jrc.ec.europa.eu/issues/2685*"&amp;CHAR(10)&amp;"# Comment"&amp;CHAR(10)&amp;Sheet1!E63&amp;CHAR(10)&amp;IF(Sheet1!F63&lt;&gt;"","# Proposed Change"&amp;CHAR(10)&amp;Sheet1!F63,)</f>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D69" t="str">
        <f>Sheet1!A63</f>
        <v>download-atom</v>
      </c>
      <c r="E69" t="str">
        <f>Sheet1!I63</f>
        <v>Thijs Brentjens</v>
      </c>
    </row>
    <row r="70" spans="1:5" ht="115.2" x14ac:dyDescent="0.3">
      <c r="A70" t="str">
        <f>IF(Sheet1!B64="",CONCATENATE(LEFT(Sheet1!E64,50),"..."),Sheet1!B64)</f>
        <v>A.04.TGR4.conformtoOpenSearch1.1</v>
      </c>
      <c r="B70" t="str">
        <f>CONCATENATE("type:",SUBSTITUTE(Sheet1!C64,CHAR(10),",type:"))&amp;","&amp;"sev:"&amp;Sheet1!D64&amp;","&amp;"ms:"&amp;Sheet1!H64&amp;","&amp;"status:confirmed"</f>
        <v>type:GE,sev:Medium,ms:ARENA,status:confirmed</v>
      </c>
      <c r="C70" s="39" t="str">
        <f>"*This issue has been extracted from the issue list on:https://ies-svn.jrc.ec.europa.eu/issues/2685*"&amp;CHAR(10)&amp;"# Comment"&amp;CHAR(10)&amp;Sheet1!E64&amp;CHAR(10)&amp;IF(Sheet1!F64&lt;&gt;"","# Proposed Change"&amp;CHAR(10)&amp;Sheet1!F64,)</f>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D70" t="str">
        <f>Sheet1!A64</f>
        <v>download-atom</v>
      </c>
      <c r="E70" t="str">
        <f>Sheet1!I64</f>
        <v>Thijs Brentjens</v>
      </c>
    </row>
    <row r="71" spans="1:5" ht="144" x14ac:dyDescent="0.3">
      <c r="A71" t="str">
        <f>IF(Sheet1!B65="",CONCATENATE(LEFT(Sheet1!E65,50),"..."),Sheet1!B65)</f>
        <v>A.06.IR511.TGR6.linkToMetadataForTheService</v>
      </c>
      <c r="B71" t="str">
        <f>CONCATENATE("type:",SUBSTITUTE(Sheet1!C65,CHAR(10),",type:"))&amp;","&amp;"sev:"&amp;Sheet1!D65&amp;","&amp;"ms:"&amp;Sheet1!H65&amp;","&amp;"status:confirmed"</f>
        <v>type:CT,sev:Medium,ms:ARENA,status:confirmed</v>
      </c>
      <c r="C71" s="39" t="str">
        <f>"*This issue has been extracted from the issue list on:https://ies-svn.jrc.ec.europa.eu/issues/2685*"&amp;CHAR(10)&amp;"# Comment"&amp;CHAR(10)&amp;Sheet1!E65&amp;CHAR(10)&amp;IF(Sheet1!F65&lt;&gt;"","# Proposed Change"&amp;CHAR(10)&amp;Sheet1!F65,)</f>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D71" t="str">
        <f>Sheet1!A65</f>
        <v>download-atom</v>
      </c>
      <c r="E71" t="str">
        <f>Sheet1!I65</f>
        <v>Thijs Brentjens</v>
      </c>
    </row>
    <row r="72" spans="1:5" ht="100.8" x14ac:dyDescent="0.3">
      <c r="A72" t="str">
        <f>IF(Sheet1!B66="",CONCATENATE(LEFT(Sheet1!E66,50),"..."),Sheet1!B66)</f>
        <v>A.06.IR511.TGR6.linkToMetadataForTheService</v>
      </c>
      <c r="B72" t="str">
        <f>CONCATENATE("type:",SUBSTITUTE(Sheet1!C66,CHAR(10),",type:"))&amp;","&amp;"sev:"&amp;Sheet1!D66&amp;","&amp;"ms:"&amp;Sheet1!H66&amp;","&amp;"status:confirmed"</f>
        <v>type:CT,sev:Minor,ms:ARENA,status:confirmed</v>
      </c>
      <c r="C72" s="39" t="str">
        <f>"*This issue has been extracted from the issue list on:https://ies-svn.jrc.ec.europa.eu/issues/2685*"&amp;CHAR(10)&amp;"# Comment"&amp;CHAR(10)&amp;Sheet1!E66&amp;CHAR(10)&amp;IF(Sheet1!F66&lt;&gt;"","# Proposed Change"&amp;CHAR(10)&amp;Sheet1!F66,)</f>
        <v>*This issue has been extracted from the issue list on:https://ies-svn.jrc.ec.europa.eu/issues/2685*
# Comment
“valid gmd:MD_Metadata element” is most likely understood to mean “schema valid”. 
# Proposed Change
If something else is meant, the test should be clarified.</v>
      </c>
      <c r="D72" t="str">
        <f>Sheet1!A66</f>
        <v>download-atom</v>
      </c>
      <c r="E72" t="str">
        <f>Sheet1!I66</f>
        <v>Thijs Brentjens</v>
      </c>
    </row>
    <row r="73" spans="1:5" ht="100.8" x14ac:dyDescent="0.3">
      <c r="A73" t="str">
        <f>IF(Sheet1!B67="",CONCATENATE(LEFT(Sheet1!E67,50),"..."),Sheet1!B67)</f>
        <v>A.07.TGR7.selfreference</v>
      </c>
      <c r="B73" t="str">
        <f>CONCATENATE("type:",SUBSTITUTE(Sheet1!C67,CHAR(10),",type:"))&amp;","&amp;"sev:"&amp;Sheet1!D67&amp;","&amp;"ms:"&amp;Sheet1!H67&amp;","&amp;"status:confirmed"</f>
        <v>type:CT,sev:Medium,ms:ARENA,status:confirmed</v>
      </c>
      <c r="C73" s="39" t="str">
        <f>"*This issue has been extracted from the issue list on:https://ies-svn.jrc.ec.europa.eu/issues/2685*"&amp;CHAR(10)&amp;"# Comment"&amp;CHAR(10)&amp;Sheet1!E67&amp;CHAR(10)&amp;IF(Sheet1!F67&lt;&gt;"","# Proposed Change"&amp;CHAR(10)&amp;Sheet1!F67,)</f>
        <v>*This issue has been extracted from the issue list on:https://ies-svn.jrc.ec.europa.eu/issues/2685*
# Comment
Test method seems incomplete.
# Proposed Change
Clarify Xpath reference for “he default language code defined in the OpenSearch description”.</v>
      </c>
      <c r="D73" t="str">
        <f>Sheet1!A67</f>
        <v>download-atom</v>
      </c>
      <c r="E73" t="str">
        <f>Sheet1!I67</f>
        <v>Thijs Brentjens</v>
      </c>
    </row>
    <row r="74" spans="1:5" ht="100.8" x14ac:dyDescent="0.3">
      <c r="A74" t="str">
        <f>IF(Sheet1!B68="",CONCATENATE(LEFT(Sheet1!E68,50),"..."),Sheet1!B68)</f>
        <v>A.08.IR222.TGR8.linktoOpenSearchDescription</v>
      </c>
      <c r="B74" t="str">
        <f>CONCATENATE("type:",SUBSTITUTE(Sheet1!C68,CHAR(10),",type:"))&amp;","&amp;"sev:"&amp;Sheet1!D68&amp;","&amp;"ms:"&amp;Sheet1!H68&amp;","&amp;"status:confirmed"</f>
        <v>type:GE,sev:Medium,ms:ARENA,status:confirmed</v>
      </c>
      <c r="C74" s="39" t="str">
        <f>"*This issue has been extracted from the issue list on:https://ies-svn.jrc.ec.europa.eu/issues/2685*"&amp;CHAR(10)&amp;"# Comment"&amp;CHAR(10)&amp;Sheet1!E68&amp;CHAR(10)&amp;IF(Sheet1!F68&lt;&gt;"","# Proposed Change"&amp;CHAR(10)&amp;Sheet1!F68,)</f>
        <v>*This issue has been extracted from the issue list on:https://ies-svn.jrc.ec.europa.eu/issues/2685*
# Comment
How is this different from A.04.TGR4.conformtoOpenSearch1.1?
# Proposed Change
Drop one test.</v>
      </c>
      <c r="D74" t="str">
        <f>Sheet1!A68</f>
        <v>download-atom</v>
      </c>
      <c r="E74" t="str">
        <f>Sheet1!I68</f>
        <v>Thijs Brentjens</v>
      </c>
    </row>
    <row r="75" spans="1:5" ht="86.4" x14ac:dyDescent="0.3">
      <c r="A75" t="str">
        <f>IF(Sheet1!B69="",CONCATENATE(LEFT(Sheet1!E69,50),"..."),Sheet1!B69)</f>
        <v>A.08.IR222.TGR8.linktoOpenSearchDescription</v>
      </c>
      <c r="B75" t="str">
        <f>CONCATENATE("type:",SUBSTITUTE(Sheet1!C69,CHAR(10),",type:"))&amp;","&amp;"sev:"&amp;Sheet1!D69&amp;","&amp;"ms:"&amp;Sheet1!H69&amp;","&amp;"status:confirmed"</f>
        <v>type:ED,sev:minor,ms:NL,status:confirmed</v>
      </c>
      <c r="C75" s="39" t="str">
        <f>"*This issue has been extracted from the issue list on:https://ies-svn.jrc.ec.europa.eu/issues/2685*"&amp;CHAR(10)&amp;"# Comment"&amp;CHAR(10)&amp;Sheet1!E69&amp;CHAR(10)&amp;IF(Sheet1!F69&lt;&gt;"","# Proposed Change"&amp;CHAR(10)&amp;Sheet1!F69,)</f>
        <v>*This issue has been extracted from the issue list on:https://ies-svn.jrc.ec.europa.eu/issues/2685*
# Comment
Typo in the Note: “the the”
# Proposed Change
Rewrite to “the”</v>
      </c>
      <c r="D75" t="str">
        <f>Sheet1!A69</f>
        <v>Download-atom</v>
      </c>
      <c r="E75" t="str">
        <f>Sheet1!I69</f>
        <v>PwC/ii</v>
      </c>
    </row>
    <row r="76" spans="1:5" ht="86.4" x14ac:dyDescent="0.3">
      <c r="A76" t="str">
        <f>IF(Sheet1!B70="",CONCATENATE(LEFT(Sheet1!E70,50),"..."),Sheet1!B70)</f>
        <v>A.08.IR222.TGR8.linktoOpenSearchDescription</v>
      </c>
      <c r="B76" t="str">
        <f>CONCATENATE("type:",SUBSTITUTE(Sheet1!C70,CHAR(10),",type:"))&amp;","&amp;"sev:"&amp;Sheet1!D70&amp;","&amp;"ms:"&amp;Sheet1!H70&amp;","&amp;"status:confirmed"</f>
        <v>type:ED,sev:minor,ms:NL,status:confirmed</v>
      </c>
      <c r="C76" s="39" t="str">
        <f>"*This issue has been extracted from the issue list on:https://ies-svn.jrc.ec.europa.eu/issues/2685*"&amp;CHAR(10)&amp;"# Comment"&amp;CHAR(10)&amp;Sheet1!E70&amp;CHAR(10)&amp;IF(Sheet1!F70&lt;&gt;"","# Proposed Change"&amp;CHAR(10)&amp;Sheet1!F70,)</f>
        <v>*This issue has been extracted from the issue list on:https://ies-svn.jrc.ec.europa.eu/issues/2685*
# Comment
Typo in the Note: “the the”
# Proposed Change
Rewrite to “the”</v>
      </c>
      <c r="D76" t="str">
        <f>Sheet1!A70</f>
        <v>Download-atom</v>
      </c>
      <c r="E76" t="str">
        <f>Sheet1!I70</f>
        <v>PwC/ii</v>
      </c>
    </row>
    <row r="77" spans="1:5" ht="100.8" x14ac:dyDescent="0.3">
      <c r="A77" t="str">
        <f>IF(Sheet1!B71="",CONCATENATE(LEFT(Sheet1!E71,50),"..."),Sheet1!B71)</f>
        <v>A.09.TGR9.feedid, A.21.TGR22.datasetFeedId</v>
      </c>
      <c r="B77" t="str">
        <f>CONCATENATE("type:",SUBSTITUTE(Sheet1!C71,CHAR(10),",type:"))&amp;","&amp;"sev:"&amp;Sheet1!D71&amp;","&amp;"ms:"&amp;Sheet1!H71&amp;","&amp;"status:confirmed"</f>
        <v>type:CT,sev:Minor,ms:ARENA,status:confirmed</v>
      </c>
      <c r="C77" s="39" t="str">
        <f>"*This issue has been extracted from the issue list on:https://ies-svn.jrc.ec.europa.eu/issues/2685*"&amp;CHAR(10)&amp;"# Comment"&amp;CHAR(10)&amp;Sheet1!E71&amp;CHAR(10)&amp;IF(Sheet1!F71&lt;&gt;"","# Proposed Change"&amp;CHAR(10)&amp;Sheet1!F71,)</f>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D77" t="str">
        <f>Sheet1!A71</f>
        <v>download-atom</v>
      </c>
      <c r="E77" t="str">
        <f>Sheet1!I71</f>
        <v>Thijs Brentjens</v>
      </c>
    </row>
    <row r="78" spans="1:5" ht="100.8" x14ac:dyDescent="0.3">
      <c r="A78" t="str">
        <f>IF(Sheet1!B72="",CONCATENATE(LEFT(Sheet1!E72,50),"..."),Sheet1!B72)</f>
        <v>A.10.IR221.TGR10.rightselement</v>
      </c>
      <c r="B78" t="str">
        <f>CONCATENATE("type:",SUBSTITUTE(Sheet1!C72,CHAR(10),",type:"))&amp;","&amp;"sev:"&amp;Sheet1!D72&amp;","&amp;"ms:"&amp;Sheet1!H72&amp;","&amp;"status:confirmed"</f>
        <v>type:ED,sev:Minor,ms:ARENA,status:confirmed</v>
      </c>
      <c r="C78" s="39" t="str">
        <f>"*This issue has been extracted from the issue list on:https://ies-svn.jrc.ec.europa.eu/issues/2685*"&amp;CHAR(10)&amp;"# Comment"&amp;CHAR(10)&amp;Sheet1!E72&amp;CHAR(10)&amp;IF(Sheet1!F72&lt;&gt;"","# Proposed Change"&amp;CHAR(10)&amp;Sheet1!F72,)</f>
        <v>*This issue has been extracted from the issue list on:https://ies-svn.jrc.ec.europa.eu/issues/2685*
# Comment
Regarding note 1, the requirement is clear that only /feed/rights is covered.
# Proposed Change
Remove note 1.</v>
      </c>
      <c r="D78" t="str">
        <f>Sheet1!A72</f>
        <v>download-atom</v>
      </c>
      <c r="E78" t="str">
        <f>Sheet1!I72</f>
        <v>Thijs Brentjens</v>
      </c>
    </row>
    <row r="79" spans="1:5" ht="172.8" x14ac:dyDescent="0.3">
      <c r="A79" t="str">
        <f>IF(Sheet1!B73="",CONCATENATE(LEFT(Sheet1!E73,50),"..."),Sheet1!B73)</f>
        <v>A.11.IR221.TGR11.updatedelement,  A.18.TGR19.entryUpdated and A.23.IR221.TGR24.datasetFeedUpdated</v>
      </c>
      <c r="B79" t="str">
        <f>CONCATENATE("type:",SUBSTITUTE(Sheet1!C73,CHAR(10),",type:"))&amp;","&amp;"sev:"&amp;Sheet1!D73&amp;","&amp;"ms:"&amp;Sheet1!H73&amp;","&amp;"status:confirmed"</f>
        <v>type:ED,sev:medium,ms:NL,status:confirmed</v>
      </c>
      <c r="C79" s="39" t="str">
        <f>"*This issue has been extracted from the issue list on:https://ies-svn.jrc.ec.europa.eu/issues/2685*"&amp;CHAR(10)&amp;"# Comment"&amp;CHAR(10)&amp;Sheet1!E73&amp;CHAR(10)&amp;IF(Sheet1!F73&lt;&gt;"","# Proposed Change"&amp;CHAR(10)&amp;Sheet1!F73,)</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79" t="str">
        <f>Sheet1!A73</f>
        <v>Download-atom</v>
      </c>
      <c r="E79" t="str">
        <f>Sheet1!I73</f>
        <v>PwC/ii</v>
      </c>
    </row>
    <row r="80" spans="1:5" ht="172.8" x14ac:dyDescent="0.3">
      <c r="A80" t="str">
        <f>IF(Sheet1!B74="",CONCATENATE(LEFT(Sheet1!E74,50),"..."),Sheet1!B74)</f>
        <v>A.11.IR221.TGR11.updatedelement,  A.18.TGR19.entryUpdated and A.23.IR221.TGR24.datasetFeedUpdated</v>
      </c>
      <c r="B80" t="str">
        <f>CONCATENATE("type:",SUBSTITUTE(Sheet1!C74,CHAR(10),",type:"))&amp;","&amp;"sev:"&amp;Sheet1!D74&amp;","&amp;"ms:"&amp;Sheet1!H74&amp;","&amp;"status:confirmed"</f>
        <v>type:ED,sev:medium,ms:NL,status:confirmed</v>
      </c>
      <c r="C80" s="39" t="str">
        <f>"*This issue has been extracted from the issue list on:https://ies-svn.jrc.ec.europa.eu/issues/2685*"&amp;CHAR(10)&amp;"# Comment"&amp;CHAR(10)&amp;Sheet1!E74&amp;CHAR(10)&amp;IF(Sheet1!F74&lt;&gt;"","# Proposed Change"&amp;CHAR(10)&amp;Sheet1!F74,)</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80" t="str">
        <f>Sheet1!A74</f>
        <v>Download-atom</v>
      </c>
      <c r="E80" t="str">
        <f>Sheet1!I74</f>
        <v>PwC/ii</v>
      </c>
    </row>
    <row r="81" spans="1:5" ht="100.8" x14ac:dyDescent="0.3">
      <c r="A81" t="str">
        <f>IF(Sheet1!B75="",CONCATENATE(LEFT(Sheet1!E75,50),"..."),Sheet1!B75)</f>
        <v>A.11.IR221.TGR11.updatedelement, A.23.IR221.TGR24.datasetFeedUpdated</v>
      </c>
      <c r="B81" t="str">
        <f>CONCATENATE("type:",SUBSTITUTE(Sheet1!C75,CHAR(10),",type:"))&amp;","&amp;"sev:"&amp;Sheet1!D75&amp;","&amp;"ms:"&amp;Sheet1!H75&amp;","&amp;"status:confirmed"</f>
        <v>type:CT,sev:Medium,ms:ARENA,status:confirmed</v>
      </c>
      <c r="C81" s="39" t="str">
        <f>"*This issue has been extracted from the issue list on:https://ies-svn.jrc.ec.europa.eu/issues/2685*"&amp;CHAR(10)&amp;"# Comment"&amp;CHAR(10)&amp;Sheet1!E75&amp;CHAR(10)&amp;IF(Sheet1!F75&lt;&gt;"","# Proposed Change"&amp;CHAR(10)&amp;Sheet1!F75,)</f>
        <v>*This issue has been extracted from the issue list on:https://ies-svn.jrc.ec.europa.eu/issues/2685*
# Comment
“... or too far in the past” is vague for testing.
# Proposed Change
Change to “... or before 2012 (first release of the Technical Guidance)“?</v>
      </c>
      <c r="D81" t="str">
        <f>Sheet1!A75</f>
        <v>download-atom</v>
      </c>
      <c r="E81" t="str">
        <f>Sheet1!I75</f>
        <v>Thijs Brentjens</v>
      </c>
    </row>
    <row r="82" spans="1:5" ht="115.2" x14ac:dyDescent="0.3">
      <c r="A82" t="str">
        <f>IF(Sheet1!B76="",CONCATENATE(LEFT(Sheet1!E76,50),"..."),Sheet1!B76)</f>
        <v>A.12.IR221.TGR12.contactinformation, A.24.IR221.TGR25.datasetFeedContactinformation</v>
      </c>
      <c r="B82" t="str">
        <f>CONCATENATE("type:",SUBSTITUTE(Sheet1!C76,CHAR(10),",type:"))&amp;","&amp;"sev:"&amp;Sheet1!D76&amp;","&amp;"ms:"&amp;Sheet1!H76&amp;","&amp;"status:confirmed"</f>
        <v>type:CT,sev:Medium,ms:ARENA,status:confirmed</v>
      </c>
      <c r="C82" s="39" t="str">
        <f>"*This issue has been extracted from the issue list on:https://ies-svn.jrc.ec.europa.eu/issues/2685*"&amp;CHAR(10)&amp;"# Comment"&amp;CHAR(10)&amp;Sheet1!E76&amp;CHAR(10)&amp;IF(Sheet1!F76&lt;&gt;"","# Proposed Change"&amp;CHAR(10)&amp;Sheet1!F76,)</f>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D82" t="str">
        <f>Sheet1!A76</f>
        <v>download-atom</v>
      </c>
      <c r="E82" t="str">
        <f>Sheet1!I76</f>
        <v>Thijs Brentjens</v>
      </c>
    </row>
    <row r="83" spans="1:5" ht="144" x14ac:dyDescent="0.3">
      <c r="A83" t="str">
        <f>IF(Sheet1!B77="",CONCATENATE(LEFT(Sheet1!E77,50),"..."),Sheet1!B77)</f>
        <v>A.13.IR221.TGR13.datasetidentifiers</v>
      </c>
      <c r="B83" t="str">
        <f>CONCATENATE("type:",SUBSTITUTE(Sheet1!C77,CHAR(10),",type:"))&amp;","&amp;"sev:"&amp;Sheet1!D77&amp;","&amp;"ms:"&amp;Sheet1!H77&amp;","&amp;"status:confirmed"</f>
        <v>type:CT,sev:Medium,ms:ARENA,status:confirmed</v>
      </c>
      <c r="C83" s="39" t="str">
        <f>"*This issue has been extracted from the issue list on:https://ies-svn.jrc.ec.europa.eu/issues/2685*"&amp;CHAR(10)&amp;"# Comment"&amp;CHAR(10)&amp;Sheet1!E77&amp;CHAR(10)&amp;IF(Sheet1!F77&lt;&gt;"","# Proposed Change"&amp;CHAR(10)&amp;Sheet1!F77,)</f>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D83" t="str">
        <f>Sheet1!A77</f>
        <v>download-atom</v>
      </c>
      <c r="E83" t="str">
        <f>Sheet1!I77</f>
        <v>Thijs Brentjens</v>
      </c>
    </row>
    <row r="84" spans="1:5" ht="115.2" x14ac:dyDescent="0.3">
      <c r="A84" t="str">
        <f>IF(Sheet1!B78="",CONCATENATE(LEFT(Sheet1!E78,50),"..."),Sheet1!B78)</f>
        <v>A.14.IR221.TGR14.linksToDatasetMetadata</v>
      </c>
      <c r="B84" t="str">
        <f>CONCATENATE("type:",SUBSTITUTE(Sheet1!C78,CHAR(10),",type:"))&amp;","&amp;"sev:"&amp;Sheet1!D78&amp;","&amp;"ms:"&amp;Sheet1!H78&amp;","&amp;"status:confirmed"</f>
        <v>type:CT,sev:Medium,ms:ARENA,status:confirmed</v>
      </c>
      <c r="C84" s="39" t="str">
        <f>"*This issue has been extracted from the issue list on:https://ies-svn.jrc.ec.europa.eu/issues/2685*"&amp;CHAR(10)&amp;"# Comment"&amp;CHAR(10)&amp;Sheet1!E78&amp;CHAR(10)&amp;IF(Sheet1!F78&lt;&gt;"","# Proposed Change"&amp;CHAR(10)&amp;Sheet1!F78,)</f>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D84" t="str">
        <f>Sheet1!A78</f>
        <v>download-atom</v>
      </c>
      <c r="E84" t="str">
        <f>Sheet1!I78</f>
        <v>Thijs Brentjens</v>
      </c>
    </row>
    <row r="85" spans="1:5" ht="115.2" x14ac:dyDescent="0.3">
      <c r="A85" t="str">
        <f>IF(Sheet1!B79="",CONCATENATE(LEFT(Sheet1!E79,50),"..."),Sheet1!B79)</f>
        <v>A.14.IR221.TGR14.linksToDatasetMetadata</v>
      </c>
      <c r="B85" t="str">
        <f>CONCATENATE("type:",SUBSTITUTE(Sheet1!C79,CHAR(10),",type:"))&amp;","&amp;"sev:"&amp;Sheet1!D79&amp;","&amp;"ms:"&amp;Sheet1!H79&amp;","&amp;"status:confirmed"</f>
        <v>type:CT,sev:Medium,ms:ARENA,status:confirmed</v>
      </c>
      <c r="C85" s="39" t="str">
        <f>"*This issue has been extracted from the issue list on:https://ies-svn.jrc.ec.europa.eu/issues/2685*"&amp;CHAR(10)&amp;"# Comment"&amp;CHAR(10)&amp;Sheet1!E79&amp;CHAR(10)&amp;IF(Sheet1!F79&lt;&gt;"","# Proposed Change"&amp;CHAR(10)&amp;Sheet1!F79,)</f>
        <v>*This issue has been extracted from the issue list on:https://ies-svn.jrc.ec.europa.eu/issues/2685*
# Comment
gmd:identificationInfo[1]/*/gmd:citation/*/gmd:identifier may refer to multiple nodes.
# Proposed Change
Clarify how to deal with multiple identifiers in the test.</v>
      </c>
      <c r="D85" t="str">
        <f>Sheet1!A79</f>
        <v>download-atom</v>
      </c>
      <c r="E85" t="str">
        <f>Sheet1!I79</f>
        <v>Thijs Brentjens</v>
      </c>
    </row>
    <row r="86" spans="1:5" ht="129.6" x14ac:dyDescent="0.3">
      <c r="A86" t="str">
        <f>IF(Sheet1!B80="",CONCATENATE(LEFT(Sheet1!E80,50),"..."),Sheet1!B80)</f>
        <v>A.14.IR221.TGR14.linksToDatasetMetadata</v>
      </c>
      <c r="B86" t="str">
        <f>CONCATENATE("type:",SUBSTITUTE(Sheet1!C80,CHAR(10),",type:"))&amp;","&amp;"sev:"&amp;Sheet1!D80&amp;","&amp;"ms:"&amp;Sheet1!H80&amp;","&amp;"status:confirmed"</f>
        <v>type:CT,sev:Medium,ms:ARENA,status:confirmed</v>
      </c>
      <c r="C86" s="39" t="str">
        <f>"*This issue has been extracted from the issue list on:https://ies-svn.jrc.ec.europa.eu/issues/2685*"&amp;CHAR(10)&amp;"# Comment"&amp;CHAR(10)&amp;Sheet1!E80&amp;CHAR(10)&amp;IF(Sheet1!F80&lt;&gt;"","# Proposed Change"&amp;CHAR(10)&amp;Sheet1!F80,)</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D86" t="str">
        <f>Sheet1!A80</f>
        <v>download-atom</v>
      </c>
      <c r="E86" t="str">
        <f>Sheet1!I80</f>
        <v>Thijs Brentjens</v>
      </c>
    </row>
    <row r="87" spans="1:5" ht="172.8" x14ac:dyDescent="0.3">
      <c r="A87" t="str">
        <f>IF(Sheet1!B81="",CONCATENATE(LEFT(Sheet1!E81,50),"..."),Sheet1!B81)</f>
        <v>A.15</v>
      </c>
      <c r="B87" t="str">
        <f>CONCATENATE("type:",SUBSTITUTE(Sheet1!C81,CHAR(10),",type:"))&amp;","&amp;"sev:"&amp;Sheet1!D81&amp;","&amp;"ms:"&amp;Sheet1!H81&amp;","&amp;"status:confirmed"</f>
        <v>type:CR,sev:critical,ms:DE,status:confirmed</v>
      </c>
      <c r="C87" s="39" t="str">
        <f>"*This issue has been extracted from the issue list on:https://ies-svn.jrc.ec.europa.eu/issues/2685*"&amp;CHAR(10)&amp;"# Comment"&amp;CHAR(10)&amp;Sheet1!E81&amp;CHAR(10)&amp;IF(Sheet1!F81&lt;&gt;"","# Proposed Change"&amp;CHAR(10)&amp;Sheet1!F81,)</f>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D87" t="str">
        <f>Sheet1!A81</f>
        <v>download-atom</v>
      </c>
      <c r="E87" t="str">
        <f>Sheet1!I81</f>
        <v>PwC/ii</v>
      </c>
    </row>
    <row r="88" spans="1:5" ht="86.4" x14ac:dyDescent="0.3">
      <c r="A88" t="str">
        <f>IF(Sheet1!B82="",CONCATENATE(LEFT(Sheet1!E82,50),"..."),Sheet1!B82)</f>
        <v>A.15</v>
      </c>
      <c r="B88" t="str">
        <f>CONCATENATE("type:",SUBSTITUTE(Sheet1!C82,CHAR(10),",type:"))&amp;","&amp;"sev:"&amp;Sheet1!D82&amp;","&amp;"ms:"&amp;Sheet1!H82&amp;","&amp;"status:confirmed"</f>
        <v>type:GE,sev:Minor,ms:AT,status:confirmed</v>
      </c>
      <c r="C88" s="39" t="str">
        <f>"*This issue has been extracted from the issue list on:https://ies-svn.jrc.ec.europa.eu/issues/2685*"&amp;CHAR(10)&amp;"# Comment"&amp;CHAR(10)&amp;Sheet1!E82&amp;CHAR(10)&amp;IF(Sheet1!F82&lt;&gt;"","# Proposed Change"&amp;CHAR(10)&amp;Sheet1!F82,)</f>
        <v xml:space="preserve">*This issue has been extracted from the issue list on:https://ies-svn.jrc.ec.europa.eu/issues/2685*
# Comment
Browser problems for IE 11 if type="application/atom+xml" is included in link (browser shows no link). 
</v>
      </c>
      <c r="D88" t="str">
        <f>Sheet1!A82</f>
        <v>Download-atom</v>
      </c>
      <c r="E88" t="str">
        <f>Sheet1!I82</f>
        <v>PwC/ii</v>
      </c>
    </row>
    <row r="89" spans="1:5" ht="115.2" x14ac:dyDescent="0.3">
      <c r="A89" t="str">
        <f>IF(Sheet1!B83="",CONCATENATE(LEFT(Sheet1!E83,50),"..."),Sheet1!B83)</f>
        <v>A.18.TGR19.entryUpdated</v>
      </c>
      <c r="B89" t="str">
        <f>CONCATENATE("type:",SUBSTITUTE(Sheet1!C83,CHAR(10),",type:"))&amp;","&amp;"sev:"&amp;Sheet1!D83&amp;","&amp;"ms:"&amp;Sheet1!H83&amp;","&amp;"status:confirmed"</f>
        <v>type:CT,sev:Medium,ms:ARENA,status:confirmed</v>
      </c>
      <c r="C89" s="39" t="str">
        <f>"*This issue has been extracted from the issue list on:https://ies-svn.jrc.ec.europa.eu/issues/2685*"&amp;CHAR(10)&amp;"# Comment"&amp;CHAR(10)&amp;Sheet1!E83&amp;CHAR(10)&amp;IF(Sheet1!F83&lt;&gt;"","# Proposed Change"&amp;CHAR(10)&amp;Sheet1!F83,)</f>
        <v>*This issue has been extracted from the issue list on:https://ies-svn.jrc.ec.europa.eu/issues/2685*
# Comment
Why is the updated test different from A.11.IR221.TGR11.updatedelement? (Any year will work here.)
# Proposed Change
Consider aligning tests.</v>
      </c>
      <c r="D89" t="str">
        <f>Sheet1!A83</f>
        <v>download-atom</v>
      </c>
      <c r="E89" t="str">
        <f>Sheet1!I83</f>
        <v>Thijs Brentjens</v>
      </c>
    </row>
    <row r="90" spans="1:5" ht="86.4" x14ac:dyDescent="0.3">
      <c r="A90" t="str">
        <f>IF(Sheet1!B84="",CONCATENATE(LEFT(Sheet1!E84,50),"..."),Sheet1!B84)</f>
        <v>A.25.IR31.TGR26.datasetFeedDownloadLink, A.28.IR31.TGR29.datasetFeedDownloadLinkDetails</v>
      </c>
      <c r="B90" t="str">
        <f>CONCATENATE("type:",SUBSTITUTE(Sheet1!C84,CHAR(10),",type:"))&amp;","&amp;"sev:"&amp;Sheet1!D84&amp;","&amp;"ms:"&amp;Sheet1!H84&amp;","&amp;"status:confirmed"</f>
        <v>type:CT,sev:Medium,ms:ARENA,status:confirmed</v>
      </c>
      <c r="C90" s="39" t="str">
        <f>"*This issue has been extracted from the issue list on:https://ies-svn.jrc.ec.europa.eu/issues/2685*"&amp;CHAR(10)&amp;"# Comment"&amp;CHAR(10)&amp;Sheet1!E84&amp;CHAR(10)&amp;IF(Sheet1!F84&lt;&gt;"","# Proposed Change"&amp;CHAR(10)&amp;Sheet1!F84,)</f>
        <v>*This issue has been extracted from the issue list on:https://ies-svn.jrc.ec.europa.eu/issues/2685*
# Comment
These seem to overlap significantly.
# Proposed Change
Consider to merge both test cases.</v>
      </c>
      <c r="D90" t="str">
        <f>Sheet1!A84</f>
        <v>download-atom</v>
      </c>
      <c r="E90" t="str">
        <f>Sheet1!I84</f>
        <v>Thijs Brentjens</v>
      </c>
    </row>
    <row r="91" spans="1:5" ht="273.60000000000002" x14ac:dyDescent="0.3">
      <c r="A91" t="str">
        <f>IF(Sheet1!B85="",CONCATENATE(LEFT(Sheet1!E85,50),"..."),Sheet1!B85)</f>
        <v>A.26.IR313.TGR27.separateEntriesCRSFormat</v>
      </c>
      <c r="B91" t="str">
        <f>CONCATENATE("type:",SUBSTITUTE(Sheet1!C85,CHAR(10),",type:"))&amp;","&amp;"sev:"&amp;Sheet1!D85&amp;","&amp;"ms:"&amp;Sheet1!H85&amp;","&amp;"status:confirmed"</f>
        <v>type:CT,sev:Medium,ms:ARENA,status:confirmed</v>
      </c>
      <c r="C91" s="39" t="str">
        <f>"*This issue has been extracted from the issue list on:https://ies-svn.jrc.ec.europa.eu/issues/2685*"&amp;CHAR(10)&amp;"# Comment"&amp;CHAR(10)&amp;Sheet1!E85&amp;CHAR(10)&amp;IF(Sheet1!F85&lt;&gt;"","# Proposed Change"&amp;CHAR(10)&amp;Sheet1!F85,)</f>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D91" t="str">
        <f>Sheet1!A85</f>
        <v>download-atom</v>
      </c>
      <c r="E91" t="str">
        <f>Sheet1!I85</f>
        <v>Thijs Brentjens</v>
      </c>
    </row>
    <row r="92" spans="1:5" ht="115.2" x14ac:dyDescent="0.3">
      <c r="A92" t="str">
        <f>IF(Sheet1!B86="",CONCATENATE(LEFT(Sheet1!E86,50),"..."),Sheet1!B86)</f>
        <v>A.29.IR311.TGR31.languageForDownloadLink</v>
      </c>
      <c r="B92" t="str">
        <f>CONCATENATE("type:",SUBSTITUTE(Sheet1!C86,CHAR(10),",type:"))&amp;","&amp;"sev:"&amp;Sheet1!D86&amp;","&amp;"ms:"&amp;Sheet1!H86&amp;","&amp;"status:confirmed"</f>
        <v>type:CT,sev:Medium,ms:ARENA,status:confirmed</v>
      </c>
      <c r="C92" s="39" t="str">
        <f>"*This issue has been extracted from the issue list on:https://ies-svn.jrc.ec.europa.eu/issues/2685*"&amp;CHAR(10)&amp;"# Comment"&amp;CHAR(10)&amp;Sheet1!E86&amp;CHAR(10)&amp;IF(Sheet1!F86&lt;&gt;"","# Proposed Change"&amp;CHAR(10)&amp;Sheet1!F86,)</f>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D92" t="str">
        <f>Sheet1!A86</f>
        <v>download-atom</v>
      </c>
      <c r="E92" t="str">
        <f>Sheet1!I86</f>
        <v>Thijs Brentjens</v>
      </c>
    </row>
    <row r="93" spans="1:5" ht="100.8" x14ac:dyDescent="0.3">
      <c r="A93" t="str">
        <f>IF(Sheet1!B87="",CONCATENATE(LEFT(Sheet1!E87,50),"..."),Sheet1!B87)</f>
        <v xml:space="preserve">A.34.IR222.TGR39.provideOpenSearchDescription </v>
      </c>
      <c r="B93" t="str">
        <f>CONCATENATE("type:",SUBSTITUTE(Sheet1!C87,CHAR(10),",type:"))&amp;","&amp;"sev:"&amp;Sheet1!D87&amp;","&amp;"ms:"&amp;Sheet1!H87&amp;","&amp;"status:confirmed"</f>
        <v>type:GE,sev:Minor,ms:ARENA,status:confirmed</v>
      </c>
      <c r="C93" s="39" t="str">
        <f>"*This issue has been extracted from the issue list on:https://ies-svn.jrc.ec.europa.eu/issues/2685*"&amp;CHAR(10)&amp;"# Comment"&amp;CHAR(10)&amp;Sheet1!E87&amp;CHAR(10)&amp;IF(Sheet1!F87&lt;&gt;"","# Proposed Change"&amp;CHAR(10)&amp;Sheet1!F87,)</f>
        <v>*This issue has been extracted from the issue list on:https://ies-svn.jrc.ec.europa.eu/issues/2685*
# Comment
This test case is not referenced from the overview and not testable.
# Proposed Change
Remove test case.</v>
      </c>
      <c r="D93" t="str">
        <f>Sheet1!A87</f>
        <v>download-atom</v>
      </c>
      <c r="E93" t="str">
        <f>Sheet1!I87</f>
        <v>Thijs Brentjens</v>
      </c>
    </row>
    <row r="94" spans="1:5" ht="144" x14ac:dyDescent="0.3">
      <c r="A94" t="str">
        <f>IF(Sheet1!B88="",CONCATENATE(LEFT(Sheet1!E88,50),"..."),Sheet1!B88)</f>
        <v>A.36.TGR41.openSearchGenericSearchQueries,
A.37.IR4.TGR42.openSearchUrlDescribeSpatialDataset</v>
      </c>
      <c r="B94" t="str">
        <f>CONCATENATE("type:",SUBSTITUTE(Sheet1!C88,CHAR(10),",type:"))&amp;","&amp;"sev:"&amp;Sheet1!D88&amp;","&amp;"ms:"&amp;Sheet1!H88&amp;","&amp;"status:confirmed"</f>
        <v>type:CT,sev:Medium,ms:ARENA,status:confirmed</v>
      </c>
      <c r="C94" s="39" t="str">
        <f>"*This issue has been extracted from the issue list on:https://ies-svn.jrc.ec.europa.eu/issues/2685*"&amp;CHAR(10)&amp;"# Comment"&amp;CHAR(10)&amp;Sheet1!E88&amp;CHAR(10)&amp;IF(Sheet1!F88&lt;&gt;"","# Proposed Change"&amp;CHAR(10)&amp;Sheet1!F88,)</f>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D94" t="str">
        <f>Sheet1!A88</f>
        <v>download-atom</v>
      </c>
      <c r="E94" t="str">
        <f>Sheet1!I88</f>
        <v>Thijs Brentjens</v>
      </c>
    </row>
    <row r="95" spans="1:5" ht="86.4" x14ac:dyDescent="0.3">
      <c r="A95" t="str">
        <f>IF(Sheet1!B89="",CONCATENATE(LEFT(Sheet1!E89,50),"..."),Sheet1!B89)</f>
        <v>A.39.IR3.IR4.TGR44.openSearchQueryExample</v>
      </c>
      <c r="B95" t="str">
        <f>CONCATENATE("type:",SUBSTITUTE(Sheet1!C89,CHAR(10),",type:"))&amp;","&amp;"sev:"&amp;Sheet1!D89&amp;","&amp;"ms:"&amp;Sheet1!H89&amp;","&amp;"status:confirmed"</f>
        <v>type:CT,sev:Minor,ms:ARENA,status:confirmed</v>
      </c>
      <c r="C95" s="39" t="str">
        <f>"*This issue has been extracted from the issue list on:https://ies-svn.jrc.ec.europa.eu/issues/2685*"&amp;CHAR(10)&amp;"# Comment"&amp;CHAR(10)&amp;Sheet1!E89&amp;CHAR(10)&amp;IF(Sheet1!F89&lt;&gt;"","# Proposed Change"&amp;CHAR(10)&amp;Sheet1!F89,)</f>
        <v>*This issue has been extracted from the issue list on:https://ies-svn.jrc.ec.europa.eu/issues/2685*
# Comment
valid HTTP codes: “200,206,301,303,303”
# Proposed Change
Change first 303 to 302.</v>
      </c>
      <c r="D95" t="str">
        <f>Sheet1!A89</f>
        <v>download-atom</v>
      </c>
      <c r="E95" t="str">
        <f>Sheet1!I89</f>
        <v>Thijs Brentjens</v>
      </c>
    </row>
    <row r="96" spans="1:5" ht="158.4" x14ac:dyDescent="0.3">
      <c r="A96" t="str">
        <f>IF(Sheet1!B90="",CONCATENATE(LEFT(Sheet1!E90,50),"..."),Sheet1!B90)</f>
        <v>Maybe a test for requirement 52 / 61 could be adde...</v>
      </c>
      <c r="B96" t="str">
        <f>CONCATENATE("type:",SUBSTITUTE(Sheet1!C90,CHAR(10),",type:"))&amp;","&amp;"sev:"&amp;Sheet1!D90&amp;","&amp;"ms:"&amp;Sheet1!H90&amp;","&amp;"status:confirmed"</f>
        <v>type:AT,sev:Minor,ms:ARENA,status:confirmed</v>
      </c>
      <c r="C96" s="39" t="str">
        <f>"*This issue has been extracted from the issue list on:https://ies-svn.jrc.ec.europa.eu/issues/2685*"&amp;CHAR(10)&amp;"# Comment"&amp;CHAR(10)&amp;Sheet1!E90&amp;CHAR(10)&amp;IF(Sheet1!F90&lt;&gt;"","# Proposed Change"&amp;CHAR(10)&amp;Sheet1!F90,)</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96" t="str">
        <f>Sheet1!A90</f>
        <v>download-directaccess-wfs</v>
      </c>
      <c r="E96" t="str">
        <f>Sheet1!I90</f>
        <v>Thijs Brentjens</v>
      </c>
    </row>
    <row r="97" spans="1:5" ht="100.8" x14ac:dyDescent="0.3">
      <c r="A97" t="str">
        <f>IF(Sheet1!B91="",CONCATENATE(LEFT(Sheet1!E91,50),"..."),Sheet1!B91)</f>
        <v>README.md</v>
      </c>
      <c r="B97" t="str">
        <f>CONCATENATE("type:",SUBSTITUTE(Sheet1!C91,CHAR(10),",type:"))&amp;","&amp;"sev:"&amp;Sheet1!D91&amp;","&amp;"ms:"&amp;Sheet1!H91&amp;","&amp;"status:confirmed"</f>
        <v>type:ED,sev:minor,ms:NL,status:confirmed</v>
      </c>
      <c r="C97" s="39" t="str">
        <f>"*This issue has been extracted from the issue list on:https://ies-svn.jrc.ec.europa.eu/issues/2685*"&amp;CHAR(10)&amp;"# Comment"&amp;CHAR(10)&amp;Sheet1!E91&amp;CHAR(10)&amp;IF(Sheet1!F91&lt;&gt;"","# Proposed Change"&amp;CHAR(10)&amp;Sheet1!F91,)</f>
        <v>*This issue has been extracted from the issue list on:https://ies-svn.jrc.ec.europa.eu/issues/2685*
# Comment
A typo: the section TG Requirement Coverage contains (in the first line) a link to [TG VS] which should refer to [TG DL].
# Proposed Change
Change link to TG DL</v>
      </c>
      <c r="D97" t="str">
        <f>Sheet1!A91</f>
        <v>Download-directaccess-wfs</v>
      </c>
      <c r="E97" t="str">
        <f>Sheet1!I91</f>
        <v>PwC/ii</v>
      </c>
    </row>
    <row r="98" spans="1:5" ht="100.8" x14ac:dyDescent="0.3">
      <c r="A98" t="str">
        <f>IF(Sheet1!B92="",CONCATENATE(LEFT(Sheet1!E92,50),"..."),Sheet1!B92)</f>
        <v>README.md</v>
      </c>
      <c r="B98" t="str">
        <f>CONCATENATE("type:",SUBSTITUTE(Sheet1!C92,CHAR(10),",type:"))&amp;","&amp;"sev:"&amp;Sheet1!D92&amp;","&amp;"ms:"&amp;Sheet1!H92&amp;","&amp;"status:confirmed"</f>
        <v>type:ED,sev:minor,ms:NL,status:confirmed</v>
      </c>
      <c r="C98" s="39" t="str">
        <f>"*This issue has been extracted from the issue list on:https://ies-svn.jrc.ec.europa.eu/issues/2685*"&amp;CHAR(10)&amp;"# Comment"&amp;CHAR(10)&amp;Sheet1!E92&amp;CHAR(10)&amp;IF(Sheet1!F92&lt;&gt;"","# Proposed Change"&amp;CHAR(10)&amp;Sheet1!F92,)</f>
        <v>*This issue has been extracted from the issue list on:https://ies-svn.jrc.ec.europa.eu/issues/2685*
# Comment
A typo: the section TG Requirement Coverage contains (in the first line) a link to [TG VS] which should refer to [TG DL].
# Proposed Change
Change link to TG DL</v>
      </c>
      <c r="D98" t="str">
        <f>Sheet1!A92</f>
        <v>Download-directaccess-wfs</v>
      </c>
      <c r="E98" t="str">
        <f>Sheet1!I92</f>
        <v>PwC/ii</v>
      </c>
    </row>
    <row r="99" spans="1:5" ht="86.4" x14ac:dyDescent="0.3">
      <c r="A99" t="str">
        <f>IF(Sheet1!B93="",CONCATENATE(LEFT(Sheet1!E93,50),"..."),Sheet1!B93)</f>
        <v>Numbering of test cases jumps from A.04 to A.06...</v>
      </c>
      <c r="B99" t="str">
        <f>CONCATENATE("type:",SUBSTITUTE(Sheet1!C93,CHAR(10),",type:"))&amp;","&amp;"sev:"&amp;Sheet1!D93&amp;","&amp;"ms:"&amp;Sheet1!H93&amp;","&amp;"status:confirmed"</f>
        <v>type:ED,sev:Minor,ms:ARENA,status:confirmed</v>
      </c>
      <c r="C99" s="39" t="str">
        <f>"*This issue has been extracted from the issue list on:https://ies-svn.jrc.ec.europa.eu/issues/2685*"&amp;CHAR(10)&amp;"# Comment"&amp;CHAR(10)&amp;Sheet1!E93&amp;CHAR(10)&amp;IF(Sheet1!F93&lt;&gt;"","# Proposed Change"&amp;CHAR(10)&amp;Sheet1!F93,)</f>
        <v>*This issue has been extracted from the issue list on:https://ies-svn.jrc.ec.europa.eu/issues/2685*
# Comment
Numbering of test cases jumps from A.04 to A.06
# Proposed Change
Update numbering of test cases</v>
      </c>
      <c r="D99" t="str">
        <f>Sheet1!A93</f>
        <v>download-predefined-wfs</v>
      </c>
      <c r="E99" t="str">
        <f>Sheet1!I93</f>
        <v>Thijs Brentjens</v>
      </c>
    </row>
    <row r="100" spans="1:5" ht="129.6" x14ac:dyDescent="0.3">
      <c r="A100" t="str">
        <f>IF(Sheet1!B94="",CONCATENATE(LEFT(Sheet1!E94,50),"..."),Sheet1!B94)</f>
        <v>Consider if the prerequisites should be mentioned ...</v>
      </c>
      <c r="B100" t="str">
        <f>CONCATENATE("type:",SUBSTITUTE(Sheet1!C94,CHAR(10),",type:"))&amp;","&amp;"sev:"&amp;Sheet1!D94&amp;","&amp;"ms:"&amp;Sheet1!H94&amp;","&amp;"status:confirmed"</f>
        <v>type:GE,sev:minor,ms:DE,status:confirmed</v>
      </c>
      <c r="C100" s="39" t="str">
        <f>"*This issue has been extracted from the issue list on:https://ies-svn.jrc.ec.europa.eu/issues/2685*"&amp;CHAR(10)&amp;"# Comment"&amp;CHAR(10)&amp;Sheet1!E94&amp;CHAR(10)&amp;IF(Sheet1!F94&lt;&gt;"","# Proposed Change"&amp;CHAR(10)&amp;Sheet1!F94,)</f>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D100" t="str">
        <f>Sheet1!A94</f>
        <v>download-predefined-wfs</v>
      </c>
      <c r="E100" t="str">
        <f>Sheet1!I94</f>
        <v>PwC/ii</v>
      </c>
    </row>
    <row r="101" spans="1:5" ht="201.6" x14ac:dyDescent="0.3">
      <c r="A101" t="str">
        <f>IF(Sheet1!B95="",CONCATENATE(LEFT(Sheet1!E95,50),"..."),Sheet1!B95)</f>
        <v>A.02.IR2.IR4.TGR49.TGR50.TGR51.predefinedStoredQuery</v>
      </c>
      <c r="B101" t="str">
        <f>CONCATENATE("type:",SUBSTITUTE(Sheet1!C95,CHAR(10),",type:"))&amp;","&amp;"sev:"&amp;Sheet1!D95&amp;","&amp;"ms:"&amp;Sheet1!H95&amp;","&amp;"status:confirmed"</f>
        <v>type:CT,sev:Critical,ms:ARENA,status:confirmed</v>
      </c>
      <c r="C101" s="39" t="str">
        <f>"*This issue has been extracted from the issue list on:https://ies-svn.jrc.ec.europa.eu/issues/2685*"&amp;CHAR(10)&amp;"# Comment"&amp;CHAR(10)&amp;Sheet1!E95&amp;CHAR(10)&amp;IF(Sheet1!F95&lt;&gt;"","# Proposed Change"&amp;CHAR(10)&amp;Sheet1!F95,)</f>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D101" t="str">
        <f>Sheet1!A95</f>
        <v>download-predefined-wfs</v>
      </c>
      <c r="E101" t="str">
        <f>Sheet1!I95</f>
        <v>Thijs Brentjens</v>
      </c>
    </row>
    <row r="102" spans="1:5" ht="244.8" x14ac:dyDescent="0.3">
      <c r="A102" t="str">
        <f>IF(Sheet1!B96="",CONCATENATE(LEFT(Sheet1!E96,50),"..."),Sheet1!B96)</f>
        <v>A.02.IR2.IR4.TGR49.TGR50.TGR51.predefinedStoredQuery</v>
      </c>
      <c r="B102" t="str">
        <f>CONCATENATE("type:",SUBSTITUTE(Sheet1!C96,CHAR(10),",type:"))&amp;","&amp;"sev:"&amp;Sheet1!D96&amp;","&amp;"ms:"&amp;Sheet1!H96&amp;","&amp;"status:confirmed"</f>
        <v>type:,sev:,ms:JRC,status:confirmed</v>
      </c>
      <c r="C102" s="39" t="str">
        <f>"*This issue has been extracted from the issue list on:https://ies-svn.jrc.ec.europa.eu/issues/2685*"&amp;CHAR(10)&amp;"# Comment"&amp;CHAR(10)&amp;Sheet1!E96&amp;CHAR(10)&amp;IF(Sheet1!F96&lt;&gt;"","# Proposed Change"&amp;CHAR(10)&amp;Sheet1!F96,)</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2" t="str">
        <f>Sheet1!A96</f>
        <v>download-predefined-wfs</v>
      </c>
      <c r="E102" t="str">
        <f>Sheet1!I96</f>
        <v>PwC/ii</v>
      </c>
    </row>
    <row r="103" spans="1:5" ht="244.8" x14ac:dyDescent="0.3">
      <c r="A103" t="str">
        <f>IF(Sheet1!B97="",CONCATENATE(LEFT(Sheet1!E97,50),"..."),Sheet1!B97)</f>
        <v>A.02.IR2.IR4.TGR49.TGR50.TGR51.predefinedStoredQuery</v>
      </c>
      <c r="B103" t="str">
        <f>CONCATENATE("type:",SUBSTITUTE(Sheet1!C97,CHAR(10),",type:"))&amp;","&amp;"sev:"&amp;Sheet1!D97&amp;","&amp;"ms:"&amp;Sheet1!H97&amp;","&amp;"status:confirmed"</f>
        <v>type:,sev:,ms:JRC,status:confirmed</v>
      </c>
      <c r="C103" s="39" t="str">
        <f>"*This issue has been extracted from the issue list on:https://ies-svn.jrc.ec.europa.eu/issues/2685*"&amp;CHAR(10)&amp;"# Comment"&amp;CHAR(10)&amp;Sheet1!E97&amp;CHAR(10)&amp;IF(Sheet1!F97&lt;&gt;"","# Proposed Change"&amp;CHAR(10)&amp;Sheet1!F97,)</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3" t="str">
        <f>Sheet1!A97</f>
        <v>download-predefined-wfs</v>
      </c>
      <c r="E103" t="str">
        <f>Sheet1!I97</f>
        <v>PwC/ii</v>
      </c>
    </row>
    <row r="104" spans="1:5" ht="144" x14ac:dyDescent="0.3">
      <c r="A104" t="str">
        <f>IF(Sheet1!B98="",CONCATENATE(LEFT(Sheet1!E98,50),"..."),Sheet1!B98)</f>
        <v>A.03.IR221.TGR53.serviceMetadata</v>
      </c>
      <c r="B104" t="str">
        <f>CONCATENATE("type:",SUBSTITUTE(Sheet1!C98,CHAR(10),",type:"))&amp;","&amp;"sev:"&amp;Sheet1!D98&amp;","&amp;"ms:"&amp;Sheet1!H98&amp;","&amp;"status:confirmed"</f>
        <v>type:CT,sev:Medium,ms:ARENA,status:confirmed</v>
      </c>
      <c r="C104" s="39" t="str">
        <f>"*This issue has been extracted from the issue list on:https://ies-svn.jrc.ec.europa.eu/issues/2685*"&amp;CHAR(10)&amp;"# Comment"&amp;CHAR(10)&amp;Sheet1!E98&amp;CHAR(10)&amp;IF(Sheet1!F98&lt;&gt;"","# Proposed Change"&amp;CHAR(10)&amp;Sheet1!F98,)</f>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D104" t="str">
        <f>Sheet1!A98</f>
        <v>download-predefined-wfs</v>
      </c>
      <c r="E104" t="str">
        <f>Sheet1!I98</f>
        <v>Thijs Brentjens</v>
      </c>
    </row>
    <row r="105" spans="1:5" ht="144" x14ac:dyDescent="0.3">
      <c r="A105" t="str">
        <f>IF(Sheet1!B99="",CONCATENATE(LEFT(Sheet1!E99,50),"..."),Sheet1!B99)</f>
        <v>A.03.IR221.TGR53.serviceMetadata</v>
      </c>
      <c r="B105" t="str">
        <f>CONCATENATE("type:",SUBSTITUTE(Sheet1!C99,CHAR(10),",type:"))&amp;","&amp;"sev:"&amp;Sheet1!D99&amp;","&amp;"ms:"&amp;Sheet1!H99&amp;","&amp;"status:confirmed"</f>
        <v>type:CT,sev:Medium,ms:ARENA,status:confirmed</v>
      </c>
      <c r="C105" s="39" t="str">
        <f>"*This issue has been extracted from the issue list on:https://ies-svn.jrc.ec.europa.eu/issues/2685*"&amp;CHAR(10)&amp;"# Comment"&amp;CHAR(10)&amp;Sheet1!E99&amp;CHAR(10)&amp;IF(Sheet1!F99&lt;&gt;"","# Proposed Change"&amp;CHAR(10)&amp;Sheet1!F99,)</f>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D105" t="str">
        <f>Sheet1!A99</f>
        <v>download-predefined-wfs</v>
      </c>
      <c r="E105" t="str">
        <f>Sheet1!I99</f>
        <v>Thijs Brentjens</v>
      </c>
    </row>
    <row r="106" spans="1:5" ht="100.8" x14ac:dyDescent="0.3">
      <c r="A106" t="str">
        <f>IF(Sheet1!B100="",CONCATENATE(LEFT(Sheet1!E100,50),"..."),Sheet1!B100)</f>
        <v>A.03.IR221.TGR53.serviceMetadata</v>
      </c>
      <c r="B106" t="str">
        <f>CONCATENATE("type:",SUBSTITUTE(Sheet1!C100,CHAR(10),",type:"))&amp;","&amp;"sev:"&amp;Sheet1!D100&amp;","&amp;"ms:"&amp;Sheet1!H100&amp;","&amp;"status:confirmed"</f>
        <v>type:CT,sev:Minor,ms:ARENA,status:confirmed</v>
      </c>
      <c r="C106" s="39" t="str">
        <f>"*This issue has been extracted from the issue list on:https://ies-svn.jrc.ec.europa.eu/issues/2685*"&amp;CHAR(10)&amp;"# Comment"&amp;CHAR(10)&amp;Sheet1!E100&amp;CHAR(10)&amp;IF(Sheet1!F100&lt;&gt;"","# Proposed Change"&amp;CHAR(10)&amp;Sheet1!F100,)</f>
        <v>*This issue has been extracted from the issue list on:https://ies-svn.jrc.ec.europa.eu/issues/2685*
# Comment
Note also that the TG seems to be incorrect and the reference to table 4 should be to table 19.
# Proposed Change
Update the TG to reference table 19, not table 4.</v>
      </c>
      <c r="D106" t="str">
        <f>Sheet1!A100</f>
        <v>download-predefined-wfs</v>
      </c>
      <c r="E106" t="str">
        <f>Sheet1!I100</f>
        <v>Thijs Brentjens</v>
      </c>
    </row>
    <row r="107" spans="1:5" ht="144" x14ac:dyDescent="0.3">
      <c r="A107" t="str">
        <f>IF(Sheet1!B101="",CONCATENATE(LEFT(Sheet1!E101,50),"..."),Sheet1!B101)</f>
        <v>A.03.IR221.TGR53.serviceMetadata</v>
      </c>
      <c r="B107" t="str">
        <f>CONCATENATE("type:",SUBSTITUTE(Sheet1!C101,CHAR(10),",type:"))&amp;","&amp;"sev:"&amp;Sheet1!D101&amp;","&amp;"ms:"&amp;Sheet1!H101&amp;","&amp;"status:confirmed"</f>
        <v>type:ED,sev:minor,ms:NL,status:confirmed</v>
      </c>
      <c r="C107" s="39" t="str">
        <f>"*This issue has been extracted from the issue list on:https://ies-svn.jrc.ec.europa.eu/issues/2685*"&amp;CHAR(10)&amp;"# Comment"&amp;CHAR(10)&amp;Sheet1!E101&amp;CHAR(10)&amp;IF(Sheet1!F101&lt;&gt;"","# Proposed Change"&amp;CHAR(10)&amp;Sheet1!F101,)</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7" t="str">
        <f>Sheet1!A101</f>
        <v>Download-predefined-wfs</v>
      </c>
      <c r="E107" t="str">
        <f>Sheet1!I101</f>
        <v>PwC/ii</v>
      </c>
    </row>
    <row r="108" spans="1:5" ht="144" x14ac:dyDescent="0.3">
      <c r="A108" t="str">
        <f>IF(Sheet1!B102="",CONCATENATE(LEFT(Sheet1!E102,50),"..."),Sheet1!B102)</f>
        <v>A.03.IR221.TGR53.serviceMetadata</v>
      </c>
      <c r="B108" t="str">
        <f>CONCATENATE("type:",SUBSTITUTE(Sheet1!C102,CHAR(10),",type:"))&amp;","&amp;"sev:"&amp;Sheet1!D102&amp;","&amp;"ms:"&amp;Sheet1!H102&amp;","&amp;"status:confirmed"</f>
        <v>type:ED,sev:minor,ms:NL,status:confirmed</v>
      </c>
      <c r="C108" s="39" t="str">
        <f>"*This issue has been extracted from the issue list on:https://ies-svn.jrc.ec.europa.eu/issues/2685*"&amp;CHAR(10)&amp;"# Comment"&amp;CHAR(10)&amp;Sheet1!E102&amp;CHAR(10)&amp;IF(Sheet1!F102&lt;&gt;"","# Proposed Change"&amp;CHAR(10)&amp;Sheet1!F102,)</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8" t="str">
        <f>Sheet1!A102</f>
        <v>Download-predefined-wfs</v>
      </c>
      <c r="E108" t="str">
        <f>Sheet1!I102</f>
        <v>PwC/ii</v>
      </c>
    </row>
    <row r="109" spans="1:5" ht="331.2" x14ac:dyDescent="0.3">
      <c r="A109" t="str">
        <f>IF(Sheet1!B103="",CONCATENATE(LEFT(Sheet1!E103,50),"..."),Sheet1!B103)</f>
        <v>A.03.IR221.TGR53.serviceMetadata (page 8)</v>
      </c>
      <c r="B109" t="str">
        <f>CONCATENATE("type:",SUBSTITUTE(Sheet1!C103,CHAR(10),",type:"))&amp;","&amp;"sev:"&amp;Sheet1!D103&amp;","&amp;"ms:"&amp;Sheet1!H103&amp;","&amp;"status:confirmed"</f>
        <v>type:CT,sev:Medium,ms:SE,status:confirmed</v>
      </c>
      <c r="C109" s="39" t="str">
        <f>"*This issue has been extracted from the issue list on:https://ies-svn.jrc.ec.europa.eu/issues/2685*"&amp;CHAR(10)&amp;"# Comment"&amp;CHAR(10)&amp;Sheet1!E103&amp;CHAR(10)&amp;IF(Sheet1!F103&lt;&gt;"","# Proposed Change"&amp;CHAR(10)&amp;Sheet1!F103,)</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09" t="str">
        <f>Sheet1!A103</f>
        <v>Download-predefined-wfs</v>
      </c>
      <c r="E109" t="str">
        <f>Sheet1!I103</f>
        <v>PwC/ii</v>
      </c>
    </row>
    <row r="110" spans="1:5" ht="331.2" x14ac:dyDescent="0.3">
      <c r="A110" t="str">
        <f>IF(Sheet1!B104="",CONCATENATE(LEFT(Sheet1!E104,50),"..."),Sheet1!B104)</f>
        <v>A.03.IR221.TGR53.serviceMetadata (page 8)</v>
      </c>
      <c r="B110" t="str">
        <f>CONCATENATE("type:",SUBSTITUTE(Sheet1!C104,CHAR(10),",type:"))&amp;","&amp;"sev:"&amp;Sheet1!D104&amp;","&amp;"ms:"&amp;Sheet1!H104&amp;","&amp;"status:confirmed"</f>
        <v>type:CT,sev:Medium,ms:SE,status:confirmed</v>
      </c>
      <c r="C110" s="39" t="str">
        <f>"*This issue has been extracted from the issue list on:https://ies-svn.jrc.ec.europa.eu/issues/2685*"&amp;CHAR(10)&amp;"# Comment"&amp;CHAR(10)&amp;Sheet1!E104&amp;CHAR(10)&amp;IF(Sheet1!F104&lt;&gt;"","# Proposed Change"&amp;CHAR(10)&amp;Sheet1!F104,)</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10" t="str">
        <f>Sheet1!A104</f>
        <v>Download-predefined-wfs</v>
      </c>
      <c r="E110" t="str">
        <f>Sheet1!I104</f>
        <v>PwC/ii</v>
      </c>
    </row>
    <row r="111" spans="1:5" ht="100.8" x14ac:dyDescent="0.3">
      <c r="A111" t="str">
        <f>IF(Sheet1!B105="",CONCATENATE(LEFT(Sheet1!E105,50),"..."),Sheet1!B105)</f>
        <v>A.04 and the following</v>
      </c>
      <c r="B111" t="str">
        <f>CONCATENATE("type:",SUBSTITUTE(Sheet1!C105,CHAR(10),",type:"))&amp;","&amp;"sev:"&amp;Sheet1!D105&amp;","&amp;"ms:"&amp;Sheet1!H105&amp;","&amp;"status:confirmed"</f>
        <v>type:ED,sev:minor,ms:DE,status:confirmed</v>
      </c>
      <c r="C111" s="39" t="str">
        <f>"*This issue has been extracted from the issue list on:https://ies-svn.jrc.ec.europa.eu/issues/2685*"&amp;CHAR(10)&amp;"# Comment"&amp;CHAR(10)&amp;Sheet1!E105&amp;CHAR(10)&amp;IF(Sheet1!F105&lt;&gt;"","# Proposed Change"&amp;CHAR(10)&amp;Sheet1!F105,)</f>
        <v>*This issue has been extracted from the issue list on:https://ies-svn.jrc.ec.europa.eu/issues/2685*
# Comment
Prerequisites: A.01 already contains the both mentioned OGC WFS tests.
# Proposed Change
Remove the redundant test cases.</v>
      </c>
      <c r="D111" t="str">
        <f>Sheet1!A105</f>
        <v>download-predefined-wfs</v>
      </c>
      <c r="E111" t="str">
        <f>Sheet1!I105</f>
        <v>PwC/ii</v>
      </c>
    </row>
    <row r="112" spans="1:5" ht="216" x14ac:dyDescent="0.3">
      <c r="A112" t="str">
        <f>IF(Sheet1!B106="",CONCATENATE(LEFT(Sheet1!E106,50),"..."),Sheet1!B106)</f>
        <v>A.04.TGR55.TGR56.language.affects.capabilities</v>
      </c>
      <c r="B112" t="str">
        <f>CONCATENATE("type:",SUBSTITUTE(Sheet1!C106,CHAR(10),",type:"))&amp;","&amp;"sev:"&amp;Sheet1!D106&amp;","&amp;"ms:"&amp;Sheet1!H106&amp;","&amp;"status:confirmed"</f>
        <v>type:CT,sev:Critical,ms:ARENA,status:confirmed</v>
      </c>
      <c r="C112" s="39" t="str">
        <f>"*This issue has been extracted from the issue list on:https://ies-svn.jrc.ec.europa.eu/issues/2685*"&amp;CHAR(10)&amp;"# Comment"&amp;CHAR(10)&amp;Sheet1!E106&amp;CHAR(10)&amp;IF(Sheet1!F106&lt;&gt;"","# Proposed Change"&amp;CHAR(10)&amp;Sheet1!F106,)</f>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D112" t="str">
        <f>Sheet1!A106</f>
        <v>download-predefined-wfs</v>
      </c>
      <c r="E112" t="str">
        <f>Sheet1!I106</f>
        <v>Thijs Brentjens</v>
      </c>
    </row>
    <row r="113" spans="1:5" ht="86.4" x14ac:dyDescent="0.3">
      <c r="A113" t="str">
        <f>IF(Sheet1!B107="",CONCATENATE(LEFT(Sheet1!E107,50),"..."),Sheet1!B107)</f>
        <v>A.04.TGR55.TGR56.language.affects.capabilities</v>
      </c>
      <c r="B113" t="str">
        <f>CONCATENATE("type:",SUBSTITUTE(Sheet1!C107,CHAR(10),",type:"))&amp;","&amp;"sev:"&amp;Sheet1!D107&amp;","&amp;"ms:"&amp;Sheet1!H107&amp;","&amp;"status:confirmed"</f>
        <v>type:CT,sev:Medium,ms:ARENA,status:confirmed</v>
      </c>
      <c r="C113" s="39" t="str">
        <f>"*This issue has been extracted from the issue list on:https://ies-svn.jrc.ec.europa.eu/issues/2685*"&amp;CHAR(10)&amp;"# Comment"&amp;CHAR(10)&amp;Sheet1!E107&amp;CHAR(10)&amp;IF(Sheet1!F107&lt;&gt;"","# Proposed Change"&amp;CHAR(10)&amp;Sheet1!F107,)</f>
        <v>*This issue has been extracted from the issue list on:https://ies-svn.jrc.ec.europa.eu/issues/2685*
# Comment
VERSION is not a parameter of the GetCapabilities request.
# Proposed Change
Change to ACCEPTVERSIONS.</v>
      </c>
      <c r="D113" t="str">
        <f>Sheet1!A107</f>
        <v>download-predefined-wfs</v>
      </c>
      <c r="E113" t="str">
        <f>Sheet1!I107</f>
        <v>Thijs Brentjens</v>
      </c>
    </row>
    <row r="114" spans="1:5" ht="158.4" x14ac:dyDescent="0.3">
      <c r="A114" t="str">
        <f>IF(Sheet1!B108="",CONCATENATE(LEFT(Sheet1!E108,50),"..."),Sheet1!B108)</f>
        <v>Maybe a test for requirement 52 / 61 could be adde...</v>
      </c>
      <c r="B114" t="str">
        <f>CONCATENATE("type:",SUBSTITUTE(Sheet1!C108,CHAR(10),",type:"))&amp;","&amp;"sev:"&amp;Sheet1!D108&amp;","&amp;"ms:"&amp;Sheet1!H108&amp;","&amp;"status:confirmed"</f>
        <v>type:AT,sev:Minor,ms:ARENA,status:confirmed</v>
      </c>
      <c r="C114" s="39" t="str">
        <f>"*This issue has been extracted from the issue list on:https://ies-svn.jrc.ec.europa.eu/issues/2685*"&amp;CHAR(10)&amp;"# Comment"&amp;CHAR(10)&amp;Sheet1!E108&amp;CHAR(10)&amp;IF(Sheet1!F108&lt;&gt;"","# Proposed Change"&amp;CHAR(10)&amp;Sheet1!F108,)</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114" t="str">
        <f>Sheet1!A108</f>
        <v>download-predefined-wfs</v>
      </c>
      <c r="E114" t="str">
        <f>Sheet1!I108</f>
        <v>Thijs Brentjens</v>
      </c>
    </row>
    <row r="115" spans="1:5" ht="72" x14ac:dyDescent="0.3">
      <c r="A115" t="str">
        <f>IF(Sheet1!B109="",CONCATENATE(LEFT(Sheet1!E109,50),"..."),Sheet1!B109)</f>
        <v>It contains no tests....</v>
      </c>
      <c r="B115" t="str">
        <f>CONCATENATE("type:",SUBSTITUTE(Sheet1!C109,CHAR(10),",type:"))&amp;","&amp;"sev:"&amp;Sheet1!D109&amp;","&amp;"ms:"&amp;Sheet1!H109&amp;","&amp;"status:confirmed"</f>
        <v>type:GE,sev:,ms:JRC,status:confirmed</v>
      </c>
      <c r="C115" s="39" t="str">
        <f>"*This issue has been extracted from the issue list on:https://ies-svn.jrc.ec.europa.eu/issues/2685*"&amp;CHAR(10)&amp;"# Comment"&amp;CHAR(10)&amp;Sheet1!E109&amp;CHAR(10)&amp;IF(Sheet1!F109&lt;&gt;"","# Proposed Change"&amp;CHAR(10)&amp;Sheet1!F109,)</f>
        <v xml:space="preserve">*This issue has been extracted from the issue list on:https://ies-svn.jrc.ec.europa.eu/issues/2685*
# Comment
It contains no tests.
</v>
      </c>
      <c r="D115" t="str">
        <f>Sheet1!A109</f>
        <v>download-QoS</v>
      </c>
      <c r="E115" t="str">
        <f>Sheet1!I109</f>
        <v>PwC/ii</v>
      </c>
    </row>
    <row r="116" spans="1:5" ht="72" x14ac:dyDescent="0.3">
      <c r="A116" t="str">
        <f>IF(Sheet1!B110="",CONCATENATE(LEFT(Sheet1!E110,50),"..."),Sheet1!B110)</f>
        <v>It contains no tests....</v>
      </c>
      <c r="B116" t="str">
        <f>CONCATENATE("type:",SUBSTITUTE(Sheet1!C110,CHAR(10),",type:"))&amp;","&amp;"sev:"&amp;Sheet1!D110&amp;","&amp;"ms:"&amp;Sheet1!H110&amp;","&amp;"status:confirmed"</f>
        <v>type:GE,sev:,ms:JRC,status:confirmed</v>
      </c>
      <c r="C116" s="39" t="str">
        <f>"*This issue has been extracted from the issue list on:https://ies-svn.jrc.ec.europa.eu/issues/2685*"&amp;CHAR(10)&amp;"# Comment"&amp;CHAR(10)&amp;Sheet1!E110&amp;CHAR(10)&amp;IF(Sheet1!F110&lt;&gt;"","# Proposed Change"&amp;CHAR(10)&amp;Sheet1!F110,)</f>
        <v xml:space="preserve">*This issue has been extracted from the issue list on:https://ies-svn.jrc.ec.europa.eu/issues/2685*
# Comment
It contains no tests.
</v>
      </c>
      <c r="D116" t="str">
        <f>Sheet1!A110</f>
        <v>download-QoS</v>
      </c>
      <c r="E116" t="str">
        <f>Sheet1!I110</f>
        <v>PwC/ii</v>
      </c>
    </row>
    <row r="117" spans="1:5" ht="216" x14ac:dyDescent="0.3">
      <c r="A117" t="str">
        <f>IF(Sheet1!B111="",CONCATENATE(LEFT(Sheet1!E111,50),"..."),Sheet1!B111)</f>
        <v>A.1.5</v>
      </c>
      <c r="B117" t="str">
        <f>CONCATENATE("type:",SUBSTITUTE(Sheet1!C111,CHAR(10),",type:"))&amp;","&amp;"sev:"&amp;Sheet1!D111&amp;","&amp;"ms:"&amp;Sheet1!H111&amp;","&amp;"status:confirmed"</f>
        <v>type:ed,sev:Medium,ms:DK,status:confirmed</v>
      </c>
      <c r="C117" s="39" t="str">
        <f>"*This issue has been extracted from the issue list on:https://ies-svn.jrc.ec.europa.eu/issues/2685*"&amp;CHAR(10)&amp;"# Comment"&amp;CHAR(10)&amp;Sheet1!E111&amp;CHAR(10)&amp;IF(Sheet1!F111&lt;&gt;"","# Proposed Change"&amp;CHAR(10)&amp;Sheet1!F111,)</f>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D117" t="str">
        <f>Sheet1!A111</f>
        <v>DS</v>
      </c>
      <c r="E117" t="str">
        <f>Sheet1!I111</f>
        <v>PwC/ii</v>
      </c>
    </row>
    <row r="118" spans="1:5" ht="100.8" x14ac:dyDescent="0.3">
      <c r="A118" t="str">
        <f>IF(Sheet1!B112="",CONCATENATE(LEFT(Sheet1!E112,50),"..."),Sheet1!B112)</f>
        <v>A.1.5</v>
      </c>
      <c r="B118" t="str">
        <f>CONCATENATE("type:",SUBSTITUTE(Sheet1!C112,CHAR(10),",type:"))&amp;","&amp;"sev:"&amp;Sheet1!D112&amp;","&amp;"ms:"&amp;Sheet1!H112&amp;","&amp;"status:confirmed"</f>
        <v>type:ed,sev:Medium,ms:DK,status:confirmed</v>
      </c>
      <c r="C118" s="39" t="str">
        <f>"*This issue has been extracted from the issue list on:https://ies-svn.jrc.ec.europa.eu/issues/2685*"&amp;CHAR(10)&amp;"# Comment"&amp;CHAR(10)&amp;Sheet1!E112&amp;CHAR(10)&amp;IF(Sheet1!F112&lt;&gt;"","# Proposed Change"&amp;CHAR(10)&amp;Sheet1!F112,)</f>
        <v>*This issue has been extracted from the issue list on:https://ies-svn.jrc.ec.europa.eu/issues/2685*
# Comment
In note 1one cannot help thinking it might be a good idea to get the two documents in question synchronized
# Proposed Change
Synchronize the two documents.</v>
      </c>
      <c r="D118" t="str">
        <f>Sheet1!A112</f>
        <v>DS</v>
      </c>
      <c r="E118" t="str">
        <f>Sheet1!I112</f>
        <v>PwC/ii</v>
      </c>
    </row>
    <row r="119" spans="1:5" ht="129.6" x14ac:dyDescent="0.3">
      <c r="A119" t="str">
        <f>IF(Sheet1!B113="",CONCATENATE(LEFT(Sheet1!E113,50),"..."),Sheet1!B113)</f>
        <v>A.1.6</v>
      </c>
      <c r="B119" t="str">
        <f>CONCATENATE("type:",SUBSTITUTE(Sheet1!C113,CHAR(10),",type:"))&amp;","&amp;"sev:"&amp;Sheet1!D113&amp;","&amp;"ms:"&amp;Sheet1!H113&amp;","&amp;"status:confirmed"</f>
        <v>type:ed,sev:Medium,ms:DK,status:confirmed</v>
      </c>
      <c r="C119" s="39" t="str">
        <f>"*This issue has been extracted from the issue list on:https://ies-svn.jrc.ec.europa.eu/issues/2685*"&amp;CHAR(10)&amp;"# Comment"&amp;CHAR(10)&amp;Sheet1!E113&amp;CHAR(10)&amp;IF(Sheet1!F113&lt;&gt;"","# Proposed Change"&amp;CHAR(10)&amp;Sheet1!F113,)</f>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D119" t="str">
        <f>Sheet1!A113</f>
        <v>DS</v>
      </c>
      <c r="E119" t="str">
        <f>Sheet1!I113</f>
        <v>PwC/ii</v>
      </c>
    </row>
    <row r="120" spans="1:5" ht="115.2" x14ac:dyDescent="0.3">
      <c r="A120" t="str">
        <f>IF(Sheet1!B114="",CONCATENATE(LEFT(Sheet1!E114,50),"..."),Sheet1!B114)</f>
        <v>A.2.4</v>
      </c>
      <c r="B120" t="str">
        <f>CONCATENATE("type:",SUBSTITUTE(Sheet1!C114,CHAR(10),",type:"))&amp;","&amp;"sev:"&amp;Sheet1!D114&amp;","&amp;"ms:"&amp;Sheet1!H114&amp;","&amp;"status:confirmed"</f>
        <v>type:ed,sev:Medium,ms:DK,status:confirmed</v>
      </c>
      <c r="C120" s="39" t="str">
        <f>"*This issue has been extracted from the issue list on:https://ies-svn.jrc.ec.europa.eu/issues/2685*"&amp;CHAR(10)&amp;"# Comment"&amp;CHAR(10)&amp;Sheet1!E114&amp;CHAR(10)&amp;IF(Sheet1!F114&lt;&gt;"","# Proposed Change"&amp;CHAR(10)&amp;Sheet1!F114,)</f>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D120" t="str">
        <f>Sheet1!A114</f>
        <v>DS</v>
      </c>
      <c r="E120" t="str">
        <f>Sheet1!I114</f>
        <v>PwC/ii</v>
      </c>
    </row>
    <row r="121" spans="1:5" ht="100.8" x14ac:dyDescent="0.3">
      <c r="A121" t="str">
        <f>IF(Sheet1!B115="",CONCATENATE(LEFT(Sheet1!E115,50),"..."),Sheet1!B115)</f>
        <v>A.2.5</v>
      </c>
      <c r="B121" t="str">
        <f>CONCATENATE("type:",SUBSTITUTE(Sheet1!C115,CHAR(10),",type:"))&amp;","&amp;"sev:"&amp;Sheet1!D115&amp;","&amp;"ms:"&amp;Sheet1!H115&amp;","&amp;"status:confirmed"</f>
        <v>type:ed,sev:Minor,ms:DK,status:confirmed</v>
      </c>
      <c r="C121" s="39" t="str">
        <f>"*This issue has been extracted from the issue list on:https://ies-svn.jrc.ec.europa.eu/issues/2685*"&amp;CHAR(10)&amp;"# Comment"&amp;CHAR(10)&amp;Sheet1!E115&amp;CHAR(10)&amp;IF(Sheet1!F115&lt;&gt;"","# Proposed Change"&amp;CHAR(10)&amp;Sheet1!F115,)</f>
        <v>*This issue has been extracted from the issue list on:https://ies-svn.jrc.ec.europa.eu/issues/2685*
# Comment
Why is the note included here? – It seems more like an comment received earlier on.
# Proposed Change
Remove the note.</v>
      </c>
      <c r="D121" t="str">
        <f>Sheet1!A115</f>
        <v>DS</v>
      </c>
      <c r="E121" t="str">
        <f>Sheet1!I115</f>
        <v>PwC/ii</v>
      </c>
    </row>
    <row r="122" spans="1:5" ht="100.8" x14ac:dyDescent="0.3">
      <c r="A122" t="str">
        <f>IF(Sheet1!B116="",CONCATENATE(LEFT(Sheet1!E116,50),"..."),Sheet1!B116)</f>
        <v>A.2.8</v>
      </c>
      <c r="B122" t="str">
        <f>CONCATENATE("type:",SUBSTITUTE(Sheet1!C116,CHAR(10),",type:"))&amp;","&amp;"sev:"&amp;Sheet1!D116&amp;","&amp;"ms:"&amp;Sheet1!H116&amp;","&amp;"status:confirmed"</f>
        <v>type:ed,sev:Medium,ms:DK,status:confirmed</v>
      </c>
      <c r="C122" s="39" t="str">
        <f>"*This issue has been extracted from the issue list on:https://ies-svn.jrc.ec.europa.eu/issues/2685*"&amp;CHAR(10)&amp;"# Comment"&amp;CHAR(10)&amp;Sheet1!E116&amp;CHAR(10)&amp;IF(Sheet1!F116&lt;&gt;"","# Proposed Change"&amp;CHAR(10)&amp;Sheet1!F116,)</f>
        <v>*This issue has been extracted from the issue list on:https://ies-svn.jrc.ec.europa.eu/issues/2685*
# Comment
When reading A.1.4 and A.1.5 this test seems to be covered.
# Proposed Change
Delete the test.</v>
      </c>
      <c r="D122" t="str">
        <f>Sheet1!A116</f>
        <v>DS</v>
      </c>
      <c r="E122" t="str">
        <f>Sheet1!I116</f>
        <v>PwC/ii</v>
      </c>
    </row>
    <row r="123" spans="1:5" ht="129.6" x14ac:dyDescent="0.3">
      <c r="A123" t="str">
        <f>IF(Sheet1!B117="",CONCATENATE(LEFT(Sheet1!E117,50),"..."),Sheet1!B117)</f>
        <v>A.3.1</v>
      </c>
      <c r="B123" t="str">
        <f>CONCATENATE("type:",SUBSTITUTE(Sheet1!C117,CHAR(10),",type:"))&amp;","&amp;"sev:"&amp;Sheet1!D117&amp;","&amp;"ms:"&amp;Sheet1!H117&amp;","&amp;"status:confirmed"</f>
        <v>type:ed,sev:Critical,ms:DK,status:confirmed</v>
      </c>
      <c r="C123" s="39" t="str">
        <f>"*This issue has been extracted from the issue list on:https://ies-svn.jrc.ec.europa.eu/issues/2685*"&amp;CHAR(10)&amp;"# Comment"&amp;CHAR(10)&amp;Sheet1!E117&amp;CHAR(10)&amp;IF(Sheet1!F117&lt;&gt;"","# Proposed Change"&amp;CHAR(10)&amp;Sheet1!F117,)</f>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D123" t="str">
        <f>Sheet1!A117</f>
        <v>DS</v>
      </c>
      <c r="E123" t="str">
        <f>Sheet1!I117</f>
        <v>PwC/ii</v>
      </c>
    </row>
    <row r="124" spans="1:5" ht="86.4" x14ac:dyDescent="0.3">
      <c r="A124" t="str">
        <f>IF(Sheet1!B118="",CONCATENATE(LEFT(Sheet1!E118,50),"..."),Sheet1!B118)</f>
        <v>A.3.3</v>
      </c>
      <c r="B124" t="str">
        <f>CONCATENATE("type:",SUBSTITUTE(Sheet1!C118,CHAR(10),",type:"))&amp;","&amp;"sev:"&amp;Sheet1!D118&amp;","&amp;"ms:"&amp;Sheet1!H118&amp;","&amp;"status:confirmed"</f>
        <v>type:ed,sev:Medium,ms:DK,status:confirmed</v>
      </c>
      <c r="C124" s="39" t="str">
        <f>"*This issue has been extracted from the issue list on:https://ies-svn.jrc.ec.europa.eu/issues/2685*"&amp;CHAR(10)&amp;"# Comment"&amp;CHAR(10)&amp;Sheet1!E118&amp;CHAR(10)&amp;IF(Sheet1!F118&lt;&gt;"","# Proposed Change"&amp;CHAR(10)&amp;Sheet1!F118,)</f>
        <v xml:space="preserve">*This issue has been extracted from the issue list on:https://ies-svn.jrc.ec.europa.eu/issues/2685*
# Comment
The question is what is the difference between this test and A.3.2?
</v>
      </c>
      <c r="D124" t="str">
        <f>Sheet1!A118</f>
        <v>DS</v>
      </c>
      <c r="E124" t="str">
        <f>Sheet1!I118</f>
        <v>PwC/ii</v>
      </c>
    </row>
    <row r="125" spans="1:5" ht="86.4" x14ac:dyDescent="0.3">
      <c r="A125" t="str">
        <f>IF(Sheet1!B119="",CONCATENATE(LEFT(Sheet1!E119,50),"..."),Sheet1!B119)</f>
        <v>A.3.7</v>
      </c>
      <c r="B125" t="str">
        <f>CONCATENATE("type:",SUBSTITUTE(Sheet1!C119,CHAR(10),",type:"))&amp;","&amp;"sev:"&amp;Sheet1!D119&amp;","&amp;"ms:"&amp;Sheet1!H119&amp;","&amp;"status:confirmed"</f>
        <v>type:ed,sev:Minor,ms:DK,status:confirmed</v>
      </c>
      <c r="C125" s="39" t="str">
        <f>"*This issue has been extracted from the issue list on:https://ies-svn.jrc.ec.europa.eu/issues/2685*"&amp;CHAR(10)&amp;"# Comment"&amp;CHAR(10)&amp;Sheet1!E119&amp;CHAR(10)&amp;IF(Sheet1!F119&lt;&gt;"","# Proposed Change"&amp;CHAR(10)&amp;Sheet1!F119,)</f>
        <v xml:space="preserve">*This issue has been extracted from the issue list on:https://ies-svn.jrc.ec.europa.eu/issues/2685*
# Comment
Where can the tables referred to in the Purpose and the Notes can be found? 
</v>
      </c>
      <c r="D125" t="str">
        <f>Sheet1!A119</f>
        <v>DS</v>
      </c>
      <c r="E125" t="str">
        <f>Sheet1!I119</f>
        <v>PwC/ii</v>
      </c>
    </row>
    <row r="126" spans="1:5" ht="100.8" x14ac:dyDescent="0.3">
      <c r="A126" t="str">
        <f>IF(Sheet1!B120="",CONCATENATE(LEFT(Sheet1!E120,50),"..."),Sheet1!B120)</f>
        <v>A.3.8</v>
      </c>
      <c r="B126" t="str">
        <f>CONCATENATE("type:",SUBSTITUTE(Sheet1!C120,CHAR(10),",type:"))&amp;","&amp;"sev:"&amp;Sheet1!D120&amp;","&amp;"ms:"&amp;Sheet1!H120&amp;","&amp;"status:confirmed"</f>
        <v>type:ed,sev:Minor,ms:DK,status:confirmed</v>
      </c>
      <c r="C126" s="39" t="str">
        <f>"*This issue has been extracted from the issue list on:https://ies-svn.jrc.ec.europa.eu/issues/2685*"&amp;CHAR(10)&amp;"# Comment"&amp;CHAR(10)&amp;Sheet1!E120&amp;CHAR(10)&amp;IF(Sheet1!F120&lt;&gt;"","# Proposed Change"&amp;CHAR(10)&amp;Sheet1!F120,)</f>
        <v xml:space="preserve">*This issue has been extracted from the issue list on:https://ies-svn.jrc.ec.europa.eu/issues/2685*
# Comment
In the clause “Prerequisites” there is a question. One answer to that question could be how about all the tests that has something to do with language,
</v>
      </c>
      <c r="D126" t="str">
        <f>Sheet1!A120</f>
        <v>DS</v>
      </c>
      <c r="E126" t="str">
        <f>Sheet1!I120</f>
        <v>PwC/ii</v>
      </c>
    </row>
    <row r="127" spans="1:5" ht="86.4" x14ac:dyDescent="0.3">
      <c r="A127" t="str">
        <f>IF(Sheet1!B121="",CONCATENATE(LEFT(Sheet1!E121,50),"..."),Sheet1!B121)</f>
        <v>A.6.1</v>
      </c>
      <c r="B127" t="str">
        <f>CONCATENATE("type:",SUBSTITUTE(Sheet1!C121,CHAR(10),",type:"))&amp;","&amp;"sev:"&amp;Sheet1!D121&amp;","&amp;"ms:"&amp;Sheet1!H121&amp;","&amp;"status:confirmed"</f>
        <v>type:ge,sev:Critical,ms:DK,status:confirmed</v>
      </c>
      <c r="C127" s="39" t="str">
        <f>"*This issue has been extracted from the issue list on:https://ies-svn.jrc.ec.europa.eu/issues/2685*"&amp;CHAR(10)&amp;"# Comment"&amp;CHAR(10)&amp;Sheet1!E121&amp;CHAR(10)&amp;IF(Sheet1!F121&lt;&gt;"","# Proposed Change"&amp;CHAR(10)&amp;Sheet1!F121,)</f>
        <v xml:space="preserve">*This issue has been extracted from the issue list on:https://ies-svn.jrc.ec.europa.eu/issues/2685*
# Comment
There will be a strong need for developing some standard test to examine if the purpose is fulfilled. 
</v>
      </c>
      <c r="D127" t="str">
        <f>Sheet1!A121</f>
        <v>DS</v>
      </c>
      <c r="E127" t="str">
        <f>Sheet1!I121</f>
        <v>PwC/ii</v>
      </c>
    </row>
    <row r="128" spans="1:5" ht="216" x14ac:dyDescent="0.3">
      <c r="A128" t="str">
        <f>IF(Sheet1!B122="",CONCATENATE(LEFT(Sheet1!E122,50),"..."),Sheet1!B122)</f>
        <v>A.04.IR16.IR17.link.to.get.harmonised.service.metadata</v>
      </c>
      <c r="B128" t="str">
        <f>CONCATENATE("type:",SUBSTITUTE(Sheet1!C122,CHAR(10),",type:"))&amp;","&amp;"sev:"&amp;Sheet1!D122&amp;","&amp;"ms:"&amp;Sheet1!H122&amp;","&amp;"status:confirmed"</f>
        <v>type:,sev:,ms:JRC,status:confirmed</v>
      </c>
      <c r="C128" s="39" t="str">
        <f>"*This issue has been extracted from the issue list on:https://ies-svn.jrc.ec.europa.eu/issues/2685*"&amp;CHAR(10)&amp;"# Comment"&amp;CHAR(10)&amp;Sheet1!E122&amp;CHAR(10)&amp;IF(Sheet1!F122&lt;&gt;"","# Proposed Change"&amp;CHAR(10)&amp;Sheet1!F122,)</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8" t="str">
        <f>Sheet1!A122</f>
        <v>harmonised-sds</v>
      </c>
      <c r="E128" t="str">
        <f>Sheet1!I122</f>
        <v>PwC/ii</v>
      </c>
    </row>
    <row r="129" spans="1:5" ht="216" x14ac:dyDescent="0.3">
      <c r="A129" t="str">
        <f>IF(Sheet1!B123="",CONCATENATE(LEFT(Sheet1!E123,50),"..."),Sheet1!B123)</f>
        <v>A.04.IR16.IR17.link.to.get.harmonised.service.metadata</v>
      </c>
      <c r="B129" t="str">
        <f>CONCATENATE("type:",SUBSTITUTE(Sheet1!C123,CHAR(10),",type:"))&amp;","&amp;"sev:"&amp;Sheet1!D123&amp;","&amp;"ms:"&amp;Sheet1!H123&amp;","&amp;"status:confirmed"</f>
        <v>type:,sev:,ms:JRC,status:confirmed</v>
      </c>
      <c r="C129" s="39" t="str">
        <f>"*This issue has been extracted from the issue list on:https://ies-svn.jrc.ec.europa.eu/issues/2685*"&amp;CHAR(10)&amp;"# Comment"&amp;CHAR(10)&amp;Sheet1!E123&amp;CHAR(10)&amp;IF(Sheet1!F123&lt;&gt;"","# Proposed Change"&amp;CHAR(10)&amp;Sheet1!F123,)</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9" t="str">
        <f>Sheet1!A123</f>
        <v>harmonised-sds</v>
      </c>
      <c r="E129" t="str">
        <f>Sheet1!I123</f>
        <v>PwC/ii</v>
      </c>
    </row>
    <row r="130" spans="1:5" ht="115.2" x14ac:dyDescent="0.3">
      <c r="A130" t="str">
        <f>IF(Sheet1!B124="",CONCATENATE(LEFT(Sheet1!E124,50),"..."),Sheet1!B124)</f>
        <v>The Prerequisites section of each test contains a ...</v>
      </c>
      <c r="B130" t="str">
        <f>CONCATENATE("type:",SUBSTITUTE(Sheet1!C124,CHAR(10),",type:"))&amp;","&amp;"sev:"&amp;Sheet1!D124&amp;","&amp;"ms:"&amp;Sheet1!H124&amp;","&amp;"status:confirmed"</f>
        <v>type:GE,sev:,ms:JRC,status:confirmed</v>
      </c>
      <c r="C130" s="39" t="str">
        <f>"*This issue has been extracted from the issue list on:https://ies-svn.jrc.ec.europa.eu/issues/2685*"&amp;CHAR(10)&amp;"# Comment"&amp;CHAR(10)&amp;Sheet1!E124&amp;CHAR(10)&amp;IF(Sheet1!F124&lt;&gt;"","# Proposed Change"&amp;CHAR(10)&amp;Sheet1!F124,)</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0" t="str">
        <f>Sheet1!A124</f>
        <v>harmonised-sds</v>
      </c>
      <c r="E130" t="str">
        <f>Sheet1!I124</f>
        <v>PwC/ii</v>
      </c>
    </row>
    <row r="131" spans="1:5" ht="115.2" x14ac:dyDescent="0.3">
      <c r="A131" t="str">
        <f>IF(Sheet1!B125="",CONCATENATE(LEFT(Sheet1!E125,50),"..."),Sheet1!B125)</f>
        <v>The Prerequisites section of each test contains a ...</v>
      </c>
      <c r="B131" t="str">
        <f>CONCATENATE("type:",SUBSTITUTE(Sheet1!C125,CHAR(10),",type:"))&amp;","&amp;"sev:"&amp;Sheet1!D125&amp;","&amp;"ms:"&amp;Sheet1!H125&amp;","&amp;"status:confirmed"</f>
        <v>type:GE,sev:,ms:JRC,status:confirmed</v>
      </c>
      <c r="C131" s="39" t="str">
        <f>"*This issue has been extracted from the issue list on:https://ies-svn.jrc.ec.europa.eu/issues/2685*"&amp;CHAR(10)&amp;"# Comment"&amp;CHAR(10)&amp;Sheet1!E125&amp;CHAR(10)&amp;IF(Sheet1!F125&lt;&gt;"","# Proposed Change"&amp;CHAR(10)&amp;Sheet1!F125,)</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1" t="str">
        <f>Sheet1!A125</f>
        <v>harmonised-sds</v>
      </c>
      <c r="E131" t="str">
        <f>Sheet1!I125</f>
        <v>PwC/ii</v>
      </c>
    </row>
    <row r="132" spans="1:5" ht="115.2" x14ac:dyDescent="0.3">
      <c r="A132" t="str">
        <f>IF(Sheet1!B126="",CONCATENATE(LEFT(Sheet1!E126,50),"..."),Sheet1!B126)</f>
        <v>This ATS clearly needs more work. In general, the ...</v>
      </c>
      <c r="B132" t="str">
        <f>CONCATENATE("type:",SUBSTITUTE(Sheet1!C126,CHAR(10),",type:"))&amp;","&amp;"sev:"&amp;Sheet1!D126&amp;","&amp;"ms:"&amp;Sheet1!H126&amp;","&amp;"status:confirmed"</f>
        <v>type:GE,sev:critical,ms:ARENA,status:confirmed</v>
      </c>
      <c r="C132" s="39" t="str">
        <f>"*This issue has been extracted from the issue list on:https://ies-svn.jrc.ec.europa.eu/issues/2685*"&amp;CHAR(10)&amp;"# Comment"&amp;CHAR(10)&amp;Sheet1!E126&amp;CHAR(10)&amp;IF(Sheet1!F126&lt;&gt;"","# Proposed Change"&amp;CHAR(10)&amp;Sheet1!F126,)</f>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D132" t="str">
        <f>Sheet1!A126</f>
        <v>interoperability-metadata</v>
      </c>
      <c r="E132" t="str">
        <f>Sheet1!I126</f>
        <v>michellutz</v>
      </c>
    </row>
    <row r="133" spans="1:5" ht="158.4" x14ac:dyDescent="0.3">
      <c r="A133" t="str">
        <f>IF(Sheet1!B127="",CONCATENATE(LEFT(Sheet1!E127,50),"..."),Sheet1!B127)</f>
        <v>All regulations on "Metadata for interoperability"...</v>
      </c>
      <c r="B133" t="str">
        <f>CONCATENATE("type:",SUBSTITUTE(Sheet1!C127,CHAR(10),",type:"))&amp;","&amp;"sev:"&amp;Sheet1!D127&amp;","&amp;"ms:"&amp;Sheet1!H127&amp;","&amp;"status:confirmed"</f>
        <v>type:GE,sev:minor,ms:DE,status:confirmed</v>
      </c>
      <c r="C133" s="39" t="str">
        <f>"*This issue has been extracted from the issue list on:https://ies-svn.jrc.ec.europa.eu/issues/2685*"&amp;CHAR(10)&amp;"# Comment"&amp;CHAR(10)&amp;Sheet1!E127&amp;CHAR(10)&amp;IF(Sheet1!F127&lt;&gt;"","# Proposed Change"&amp;CHAR(10)&amp;Sheet1!F127,)</f>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D133" t="str">
        <f>Sheet1!A127</f>
        <v>interoperability-metadata</v>
      </c>
      <c r="E133" t="str">
        <f>Sheet1!I127</f>
        <v>PwC/ii</v>
      </c>
    </row>
    <row r="134" spans="1:5" ht="216" x14ac:dyDescent="0.3">
      <c r="A134" t="str">
        <f>IF(Sheet1!B128="",CONCATENATE(LEFT(Sheet1!E128,50),"..."),Sheet1!B128)</f>
        <v>A.01.IR13.1.crs</v>
      </c>
      <c r="B134" t="str">
        <f>CONCATENATE("type:",SUBSTITUTE(Sheet1!C128,CHAR(10),",type:"))&amp;","&amp;"sev:"&amp;Sheet1!D128&amp;","&amp;"ms:"&amp;Sheet1!H128&amp;","&amp;"status:confirmed"</f>
        <v>type:ED,type:,sev:minor,ms:ARENA,status:confirmed</v>
      </c>
      <c r="C134" s="39" t="str">
        <f>"*This issue has been extracted from the issue list on:https://ies-svn.jrc.ec.europa.eu/issues/2685*"&amp;CHAR(10)&amp;"# Comment"&amp;CHAR(10)&amp;Sheet1!E128&amp;CHAR(10)&amp;IF(Sheet1!F128&lt;&gt;"","# Proposed Change"&amp;CHAR(10)&amp;Sheet1!F128,)</f>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D134" t="str">
        <f>Sheet1!A128</f>
        <v>interoperability-metadata</v>
      </c>
      <c r="E134" t="str">
        <f>Sheet1!I128</f>
        <v>michellutz</v>
      </c>
    </row>
    <row r="135" spans="1:5" ht="115.2" x14ac:dyDescent="0.3">
      <c r="A135" t="str">
        <f>IF(Sheet1!B129="",CONCATENATE(LEFT(Sheet1!E129,50),"..."),Sheet1!B129)</f>
        <v>A.01.IR13.1.crs</v>
      </c>
      <c r="B135" t="str">
        <f>CONCATENATE("type:",SUBSTITUTE(Sheet1!C129,CHAR(10),",type:"))&amp;","&amp;"sev:"&amp;Sheet1!D129&amp;","&amp;"ms:"&amp;Sheet1!H129&amp;","&amp;"status:confirmed"</f>
        <v>type:CR,sev:medium,ms:ARENA,status:confirmed</v>
      </c>
      <c r="C135" s="39" t="str">
        <f>"*This issue has been extracted from the issue list on:https://ies-svn.jrc.ec.europa.eu/issues/2685*"&amp;CHAR(10)&amp;"# Comment"&amp;CHAR(10)&amp;Sheet1!E129&amp;CHAR(10)&amp;IF(Sheet1!F129&lt;&gt;"","# Proposed Change"&amp;CHAR(10)&amp;Sheet1!F129,)</f>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D135" t="str">
        <f>Sheet1!A129</f>
        <v>interoperability-metadata</v>
      </c>
      <c r="E135" t="str">
        <f>Sheet1!I129</f>
        <v>michellutz</v>
      </c>
    </row>
    <row r="136" spans="1:5" ht="100.8" x14ac:dyDescent="0.3">
      <c r="A136" t="str">
        <f>IF(Sheet1!B130="",CONCATENATE(LEFT(Sheet1!E130,50),"..."),Sheet1!B130)</f>
        <v>A.02.IR13.2.trs</v>
      </c>
      <c r="B136" t="str">
        <f>CONCATENATE("type:",SUBSTITUTE(Sheet1!C130,CHAR(10),",type:"))&amp;","&amp;"sev:"&amp;Sheet1!D130&amp;","&amp;"ms:"&amp;Sheet1!H130&amp;","&amp;"status:confirmed"</f>
        <v>type:CR,sev:medium,ms:ARENA,status:confirmed</v>
      </c>
      <c r="C136" s="39" t="str">
        <f>"*This issue has been extracted from the issue list on:https://ies-svn.jrc.ec.europa.eu/issues/2685*"&amp;CHAR(10)&amp;"# Comment"&amp;CHAR(10)&amp;Sheet1!E130&amp;CHAR(10)&amp;IF(Sheet1!F130&lt;&gt;"","# Proposed Change"&amp;CHAR(10)&amp;Sheet1!F130,)</f>
        <v>*This issue has been extracted from the issue list on:https://ies-svn.jrc.ec.europa.eu/issues/2685*
# Comment
Testability: there is no code list for temporal reference systems mandated by INSPIRE.
# Proposed Change
See also MIWP-8 issue 2323.</v>
      </c>
      <c r="D136" t="str">
        <f>Sheet1!A130</f>
        <v>interoperability-metadata</v>
      </c>
      <c r="E136" t="str">
        <f>Sheet1!I130</f>
        <v>michellutz</v>
      </c>
    </row>
    <row r="137" spans="1:5" ht="144" x14ac:dyDescent="0.3">
      <c r="A137" t="str">
        <f>IF(Sheet1!B131="",CONCATENATE(LEFT(Sheet1!E131,50),"..."),Sheet1!B131)</f>
        <v>A.03.IR13.3.enc</v>
      </c>
      <c r="B137" t="str">
        <f>CONCATENATE("type:",SUBSTITUTE(Sheet1!C131,CHAR(10),",type:"))&amp;","&amp;"sev:"&amp;Sheet1!D131&amp;","&amp;"ms:"&amp;Sheet1!H131&amp;","&amp;"status:confirmed"</f>
        <v>type:ED,sev:medium,ms:ARENA,status:confirmed</v>
      </c>
      <c r="C137" s="39" t="str">
        <f>"*This issue has been extracted from the issue list on:https://ies-svn.jrc.ec.europa.eu/issues/2685*"&amp;CHAR(10)&amp;"# Comment"&amp;CHAR(10)&amp;Sheet1!E131&amp;CHAR(10)&amp;IF(Sheet1!F131&lt;&gt;"","# Proposed Change"&amp;CHAR(10)&amp;Sheet1!F131,)</f>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D137" t="str">
        <f>Sheet1!A131</f>
        <v>interoperability-metadata</v>
      </c>
      <c r="E137" t="str">
        <f>Sheet1!I131</f>
        <v>michellutz</v>
      </c>
    </row>
    <row r="138" spans="1:5" ht="100.8" x14ac:dyDescent="0.3">
      <c r="A138" t="str">
        <f>IF(Sheet1!B132="",CONCATENATE(LEFT(Sheet1!E132,50),"..."),Sheet1!B132)</f>
        <v>A.04.IR13.4.topo</v>
      </c>
      <c r="B138" t="str">
        <f>CONCATENATE("type:",SUBSTITUTE(Sheet1!C132,CHAR(10),",type:"))&amp;","&amp;"sev:"&amp;Sheet1!D132&amp;","&amp;"ms:"&amp;Sheet1!H132&amp;","&amp;"status:confirmed"</f>
        <v>type:CT,type:CR,sev:medium,ms:ARENA,status:confirmed</v>
      </c>
      <c r="C138" s="39" t="str">
        <f>"*This issue has been extracted from the issue list on:https://ies-svn.jrc.ec.europa.eu/issues/2685*"&amp;CHAR(10)&amp;"# Comment"&amp;CHAR(10)&amp;Sheet1!E132&amp;CHAR(10)&amp;IF(Sheet1!F132&lt;&gt;"","# Proposed Change"&amp;CHAR(10)&amp;Sheet1!F132,)</f>
        <v xml:space="preserve">*This issue has been extracted from the issue list on:https://ies-svn.jrc.ec.europa.eu/issues/2685*
# Comment
It is not clear from the TG how topological consistency is encoded.
It is not clear from the test case how it can be tested.
</v>
      </c>
      <c r="D138" t="str">
        <f>Sheet1!A132</f>
        <v>interoperability-metadata</v>
      </c>
      <c r="E138" t="str">
        <f>Sheet1!I132</f>
        <v>michellutz</v>
      </c>
    </row>
    <row r="139" spans="1:5" ht="115.2" x14ac:dyDescent="0.3">
      <c r="A139" t="str">
        <f>IF(Sheet1!B133="",CONCATENATE(LEFT(Sheet1!E133,50),"..."),Sheet1!B133)</f>
        <v>A.04.IR13.4.topo</v>
      </c>
      <c r="B139" t="str">
        <f>CONCATENATE("type:",SUBSTITUTE(Sheet1!C133,CHAR(10),",type:"))&amp;","&amp;"sev:"&amp;Sheet1!D133&amp;","&amp;"ms:"&amp;Sheet1!H133&amp;","&amp;"status:confirmed"</f>
        <v>type:CT,type:CR,sev:medium,ms:ARENA,status:confirmed</v>
      </c>
      <c r="C139" s="39" t="str">
        <f>"*This issue has been extracted from the issue list on:https://ies-svn.jrc.ec.europa.eu/issues/2685*"&amp;CHAR(10)&amp;"# Comment"&amp;CHAR(10)&amp;Sheet1!E133&amp;CHAR(10)&amp;IF(Sheet1!F133&lt;&gt;"","# Proposed Change"&amp;CHAR(10)&amp;Sheet1!F133,)</f>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D139" t="str">
        <f>Sheet1!A133</f>
        <v>interoperability-metadata</v>
      </c>
      <c r="E139" t="str">
        <f>Sheet1!I133</f>
        <v>michellutz</v>
      </c>
    </row>
    <row r="140" spans="1:5" ht="172.8" x14ac:dyDescent="0.3">
      <c r="A140" t="str">
        <f>IF(Sheet1!B134="",CONCATENATE(LEFT(Sheet1!E134,50),"..."),Sheet1!B134)</f>
        <v>A.05.IR13.5.char.enc</v>
      </c>
      <c r="B140" t="str">
        <f>CONCATENATE("type:",SUBSTITUTE(Sheet1!C134,CHAR(10),",type:"))&amp;","&amp;"sev:"&amp;Sheet1!D134&amp;","&amp;"ms:"&amp;Sheet1!H134&amp;","&amp;"status:confirmed"</f>
        <v>type:CT,type:CR,sev:medium,ms:ARENA,status:confirmed</v>
      </c>
      <c r="C140" s="39" t="str">
        <f>"*This issue has been extracted from the issue list on:https://ies-svn.jrc.ec.europa.eu/issues/2685*"&amp;CHAR(10)&amp;"# Comment"&amp;CHAR(10)&amp;Sheet1!E134&amp;CHAR(10)&amp;IF(Sheet1!F134&lt;&gt;"","# Proposed Change"&amp;CHAR(10)&amp;Sheet1!F134,)</f>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D140" t="str">
        <f>Sheet1!A134</f>
        <v>interoperability-metadata</v>
      </c>
      <c r="E140" t="str">
        <f>Sheet1!I134</f>
        <v>michellutz</v>
      </c>
    </row>
    <row r="141" spans="1:5" ht="144" x14ac:dyDescent="0.3">
      <c r="A141" t="str">
        <f>IF(Sheet1!B135="",CONCATENATE(LEFT(Sheet1!E135,50),"..."),Sheet1!B135)</f>
        <v>A.1 Coordinate Reference System</v>
      </c>
      <c r="B141" t="str">
        <f>CONCATENATE("type:",SUBSTITUTE(Sheet1!C135,CHAR(10),",type:"))&amp;","&amp;"sev:"&amp;Sheet1!D135&amp;","&amp;"ms:"&amp;Sheet1!H135&amp;","&amp;"status:confirmed"</f>
        <v>type:GE,sev:medium,ms:DE,status:confirmed</v>
      </c>
      <c r="C141" s="39" t="str">
        <f>"*This issue has been extracted from the issue list on:https://ies-svn.jrc.ec.europa.eu/issues/2685*"&amp;CHAR(10)&amp;"# Comment"&amp;CHAR(10)&amp;Sheet1!E135&amp;CHAR(10)&amp;IF(Sheet1!F135&lt;&gt;"","# Proposed Change"&amp;CHAR(10)&amp;Sheet1!F135,)</f>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D141" t="str">
        <f>Sheet1!A135</f>
        <v>interoperability-metadata</v>
      </c>
      <c r="E141" t="str">
        <f>Sheet1!I135</f>
        <v>PwC/ii</v>
      </c>
    </row>
    <row r="142" spans="1:5" ht="129.6" x14ac:dyDescent="0.3">
      <c r="A142" t="str">
        <f>IF(Sheet1!B136="",CONCATENATE(LEFT(Sheet1!E136,50),"..."),Sheet1!B136)</f>
        <v>A.1 Coordinate Reference System</v>
      </c>
      <c r="B142" t="str">
        <f>CONCATENATE("type:",SUBSTITUTE(Sheet1!C136,CHAR(10),",type:"))&amp;","&amp;"sev:"&amp;Sheet1!D136&amp;","&amp;"ms:"&amp;Sheet1!H136&amp;","&amp;"status:confirmed"</f>
        <v>type:ED,sev:medium,ms:DE,status:confirmed</v>
      </c>
      <c r="C142" s="39" t="str">
        <f>"*This issue has been extracted from the issue list on:https://ies-svn.jrc.ec.europa.eu/issues/2685*"&amp;CHAR(10)&amp;"# Comment"&amp;CHAR(10)&amp;Sheet1!E136&amp;CHAR(10)&amp;IF(Sheet1!F136&lt;&gt;"","# Proposed Change"&amp;CHAR(10)&amp;Sheet1!F136,)</f>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D142" t="str">
        <f>Sheet1!A136</f>
        <v>interoperability-metadata</v>
      </c>
      <c r="E142" t="str">
        <f>Sheet1!I136</f>
        <v>PwC/ii</v>
      </c>
    </row>
    <row r="143" spans="1:5" ht="129.6" x14ac:dyDescent="0.3">
      <c r="A143" t="str">
        <f>IF(Sheet1!B137="",CONCATENATE(LEFT(Sheet1!E137,50),"..."),Sheet1!B137)</f>
        <v>A.1 Coordinate Reference System</v>
      </c>
      <c r="B143" t="str">
        <f>CONCATENATE("type:",SUBSTITUTE(Sheet1!C137,CHAR(10),",type:"))&amp;","&amp;"sev:"&amp;Sheet1!D137&amp;","&amp;"ms:"&amp;Sheet1!H137&amp;","&amp;"status:confirmed"</f>
        <v>type:CT,sev:medium,ms:DE,status:confirmed</v>
      </c>
      <c r="C143" s="39" t="str">
        <f>"*This issue has been extracted from the issue list on:https://ies-svn.jrc.ec.europa.eu/issues/2685*"&amp;CHAR(10)&amp;"# Comment"&amp;CHAR(10)&amp;Sheet1!E137&amp;CHAR(10)&amp;IF(Sheet1!F137&lt;&gt;"","# Proposed Change"&amp;CHAR(10)&amp;Sheet1!F137,)</f>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D143" t="str">
        <f>Sheet1!A137</f>
        <v>interoperability-metadata</v>
      </c>
      <c r="E143" t="str">
        <f>Sheet1!I137</f>
        <v>PwC/ii</v>
      </c>
    </row>
    <row r="144" spans="1:5" ht="129.6" x14ac:dyDescent="0.3">
      <c r="A144" t="str">
        <f>IF(Sheet1!B138="",CONCATENATE(LEFT(Sheet1!E138,50),"..."),Sheet1!B138)</f>
        <v>A.1 Coordinate Reference System</v>
      </c>
      <c r="B144" t="str">
        <f>CONCATENATE("type:",SUBSTITUTE(Sheet1!C138,CHAR(10),",type:"))&amp;","&amp;"sev:"&amp;Sheet1!D138&amp;","&amp;"ms:"&amp;Sheet1!H138&amp;","&amp;"status:confirmed"</f>
        <v>type:AT,sev:medium,ms:NL,status:confirmed</v>
      </c>
      <c r="C144" s="39" t="str">
        <f>"*This issue has been extracted from the issue list on:https://ies-svn.jrc.ec.europa.eu/issues/2685*"&amp;CHAR(10)&amp;"# Comment"&amp;CHAR(10)&amp;Sheet1!E138&amp;CHAR(10)&amp;IF(Sheet1!F138&lt;&gt;"","# Proposed Change"&amp;CHAR(10)&amp;Sheet1!F138,)</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4" t="str">
        <f>Sheet1!A138</f>
        <v>interoperability-metadata</v>
      </c>
      <c r="E144" t="str">
        <f>Sheet1!I138</f>
        <v>PwC/ii</v>
      </c>
    </row>
    <row r="145" spans="1:5" ht="86.4" x14ac:dyDescent="0.3">
      <c r="A145" t="str">
        <f>IF(Sheet1!B139="",CONCATENATE(LEFT(Sheet1!E139,50),"..."),Sheet1!B139)</f>
        <v>A.1 Coordinate Reference System</v>
      </c>
      <c r="B145" t="str">
        <f>CONCATENATE("type:",SUBSTITUTE(Sheet1!C139,CHAR(10),",type:"))&amp;","&amp;"sev:"&amp;Sheet1!D139&amp;","&amp;"ms:"&amp;Sheet1!H139&amp;","&amp;"status:confirmed"</f>
        <v>type:GE,sev:medium,ms:NL,status:confirmed</v>
      </c>
      <c r="C145" s="39" t="str">
        <f>"*This issue has been extracted from the issue list on:https://ies-svn.jrc.ec.europa.eu/issues/2685*"&amp;CHAR(10)&amp;"# Comment"&amp;CHAR(10)&amp;Sheet1!E139&amp;CHAR(10)&amp;IF(Sheet1!F139&lt;&gt;"","# Proposed Change"&amp;CHAR(10)&amp;Sheet1!F139,)</f>
        <v xml:space="preserve">*This issue has been extracted from the issue list on:https://ies-svn.jrc.ec.europa.eu/issues/2685*
# Comment
Please make this test conform with the proposed implementation in the new TG MD
</v>
      </c>
      <c r="D145" t="str">
        <f>Sheet1!A139</f>
        <v>interoperability-metadata</v>
      </c>
      <c r="E145" t="str">
        <f>Sheet1!I139</f>
        <v>PwC/ii</v>
      </c>
    </row>
    <row r="146" spans="1:5" ht="129.6" x14ac:dyDescent="0.3">
      <c r="A146" t="str">
        <f>IF(Sheet1!B140="",CONCATENATE(LEFT(Sheet1!E140,50),"..."),Sheet1!B140)</f>
        <v>A.1 Coordinate Reference System</v>
      </c>
      <c r="B146" t="str">
        <f>CONCATENATE("type:",SUBSTITUTE(Sheet1!C140,CHAR(10),",type:"))&amp;","&amp;"sev:"&amp;Sheet1!D140&amp;","&amp;"ms:"&amp;Sheet1!H140&amp;","&amp;"status:confirmed"</f>
        <v>type:AT,sev:medium,ms:NL,status:confirmed</v>
      </c>
      <c r="C146" s="39" t="str">
        <f>"*This issue has been extracted from the issue list on:https://ies-svn.jrc.ec.europa.eu/issues/2685*"&amp;CHAR(10)&amp;"# Comment"&amp;CHAR(10)&amp;Sheet1!E140&amp;CHAR(10)&amp;IF(Sheet1!F140&lt;&gt;"","# Proposed Change"&amp;CHAR(10)&amp;Sheet1!F140,)</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6" t="str">
        <f>Sheet1!A140</f>
        <v>interoperability-metadata</v>
      </c>
      <c r="E146" t="str">
        <f>Sheet1!I140</f>
        <v>PwC/ii</v>
      </c>
    </row>
    <row r="147" spans="1:5" ht="86.4" x14ac:dyDescent="0.3">
      <c r="A147" t="str">
        <f>IF(Sheet1!B141="",CONCATENATE(LEFT(Sheet1!E141,50),"..."),Sheet1!B141)</f>
        <v>A.1 Coordinate Reference System</v>
      </c>
      <c r="B147" t="str">
        <f>CONCATENATE("type:",SUBSTITUTE(Sheet1!C141,CHAR(10),",type:"))&amp;","&amp;"sev:"&amp;Sheet1!D141&amp;","&amp;"ms:"&amp;Sheet1!H141&amp;","&amp;"status:confirmed"</f>
        <v>type:GE,sev:medium,ms:NL,status:confirmed</v>
      </c>
      <c r="C147" s="39" t="str">
        <f>"*This issue has been extracted from the issue list on:https://ies-svn.jrc.ec.europa.eu/issues/2685*"&amp;CHAR(10)&amp;"# Comment"&amp;CHAR(10)&amp;Sheet1!E141&amp;CHAR(10)&amp;IF(Sheet1!F141&lt;&gt;"","# Proposed Change"&amp;CHAR(10)&amp;Sheet1!F141,)</f>
        <v xml:space="preserve">*This issue has been extracted from the issue list on:https://ies-svn.jrc.ec.europa.eu/issues/2685*
# Comment
Please make this test conform with the proposed implementation in the new TG MD
</v>
      </c>
      <c r="D147" t="str">
        <f>Sheet1!A141</f>
        <v>interoperability-metadata</v>
      </c>
      <c r="E147" t="str">
        <f>Sheet1!I141</f>
        <v>PwC/ii</v>
      </c>
    </row>
    <row r="148" spans="1:5" ht="86.4" x14ac:dyDescent="0.3">
      <c r="A148" t="str">
        <f>IF(Sheet1!B142="",CONCATENATE(LEFT(Sheet1!E142,50),"..."),Sheet1!B142)</f>
        <v>A.2, A.3...</v>
      </c>
      <c r="B148" t="str">
        <f>CONCATENATE("type:",SUBSTITUTE(Sheet1!C142,CHAR(10),",type:"))&amp;","&amp;"sev:"&amp;Sheet1!D142&amp;","&amp;"ms:"&amp;Sheet1!H142&amp;","&amp;"status:confirmed"</f>
        <v>type:ED,sev:minor,ms:DE,status:confirmed</v>
      </c>
      <c r="C148" s="39" t="str">
        <f>"*This issue has been extracted from the issue list on:https://ies-svn.jrc.ec.europa.eu/issues/2685*"&amp;CHAR(10)&amp;"# Comment"&amp;CHAR(10)&amp;Sheet1!E142&amp;CHAR(10)&amp;IF(Sheet1!F142&lt;&gt;"","# Proposed Change"&amp;CHAR(10)&amp;Sheet1!F142,)</f>
        <v>*This issue has been extracted from the issue list on:https://ies-svn.jrc.ec.europa.eu/issues/2685*
# Comment
Use 'ISO' for ISO standards, not 'iso'.
# Proposed Change
Change.</v>
      </c>
      <c r="D148" t="str">
        <f>Sheet1!A142</f>
        <v>interoperability-metadata</v>
      </c>
      <c r="E148" t="str">
        <f>Sheet1!I142</f>
        <v>PwC/ii</v>
      </c>
    </row>
    <row r="149" spans="1:5" ht="129.6" x14ac:dyDescent="0.3">
      <c r="A149" t="str">
        <f>IF(Sheet1!B143="",CONCATENATE(LEFT(Sheet1!E143,50),"..."),Sheet1!B143)</f>
        <v>A.3 Encoding</v>
      </c>
      <c r="B149" t="str">
        <f>CONCATENATE("type:",SUBSTITUTE(Sheet1!C143,CHAR(10),",type:"))&amp;","&amp;"sev:"&amp;Sheet1!D143&amp;","&amp;"ms:"&amp;Sheet1!H143&amp;","&amp;"status:confirmed"</f>
        <v>type:GE,sev:medium,ms:DE,status:confirmed</v>
      </c>
      <c r="C149" s="39" t="str">
        <f>"*This issue has been extracted from the issue list on:https://ies-svn.jrc.ec.europa.eu/issues/2685*"&amp;CHAR(10)&amp;"# Comment"&amp;CHAR(10)&amp;Sheet1!E143&amp;CHAR(10)&amp;IF(Sheet1!F143&lt;&gt;"","# Proposed Change"&amp;CHAR(10)&amp;Sheet1!F143,)</f>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D149" t="str">
        <f>Sheet1!A143</f>
        <v>interoperability-metadata</v>
      </c>
      <c r="E149" t="str">
        <f>Sheet1!I143</f>
        <v>PwC/ii</v>
      </c>
    </row>
    <row r="150" spans="1:5" ht="115.2" x14ac:dyDescent="0.3">
      <c r="A150" t="str">
        <f>IF(Sheet1!B144="",CONCATENATE(LEFT(Sheet1!E144,50),"..."),Sheet1!B144)</f>
        <v>A.4 Topological Consistency</v>
      </c>
      <c r="B150" t="str">
        <f>CONCATENATE("type:",SUBSTITUTE(Sheet1!C144,CHAR(10),",type:"))&amp;","&amp;"sev:"&amp;Sheet1!D144&amp;","&amp;"ms:"&amp;Sheet1!H144&amp;","&amp;"status:confirmed"</f>
        <v>type:GE,sev:medium,ms:DE,status:confirmed</v>
      </c>
      <c r="C150" s="39" t="str">
        <f>"*This issue has been extracted from the issue list on:https://ies-svn.jrc.ec.europa.eu/issues/2685*"&amp;CHAR(10)&amp;"# Comment"&amp;CHAR(10)&amp;Sheet1!E144&amp;CHAR(10)&amp;IF(Sheet1!F144&lt;&gt;"","# Proposed Change"&amp;CHAR(10)&amp;Sheet1!F144,)</f>
        <v>*This issue has been extracted from the issue list on:https://ies-svn.jrc.ec.europa.eu/issues/2685*
# Comment
Not the correctness is tested as written in the purpose, but the existence of a topological consistence metadata element.
# Proposed Change
Correct the purpose.</v>
      </c>
      <c r="D150" t="str">
        <f>Sheet1!A144</f>
        <v>interoperability-metadata</v>
      </c>
      <c r="E150" t="str">
        <f>Sheet1!I144</f>
        <v>PwC/ii</v>
      </c>
    </row>
    <row r="151" spans="1:5" ht="129.6" x14ac:dyDescent="0.3">
      <c r="A151" t="str">
        <f>IF(Sheet1!B145="",CONCATENATE(LEFT(Sheet1!E145,50),"..."),Sheet1!B145)</f>
        <v>A.5 Character Encoding</v>
      </c>
      <c r="B151" t="str">
        <f>CONCATENATE("type:",SUBSTITUTE(Sheet1!C145,CHAR(10),",type:"))&amp;","&amp;"sev:"&amp;Sheet1!D145&amp;","&amp;"ms:"&amp;Sheet1!H145&amp;","&amp;"status:confirmed"</f>
        <v>type:GE,sev:medium,ms:DE,status:confirmed</v>
      </c>
      <c r="C151" s="39" t="str">
        <f>"*This issue has been extracted from the issue list on:https://ies-svn.jrc.ec.europa.eu/issues/2685*"&amp;CHAR(10)&amp;"# Comment"&amp;CHAR(10)&amp;Sheet1!E145&amp;CHAR(10)&amp;IF(Sheet1!F145&lt;&gt;"","# Proposed Change"&amp;CHAR(10)&amp;Sheet1!F145,)</f>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D151" t="str">
        <f>Sheet1!A145</f>
        <v>interoperability-metadata</v>
      </c>
      <c r="E151" t="str">
        <f>Sheet1!I145</f>
        <v>PwC/ii</v>
      </c>
    </row>
    <row r="152" spans="1:5" ht="129.6" x14ac:dyDescent="0.3">
      <c r="A152" t="str">
        <f>IF(Sheet1!B146="",CONCATENATE(LEFT(Sheet1!E146,50),"..."),Sheet1!B146)</f>
        <v>A.5 Character Encoding</v>
      </c>
      <c r="B152" t="str">
        <f>CONCATENATE("type:",SUBSTITUTE(Sheet1!C146,CHAR(10),",type:"))&amp;","&amp;"sev:"&amp;Sheet1!D146&amp;","&amp;"ms:"&amp;Sheet1!H146&amp;","&amp;"status:confirmed"</f>
        <v>type:ED,sev:minor,ms:DE,status:confirmed</v>
      </c>
      <c r="C152" s="39" t="str">
        <f>"*This issue has been extracted from the issue list on:https://ies-svn.jrc.ec.europa.eu/issues/2685*"&amp;CHAR(10)&amp;"# Comment"&amp;CHAR(10)&amp;Sheet1!E146&amp;CHAR(10)&amp;IF(Sheet1!F146&lt;&gt;"","# Proposed Change"&amp;CHAR(10)&amp;Sheet1!F146,)</f>
        <v>*This issue has been extracted from the issue list on:https://ies-svn.jrc.ec.europa.eu/issues/2685*
# Comment
It is not clear what metadata element is meant by 'CharEnc'.
# Proposed Change
Use only terms and abbreviations according to the IR and TG.</v>
      </c>
      <c r="D152" t="str">
        <f>Sheet1!A146</f>
        <v>interoperability-metadata</v>
      </c>
      <c r="E152" t="str">
        <f>Sheet1!I146</f>
        <v>PwC/ii</v>
      </c>
    </row>
    <row r="153" spans="1:5" ht="158.4" x14ac:dyDescent="0.3">
      <c r="A153" t="str">
        <f>IF(Sheet1!B147="",CONCATENATE(LEFT(Sheet1!E147,50),"..."),Sheet1!B147)</f>
        <v>A.5 Character Encoding</v>
      </c>
      <c r="B153" t="str">
        <f>CONCATENATE("type:",SUBSTITUTE(Sheet1!C147,CHAR(10),",type:"))&amp;","&amp;"sev:"&amp;Sheet1!D147&amp;","&amp;"ms:"&amp;Sheet1!H147&amp;","&amp;"status:confirmed"</f>
        <v>type:CT,sev:medium,ms:NL,status:confirmed</v>
      </c>
      <c r="C153" s="39" t="str">
        <f>"*This issue has been extracted from the issue list on:https://ies-svn.jrc.ec.europa.eu/issues/2685*"&amp;CHAR(10)&amp;"# Comment"&amp;CHAR(10)&amp;Sheet1!E147&amp;CHAR(10)&amp;IF(Sheet1!F147&lt;&gt;"","# Proposed Change"&amp;CHAR(10)&amp;Sheet1!F147,)</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3" t="str">
        <f>Sheet1!A147</f>
        <v>interoperability-metadata</v>
      </c>
      <c r="E153" t="str">
        <f>Sheet1!I147</f>
        <v>PwC/ii</v>
      </c>
    </row>
    <row r="154" spans="1:5" ht="158.4" x14ac:dyDescent="0.3">
      <c r="A154" t="str">
        <f>IF(Sheet1!B148="",CONCATENATE(LEFT(Sheet1!E148,50),"..."),Sheet1!B148)</f>
        <v>A.5 Character Encoding</v>
      </c>
      <c r="B154" t="str">
        <f>CONCATENATE("type:",SUBSTITUTE(Sheet1!C148,CHAR(10),",type:"))&amp;","&amp;"sev:"&amp;Sheet1!D148&amp;","&amp;"ms:"&amp;Sheet1!H148&amp;","&amp;"status:confirmed"</f>
        <v>type:CT,sev:medium,ms:NL,status:confirmed</v>
      </c>
      <c r="C154" s="39" t="str">
        <f>"*This issue has been extracted from the issue list on:https://ies-svn.jrc.ec.europa.eu/issues/2685*"&amp;CHAR(10)&amp;"# Comment"&amp;CHAR(10)&amp;Sheet1!E148&amp;CHAR(10)&amp;IF(Sheet1!F148&lt;&gt;"","# Proposed Change"&amp;CHAR(10)&amp;Sheet1!F148,)</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4" t="str">
        <f>Sheet1!A148</f>
        <v>interoperability-metadata</v>
      </c>
      <c r="E154" t="str">
        <f>Sheet1!I148</f>
        <v>PwC/ii</v>
      </c>
    </row>
    <row r="155" spans="1:5" ht="158.4" x14ac:dyDescent="0.3">
      <c r="A155" t="str">
        <f>IF(Sheet1!B149="",CONCATENATE(LEFT(Sheet1!E149,50),"..."),Sheet1!B149)</f>
        <v>A.6 Spatial Representation Type</v>
      </c>
      <c r="B155" t="str">
        <f>CONCATENATE("type:",SUBSTITUTE(Sheet1!C149,CHAR(10),",type:"))&amp;","&amp;"sev:"&amp;Sheet1!D149&amp;","&amp;"ms:"&amp;Sheet1!H149&amp;","&amp;"status:confirmed"</f>
        <v>type:CT,sev:Minor,ms:DE,status:confirmed</v>
      </c>
      <c r="C155" s="39" t="str">
        <f>"*This issue has been extracted from the issue list on:https://ies-svn.jrc.ec.europa.eu/issues/2685*"&amp;CHAR(10)&amp;"# Comment"&amp;CHAR(10)&amp;Sheet1!E149&amp;CHAR(10)&amp;IF(Sheet1!F149&lt;&gt;"","# Proposed Change"&amp;CHAR(10)&amp;Sheet1!F149,)</f>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D155" t="str">
        <f>Sheet1!A149</f>
        <v>interoperability-metadata</v>
      </c>
      <c r="E155" t="str">
        <f>Sheet1!I149</f>
        <v>PwC/ii</v>
      </c>
    </row>
    <row r="156" spans="1:5" ht="100.8" x14ac:dyDescent="0.3">
      <c r="A156" t="str">
        <f>IF(Sheet1!B150="",CONCATENATE(LEFT(Sheet1!E150,50),"..."),Sheet1!B150)</f>
        <v>A.6 Spatial Representation Type</v>
      </c>
      <c r="B156" t="str">
        <f>CONCATENATE("type:",SUBSTITUTE(Sheet1!C150,CHAR(10),",type:"))&amp;","&amp;"sev:"&amp;Sheet1!D150&amp;","&amp;"ms:"&amp;Sheet1!H150&amp;","&amp;"status:confirmed"</f>
        <v>type:CT,sev:medium,ms:NL,status:confirmed</v>
      </c>
      <c r="C156" s="39" t="str">
        <f>"*This issue has been extracted from the issue list on:https://ies-svn.jrc.ec.europa.eu/issues/2685*"&amp;CHAR(10)&amp;"# Comment"&amp;CHAR(10)&amp;Sheet1!E150&amp;CHAR(10)&amp;IF(Sheet1!F150&lt;&gt;"","# Proposed Change"&amp;CHAR(10)&amp;Sheet1!F150,)</f>
        <v>*This issue has been extracted from the issue list on:https://ies-svn.jrc.ec.europa.eu/issues/2685*
# Comment
Grab the resource and check the spatial representation. Validate if it matches the advertised representation.
# Proposed Change
Delete this part, is not executable</v>
      </c>
      <c r="D156" t="str">
        <f>Sheet1!A150</f>
        <v>interoperability-metadata</v>
      </c>
      <c r="E156" t="str">
        <f>Sheet1!I150</f>
        <v>PwC/ii</v>
      </c>
    </row>
    <row r="157" spans="1:5" ht="100.8" x14ac:dyDescent="0.3">
      <c r="A157" t="str">
        <f>IF(Sheet1!B151="",CONCATENATE(LEFT(Sheet1!E151,50),"..."),Sheet1!B151)</f>
        <v>A.6 Spatial Representation Type</v>
      </c>
      <c r="B157" t="str">
        <f>CONCATENATE("type:",SUBSTITUTE(Sheet1!C151,CHAR(10),",type:"))&amp;","&amp;"sev:"&amp;Sheet1!D151&amp;","&amp;"ms:"&amp;Sheet1!H151&amp;","&amp;"status:confirmed"</f>
        <v>type:CT,sev:medium,ms:NL,status:confirmed</v>
      </c>
      <c r="C157" s="39" t="str">
        <f>"*This issue has been extracted from the issue list on:https://ies-svn.jrc.ec.europa.eu/issues/2685*"&amp;CHAR(10)&amp;"# Comment"&amp;CHAR(10)&amp;Sheet1!E151&amp;CHAR(10)&amp;IF(Sheet1!F151&lt;&gt;"","# Proposed Change"&amp;CHAR(10)&amp;Sheet1!F151,)</f>
        <v>*This issue has been extracted from the issue list on:https://ies-svn.jrc.ec.europa.eu/issues/2685*
# Comment
Grab the resource and check the spatial representation. Validate if it matches the advertised representation.
# Proposed Change
Delete this part, is not executable</v>
      </c>
      <c r="D157" t="str">
        <f>Sheet1!A151</f>
        <v>interoperability-metadata</v>
      </c>
      <c r="E157" t="str">
        <f>Sheet1!I151</f>
        <v>PwC/ii</v>
      </c>
    </row>
    <row r="158" spans="1:5" ht="187.2" x14ac:dyDescent="0.3">
      <c r="A158" t="str">
        <f>IF(Sheet1!B152="",CONCATENATE(LEFT(Sheet1!E152,50),"..."),Sheet1!B152)</f>
        <v>Open issues</v>
      </c>
      <c r="B158" t="str">
        <f>CONCATENATE("type:",SUBSTITUTE(Sheet1!C152,CHAR(10),",type:"))&amp;","&amp;"sev:"&amp;Sheet1!D152&amp;","&amp;"ms:"&amp;Sheet1!H152&amp;","&amp;"status:confirmed"</f>
        <v>type:CT,sev:critical,ms:DE,status:confirmed</v>
      </c>
      <c r="C158" s="39" t="str">
        <f>"*This issue has been extracted from the issue list on:https://ies-svn.jrc.ec.europa.eu/issues/2685*"&amp;CHAR(10)&amp;"# Comment"&amp;CHAR(10)&amp;Sheet1!E152&amp;CHAR(10)&amp;IF(Sheet1!F152&lt;&gt;"","# Proposed Change"&amp;CHAR(10)&amp;Sheet1!F152,)</f>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D158" t="str">
        <f>Sheet1!A152</f>
        <v>interoperability-metadata</v>
      </c>
      <c r="E158" t="str">
        <f>Sheet1!I152</f>
        <v>PwC/ii</v>
      </c>
    </row>
    <row r="159" spans="1:5" ht="144" x14ac:dyDescent="0.3">
      <c r="A159" t="str">
        <f>IF(Sheet1!B153="",CONCATENATE(LEFT(Sheet1!E153,50),"..."),Sheet1!B153)</f>
        <v>Open issues</v>
      </c>
      <c r="B159" t="str">
        <f>CONCATENATE("type:",SUBSTITUTE(Sheet1!C153,CHAR(10),",type:"))&amp;","&amp;"sev:"&amp;Sheet1!D153&amp;","&amp;"ms:"&amp;Sheet1!H153&amp;","&amp;"status:confirmed"</f>
        <v>type:GE,sev:medium,ms:DE,status:confirmed</v>
      </c>
      <c r="C159" s="39" t="str">
        <f>"*This issue has been extracted from the issue list on:https://ies-svn.jrc.ec.europa.eu/issues/2685*"&amp;CHAR(10)&amp;"# Comment"&amp;CHAR(10)&amp;Sheet1!E153&amp;CHAR(10)&amp;IF(Sheet1!F153&lt;&gt;"","# Proposed Change"&amp;CHAR(10)&amp;Sheet1!F153,)</f>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D159" t="str">
        <f>Sheet1!A153</f>
        <v>interoperability-metadata</v>
      </c>
      <c r="E159" t="str">
        <f>Sheet1!I153</f>
        <v>PwC/ii</v>
      </c>
    </row>
    <row r="160" spans="1:5" ht="86.4" x14ac:dyDescent="0.3">
      <c r="A160" t="str">
        <f>IF(Sheet1!B154="",CONCATENATE(LEFT(Sheet1!E154,50),"..."),Sheet1!B154)</f>
        <v>Open Issues: test scope</v>
      </c>
      <c r="B160" t="str">
        <f>CONCATENATE("type:",SUBSTITUTE(Sheet1!C154,CHAR(10),",type:"))&amp;","&amp;"sev:"&amp;Sheet1!D154&amp;","&amp;"ms:"&amp;Sheet1!H154&amp;","&amp;"status:confirmed"</f>
        <v>type:GE,sev:,ms:NL,status:confirmed</v>
      </c>
      <c r="C160" s="39" t="str">
        <f>"*This issue has been extracted from the issue list on:https://ies-svn.jrc.ec.europa.eu/issues/2685*"&amp;CHAR(10)&amp;"# Comment"&amp;CHAR(10)&amp;Sheet1!E154&amp;CHAR(10)&amp;IF(Sheet1!F154&lt;&gt;"","# Proposed Change"&amp;CHAR(10)&amp;Sheet1!F154,)</f>
        <v xml:space="preserve">*This issue has been extracted from the issue list on:https://ies-svn.jrc.ec.europa.eu/issues/2685*
# Comment
Scope should be the metadata only. Testing the data itself is very hard or practically impossible in many cases.
</v>
      </c>
      <c r="D160" t="str">
        <f>Sheet1!A154</f>
        <v>interoperability-metadata</v>
      </c>
      <c r="E160" t="str">
        <f>Sheet1!I154</f>
        <v>PwC/ii</v>
      </c>
    </row>
    <row r="161" spans="1:5" ht="86.4" x14ac:dyDescent="0.3">
      <c r="A161" t="str">
        <f>IF(Sheet1!B155="",CONCATENATE(LEFT(Sheet1!E155,50),"..."),Sheet1!B155)</f>
        <v>Open Issues: test scope</v>
      </c>
      <c r="B161" t="str">
        <f>CONCATENATE("type:",SUBSTITUTE(Sheet1!C155,CHAR(10),",type:"))&amp;","&amp;"sev:"&amp;Sheet1!D155&amp;","&amp;"ms:"&amp;Sheet1!H155&amp;","&amp;"status:confirmed"</f>
        <v>type:GE,sev:,ms:NL,status:confirmed</v>
      </c>
      <c r="C161" s="39" t="str">
        <f>"*This issue has been extracted from the issue list on:https://ies-svn.jrc.ec.europa.eu/issues/2685*"&amp;CHAR(10)&amp;"# Comment"&amp;CHAR(10)&amp;Sheet1!E155&amp;CHAR(10)&amp;IF(Sheet1!F155&lt;&gt;"","# Proposed Change"&amp;CHAR(10)&amp;Sheet1!F155,)</f>
        <v xml:space="preserve">*This issue has been extracted from the issue list on:https://ies-svn.jrc.ec.europa.eu/issues/2685*
# Comment
Scope should be the metadata only. Testing the data itself is very hard or practically impossible in many cases.
</v>
      </c>
      <c r="D161" t="str">
        <f>Sheet1!A155</f>
        <v>interoperability-metadata</v>
      </c>
      <c r="E161" t="str">
        <f>Sheet1!I155</f>
        <v>PwC/ii</v>
      </c>
    </row>
    <row r="162" spans="1:5" ht="172.8" x14ac:dyDescent="0.3">
      <c r="A162" t="str">
        <f>IF(Sheet1!B156="",CONCATENATE(LEFT(Sheet1!E156,50),"..."),Sheet1!B156)</f>
        <v>A.01.IR06.IR07.supported.crses.as.list</v>
      </c>
      <c r="B162" t="str">
        <f>CONCATENATE("type:",SUBSTITUTE(Sheet1!C156,CHAR(10),",type:"))&amp;","&amp;"sev:"&amp;Sheet1!D156&amp;","&amp;"ms:"&amp;Sheet1!H156&amp;","&amp;"status:confirmed"</f>
        <v>type:,sev:,ms:JRC,status:confirmed</v>
      </c>
      <c r="C162" s="39" t="str">
        <f>"*This issue has been extracted from the issue list on:https://ies-svn.jrc.ec.europa.eu/issues/2685*"&amp;CHAR(10)&amp;"# Comment"&amp;CHAR(10)&amp;Sheet1!E156&amp;CHAR(10)&amp;IF(Sheet1!F156&lt;&gt;"","# Proposed Change"&amp;CHAR(10)&amp;Sheet1!F156,)</f>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D162" t="str">
        <f>Sheet1!A156</f>
        <v>interoperable-sds</v>
      </c>
      <c r="E162" t="str">
        <f>Sheet1!I156</f>
        <v>PwC/ii</v>
      </c>
    </row>
    <row r="163" spans="1:5" ht="201.6" x14ac:dyDescent="0.3">
      <c r="A163" t="str">
        <f>IF(Sheet1!B157="",CONCATENATE(LEFT(Sheet1!E157,50),"..."),Sheet1!B157)</f>
        <v>A.01.IR06.IR07.supported.crses.as.list</v>
      </c>
      <c r="B163" t="str">
        <f>CONCATENATE("type:",SUBSTITUTE(Sheet1!C157,CHAR(10),",type:"))&amp;","&amp;"sev:"&amp;Sheet1!D157&amp;","&amp;"ms:"&amp;Sheet1!H157&amp;","&amp;"status:confirmed"</f>
        <v>type:,sev:,ms:JRC,status:confirmed</v>
      </c>
      <c r="C163" s="39" t="str">
        <f>"*This issue has been extracted from the issue list on:https://ies-svn.jrc.ec.europa.eu/issues/2685*"&amp;CHAR(10)&amp;"# Comment"&amp;CHAR(10)&amp;Sheet1!E157&amp;CHAR(10)&amp;IF(Sheet1!F157&lt;&gt;"","# Proposed Change"&amp;CHAR(10)&amp;Sheet1!F157,)</f>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D163" t="str">
        <f>Sheet1!A157</f>
        <v>interoperable-sds</v>
      </c>
      <c r="E163" t="str">
        <f>Sheet1!I157</f>
        <v>PwC/ii</v>
      </c>
    </row>
    <row r="164" spans="1:5" ht="129.6" x14ac:dyDescent="0.3">
      <c r="A164" t="str">
        <f>IF(Sheet1!B158="",CONCATENATE(LEFT(Sheet1!E158,50),"..."),Sheet1!B158)</f>
        <v>A.02.IR08.extension.for.QoS.declared.availability</v>
      </c>
      <c r="B164" t="str">
        <f>CONCATENATE("type:",SUBSTITUTE(Sheet1!C158,CHAR(10),",type:"))&amp;","&amp;"sev:"&amp;Sheet1!D158&amp;","&amp;"ms:"&amp;Sheet1!H158&amp;","&amp;"status:confirmed"</f>
        <v>type:,sev:,ms:JRC,status:confirmed</v>
      </c>
      <c r="C164" s="39" t="str">
        <f>"*This issue has been extracted from the issue list on:https://ies-svn.jrc.ec.europa.eu/issues/2685*"&amp;CHAR(10)&amp;"# Comment"&amp;CHAR(10)&amp;Sheet1!E158&amp;CHAR(10)&amp;IF(Sheet1!F158&lt;&gt;"","# Proposed Change"&amp;CHAR(10)&amp;Sheet1!F158,)</f>
        <v xml:space="preserve">*This issue has been extracted from the issue list on:https://ies-svn.jrc.ec.europa.eu/issues/2685*
# Comment
- The Prerequisites still references the now obsolete profile schema.
-The XPath still references the now obsolete profile schema. 
</v>
      </c>
      <c r="D164" t="str">
        <f>Sheet1!A158</f>
        <v>interoperable-sds</v>
      </c>
      <c r="E164" t="str">
        <f>Sheet1!I158</f>
        <v>PwC/ii</v>
      </c>
    </row>
    <row r="165" spans="1:5" ht="86.4" x14ac:dyDescent="0.3">
      <c r="A165" t="str">
        <f>IF(Sheet1!B159="",CONCATENATE(LEFT(Sheet1!E159,50),"..."),Sheet1!B159)</f>
        <v>A.03.IR09.extension.for.QoS.declared.performance.md</v>
      </c>
      <c r="B165" t="str">
        <f>CONCATENATE("type:",SUBSTITUTE(Sheet1!C159,CHAR(10),",type:"))&amp;","&amp;"sev:"&amp;Sheet1!D159&amp;","&amp;"ms:"&amp;Sheet1!H159&amp;","&amp;"status:confirmed"</f>
        <v>type:,sev:,ms:JRC,status:confirmed</v>
      </c>
      <c r="C165" s="39" t="str">
        <f>"*This issue has been extracted from the issue list on:https://ies-svn.jrc.ec.europa.eu/issues/2685*"&amp;CHAR(10)&amp;"# Comment"&amp;CHAR(10)&amp;Sheet1!E159&amp;CHAR(10)&amp;IF(Sheet1!F159&lt;&gt;"","# Proposed Change"&amp;CHAR(10)&amp;Sheet1!F159,)</f>
        <v xml:space="preserve">*This issue has been extracted from the issue list on:https://ies-svn.jrc.ec.europa.eu/issues/2685*
# Comment
Wrong title:
A.02.IR08.extension.for.QoS.declared.performance
</v>
      </c>
      <c r="D165" t="str">
        <f>Sheet1!A159</f>
        <v>interoperable-sds</v>
      </c>
      <c r="E165" t="str">
        <f>Sheet1!I159</f>
        <v>PwC/ii</v>
      </c>
    </row>
    <row r="166" spans="1:5" ht="129.6" x14ac:dyDescent="0.3">
      <c r="A166" t="str">
        <f>IF(Sheet1!B160="",CONCATENATE(LEFT(Sheet1!E160,50),"..."),Sheet1!B160)</f>
        <v>A.03.IR09.extension.for.QoS.declared.performance.md</v>
      </c>
      <c r="B166" t="str">
        <f>CONCATENATE("type:",SUBSTITUTE(Sheet1!C160,CHAR(10),",type:"))&amp;","&amp;"sev:"&amp;Sheet1!D160&amp;","&amp;"ms:"&amp;Sheet1!H160&amp;","&amp;"status:confirmed"</f>
        <v>type:,sev:,ms:JRC,status:confirmed</v>
      </c>
      <c r="C166" s="39" t="str">
        <f>"*This issue has been extracted from the issue list on:https://ies-svn.jrc.ec.europa.eu/issues/2685*"&amp;CHAR(10)&amp;"# Comment"&amp;CHAR(10)&amp;Sheet1!E160&amp;CHAR(10)&amp;IF(Sheet1!F160&lt;&gt;"","# Proposed Change"&amp;CHAR(10)&amp;Sheet1!F160,)</f>
        <v xml:space="preserve">*This issue has been extracted from the issue list on:https://ies-svn.jrc.ec.europa.eu/issues/2685*
# Comment
- The Prerequisites still references the now obsolete profile schema.
-The XPath still references the now obsolete profile schema.
</v>
      </c>
      <c r="D166" t="str">
        <f>Sheet1!A160</f>
        <v>interoperable-sds</v>
      </c>
      <c r="E166" t="str">
        <f>Sheet1!I160</f>
        <v>PwC/ii</v>
      </c>
    </row>
    <row r="167" spans="1:5" ht="86.4" x14ac:dyDescent="0.3">
      <c r="A167" t="str">
        <f>IF(Sheet1!B161="",CONCATENATE(LEFT(Sheet1!E161,50),"..."),Sheet1!B161)</f>
        <v>A.04.IR10.extension.for.QoS.declared.capacity.md</v>
      </c>
      <c r="B167" t="str">
        <f>CONCATENATE("type:",SUBSTITUTE(Sheet1!C161,CHAR(10),",type:"))&amp;","&amp;"sev:"&amp;Sheet1!D161&amp;","&amp;"ms:"&amp;Sheet1!H161&amp;","&amp;"status:confirmed"</f>
        <v>type:,sev:,ms:JRC,status:confirmed</v>
      </c>
      <c r="C167" s="39" t="str">
        <f>"*This issue has been extracted from the issue list on:https://ies-svn.jrc.ec.europa.eu/issues/2685*"&amp;CHAR(10)&amp;"# Comment"&amp;CHAR(10)&amp;Sheet1!E161&amp;CHAR(10)&amp;IF(Sheet1!F161&lt;&gt;"","# Proposed Change"&amp;CHAR(10)&amp;Sheet1!F161,)</f>
        <v xml:space="preserve">*This issue has been extracted from the issue list on:https://ies-svn.jrc.ec.europa.eu/issues/2685*
# Comment
Wrong title:
A.02.IR08.extension.for.QoS.declared.capacity
</v>
      </c>
      <c r="D167" t="str">
        <f>Sheet1!A161</f>
        <v>interoperable-sds</v>
      </c>
      <c r="E167" t="str">
        <f>Sheet1!I161</f>
        <v>PwC/ii</v>
      </c>
    </row>
    <row r="168" spans="1:5" ht="129.6" x14ac:dyDescent="0.3">
      <c r="A168" t="str">
        <f>IF(Sheet1!B162="",CONCATENATE(LEFT(Sheet1!E162,50),"..."),Sheet1!B162)</f>
        <v>A.04.IR10.extension.for.QoS.declared.capacity.md</v>
      </c>
      <c r="B168" t="str">
        <f>CONCATENATE("type:",SUBSTITUTE(Sheet1!C162,CHAR(10),",type:"))&amp;","&amp;"sev:"&amp;Sheet1!D162&amp;","&amp;"ms:"&amp;Sheet1!H162&amp;","&amp;"status:confirmed"</f>
        <v>type:,sev:,ms:JRC,status:confirmed</v>
      </c>
      <c r="C168" s="39" t="str">
        <f>"*This issue has been extracted from the issue list on:https://ies-svn.jrc.ec.europa.eu/issues/2685*"&amp;CHAR(10)&amp;"# Comment"&amp;CHAR(10)&amp;Sheet1!E162&amp;CHAR(10)&amp;IF(Sheet1!F162&lt;&gt;"","# Proposed Change"&amp;CHAR(10)&amp;Sheet1!F162,)</f>
        <v xml:space="preserve">*This issue has been extracted from the issue list on:https://ies-svn.jrc.ec.europa.eu/issues/2685*
# Comment
- The Prerequisites still references the now obsolete profile schema.
-The XPath still references the now obsolete profile schema.
</v>
      </c>
      <c r="D168" t="str">
        <f>Sheet1!A162</f>
        <v>interoperable-sds</v>
      </c>
      <c r="E168" t="str">
        <f>Sheet1!I162</f>
        <v>PwC/ii</v>
      </c>
    </row>
    <row r="169" spans="1:5" ht="129.6" x14ac:dyDescent="0.3">
      <c r="A169" t="str">
        <f>IF(Sheet1!B163="",CONCATENATE(LEFT(Sheet1!E163,50),"..."),Sheet1!B163)</f>
        <v>A.05.IR11.custodian.contact.point</v>
      </c>
      <c r="B169" t="str">
        <f>CONCATENATE("type:",SUBSTITUTE(Sheet1!C163,CHAR(10),",type:"))&amp;","&amp;"sev:"&amp;Sheet1!D163&amp;","&amp;"ms:"&amp;Sheet1!H163&amp;","&amp;"status:confirmed"</f>
        <v>type:,sev:,ms:JRC,status:confirmed</v>
      </c>
      <c r="C169" s="39" t="str">
        <f>"*This issue has been extracted from the issue list on:https://ies-svn.jrc.ec.europa.eu/issues/2685*"&amp;CHAR(10)&amp;"# Comment"&amp;CHAR(10)&amp;Sheet1!E163&amp;CHAR(10)&amp;IF(Sheet1!F163&lt;&gt;"","# Proposed Change"&amp;CHAR(10)&amp;Sheet1!F163,)</f>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D169" t="str">
        <f>Sheet1!A163</f>
        <v>interoperable-sds</v>
      </c>
      <c r="E169" t="str">
        <f>Sheet1!I163</f>
        <v>PwC/ii</v>
      </c>
    </row>
    <row r="170" spans="1:5" ht="72" x14ac:dyDescent="0.3">
      <c r="A170" t="str">
        <f>IF(Sheet1!B164="",CONCATENATE(LEFT(Sheet1!E164,50),"..."),Sheet1!B164)</f>
        <v>A.06.IR08.DQ_ConceptualConsistency.for.QoS.declared.availability.md</v>
      </c>
      <c r="B170" t="str">
        <f>CONCATENATE("type:",SUBSTITUTE(Sheet1!C164,CHAR(10),",type:"))&amp;","&amp;"sev:"&amp;Sheet1!D164&amp;","&amp;"ms:"&amp;Sheet1!H164&amp;","&amp;"status:confirmed"</f>
        <v>type:,sev:,ms:JRC,status:confirmed</v>
      </c>
      <c r="C170" s="39" t="str">
        <f>"*This issue has been extracted from the issue list on:https://ies-svn.jrc.ec.europa.eu/issues/2685*"&amp;CHAR(10)&amp;"# Comment"&amp;CHAR(10)&amp;Sheet1!E164&amp;CHAR(10)&amp;IF(Sheet1!F164&lt;&gt;"","# Proposed Change"&amp;CHAR(10)&amp;Sheet1!F164,)</f>
        <v xml:space="preserve">*This issue has been extracted from the issue list on:https://ies-svn.jrc.ec.europa.eu/issues/2685*
# Comment
I agree the Notes
</v>
      </c>
      <c r="D170" t="str">
        <f>Sheet1!A164</f>
        <v>interoperable-sds</v>
      </c>
      <c r="E170" t="str">
        <f>Sheet1!I164</f>
        <v>PwC/ii</v>
      </c>
    </row>
    <row r="171" spans="1:5" ht="72" x14ac:dyDescent="0.3">
      <c r="A171" t="str">
        <f>IF(Sheet1!B165="",CONCATENATE(LEFT(Sheet1!E165,50),"..."),Sheet1!B165)</f>
        <v>A.07.IR09.DQ_ConceptualConsistency.for.QoS.declared.performance</v>
      </c>
      <c r="B171" t="str">
        <f>CONCATENATE("type:",SUBSTITUTE(Sheet1!C165,CHAR(10),",type:"))&amp;","&amp;"sev:"&amp;Sheet1!D165&amp;","&amp;"ms:"&amp;Sheet1!H165&amp;","&amp;"status:confirmed"</f>
        <v>type:,sev:,ms:JRC,status:confirmed</v>
      </c>
      <c r="C171" s="39" t="str">
        <f>"*This issue has been extracted from the issue list on:https://ies-svn.jrc.ec.europa.eu/issues/2685*"&amp;CHAR(10)&amp;"# Comment"&amp;CHAR(10)&amp;Sheet1!E165&amp;CHAR(10)&amp;IF(Sheet1!F165&lt;&gt;"","# Proposed Change"&amp;CHAR(10)&amp;Sheet1!F165,)</f>
        <v xml:space="preserve">*This issue has been extracted from the issue list on:https://ies-svn.jrc.ec.europa.eu/issues/2685*
# Comment
I agree the Notes
</v>
      </c>
      <c r="D171" t="str">
        <f>Sheet1!A165</f>
        <v>interoperable-sds</v>
      </c>
      <c r="E171" t="str">
        <f>Sheet1!I165</f>
        <v>PwC/ii</v>
      </c>
    </row>
    <row r="172" spans="1:5" ht="72" x14ac:dyDescent="0.3">
      <c r="A172" t="str">
        <f>IF(Sheet1!B166="",CONCATENATE(LEFT(Sheet1!E166,50),"..."),Sheet1!B166)</f>
        <v>A.08.IR10.DQ_ConceptualConsistency.for.QoS.declared.capacity</v>
      </c>
      <c r="B172" t="str">
        <f>CONCATENATE("type:",SUBSTITUTE(Sheet1!C166,CHAR(10),",type:"))&amp;","&amp;"sev:"&amp;Sheet1!D166&amp;","&amp;"ms:"&amp;Sheet1!H166&amp;","&amp;"status:confirmed"</f>
        <v>type:,sev:,ms:JRC,status:confirmed</v>
      </c>
      <c r="C172" s="39" t="str">
        <f>"*This issue has been extracted from the issue list on:https://ies-svn.jrc.ec.europa.eu/issues/2685*"&amp;CHAR(10)&amp;"# Comment"&amp;CHAR(10)&amp;Sheet1!E166&amp;CHAR(10)&amp;IF(Sheet1!F166&lt;&gt;"","# Proposed Change"&amp;CHAR(10)&amp;Sheet1!F166,)</f>
        <v xml:space="preserve">*This issue has been extracted from the issue list on:https://ies-svn.jrc.ec.europa.eu/issues/2685*
# Comment
I agree the Notes
</v>
      </c>
      <c r="D172" t="str">
        <f>Sheet1!A166</f>
        <v>interoperable-sds</v>
      </c>
      <c r="E172" t="str">
        <f>Sheet1!I166</f>
        <v>PwC/ii</v>
      </c>
    </row>
    <row r="173" spans="1:5" ht="129.6" x14ac:dyDescent="0.3">
      <c r="A173" t="str">
        <f>IF(Sheet1!B167="",CONCATENATE(LEFT(Sheet1!E167,50),"..."),Sheet1!B167)</f>
        <v>A.09.IR01.SDS.SV_ServiceIdentification</v>
      </c>
      <c r="B173" t="str">
        <f>CONCATENATE("type:",SUBSTITUTE(Sheet1!C167,CHAR(10),",type:"))&amp;","&amp;"sev:"&amp;Sheet1!D167&amp;","&amp;"ms:"&amp;Sheet1!H167&amp;","&amp;"status:confirmed"</f>
        <v>type:,sev:,ms:JRC,status:confirmed</v>
      </c>
      <c r="C173" s="39" t="str">
        <f>"*This issue has been extracted from the issue list on:https://ies-svn.jrc.ec.europa.eu/issues/2685*"&amp;CHAR(10)&amp;"# Comment"&amp;CHAR(10)&amp;Sheet1!E167&amp;CHAR(10)&amp;IF(Sheet1!F167&lt;&gt;"","# Proposed Change"&amp;CHAR(10)&amp;Sheet1!F167,)</f>
        <v xml:space="preserve">*This issue has been extracted from the issue list on:https://ies-svn.jrc.ec.europa.eu/issues/2685*
# Comment
- The Prerequisites still references the now obsolete profile schema.
-The XPath still references the now obsolete profile schema.
</v>
      </c>
      <c r="D173" t="str">
        <f>Sheet1!A167</f>
        <v>interoperable-sds</v>
      </c>
      <c r="E173" t="str">
        <f>Sheet1!I167</f>
        <v>PwC/ii</v>
      </c>
    </row>
    <row r="174" spans="1:5" ht="172.8" x14ac:dyDescent="0.3">
      <c r="A174" t="str">
        <f>IF(Sheet1!B168="",CONCATENATE(LEFT(Sheet1!E168,50),"..."),Sheet1!B168)</f>
        <v>A.10.IR01.DQ_DomainConsistency.report.for.classification</v>
      </c>
      <c r="B174" t="str">
        <f>CONCATENATE("type:",SUBSTITUTE(Sheet1!C168,CHAR(10),",type:"))&amp;","&amp;"sev:"&amp;Sheet1!D168&amp;","&amp;"ms:"&amp;Sheet1!H168&amp;","&amp;"status:confirmed"</f>
        <v>type:,sev:,ms:JRC,status:confirmed</v>
      </c>
      <c r="C174" s="39" t="str">
        <f>"*This issue has been extracted from the issue list on:https://ies-svn.jrc.ec.europa.eu/issues/2685*"&amp;CHAR(10)&amp;"# Comment"&amp;CHAR(10)&amp;Sheet1!E168&amp;CHAR(10)&amp;IF(Sheet1!F168&lt;&gt;"","# Proposed Change"&amp;CHAR(10)&amp;Sheet1!F168,)</f>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D174" t="str">
        <f>Sheet1!A168</f>
        <v>interoperable-sds</v>
      </c>
      <c r="E174" t="str">
        <f>Sheet1!I168</f>
        <v>PwC/ii</v>
      </c>
    </row>
    <row r="175" spans="1:5" ht="115.2" x14ac:dyDescent="0.3">
      <c r="A175" t="str">
        <f>IF(Sheet1!B169="",CONCATENATE(LEFT(Sheet1!E169,50),"..."),Sheet1!B169)</f>
        <v>The Prerequisites section of each test contains a ...</v>
      </c>
      <c r="B175" t="str">
        <f>CONCATENATE("type:",SUBSTITUTE(Sheet1!C169,CHAR(10),",type:"))&amp;","&amp;"sev:"&amp;Sheet1!D169&amp;","&amp;"ms:"&amp;Sheet1!H169&amp;","&amp;"status:confirmed"</f>
        <v>type:GE,sev:,ms:JRC,status:confirmed</v>
      </c>
      <c r="C175" s="39" t="str">
        <f>"*This issue has been extracted from the issue list on:https://ies-svn.jrc.ec.europa.eu/issues/2685*"&amp;CHAR(10)&amp;"# Comment"&amp;CHAR(10)&amp;Sheet1!E169&amp;CHAR(10)&amp;IF(Sheet1!F169&lt;&gt;"","# Proposed Change"&amp;CHAR(10)&amp;Sheet1!F169,)</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75" t="str">
        <f>Sheet1!A169</f>
        <v>interoperable-sds</v>
      </c>
      <c r="E175" t="str">
        <f>Sheet1!I169</f>
        <v>PwC/ii</v>
      </c>
    </row>
    <row r="176" spans="1:5" ht="86.4" x14ac:dyDescent="0.3">
      <c r="A176" t="str">
        <f>IF(Sheet1!B170="",CONCATENATE(LEFT(Sheet1!E170,50),"..."),Sheet1!B170)</f>
        <v>A.01.IR01.SDS.SV_ServiceIdentification</v>
      </c>
      <c r="B176" t="str">
        <f>CONCATENATE("type:",SUBSTITUTE(Sheet1!C170,CHAR(10),",type:"))&amp;","&amp;"sev:"&amp;Sheet1!D170&amp;","&amp;"ms:"&amp;Sheet1!H170&amp;","&amp;"status:confirmed"</f>
        <v>type:,sev:,ms:JRC,status:confirmed</v>
      </c>
      <c r="C176" s="39" t="str">
        <f>"*This issue has been extracted from the issue list on:https://ies-svn.jrc.ec.europa.eu/issues/2685*"&amp;CHAR(10)&amp;"# Comment"&amp;CHAR(10)&amp;Sheet1!E170&amp;CHAR(10)&amp;IF(Sheet1!F170&lt;&gt;"","# Proposed Change"&amp;CHAR(10)&amp;Sheet1!F170,)</f>
        <v xml:space="preserve">*This issue has been extracted from the issue list on:https://ies-svn.jrc.ec.europa.eu/issues/2685*
# Comment
The Note still mentions “the SDS metadata extension schema”
</v>
      </c>
      <c r="D176" t="str">
        <f>Sheet1!A170</f>
        <v>invocable-sds</v>
      </c>
      <c r="E176" t="str">
        <f>Sheet1!I170</f>
        <v>PwC/ii</v>
      </c>
    </row>
    <row r="177" spans="1:5" ht="86.4" x14ac:dyDescent="0.3">
      <c r="A177" t="str">
        <f>IF(Sheet1!B171="",CONCATENATE(LEFT(Sheet1!E171,50),"..."),Sheet1!B171)</f>
        <v>A.01.IR01.SDS.SV_ServiceIdentification</v>
      </c>
      <c r="B177" t="str">
        <f>CONCATENATE("type:",SUBSTITUTE(Sheet1!C171,CHAR(10),",type:"))&amp;","&amp;"sev:"&amp;Sheet1!D171&amp;","&amp;"ms:"&amp;Sheet1!H171&amp;","&amp;"status:confirmed"</f>
        <v>type:,sev:,ms:JRC,status:confirmed</v>
      </c>
      <c r="C177" s="39" t="str">
        <f>"*This issue has been extracted from the issue list on:https://ies-svn.jrc.ec.europa.eu/issues/2685*"&amp;CHAR(10)&amp;"# Comment"&amp;CHAR(10)&amp;Sheet1!E171&amp;CHAR(10)&amp;IF(Sheet1!F171&lt;&gt;"","# Proposed Change"&amp;CHAR(10)&amp;Sheet1!F171,)</f>
        <v xml:space="preserve">*This issue has been extracted from the issue list on:https://ies-svn.jrc.ec.europa.eu/issues/2685*
# Comment
The Note still mentions “the SDS metadata extension schema”
</v>
      </c>
      <c r="D177" t="str">
        <f>Sheet1!A171</f>
        <v>invocable-sds</v>
      </c>
      <c r="E177" t="str">
        <f>Sheet1!I171</f>
        <v>PwC/ii</v>
      </c>
    </row>
    <row r="178" spans="1:5" ht="86.4" x14ac:dyDescent="0.3">
      <c r="A178" t="str">
        <f>IF(Sheet1!B172="",CONCATENATE(LEFT(Sheet1!E172,50),"..."),Sheet1!B172)</f>
        <v>A.02.IR02.IR03.at.least.one.recource.locator</v>
      </c>
      <c r="B178" t="str">
        <f>CONCATENATE("type:",SUBSTITUTE(Sheet1!C172,CHAR(10),",type:"))&amp;","&amp;"sev:"&amp;Sheet1!D172&amp;","&amp;"ms:"&amp;Sheet1!H172&amp;","&amp;"status:confirmed"</f>
        <v>type:,sev:,ms:JRC,status:confirmed</v>
      </c>
      <c r="C178" s="39" t="str">
        <f>"*This issue has been extracted from the issue list on:https://ies-svn.jrc.ec.europa.eu/issues/2685*"&amp;CHAR(10)&amp;"# Comment"&amp;CHAR(10)&amp;Sheet1!E172&amp;CHAR(10)&amp;IF(Sheet1!F172&lt;&gt;"","# Proposed Change"&amp;CHAR(10)&amp;Sheet1!F172,)</f>
        <v xml:space="preserve">*This issue has been extracted from the issue list on:https://ies-svn.jrc.ec.europa.eu/issues/2685*
# Comment
There is a typo in the name: “recource” instead of “resource”
</v>
      </c>
      <c r="D178" t="str">
        <f>Sheet1!A172</f>
        <v>invocable-sds</v>
      </c>
      <c r="E178" t="str">
        <f>Sheet1!I172</f>
        <v>PwC/ii</v>
      </c>
    </row>
    <row r="179" spans="1:5" ht="129.6" x14ac:dyDescent="0.3">
      <c r="A179" t="str">
        <f>IF(Sheet1!B173="",CONCATENATE(LEFT(Sheet1!E173,50),"..."),Sheet1!B173)</f>
        <v>A.02.IR02.IR03.at.least.one.recource.locator</v>
      </c>
      <c r="B179" t="str">
        <f>CONCATENATE("type:",SUBSTITUTE(Sheet1!C173,CHAR(10),",type:"))&amp;","&amp;"sev:"&amp;Sheet1!D173&amp;","&amp;"ms:"&amp;Sheet1!H173&amp;","&amp;"status:confirmed"</f>
        <v>type:,sev:,ms:JRC,status:confirmed</v>
      </c>
      <c r="C179" s="39" t="str">
        <f>"*This issue has been extracted from the issue list on:https://ies-svn.jrc.ec.europa.eu/issues/2685*"&amp;CHAR(10)&amp;"# Comment"&amp;CHAR(10)&amp;Sheet1!E173&amp;CHAR(10)&amp;IF(Sheet1!F173&lt;&gt;"","# Proposed Change"&amp;CHAR(10)&amp;Sheet1!F173,)</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79" t="str">
        <f>Sheet1!A173</f>
        <v>invocable-sds</v>
      </c>
      <c r="E179" t="str">
        <f>Sheet1!I173</f>
        <v>PwC/ii</v>
      </c>
    </row>
    <row r="180" spans="1:5" ht="86.4" x14ac:dyDescent="0.3">
      <c r="A180" t="str">
        <f>IF(Sheet1!B174="",CONCATENATE(LEFT(Sheet1!E174,50),"..."),Sheet1!B174)</f>
        <v>A.02.IR02.IR03.at.least.one.recource.locator</v>
      </c>
      <c r="B180" t="str">
        <f>CONCATENATE("type:",SUBSTITUTE(Sheet1!C174,CHAR(10),",type:"))&amp;","&amp;"sev:"&amp;Sheet1!D174&amp;","&amp;"ms:"&amp;Sheet1!H174&amp;","&amp;"status:confirmed"</f>
        <v>type:,sev:,ms:JRC,status:confirmed</v>
      </c>
      <c r="C180" s="39" t="str">
        <f>"*This issue has been extracted from the issue list on:https://ies-svn.jrc.ec.europa.eu/issues/2685*"&amp;CHAR(10)&amp;"# Comment"&amp;CHAR(10)&amp;Sheet1!E174&amp;CHAR(10)&amp;IF(Sheet1!F174&lt;&gt;"","# Proposed Change"&amp;CHAR(10)&amp;Sheet1!F174,)</f>
        <v xml:space="preserve">*This issue has been extracted from the issue list on:https://ies-svn.jrc.ec.europa.eu/issues/2685*
# Comment
There is a typo in the name: “recource” instead of “resource”
</v>
      </c>
      <c r="D180" t="str">
        <f>Sheet1!A174</f>
        <v>invocable-sds</v>
      </c>
      <c r="E180" t="str">
        <f>Sheet1!I174</f>
        <v>PwC/ii</v>
      </c>
    </row>
    <row r="181" spans="1:5" ht="129.6" x14ac:dyDescent="0.3">
      <c r="A181" t="str">
        <f>IF(Sheet1!B175="",CONCATENATE(LEFT(Sheet1!E175,50),"..."),Sheet1!B175)</f>
        <v>A.02.IR02.IR03.at.least.one.recource.locator</v>
      </c>
      <c r="B181" t="str">
        <f>CONCATENATE("type:",SUBSTITUTE(Sheet1!C175,CHAR(10),",type:"))&amp;","&amp;"sev:"&amp;Sheet1!D175&amp;","&amp;"ms:"&amp;Sheet1!H175&amp;","&amp;"status:confirmed"</f>
        <v>type:,sev:,ms:JRC,status:confirmed</v>
      </c>
      <c r="C181" s="39" t="str">
        <f>"*This issue has been extracted from the issue list on:https://ies-svn.jrc.ec.europa.eu/issues/2685*"&amp;CHAR(10)&amp;"# Comment"&amp;CHAR(10)&amp;Sheet1!E175&amp;CHAR(10)&amp;IF(Sheet1!F175&lt;&gt;"","# Proposed Change"&amp;CHAR(10)&amp;Sheet1!F175,)</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81" t="str">
        <f>Sheet1!A175</f>
        <v>invocable-sds</v>
      </c>
      <c r="E181" t="str">
        <f>Sheet1!I175</f>
        <v>PwC/ii</v>
      </c>
    </row>
    <row r="182" spans="1:5" ht="115.2" x14ac:dyDescent="0.3">
      <c r="A182" t="str">
        <f>IF(Sheet1!B176="",CONCATENATE(LEFT(Sheet1!E176,50),"..."),Sheet1!B176)</f>
        <v>The Prerequisites section of each test contains a ...</v>
      </c>
      <c r="B182" t="str">
        <f>CONCATENATE("type:",SUBSTITUTE(Sheet1!C176,CHAR(10),",type:"))&amp;","&amp;"sev:"&amp;Sheet1!D176&amp;","&amp;"ms:"&amp;Sheet1!H176&amp;","&amp;"status:confirmed"</f>
        <v>type:GE,sev:,ms:JRC,status:confirmed</v>
      </c>
      <c r="C182" s="39" t="str">
        <f>"*This issue has been extracted from the issue list on:https://ies-svn.jrc.ec.europa.eu/issues/2685*"&amp;CHAR(10)&amp;"# Comment"&amp;CHAR(10)&amp;Sheet1!E176&amp;CHAR(10)&amp;IF(Sheet1!F176&lt;&gt;"","# Proposed Change"&amp;CHAR(10)&amp;Sheet1!F176,)</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2" t="str">
        <f>Sheet1!A176</f>
        <v>invocable-sds</v>
      </c>
      <c r="E182" t="str">
        <f>Sheet1!I176</f>
        <v>PwC/ii</v>
      </c>
    </row>
    <row r="183" spans="1:5" ht="86.4" x14ac:dyDescent="0.3">
      <c r="A183" t="str">
        <f>IF(Sheet1!B177="",CONCATENATE(LEFT(Sheet1!E177,50),"..."),Sheet1!B177)</f>
        <v>The “SDS” part in the test names (A.03.IR05.SDS) d...</v>
      </c>
      <c r="B183" t="str">
        <f>CONCATENATE("type:",SUBSTITUTE(Sheet1!C177,CHAR(10),",type:"))&amp;","&amp;"sev:"&amp;Sheet1!D177&amp;","&amp;"ms:"&amp;Sheet1!H177&amp;","&amp;"status:confirmed"</f>
        <v>type:GE,sev:,ms:JRC,status:confirmed</v>
      </c>
      <c r="C183" s="39" t="str">
        <f>"*This issue has been extracted from the issue list on:https://ies-svn.jrc.ec.europa.eu/issues/2685*"&amp;CHAR(10)&amp;"# Comment"&amp;CHAR(10)&amp;Sheet1!E177&amp;CHAR(10)&amp;IF(Sheet1!F177&lt;&gt;"","# Proposed Change"&amp;CHAR(10)&amp;Sheet1!F177,)</f>
        <v xml:space="preserve">*This issue has been extracted from the issue list on:https://ies-svn.jrc.ec.europa.eu/issues/2685*
# Comment
The “SDS” part in the test names (A.03.IR05.SDS) does not apply anymore as the standard ISO19139 schemas are used
</v>
      </c>
      <c r="D183" t="str">
        <f>Sheet1!A177</f>
        <v>invocable-sds</v>
      </c>
      <c r="E183" t="str">
        <f>Sheet1!I177</f>
        <v>PwC/ii</v>
      </c>
    </row>
    <row r="184" spans="1:5" ht="115.2" x14ac:dyDescent="0.3">
      <c r="A184" t="str">
        <f>IF(Sheet1!B178="",CONCATENATE(LEFT(Sheet1!E178,50),"..."),Sheet1!B178)</f>
        <v>The Prerequisites section of each test contains a ...</v>
      </c>
      <c r="B184" t="str">
        <f>CONCATENATE("type:",SUBSTITUTE(Sheet1!C178,CHAR(10),",type:"))&amp;","&amp;"sev:"&amp;Sheet1!D178&amp;","&amp;"ms:"&amp;Sheet1!H178&amp;","&amp;"status:confirmed"</f>
        <v>type:GE,sev:,ms:JRC,status:confirmed</v>
      </c>
      <c r="C184" s="39" t="str">
        <f>"*This issue has been extracted from the issue list on:https://ies-svn.jrc.ec.europa.eu/issues/2685*"&amp;CHAR(10)&amp;"# Comment"&amp;CHAR(10)&amp;Sheet1!E178&amp;CHAR(10)&amp;IF(Sheet1!F178&lt;&gt;"","# Proposed Change"&amp;CHAR(10)&amp;Sheet1!F178,)</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4" t="str">
        <f>Sheet1!A178</f>
        <v>invocable-sds</v>
      </c>
      <c r="E184" t="str">
        <f>Sheet1!I178</f>
        <v>PwC/ii</v>
      </c>
    </row>
    <row r="185" spans="1:5" ht="86.4" x14ac:dyDescent="0.3">
      <c r="A185" t="str">
        <f>IF(Sheet1!B179="",CONCATENATE(LEFT(Sheet1!E179,50),"..."),Sheet1!B179)</f>
        <v>The “SDS” part in the test names (A.03.IR05.SDS) d...</v>
      </c>
      <c r="B185" t="str">
        <f>CONCATENATE("type:",SUBSTITUTE(Sheet1!C179,CHAR(10),",type:"))&amp;","&amp;"sev:"&amp;Sheet1!D179&amp;","&amp;"ms:"&amp;Sheet1!H179&amp;","&amp;"status:confirmed"</f>
        <v>type:GE,sev:,ms:JRC,status:confirmed</v>
      </c>
      <c r="C185" s="39" t="str">
        <f>"*This issue has been extracted from the issue list on:https://ies-svn.jrc.ec.europa.eu/issues/2685*"&amp;CHAR(10)&amp;"# Comment"&amp;CHAR(10)&amp;Sheet1!E179&amp;CHAR(10)&amp;IF(Sheet1!F179&lt;&gt;"","# Proposed Change"&amp;CHAR(10)&amp;Sheet1!F179,)</f>
        <v xml:space="preserve">*This issue has been extracted from the issue list on:https://ies-svn.jrc.ec.europa.eu/issues/2685*
# Comment
The “SDS” part in the test names (A.03.IR05.SDS) does not apply anymore as the standard ISO19139 schemas are used
</v>
      </c>
      <c r="D185" t="str">
        <f>Sheet1!A179</f>
        <v>invocable-sds</v>
      </c>
      <c r="E185" t="str">
        <f>Sheet1!I179</f>
        <v>PwC/ii</v>
      </c>
    </row>
    <row r="186" spans="1:5" ht="360" x14ac:dyDescent="0.3">
      <c r="A186" t="str">
        <f>IF(Sheet1!B180="",CONCATENATE(LEFT(Sheet1!E180,50),"..."),Sheet1!B180)</f>
        <v>A.01.validate</v>
      </c>
      <c r="B186" t="str">
        <f>CONCATENATE("type:",SUBSTITUTE(Sheet1!C180,CHAR(10),",type:"))&amp;","&amp;"sev:"&amp;Sheet1!D180&amp;","&amp;"ms:"&amp;Sheet1!H180&amp;","&amp;"status:confirmed"</f>
        <v>type:CT,sev:minor,ms:ARENA,status:confirmed</v>
      </c>
      <c r="C186" s="39" t="str">
        <f>"*This issue has been extracted from the issue list on:https://ies-svn.jrc.ec.europa.eu/issues/2685*"&amp;CHAR(10)&amp;"# Comment"&amp;CHAR(10)&amp;Sheet1!E180&amp;CHAR(10)&amp;IF(Sheet1!F180&lt;&gt;"","# Proposed Change"&amp;CHAR(10)&amp;Sheet1!F180,)</f>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D186" t="str">
        <f>Sheet1!A180</f>
        <v>metadata</v>
      </c>
      <c r="E186" t="str">
        <f>Sheet1!I180</f>
        <v>Paul van Genuchten</v>
      </c>
    </row>
    <row r="187" spans="1:5" ht="100.8" x14ac:dyDescent="0.3">
      <c r="A187" t="str">
        <f>IF(Sheet1!B181="",CONCATENATE(LEFT(Sheet1!E181,50),"..."),Sheet1!B181)</f>
        <v>A.01.validate</v>
      </c>
      <c r="B187" t="str">
        <f>CONCATENATE("type:",SUBSTITUTE(Sheet1!C181,CHAR(10),",type:"))&amp;","&amp;"sev:"&amp;Sheet1!D181&amp;","&amp;"ms:"&amp;Sheet1!H181&amp;","&amp;"status:confirmed"</f>
        <v>type:ED,sev:minor,ms:DE,status:confirmed</v>
      </c>
      <c r="C187" s="39" t="str">
        <f>"*This issue has been extracted from the issue list on:https://ies-svn.jrc.ec.europa.eu/issues/2685*"&amp;CHAR(10)&amp;"# Comment"&amp;CHAR(10)&amp;Sheet1!E181&amp;CHAR(10)&amp;IF(Sheet1!F181&lt;&gt;"","# Proposed Change"&amp;CHAR(10)&amp;Sheet1!F181,)</f>
        <v>*This issue has been extracted from the issue list on:https://ies-svn.jrc.ec.europa.eu/issues/2685*
# Comment
'...against ISO 19139 version 2005-DIS with...' is not a correct reference
# Proposed Change
Correct the reference.</v>
      </c>
      <c r="D187" t="str">
        <f>Sheet1!A181</f>
        <v>metadata</v>
      </c>
      <c r="E187" t="str">
        <f>Sheet1!I181</f>
        <v>PwC/ii</v>
      </c>
    </row>
    <row r="188" spans="1:5" ht="129.6" x14ac:dyDescent="0.3">
      <c r="A188" t="str">
        <f>IF(Sheet1!B182="",CONCATENATE(LEFT(Sheet1!E182,50),"..."),Sheet1!B182)</f>
        <v>A.01.validate</v>
      </c>
      <c r="B188" t="str">
        <f>CONCATENATE("type:",SUBSTITUTE(Sheet1!C182,CHAR(10),",type:"))&amp;","&amp;"sev:"&amp;Sheet1!D182&amp;","&amp;"ms:"&amp;Sheet1!H182&amp;","&amp;"status:confirmed"</f>
        <v>type:CR,sev:medium,ms:DE,status:confirmed</v>
      </c>
      <c r="C188" s="39" t="str">
        <f>"*This issue has been extracted from the issue list on:https://ies-svn.jrc.ec.europa.eu/issues/2685*"&amp;CHAR(10)&amp;"# Comment"&amp;CHAR(10)&amp;Sheet1!E182&amp;CHAR(10)&amp;IF(Sheet1!F182&lt;&gt;"","# Proposed Change"&amp;CHAR(10)&amp;Sheet1!F182,)</f>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D188" t="str">
        <f>Sheet1!A182</f>
        <v>metadata</v>
      </c>
      <c r="E188" t="str">
        <f>Sheet1!I182</f>
        <v>PwC/ii</v>
      </c>
    </row>
    <row r="189" spans="1:5" ht="129.6" x14ac:dyDescent="0.3">
      <c r="A189" t="str">
        <f>IF(Sheet1!B183="",CONCATENATE(LEFT(Sheet1!E183,50),"..."),Sheet1!B183)</f>
        <v>A.02.title</v>
      </c>
      <c r="B189" t="str">
        <f>CONCATENATE("type:",SUBSTITUTE(Sheet1!C183,CHAR(10),",type:"))&amp;","&amp;"sev:"&amp;Sheet1!D183&amp;","&amp;"ms:"&amp;Sheet1!H183&amp;","&amp;"status:confirmed"</f>
        <v>type:CR,sev:minor,ms:ARENA,status:confirmed</v>
      </c>
      <c r="C189" s="39" t="str">
        <f>"*This issue has been extracted from the issue list on:https://ies-svn.jrc.ec.europa.eu/issues/2685*"&amp;CHAR(10)&amp;"# Comment"&amp;CHAR(10)&amp;Sheet1!E183&amp;CHAR(10)&amp;IF(Sheet1!F183&lt;&gt;"","# Proposed Change"&amp;CHAR(10)&amp;Sheet1!F183,)</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89" t="str">
        <f>Sheet1!A183</f>
        <v>metadata</v>
      </c>
      <c r="E189" t="str">
        <f>Sheet1!I183</f>
        <v>Antonio Rotundo</v>
      </c>
    </row>
    <row r="190" spans="1:5" ht="115.2" x14ac:dyDescent="0.3">
      <c r="A190" t="str">
        <f>IF(Sheet1!B184="",CONCATENATE(LEFT(Sheet1!E184,50),"..."),Sheet1!B184)</f>
        <v>A.02.title</v>
      </c>
      <c r="B190" t="str">
        <f>CONCATENATE("type:",SUBSTITUTE(Sheet1!C184,CHAR(10),",type:"))&amp;","&amp;"sev:"&amp;Sheet1!D184&amp;","&amp;"ms:"&amp;Sheet1!H184&amp;","&amp;"status:confirmed"</f>
        <v>type:,sev:,ms:JRC,status:confirmed</v>
      </c>
      <c r="C190" s="39" t="str">
        <f>"*This issue has been extracted from the issue list on:https://ies-svn.jrc.ec.europa.eu/issues/2685*"&amp;CHAR(10)&amp;"# Comment"&amp;CHAR(10)&amp;Sheet1!E184&amp;CHAR(10)&amp;IF(Sheet1!F184&lt;&gt;"","# Proposed Change"&amp;CHAR(10)&amp;Sheet1!F184,)</f>
        <v>*This issue has been extracted from the issue list on:https://ies-svn.jrc.ec.europa.eu/issues/2685*
# Comment
The purpose is not formulated correctly: 
“Purpose: The title by which the cited resource is known”
# Proposed Change
Change to: 
“Purpose: Checks that a resource title is provided”</v>
      </c>
      <c r="D190" t="str">
        <f>Sheet1!A184</f>
        <v>metadata</v>
      </c>
      <c r="E190" t="str">
        <f>Sheet1!I184</f>
        <v>PwC/ii</v>
      </c>
    </row>
    <row r="191" spans="1:5" ht="129.6" x14ac:dyDescent="0.3">
      <c r="A191" t="str">
        <f>IF(Sheet1!B185="",CONCATENATE(LEFT(Sheet1!E185,50),"..."),Sheet1!B185)</f>
        <v>A.03.abstract</v>
      </c>
      <c r="B191" t="str">
        <f>CONCATENATE("type:",SUBSTITUTE(Sheet1!C185,CHAR(10),",type:"))&amp;","&amp;"sev:"&amp;Sheet1!D185&amp;","&amp;"ms:"&amp;Sheet1!H185&amp;","&amp;"status:confirmed"</f>
        <v>type:CR,sev:minor,ms:ARENA,status:confirmed</v>
      </c>
      <c r="C191" s="39" t="str">
        <f>"*This issue has been extracted from the issue list on:https://ies-svn.jrc.ec.europa.eu/issues/2685*"&amp;CHAR(10)&amp;"# Comment"&amp;CHAR(10)&amp;Sheet1!E185&amp;CHAR(10)&amp;IF(Sheet1!F185&lt;&gt;"","# Proposed Change"&amp;CHAR(10)&amp;Sheet1!F185,)</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91" t="str">
        <f>Sheet1!A185</f>
        <v>metadata</v>
      </c>
      <c r="E191" t="str">
        <f>Sheet1!I185</f>
        <v>Antonio Rotundo</v>
      </c>
    </row>
    <row r="192" spans="1:5" ht="115.2" x14ac:dyDescent="0.3">
      <c r="A192" t="str">
        <f>IF(Sheet1!B186="",CONCATENATE(LEFT(Sheet1!E186,50),"..."),Sheet1!B186)</f>
        <v>A.04.IR01.IR02.hierarchy</v>
      </c>
      <c r="B192" t="str">
        <f>CONCATENATE("type:",SUBSTITUTE(Sheet1!C186,CHAR(10),",type:"))&amp;","&amp;"sev:"&amp;Sheet1!D186&amp;","&amp;"ms:"&amp;Sheet1!H186&amp;","&amp;"status:confirmed"</f>
        <v>type:,sev:,ms:JRC,status:confirmed</v>
      </c>
      <c r="C192" s="39" t="str">
        <f>"*This issue has been extracted from the issue list on:https://ies-svn.jrc.ec.europa.eu/issues/2685*"&amp;CHAR(10)&amp;"# Comment"&amp;CHAR(10)&amp;Sheet1!E186&amp;CHAR(10)&amp;IF(Sheet1!F186&lt;&gt;"","# Proposed Change"&amp;CHAR(10)&amp;Sheet1!F186,)</f>
        <v>*This issue has been extracted from the issue list on:https://ies-svn.jrc.ec.europa.eu/issues/2685*
# Comment
The purpose is not formulated correctly: 
“Purpose: Type of the cited resource must be provided”
# Proposed Change
Change to: 
“Purpose: Checks that a resource type is provided”</v>
      </c>
      <c r="D192" t="str">
        <f>Sheet1!A186</f>
        <v>metadata</v>
      </c>
      <c r="E192" t="str">
        <f>Sheet1!I186</f>
        <v>PwC/ii</v>
      </c>
    </row>
    <row r="193" spans="1:5" ht="129.6" x14ac:dyDescent="0.3">
      <c r="A193" t="str">
        <f>IF(Sheet1!B187="",CONCATENATE(LEFT(Sheet1!E187,50),"..."),Sheet1!B187)</f>
        <v>A.04.IR01.IR02.hierarchy</v>
      </c>
      <c r="B193" t="str">
        <f>CONCATENATE("type:",SUBSTITUTE(Sheet1!C187,CHAR(10),",type:"))&amp;","&amp;"sev:"&amp;Sheet1!D187&amp;","&amp;"ms:"&amp;Sheet1!H187&amp;","&amp;"status:confirmed"</f>
        <v>type:,sev:,ms:JRC,status:confirmed</v>
      </c>
      <c r="C193" s="39" t="str">
        <f>"*This issue has been extracted from the issue list on:https://ies-svn.jrc.ec.europa.eu/issues/2685*"&amp;CHAR(10)&amp;"# Comment"&amp;CHAR(10)&amp;Sheet1!E187&amp;CHAR(10)&amp;IF(Sheet1!F187&lt;&gt;"","# Proposed Change"&amp;CHAR(10)&amp;Sheet1!F187,)</f>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D193" t="str">
        <f>Sheet1!A187</f>
        <v>metadata</v>
      </c>
      <c r="E193" t="str">
        <f>Sheet1!I187</f>
        <v>PwC/ii</v>
      </c>
    </row>
    <row r="194" spans="1:5" ht="388.8" x14ac:dyDescent="0.3">
      <c r="A194" t="str">
        <f>IF(Sheet1!B188="",CONCATENATE(LEFT(Sheet1!E188,50),"..."),Sheet1!B188)</f>
        <v>A.04.IR01.IR02.hierarchy</v>
      </c>
      <c r="B194" t="str">
        <f>CONCATENATE("type:",SUBSTITUTE(Sheet1!C188,CHAR(10),",type:"))&amp;","&amp;"sev:"&amp;Sheet1!D188&amp;","&amp;"ms:"&amp;Sheet1!H188&amp;","&amp;"status:confirmed"</f>
        <v>type:,sev:,ms:JRC,status:confirmed</v>
      </c>
      <c r="C194" s="39" t="str">
        <f>"*This issue has been extracted from the issue list on:https://ies-svn.jrc.ec.europa.eu/issues/2685*"&amp;CHAR(10)&amp;"# Comment"&amp;CHAR(10)&amp;Sheet1!E188&amp;CHAR(10)&amp;IF(Sheet1!F188&lt;&gt;"","# Proposed Change"&amp;CHAR(10)&amp;Sheet1!F188,)</f>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D194" t="str">
        <f>Sheet1!A188</f>
        <v>metadata</v>
      </c>
      <c r="E194" t="str">
        <f>Sheet1!I188</f>
        <v>PwC/ii</v>
      </c>
    </row>
    <row r="195" spans="1:5" ht="86.4" x14ac:dyDescent="0.3">
      <c r="A195" t="str">
        <f>IF(Sheet1!B189="",CONCATENATE(LEFT(Sheet1!E189,50),"..."),Sheet1!B189)</f>
        <v>A.05.IR14.ds.keyword</v>
      </c>
      <c r="B195" t="str">
        <f>CONCATENATE("type:",SUBSTITUTE(Sheet1!C189,CHAR(10),",type:"))&amp;","&amp;"sev:"&amp;Sheet1!D189&amp;","&amp;"ms:"&amp;Sheet1!H189&amp;","&amp;"status:confirmed"</f>
        <v>type:ED,sev:,ms:ARENA,status:confirmed</v>
      </c>
      <c r="C195" s="39" t="str">
        <f>"*This issue has been extracted from the issue list on:https://ies-svn.jrc.ec.europa.eu/issues/2685*"&amp;CHAR(10)&amp;"# Comment"&amp;CHAR(10)&amp;Sheet1!E189&amp;CHAR(10)&amp;IF(Sheet1!F189&lt;&gt;"","# Proposed Change"&amp;CHAR(10)&amp;Sheet1!F189,)</f>
        <v>*This issue has been extracted from the issue list on:https://ies-svn.jrc.ec.europa.eu/issues/2685*
# Comment
Another prerequisite is test case A.04.
# Proposed Change
Add the test case as a prerequisite.</v>
      </c>
      <c r="D195" t="str">
        <f>Sheet1!A189</f>
        <v>metadata</v>
      </c>
      <c r="E195" t="str">
        <f>Sheet1!I189</f>
        <v>Antonio Rotundo</v>
      </c>
    </row>
    <row r="196" spans="1:5" ht="115.2" x14ac:dyDescent="0.3">
      <c r="A196" t="str">
        <f>IF(Sheet1!B190="",CONCATENATE(LEFT(Sheet1!E190,50),"..."),Sheet1!B190)</f>
        <v>A.05.IR14.ds.keyword</v>
      </c>
      <c r="B196" t="str">
        <f>CONCATENATE("type:",SUBSTITUTE(Sheet1!C190,CHAR(10),",type:"))&amp;","&amp;"sev:"&amp;Sheet1!D190&amp;","&amp;"ms:"&amp;Sheet1!H190&amp;","&amp;"status:confirmed"</f>
        <v>type:CT,sev:minor,ms:ARENA,status:confirmed</v>
      </c>
      <c r="C196" s="39" t="str">
        <f>"*This issue has been extracted from the issue list on:https://ies-svn.jrc.ec.europa.eu/issues/2685*"&amp;CHAR(10)&amp;"# Comment"&amp;CHAR(10)&amp;Sheet1!E190&amp;CHAR(10)&amp;IF(Sheet1!F190&lt;&gt;"","# Proposed Change"&amp;CHAR(10)&amp;Sheet1!F190,)</f>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D196" t="str">
        <f>Sheet1!A190</f>
        <v>metadata</v>
      </c>
      <c r="E196" t="str">
        <f>Sheet1!I190</f>
        <v>Antonio Rotundo</v>
      </c>
    </row>
    <row r="197" spans="1:5" ht="201.6" x14ac:dyDescent="0.3">
      <c r="A197" t="str">
        <f>IF(Sheet1!B191="",CONCATENATE(LEFT(Sheet1!E191,50),"..."),Sheet1!B191)</f>
        <v>A.05.IR14.ds.keyword</v>
      </c>
      <c r="B197" t="str">
        <f>CONCATENATE("type:",SUBSTITUTE(Sheet1!C191,CHAR(10),",type:"))&amp;","&amp;"sev:"&amp;Sheet1!D191&amp;","&amp;"ms:"&amp;Sheet1!H191&amp;","&amp;"status:confirmed"</f>
        <v>type:CT,sev:medium,ms:DE,status:confirmed</v>
      </c>
      <c r="C197" s="39" t="str">
        <f>"*This issue has been extracted from the issue list on:https://ies-svn.jrc.ec.europa.eu/issues/2685*"&amp;CHAR(10)&amp;"# Comment"&amp;CHAR(10)&amp;Sheet1!E191&amp;CHAR(10)&amp;IF(Sheet1!F191&lt;&gt;"","# Proposed Change"&amp;CHAR(10)&amp;Sheet1!F191,)</f>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D197" t="str">
        <f>Sheet1!A191</f>
        <v>metadata</v>
      </c>
      <c r="E197" t="str">
        <f>Sheet1!I191</f>
        <v>PwC/ii</v>
      </c>
    </row>
    <row r="198" spans="1:5" ht="86.4" x14ac:dyDescent="0.3">
      <c r="A198" t="str">
        <f>IF(Sheet1!B192="",CONCATENATE(LEFT(Sheet1!E192,50),"..."),Sheet1!B192)</f>
        <v>A.05.IR14.ds.keyword</v>
      </c>
      <c r="B198" t="str">
        <f>CONCATENATE("type:",SUBSTITUTE(Sheet1!C192,CHAR(10),",type:"))&amp;","&amp;"sev:"&amp;Sheet1!D192&amp;","&amp;"ms:"&amp;Sheet1!H192&amp;","&amp;"status:confirmed"</f>
        <v>type:ED,sev:minor,ms:DE,status:confirmed</v>
      </c>
      <c r="C198" s="39" t="str">
        <f>"*This issue has been extracted from the issue list on:https://ies-svn.jrc.ec.europa.eu/issues/2685*"&amp;CHAR(10)&amp;"# Comment"&amp;CHAR(10)&amp;Sheet1!E192&amp;CHAR(10)&amp;IF(Sheet1!F192&lt;&gt;"","# Proposed Change"&amp;CHAR(10)&amp;Sheet1!F192,)</f>
        <v>*This issue has been extracted from the issue list on:https://ies-svn.jrc.ec.europa.eu/issues/2685*
# Comment
The reference should be 2.4 and not 2.2.3.
# Proposed Change
Check and change.</v>
      </c>
      <c r="D198" t="str">
        <f>Sheet1!A192</f>
        <v>metadata</v>
      </c>
      <c r="E198" t="str">
        <f>Sheet1!I192</f>
        <v>PwC/ii</v>
      </c>
    </row>
    <row r="199" spans="1:5" ht="100.8" x14ac:dyDescent="0.3">
      <c r="A199" t="str">
        <f>IF(Sheet1!B193="",CONCATENATE(LEFT(Sheet1!E193,50),"..."),Sheet1!B193)</f>
        <v>A.05.IR14.ds.keyword</v>
      </c>
      <c r="B199" t="str">
        <f>CONCATENATE("type:",SUBSTITUTE(Sheet1!C193,CHAR(10),",type:"))&amp;","&amp;"sev:"&amp;Sheet1!D193&amp;","&amp;"ms:"&amp;Sheet1!H193&amp;","&amp;"status:confirmed"</f>
        <v>type:CT,sev:medium,ms:NL,status:confirmed</v>
      </c>
      <c r="C199" s="39" t="str">
        <f>"*This issue has been extracted from the issue list on:https://ies-svn.jrc.ec.europa.eu/issues/2685*"&amp;CHAR(10)&amp;"# Comment"&amp;CHAR(10)&amp;Sheet1!E193&amp;CHAR(10)&amp;IF(Sheet1!F193&lt;&gt;"","# Proposed Change"&amp;CHAR(10)&amp;Sheet1!F193,)</f>
        <v>*This issue has been extracted from the issue list on:https://ies-svn.jrc.ec.europa.eu/issues/2685*
# Comment
How can be checked if any duplicate of that thesaurus is referenced? This can only if they are known 
# Proposed Change
Delete this part of the check</v>
      </c>
      <c r="D199" t="str">
        <f>Sheet1!A193</f>
        <v>metadata</v>
      </c>
      <c r="E199" t="str">
        <f>Sheet1!I193</f>
        <v>PwC/ii</v>
      </c>
    </row>
    <row r="200" spans="1:5" ht="360" x14ac:dyDescent="0.3">
      <c r="A200" t="str">
        <f>IF(Sheet1!B194="",CONCATENATE(LEFT(Sheet1!E194,50),"..."),Sheet1!B194)</f>
        <v>A.05.IR14.ds.keyword</v>
      </c>
      <c r="B200" t="str">
        <f>CONCATENATE("type:",SUBSTITUTE(Sheet1!C194,CHAR(10),",type:"))&amp;","&amp;"sev:"&amp;Sheet1!D194&amp;","&amp;"ms:"&amp;Sheet1!H194&amp;","&amp;"status:confirmed"</f>
        <v>type:CR,sev:medium,ms:NL,status:confirmed</v>
      </c>
      <c r="C200" s="39" t="str">
        <f>"*This issue has been extracted from the issue list on:https://ies-svn.jrc.ec.europa.eu/issues/2685*"&amp;CHAR(10)&amp;"# Comment"&amp;CHAR(10)&amp;Sheet1!E194&amp;CHAR(10)&amp;IF(Sheet1!F194&lt;&gt;"","# Proposed Change"&amp;CHAR(10)&amp;Sheet1!F194,)</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0" t="str">
        <f>Sheet1!A194</f>
        <v>metadata</v>
      </c>
      <c r="E200" t="str">
        <f>Sheet1!I194</f>
        <v>PwC/ii</v>
      </c>
    </row>
    <row r="201" spans="1:5" ht="100.8" x14ac:dyDescent="0.3">
      <c r="A201" t="str">
        <f>IF(Sheet1!B195="",CONCATENATE(LEFT(Sheet1!E195,50),"..."),Sheet1!B195)</f>
        <v>A.05.IR14.ds.keyword</v>
      </c>
      <c r="B201" t="str">
        <f>CONCATENATE("type:",SUBSTITUTE(Sheet1!C195,CHAR(10),",type:"))&amp;","&amp;"sev:"&amp;Sheet1!D195&amp;","&amp;"ms:"&amp;Sheet1!H195&amp;","&amp;"status:confirmed"</f>
        <v>type:CT,sev:medium,ms:NL,status:confirmed</v>
      </c>
      <c r="C201" s="39" t="str">
        <f>"*This issue has been extracted from the issue list on:https://ies-svn.jrc.ec.europa.eu/issues/2685*"&amp;CHAR(10)&amp;"# Comment"&amp;CHAR(10)&amp;Sheet1!E195&amp;CHAR(10)&amp;IF(Sheet1!F195&lt;&gt;"","# Proposed Change"&amp;CHAR(10)&amp;Sheet1!F195,)</f>
        <v>*This issue has been extracted from the issue list on:https://ies-svn.jrc.ec.europa.eu/issues/2685*
# Comment
How can be checked if any duplicate of that thesaurus is referenced? This can only if they are known 
# Proposed Change
Delete this part of the check</v>
      </c>
      <c r="D201" t="str">
        <f>Sheet1!A195</f>
        <v>metadata</v>
      </c>
      <c r="E201" t="str">
        <f>Sheet1!I195</f>
        <v>PwC/ii</v>
      </c>
    </row>
    <row r="202" spans="1:5" ht="360" x14ac:dyDescent="0.3">
      <c r="A202" t="str">
        <f>IF(Sheet1!B196="",CONCATENATE(LEFT(Sheet1!E196,50),"..."),Sheet1!B196)</f>
        <v>A.05.IR14.ds.keyword</v>
      </c>
      <c r="B202" t="str">
        <f>CONCATENATE("type:",SUBSTITUTE(Sheet1!C196,CHAR(10),",type:"))&amp;","&amp;"sev:"&amp;Sheet1!D196&amp;","&amp;"ms:"&amp;Sheet1!H196&amp;","&amp;"status:confirmed"</f>
        <v>type:CR,sev:medium,ms:NL,status:confirmed</v>
      </c>
      <c r="C202" s="39" t="str">
        <f>"*This issue has been extracted from the issue list on:https://ies-svn.jrc.ec.europa.eu/issues/2685*"&amp;CHAR(10)&amp;"# Comment"&amp;CHAR(10)&amp;Sheet1!E196&amp;CHAR(10)&amp;IF(Sheet1!F196&lt;&gt;"","# Proposed Change"&amp;CHAR(10)&amp;Sheet1!F196,)</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2" t="str">
        <f>Sheet1!A196</f>
        <v>metadata</v>
      </c>
      <c r="E202" t="str">
        <f>Sheet1!I196</f>
        <v>PwC/ii</v>
      </c>
    </row>
    <row r="203" spans="1:5" ht="172.8" x14ac:dyDescent="0.3">
      <c r="A203" t="str">
        <f>IF(Sheet1!B197="",CONCATENATE(LEFT(Sheet1!E197,50),"..."),Sheet1!B197)</f>
        <v>A.05.IR14.ds.keyword.md</v>
      </c>
      <c r="B203" t="str">
        <f>CONCATENATE("type:",SUBSTITUTE(Sheet1!C197,CHAR(10),",type:"))&amp;","&amp;"sev:"&amp;Sheet1!D197&amp;","&amp;"ms:"&amp;Sheet1!H197&amp;","&amp;"status:confirmed"</f>
        <v>type:,sev:,ms:JRC,status:confirmed</v>
      </c>
      <c r="C203" s="39" t="str">
        <f>"*This issue has been extracted from the issue list on:https://ies-svn.jrc.ec.europa.eu/issues/2685*"&amp;CHAR(10)&amp;"# Comment"&amp;CHAR(10)&amp;Sheet1!E197&amp;CHAR(10)&amp;IF(Sheet1!F197&lt;&gt;"","# Proposed Change"&amp;CHAR(10)&amp;Sheet1!F197,)</f>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D203" t="str">
        <f>Sheet1!A197</f>
        <v>metadata</v>
      </c>
      <c r="E203" t="str">
        <f>Sheet1!I197</f>
        <v>PwC/ii</v>
      </c>
    </row>
    <row r="204" spans="1:5" ht="216" x14ac:dyDescent="0.3">
      <c r="A204" t="str">
        <f>IF(Sheet1!B198="",CONCATENATE(LEFT(Sheet1!E198,50),"..."),Sheet1!B198)</f>
        <v>A.05.IR14.ds.keyword.md</v>
      </c>
      <c r="B204" t="str">
        <f>CONCATENATE("type:",SUBSTITUTE(Sheet1!C198,CHAR(10),",type:"))&amp;","&amp;"sev:"&amp;Sheet1!D198&amp;","&amp;"ms:"&amp;Sheet1!H198&amp;","&amp;"status:confirmed"</f>
        <v>type:,sev:,ms:JRC,status:confirmed</v>
      </c>
      <c r="C204" s="39" t="str">
        <f>"*This issue has been extracted from the issue list on:https://ies-svn.jrc.ec.europa.eu/issues/2685*"&amp;CHAR(10)&amp;"# Comment"&amp;CHAR(10)&amp;Sheet1!E198&amp;CHAR(10)&amp;IF(Sheet1!F198&lt;&gt;"","# Proposed Change"&amp;CHAR(10)&amp;Sheet1!F198,)</f>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D204" t="str">
        <f>Sheet1!A198</f>
        <v>metadata</v>
      </c>
      <c r="E204" t="str">
        <f>Sheet1!I198</f>
        <v>PwC/ii</v>
      </c>
    </row>
    <row r="205" spans="1:5" ht="216" x14ac:dyDescent="0.3">
      <c r="A205" t="str">
        <f>IF(Sheet1!B199="",CONCATENATE(LEFT(Sheet1!E199,50),"..."),Sheet1!B199)</f>
        <v>A.05.IR14.ds.keyword.md</v>
      </c>
      <c r="B205" t="str">
        <f>CONCATENATE("type:",SUBSTITUTE(Sheet1!C199,CHAR(10),",type:"))&amp;","&amp;"sev:"&amp;Sheet1!D199&amp;","&amp;"ms:"&amp;Sheet1!H199&amp;","&amp;"status:confirmed"</f>
        <v>type:,sev:,ms:JRC,status:confirmed</v>
      </c>
      <c r="C205" s="39" t="str">
        <f>"*This issue has been extracted from the issue list on:https://ies-svn.jrc.ec.europa.eu/issues/2685*"&amp;CHAR(10)&amp;"# Comment"&amp;CHAR(10)&amp;Sheet1!E199&amp;CHAR(10)&amp;IF(Sheet1!F199&lt;&gt;"","# Proposed Change"&amp;CHAR(10)&amp;Sheet1!F199,)</f>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D205" t="str">
        <f>Sheet1!A199</f>
        <v>metadata</v>
      </c>
      <c r="E205" t="str">
        <f>Sheet1!I199</f>
        <v>PwC/ii</v>
      </c>
    </row>
    <row r="206" spans="1:5" ht="388.8" x14ac:dyDescent="0.3">
      <c r="A206" t="str">
        <f>IF(Sheet1!B200="",CONCATENATE(LEFT(Sheet1!E200,50),"..."),Sheet1!B200)</f>
        <v>A.05.IR14.ds.keyword.md</v>
      </c>
      <c r="B206" t="str">
        <f>CONCATENATE("type:",SUBSTITUTE(Sheet1!C200,CHAR(10),",type:"))&amp;","&amp;"sev:"&amp;Sheet1!D200&amp;","&amp;"ms:"&amp;Sheet1!H200&amp;","&amp;"status:confirmed"</f>
        <v>type:,sev:,ms:JRC,status:confirmed</v>
      </c>
      <c r="C206" s="39" t="str">
        <f>"*This issue has been extracted from the issue list on:https://ies-svn.jrc.ec.europa.eu/issues/2685*"&amp;CHAR(10)&amp;"# Comment"&amp;CHAR(10)&amp;Sheet1!E200&amp;CHAR(10)&amp;IF(Sheet1!F200&lt;&gt;"","# Proposed Change"&amp;CHAR(10)&amp;Sheet1!F200,)</f>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D206" t="str">
        <f>Sheet1!A200</f>
        <v>metadata</v>
      </c>
      <c r="E206" t="str">
        <f>Sheet1!I200</f>
        <v>PwC/ii</v>
      </c>
    </row>
    <row r="207" spans="1:5" ht="374.4" x14ac:dyDescent="0.3">
      <c r="A207" t="str">
        <f>IF(Sheet1!B201="",CONCATENATE(LEFT(Sheet1!E201,50),"..."),Sheet1!B201)</f>
        <v>A.05.IR14.ds.keyword.md</v>
      </c>
      <c r="B207" t="str">
        <f>CONCATENATE("type:",SUBSTITUTE(Sheet1!C201,CHAR(10),",type:"))&amp;","&amp;"sev:"&amp;Sheet1!D201&amp;","&amp;"ms:"&amp;Sheet1!H201&amp;","&amp;"status:confirmed"</f>
        <v>type:,sev:,ms:JRC,status:confirmed</v>
      </c>
      <c r="C207" s="39" t="str">
        <f>"*This issue has been extracted from the issue list on:https://ies-svn.jrc.ec.europa.eu/issues/2685*"&amp;CHAR(10)&amp;"# Comment"&amp;CHAR(10)&amp;Sheet1!E201&amp;CHAR(10)&amp;IF(Sheet1!F201&lt;&gt;"","# Proposed Change"&amp;CHAR(10)&amp;Sheet1!F201,)</f>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D207" t="str">
        <f>Sheet1!A201</f>
        <v>metadata</v>
      </c>
      <c r="E207" t="str">
        <f>Sheet1!I201</f>
        <v>PwC/ii</v>
      </c>
    </row>
    <row r="208" spans="1:5" ht="100.8" x14ac:dyDescent="0.3">
      <c r="A208" t="str">
        <f>IF(Sheet1!B202="",CONCATENATE(LEFT(Sheet1!E202,50),"..."),Sheet1!B202)</f>
        <v>A.06.IR15.srv.keyword</v>
      </c>
      <c r="B208" t="str">
        <f>CONCATENATE("type:",SUBSTITUTE(Sheet1!C202,CHAR(10),",type:"))&amp;","&amp;"sev:"&amp;Sheet1!D202&amp;","&amp;"ms:"&amp;Sheet1!H202&amp;","&amp;"status:confirmed"</f>
        <v>type:ED,sev:,ms:ARENA,status:confirmed</v>
      </c>
      <c r="C208" s="39" t="str">
        <f>"*This issue has been extracted from the issue list on:https://ies-svn.jrc.ec.europa.eu/issues/2685*"&amp;CHAR(10)&amp;"# Comment"&amp;CHAR(10)&amp;Sheet1!E202&amp;CHAR(10)&amp;IF(Sheet1!F202&lt;&gt;"","# Proposed Change"&amp;CHAR(10)&amp;Sheet1!F202,)</f>
        <v>*This issue has been extracted from the issue list on:https://ies-svn.jrc.ec.europa.eu/issues/2685*
# Comment
Another prerequisite is test case A.04, needed to determine whether the resource is a service.
# Proposed Change
Add the test case as a prerequisite.</v>
      </c>
      <c r="D208" t="str">
        <f>Sheet1!A202</f>
        <v>metadata</v>
      </c>
      <c r="E208" t="str">
        <f>Sheet1!I202</f>
        <v>Antonio Rotundo</v>
      </c>
    </row>
    <row r="209" spans="1:5" ht="86.4" x14ac:dyDescent="0.3">
      <c r="A209" t="str">
        <f>IF(Sheet1!B203="",CONCATENATE(LEFT(Sheet1!E203,50),"..."),Sheet1!B203)</f>
        <v>A.06.IR15.srv.keyword</v>
      </c>
      <c r="B209" t="str">
        <f>CONCATENATE("type:",SUBSTITUTE(Sheet1!C203,CHAR(10),",type:"))&amp;","&amp;"sev:"&amp;Sheet1!D203&amp;","&amp;"ms:"&amp;Sheet1!H203&amp;","&amp;"status:confirmed"</f>
        <v>type:ED,sev:minor,ms:DE,status:confirmed</v>
      </c>
      <c r="C209" s="39" t="str">
        <f>"*This issue has been extracted from the issue list on:https://ies-svn.jrc.ec.europa.eu/issues/2685*"&amp;CHAR(10)&amp;"# Comment"&amp;CHAR(10)&amp;Sheet1!E203&amp;CHAR(10)&amp;IF(Sheet1!F203&lt;&gt;"","# Proposed Change"&amp;CHAR(10)&amp;Sheet1!F203,)</f>
        <v>*This issue has been extracted from the issue list on:https://ies-svn.jrc.ec.europa.eu/issues/2685*
# Comment
The reference should be 2.4 and not 2.2.3.
# Proposed Change
Check and change.</v>
      </c>
      <c r="D209" t="str">
        <f>Sheet1!A203</f>
        <v>metadata</v>
      </c>
      <c r="E209" t="str">
        <f>Sheet1!I203</f>
        <v>PwC/ii</v>
      </c>
    </row>
    <row r="210" spans="1:5" ht="216" x14ac:dyDescent="0.3">
      <c r="A210" t="str">
        <f>IF(Sheet1!B204="",CONCATENATE(LEFT(Sheet1!E204,50),"..."),Sheet1!B204)</f>
        <v>A.06.IR15.srv.keyword</v>
      </c>
      <c r="B210" t="str">
        <f>CONCATENATE("type:",SUBSTITUTE(Sheet1!C204,CHAR(10),",type:"))&amp;","&amp;"sev:"&amp;Sheet1!D204&amp;","&amp;"ms:"&amp;Sheet1!H204&amp;","&amp;"status:confirmed"</f>
        <v>type:,sev:,ms:JRC,status:confirmed</v>
      </c>
      <c r="C210" s="39" t="str">
        <f>"*This issue has been extracted from the issue list on:https://ies-svn.jrc.ec.europa.eu/issues/2685*"&amp;CHAR(10)&amp;"# Comment"&amp;CHAR(10)&amp;Sheet1!E204&amp;CHAR(10)&amp;IF(Sheet1!F204&lt;&gt;"","# Proposed Change"&amp;CHAR(10)&amp;Sheet1!F204,)</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D210" t="str">
        <f>Sheet1!A204</f>
        <v>metadata</v>
      </c>
      <c r="E210" t="str">
        <f>Sheet1!I204</f>
        <v>PwC/ii</v>
      </c>
    </row>
    <row r="211" spans="1:5" ht="403.2" x14ac:dyDescent="0.3">
      <c r="A211" t="str">
        <f>IF(Sheet1!B205="",CONCATENATE(LEFT(Sheet1!E205,50),"..."),Sheet1!B205)</f>
        <v>A.06.IR15.srv.keyword</v>
      </c>
      <c r="B211" t="str">
        <f>CONCATENATE("type:",SUBSTITUTE(Sheet1!C205,CHAR(10),",type:"))&amp;","&amp;"sev:"&amp;Sheet1!D205&amp;","&amp;"ms:"&amp;Sheet1!H205&amp;","&amp;"status:confirmed"</f>
        <v>type:,sev:,ms:JRC,status:confirmed</v>
      </c>
      <c r="C211" s="39" t="str">
        <f>"*This issue has been extracted from the issue list on:https://ies-svn.jrc.ec.europa.eu/issues/2685*"&amp;CHAR(10)&amp;"# Comment"&amp;CHAR(10)&amp;Sheet1!E205&amp;CHAR(10)&amp;IF(Sheet1!F205&lt;&gt;"","# Proposed Change"&amp;CHAR(10)&amp;Sheet1!F205,)</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D211" t="str">
        <f>Sheet1!A205</f>
        <v>metadata</v>
      </c>
      <c r="E211" t="str">
        <f>Sheet1!I205</f>
        <v>PwC/ii</v>
      </c>
    </row>
    <row r="212" spans="1:5" ht="129.6" x14ac:dyDescent="0.3">
      <c r="A212" t="str">
        <f>IF(Sheet1!B206="",CONCATENATE(LEFT(Sheet1!E206,50),"..."),Sheet1!B206)</f>
        <v>A.07.IR05.IR06.ds.identification</v>
      </c>
      <c r="B212" t="str">
        <f>CONCATENATE("type:",SUBSTITUTE(Sheet1!C206,CHAR(10),",type:"))&amp;","&amp;"sev:"&amp;Sheet1!D206&amp;","&amp;"ms:"&amp;Sheet1!H206&amp;","&amp;"status:confirmed"</f>
        <v>type:CR,type:CT,sev:,ms:ARENA,status:confirmed</v>
      </c>
      <c r="C212" s="39" t="str">
        <f>"*This issue has been extracted from the issue list on:https://ies-svn.jrc.ec.europa.eu/issues/2685*"&amp;CHAR(10)&amp;"# Comment"&amp;CHAR(10)&amp;Sheet1!E206&amp;CHAR(10)&amp;IF(Sheet1!F206&lt;&gt;"","# Proposed Change"&amp;CHAR(10)&amp;Sheet1!F206,)</f>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D212" t="str">
        <f>Sheet1!A206</f>
        <v>metadata</v>
      </c>
      <c r="E212" t="str">
        <f>Sheet1!I206</f>
        <v>Antonio Rotundo</v>
      </c>
    </row>
    <row r="213" spans="1:5" ht="158.4" x14ac:dyDescent="0.3">
      <c r="A213" t="str">
        <f>IF(Sheet1!B207="",CONCATENATE(LEFT(Sheet1!E207,50),"..."),Sheet1!B207)</f>
        <v>A.07.IR05.IR06.ds.identification</v>
      </c>
      <c r="B213" t="str">
        <f>CONCATENATE("type:",SUBSTITUTE(Sheet1!C207,CHAR(10),",type:"))&amp;","&amp;"sev:"&amp;Sheet1!D207&amp;","&amp;"ms:"&amp;Sheet1!H207&amp;","&amp;"status:confirmed"</f>
        <v>type:ED,sev:,ms:ARENA,status:confirmed</v>
      </c>
      <c r="C213" s="39" t="str">
        <f>"*This issue has been extracted from the issue list on:https://ies-svn.jrc.ec.europa.eu/issues/2685*"&amp;CHAR(10)&amp;"# Comment"&amp;CHAR(10)&amp;Sheet1!E207&amp;CHAR(10)&amp;IF(Sheet1!F207&lt;&gt;"","# Proposed Change"&amp;CHAR(10)&amp;Sheet1!F207,)</f>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D213" t="str">
        <f>Sheet1!A207</f>
        <v>metadata</v>
      </c>
      <c r="E213" t="str">
        <f>Sheet1!I207</f>
        <v>Antonio Rotundo</v>
      </c>
    </row>
    <row r="214" spans="1:5" ht="129.6" x14ac:dyDescent="0.3">
      <c r="A214" t="str">
        <f>IF(Sheet1!B208="",CONCATENATE(LEFT(Sheet1!E208,50),"..."),Sheet1!B208)</f>
        <v>A.07.IR05.IR06.ds.identification</v>
      </c>
      <c r="B214" t="str">
        <f>CONCATENATE("type:",SUBSTITUTE(Sheet1!C208,CHAR(10),",type:"))&amp;","&amp;"sev:"&amp;Sheet1!D208&amp;","&amp;"ms:"&amp;Sheet1!H208&amp;","&amp;"status:confirmed"</f>
        <v>type:GE,sev:medium,ms:DE,status:confirmed</v>
      </c>
      <c r="C214" s="39" t="str">
        <f>"*This issue has been extracted from the issue list on:https://ies-svn.jrc.ec.europa.eu/issues/2685*"&amp;CHAR(10)&amp;"# Comment"&amp;CHAR(10)&amp;Sheet1!E208&amp;CHAR(10)&amp;IF(Sheet1!F208&lt;&gt;"","# Proposed Change"&amp;CHAR(10)&amp;Sheet1!F208,)</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D214" t="str">
        <f>Sheet1!A208</f>
        <v>metadata</v>
      </c>
      <c r="E214" t="str">
        <f>Sheet1!I208</f>
        <v>PwC/ii</v>
      </c>
    </row>
    <row r="215" spans="1:5" ht="172.8" x14ac:dyDescent="0.3">
      <c r="A215" t="str">
        <f>IF(Sheet1!B209="",CONCATENATE(LEFT(Sheet1!E209,50),"..."),Sheet1!B209)</f>
        <v>A.07.IR05.IR06.ds.identification</v>
      </c>
      <c r="B215" t="str">
        <f>CONCATENATE("type:",SUBSTITUTE(Sheet1!C209,CHAR(10),",type:"))&amp;","&amp;"sev:"&amp;Sheet1!D209&amp;","&amp;"ms:"&amp;Sheet1!H209&amp;","&amp;"status:confirmed"</f>
        <v>type:,sev:,ms:JRC,status:confirmed</v>
      </c>
      <c r="C215" s="39" t="str">
        <f>"*This issue has been extracted from the issue list on:https://ies-svn.jrc.ec.europa.eu/issues/2685*"&amp;CHAR(10)&amp;"# Comment"&amp;CHAR(10)&amp;Sheet1!E209&amp;CHAR(10)&amp;IF(Sheet1!F209&lt;&gt;"","# Proposed Change"&amp;CHAR(10)&amp;Sheet1!F209,)</f>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D215" t="str">
        <f>Sheet1!A209</f>
        <v>metadata</v>
      </c>
      <c r="E215" t="str">
        <f>Sheet1!I209</f>
        <v>PwC/ii</v>
      </c>
    </row>
    <row r="216" spans="1:5" ht="374.4" x14ac:dyDescent="0.3">
      <c r="A216" t="str">
        <f>IF(Sheet1!B210="",CONCATENATE(LEFT(Sheet1!E210,50),"..."),Sheet1!B210)</f>
        <v>A.07.IR05.IR06.ds.identification</v>
      </c>
      <c r="B216" t="str">
        <f>CONCATENATE("type:",SUBSTITUTE(Sheet1!C210,CHAR(10),",type:"))&amp;","&amp;"sev:"&amp;Sheet1!D210&amp;","&amp;"ms:"&amp;Sheet1!H210&amp;","&amp;"status:confirmed"</f>
        <v>type:,sev:,ms:JRC,status:confirmed</v>
      </c>
      <c r="C216" s="39" t="str">
        <f>"*This issue has been extracted from the issue list on:https://ies-svn.jrc.ec.europa.eu/issues/2685*"&amp;CHAR(10)&amp;"# Comment"&amp;CHAR(10)&amp;Sheet1!E210&amp;CHAR(10)&amp;IF(Sheet1!F210&lt;&gt;"","# Proposed Change"&amp;CHAR(10)&amp;Sheet1!F210,)</f>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D216" t="str">
        <f>Sheet1!A210</f>
        <v>metadata</v>
      </c>
      <c r="E216" t="str">
        <f>Sheet1!I210</f>
        <v>PwC/ii</v>
      </c>
    </row>
    <row r="217" spans="1:5" ht="230.4" x14ac:dyDescent="0.3">
      <c r="A217" t="str">
        <f>IF(Sheet1!B211="",CONCATENATE(LEFT(Sheet1!E211,50),"..."),Sheet1!B211)</f>
        <v>A.08.IR03.ds.linkage</v>
      </c>
      <c r="B217" t="str">
        <f>CONCATENATE("type:",SUBSTITUTE(Sheet1!C211,CHAR(10),",type:"))&amp;","&amp;"sev:"&amp;Sheet1!D211&amp;","&amp;"ms:"&amp;Sheet1!H211&amp;","&amp;"status:confirmed"</f>
        <v>type:CT,sev:,ms:ARENA,status:confirmed</v>
      </c>
      <c r="C217" s="39" t="str">
        <f>"*This issue has been extracted from the issue list on:https://ies-svn.jrc.ec.europa.eu/issues/2685*"&amp;CHAR(10)&amp;"# Comment"&amp;CHAR(10)&amp;Sheet1!E211&amp;CHAR(10)&amp;IF(Sheet1!F211&lt;&gt;"","# Proposed Change"&amp;CHAR(10)&amp;Sheet1!F211,)</f>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D217" t="str">
        <f>Sheet1!A211</f>
        <v>metadata</v>
      </c>
      <c r="E217" t="str">
        <f>Sheet1!I211</f>
        <v>Antonio Rotundo</v>
      </c>
    </row>
    <row r="218" spans="1:5" ht="100.8" x14ac:dyDescent="0.3">
      <c r="A218" t="str">
        <f>IF(Sheet1!B212="",CONCATENATE(LEFT(Sheet1!E212,50),"..."),Sheet1!B212)</f>
        <v>A.08.IR03.ds.linkage</v>
      </c>
      <c r="B218" t="str">
        <f>CONCATENATE("type:",SUBSTITUTE(Sheet1!C212,CHAR(10),",type:"))&amp;","&amp;"sev:"&amp;Sheet1!D212&amp;","&amp;"ms:"&amp;Sheet1!H212&amp;","&amp;"status:confirmed"</f>
        <v>type:CT,sev:,ms:ARENA,status:confirmed</v>
      </c>
      <c r="C218" s="39" t="str">
        <f>"*This issue has been extracted from the issue list on:https://ies-svn.jrc.ec.europa.eu/issues/2685*"&amp;CHAR(10)&amp;"# Comment"&amp;CHAR(10)&amp;Sheet1!E212&amp;CHAR(10)&amp;IF(Sheet1!F212&lt;&gt;"","# Proposed Change"&amp;CHAR(10)&amp;Sheet1!F212,)</f>
        <v xml:space="preserve">*This issue has been extracted from the issue list on:https://ies-svn.jrc.ec.europa.eu/issues/2685*
# Comment
Testability: A manual test is suggested, if the resource locator is a web page with further instructions or a client application. 
</v>
      </c>
      <c r="D218" t="str">
        <f>Sheet1!A212</f>
        <v>metadata</v>
      </c>
      <c r="E218" t="str">
        <f>Sheet1!I212</f>
        <v>Antonio Rotundo</v>
      </c>
    </row>
    <row r="219" spans="1:5" ht="409.6" x14ac:dyDescent="0.3">
      <c r="A219" t="str">
        <f>IF(Sheet1!B213="",CONCATENATE(LEFT(Sheet1!E213,50),"..."),Sheet1!B213)</f>
        <v>A.08.IR03.ds.linkage</v>
      </c>
      <c r="B219" t="str">
        <f>CONCATENATE("type:",SUBSTITUTE(Sheet1!C213,CHAR(10),",type:"))&amp;","&amp;"sev:"&amp;Sheet1!D213&amp;","&amp;"ms:"&amp;Sheet1!H213&amp;","&amp;"status:confirmed"</f>
        <v>type:,sev:,ms:JRC,status:confirmed</v>
      </c>
      <c r="C219" s="39" t="str">
        <f>"*This issue has been extracted from the issue list on:https://ies-svn.jrc.ec.europa.eu/issues/2685*"&amp;CHAR(10)&amp;"# Comment"&amp;CHAR(10)&amp;Sheet1!E213&amp;CHAR(10)&amp;IF(Sheet1!F213&lt;&gt;"","# Proposed Change"&amp;CHAR(10)&amp;Sheet1!F213,)</f>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D219" t="str">
        <f>Sheet1!A213</f>
        <v>metadata</v>
      </c>
      <c r="E219" t="str">
        <f>Sheet1!I213</f>
        <v>PwC/ii</v>
      </c>
    </row>
    <row r="220" spans="1:5" ht="409.6" x14ac:dyDescent="0.3">
      <c r="A220" t="str">
        <f>IF(Sheet1!B214="",CONCATENATE(LEFT(Sheet1!E214,50),"..."),Sheet1!B214)</f>
        <v>A.08.IR03.ds.linkage</v>
      </c>
      <c r="B220" t="str">
        <f>CONCATENATE("type:",SUBSTITUTE(Sheet1!C214,CHAR(10),",type:"))&amp;","&amp;"sev:"&amp;Sheet1!D214&amp;","&amp;"ms:"&amp;Sheet1!H214&amp;","&amp;"status:confirmed"</f>
        <v>type:,sev:,ms:JRC,status:confirmed</v>
      </c>
      <c r="C220" s="39" t="str">
        <f>"*This issue has been extracted from the issue list on:https://ies-svn.jrc.ec.europa.eu/issues/2685*"&amp;CHAR(10)&amp;"# Comment"&amp;CHAR(10)&amp;Sheet1!E214&amp;CHAR(10)&amp;IF(Sheet1!F214&lt;&gt;"","# Proposed Change"&amp;CHAR(10)&amp;Sheet1!F214,)</f>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D220" t="str">
        <f>Sheet1!A214</f>
        <v>metadata</v>
      </c>
      <c r="E220" t="str">
        <f>Sheet1!I214</f>
        <v>PwC/ii</v>
      </c>
    </row>
    <row r="221" spans="1:5" ht="100.8" x14ac:dyDescent="0.3">
      <c r="A221" t="str">
        <f>IF(Sheet1!B215="",CONCATENATE(LEFT(Sheet1!E215,50),"..."),Sheet1!B215)</f>
        <v>A.08.IR03.ds.linkage and
A.09.IR04.srv.linkage</v>
      </c>
      <c r="B221" t="str">
        <f>CONCATENATE("type:",SUBSTITUTE(Sheet1!C215,CHAR(10),",type:"))&amp;","&amp;"sev:"&amp;Sheet1!D215&amp;","&amp;"ms:"&amp;Sheet1!H215&amp;","&amp;"status:confirmed"</f>
        <v>type:ED,sev:minor,ms:DE,status:confirmed</v>
      </c>
      <c r="C221" s="39" t="str">
        <f>"*This issue has been extracted from the issue list on:https://ies-svn.jrc.ec.europa.eu/issues/2685*"&amp;CHAR(10)&amp;"# Comment"&amp;CHAR(10)&amp;Sheet1!E215&amp;CHAR(10)&amp;IF(Sheet1!F215&lt;&gt;"","# Proposed Change"&amp;CHAR(10)&amp;Sheet1!F215,)</f>
        <v>*This issue has been extracted from the issue list on:https://ies-svn.jrc.ec.europa.eu/issues/2685*
# Comment
Test method, second paragraph: If one or more are provided:
# Proposed Change
Change the '.' to ':'.</v>
      </c>
      <c r="D221" t="str">
        <f>Sheet1!A215</f>
        <v>metadata</v>
      </c>
      <c r="E221" t="str">
        <f>Sheet1!I215</f>
        <v>PwC/ii</v>
      </c>
    </row>
    <row r="222" spans="1:5" ht="172.8" x14ac:dyDescent="0.3">
      <c r="A222" t="str">
        <f>IF(Sheet1!B216="",CONCATENATE(LEFT(Sheet1!E216,50),"..."),Sheet1!B216)</f>
        <v>A.08.IR03.ds.linkage
And
A.09.IR04.srv.linkage</v>
      </c>
      <c r="B222" t="str">
        <f>CONCATENATE("type:",SUBSTITUTE(Sheet1!C216,CHAR(10),",type:"))&amp;","&amp;"sev:"&amp;Sheet1!D216&amp;","&amp;"ms:"&amp;Sheet1!H216&amp;","&amp;"status:confirmed"</f>
        <v>type:CT,sev:medium,ms:NL,status:confirmed</v>
      </c>
      <c r="C222" s="39" t="str">
        <f>"*This issue has been extracted from the issue list on:https://ies-svn.jrc.ec.europa.eu/issues/2685*"&amp;CHAR(10)&amp;"# Comment"&amp;CHAR(10)&amp;Sheet1!E216&amp;CHAR(10)&amp;IF(Sheet1!F216&lt;&gt;"","# Proposed Change"&amp;CHAR(10)&amp;Sheet1!F216,)</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2" t="str">
        <f>Sheet1!A216</f>
        <v>metadata</v>
      </c>
      <c r="E222" t="str">
        <f>Sheet1!I216</f>
        <v>PwC/ii</v>
      </c>
    </row>
    <row r="223" spans="1:5" ht="172.8" x14ac:dyDescent="0.3">
      <c r="A223" t="str">
        <f>IF(Sheet1!B217="",CONCATENATE(LEFT(Sheet1!E217,50),"..."),Sheet1!B217)</f>
        <v>A.08.IR03.ds.linkage
And
A.09.IR04.srv.linkage</v>
      </c>
      <c r="B223" t="str">
        <f>CONCATENATE("type:",SUBSTITUTE(Sheet1!C217,CHAR(10),",type:"))&amp;","&amp;"sev:"&amp;Sheet1!D217&amp;","&amp;"ms:"&amp;Sheet1!H217&amp;","&amp;"status:confirmed"</f>
        <v>type:CT,sev:medium,ms:NL,status:confirmed</v>
      </c>
      <c r="C223" s="39" t="str">
        <f>"*This issue has been extracted from the issue list on:https://ies-svn.jrc.ec.europa.eu/issues/2685*"&amp;CHAR(10)&amp;"# Comment"&amp;CHAR(10)&amp;Sheet1!E217&amp;CHAR(10)&amp;IF(Sheet1!F217&lt;&gt;"","# Proposed Change"&amp;CHAR(10)&amp;Sheet1!F217,)</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3" t="str">
        <f>Sheet1!A217</f>
        <v>metadata</v>
      </c>
      <c r="E223" t="str">
        <f>Sheet1!I217</f>
        <v>PwC/ii</v>
      </c>
    </row>
    <row r="224" spans="1:5" ht="374.4" x14ac:dyDescent="0.3">
      <c r="A224" t="str">
        <f>IF(Sheet1!B218="",CONCATENATE(LEFT(Sheet1!E218,50),"..."),Sheet1!B218)</f>
        <v>A.09.IR04.srv.linkage</v>
      </c>
      <c r="B224" t="str">
        <f>CONCATENATE("type:",SUBSTITUTE(Sheet1!C218,CHAR(10),",type:"))&amp;","&amp;"sev:"&amp;Sheet1!D218&amp;","&amp;"ms:"&amp;Sheet1!H218&amp;","&amp;"status:confirmed"</f>
        <v>type:CT,sev:,ms:ARENA,status:confirmed</v>
      </c>
      <c r="C224" s="39" t="str">
        <f>"*This issue has been extracted from the issue list on:https://ies-svn.jrc.ec.europa.eu/issues/2685*"&amp;CHAR(10)&amp;"# Comment"&amp;CHAR(10)&amp;Sheet1!E218&amp;CHAR(10)&amp;IF(Sheet1!F218&lt;&gt;"","# Proposed Change"&amp;CHAR(10)&amp;Sheet1!F218,)</f>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D224" t="str">
        <f>Sheet1!A218</f>
        <v>metadata</v>
      </c>
      <c r="E224" t="str">
        <f>Sheet1!I218</f>
        <v>Paul van Genuchten</v>
      </c>
    </row>
    <row r="225" spans="1:5" ht="144" x14ac:dyDescent="0.3">
      <c r="A225" t="str">
        <f>IF(Sheet1!B219="",CONCATENATE(LEFT(Sheet1!E219,50),"..."),Sheet1!B219)</f>
        <v>A.09.IR04.srv.linkage</v>
      </c>
      <c r="B225" t="str">
        <f>CONCATENATE("type:",SUBSTITUTE(Sheet1!C219,CHAR(10),",type:"))&amp;","&amp;"sev:"&amp;Sheet1!D219&amp;","&amp;"ms:"&amp;Sheet1!H219&amp;","&amp;"status:confirmed"</f>
        <v>type:,sev:,ms:JRC,status:confirmed</v>
      </c>
      <c r="C225" s="39" t="str">
        <f>"*This issue has been extracted from the issue list on:https://ies-svn.jrc.ec.europa.eu/issues/2685*"&amp;CHAR(10)&amp;"# Comment"&amp;CHAR(10)&amp;Sheet1!E219&amp;CHAR(10)&amp;IF(Sheet1!F219&lt;&gt;"","# Proposed Change"&amp;CHAR(10)&amp;Sheet1!F219,)</f>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D225" t="str">
        <f>Sheet1!A219</f>
        <v>metadata</v>
      </c>
      <c r="E225" t="str">
        <f>Sheet1!I219</f>
        <v>PwC/ii</v>
      </c>
    </row>
    <row r="226" spans="1:5" ht="187.2" x14ac:dyDescent="0.3">
      <c r="A226" t="str">
        <f>IF(Sheet1!B220="",CONCATENATE(LEFT(Sheet1!E220,50),"..."),Sheet1!B220)</f>
        <v>A.10.IR08.IR09.ds.language</v>
      </c>
      <c r="B226" t="str">
        <f>CONCATENATE("type:",SUBSTITUTE(Sheet1!C220,CHAR(10),",type:"))&amp;","&amp;"sev:"&amp;Sheet1!D220&amp;","&amp;"ms:"&amp;Sheet1!H220&amp;","&amp;"status:confirmed"</f>
        <v>type:,sev:,ms:ARENA,status:confirmed</v>
      </c>
      <c r="C226" s="39" t="str">
        <f>"*This issue has been extracted from the issue list on:https://ies-svn.jrc.ec.europa.eu/issues/2685*"&amp;CHAR(10)&amp;"# Comment"&amp;CHAR(10)&amp;Sheet1!E220&amp;CHAR(10)&amp;IF(Sheet1!F220&lt;&gt;"","# Proposed Change"&amp;CHAR(10)&amp;Sheet1!F220,)</f>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D226" t="str">
        <f>Sheet1!A220</f>
        <v>metadata</v>
      </c>
      <c r="E226" t="str">
        <f>Sheet1!I220</f>
        <v>Paul van Genuchten</v>
      </c>
    </row>
    <row r="227" spans="1:5" ht="86.4" x14ac:dyDescent="0.3">
      <c r="A227" t="str">
        <f>IF(Sheet1!B221="",CONCATENATE(LEFT(Sheet1!E221,50),"..."),Sheet1!B221)</f>
        <v>A.11.IR10.IR11.ds.topic</v>
      </c>
      <c r="B227" t="str">
        <f>CONCATENATE("type:",SUBSTITUTE(Sheet1!C221,CHAR(10),",type:"))&amp;","&amp;"sev:"&amp;Sheet1!D221&amp;","&amp;"ms:"&amp;Sheet1!H221&amp;","&amp;"status:confirmed"</f>
        <v>type:ED,sev:,ms:ARENA,status:confirmed</v>
      </c>
      <c r="C227" s="39" t="str">
        <f>"*This issue has been extracted from the issue list on:https://ies-svn.jrc.ec.europa.eu/issues/2685*"&amp;CHAR(10)&amp;"# Comment"&amp;CHAR(10)&amp;Sheet1!E221&amp;CHAR(10)&amp;IF(Sheet1!F221&lt;&gt;"","# Proposed Change"&amp;CHAR(10)&amp;Sheet1!F221,)</f>
        <v>*This issue has been extracted from the issue list on:https://ies-svn.jrc.ec.europa.eu/issues/2685*
# Comment
Another prerequisite is test case A.04.
# Proposed Change
Add the test case as a prerequisite.</v>
      </c>
      <c r="D227" t="str">
        <f>Sheet1!A221</f>
        <v>metadata</v>
      </c>
      <c r="E227" t="str">
        <f>Sheet1!I221</f>
        <v>Paul van Genuchten</v>
      </c>
    </row>
    <row r="228" spans="1:5" ht="86.4" x14ac:dyDescent="0.3">
      <c r="A228" t="str">
        <f>IF(Sheet1!B222="",CONCATENATE(LEFT(Sheet1!E222,50),"..."),Sheet1!B222)</f>
        <v>A.12.IR12.srv.type</v>
      </c>
      <c r="B228" t="str">
        <f>CONCATENATE("type:",SUBSTITUTE(Sheet1!C222,CHAR(10),",type:"))&amp;","&amp;"sev:"&amp;Sheet1!D222&amp;","&amp;"ms:"&amp;Sheet1!H222&amp;","&amp;"status:confirmed"</f>
        <v>type:ED,sev:,ms:ARENA,status:confirmed</v>
      </c>
      <c r="C228" s="39" t="str">
        <f>"*This issue has been extracted from the issue list on:https://ies-svn.jrc.ec.europa.eu/issues/2685*"&amp;CHAR(10)&amp;"# Comment"&amp;CHAR(10)&amp;Sheet1!E222&amp;CHAR(10)&amp;IF(Sheet1!F222&lt;&gt;"","# Proposed Change"&amp;CHAR(10)&amp;Sheet1!F222,)</f>
        <v>*This issue has been extracted from the issue list on:https://ies-svn.jrc.ec.europa.eu/issues/2685*
# Comment
Another prerequisite is test case A.04.
# Proposed Change
Add the test case as a prerequisite.</v>
      </c>
      <c r="D228" t="str">
        <f>Sheet1!A222</f>
        <v>metadata</v>
      </c>
      <c r="E228" t="str">
        <f>Sheet1!I222</f>
        <v>Paul van Genuchten</v>
      </c>
    </row>
    <row r="229" spans="1:5" ht="129.6" x14ac:dyDescent="0.3">
      <c r="A229" t="str">
        <f>IF(Sheet1!B223="",CONCATENATE(LEFT(Sheet1!E223,50),"..."),Sheet1!B223)</f>
        <v>A.12.IR12.srv.type</v>
      </c>
      <c r="B229" t="str">
        <f>CONCATENATE("type:",SUBSTITUTE(Sheet1!C223,CHAR(10),",type:"))&amp;","&amp;"sev:"&amp;Sheet1!D223&amp;","&amp;"ms:"&amp;Sheet1!H223&amp;","&amp;"status:confirmed"</f>
        <v>type:,sev:,ms:JRC,status:confirmed</v>
      </c>
      <c r="C229" s="39" t="str">
        <f>"*This issue has been extracted from the issue list on:https://ies-svn.jrc.ec.europa.eu/issues/2685*"&amp;CHAR(10)&amp;"# Comment"&amp;CHAR(10)&amp;Sheet1!E223&amp;CHAR(10)&amp;IF(Sheet1!F223&lt;&gt;"","# Proposed Change"&amp;CHAR(10)&amp;Sheet1!F223,)</f>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D229" t="str">
        <f>Sheet1!A223</f>
        <v>metadata</v>
      </c>
      <c r="E229" t="str">
        <f>Sheet1!I223</f>
        <v>PwC/ii</v>
      </c>
    </row>
    <row r="230" spans="1:5" ht="201.6" x14ac:dyDescent="0.3">
      <c r="A230" t="str">
        <f>IF(Sheet1!B224="",CONCATENATE(LEFT(Sheet1!E224,50),"..."),Sheet1!B224)</f>
        <v>A.13.IR13.keyword.md</v>
      </c>
      <c r="B230" t="str">
        <f>CONCATENATE("type:",SUBSTITUTE(Sheet1!C224,CHAR(10),",type:"))&amp;","&amp;"sev:"&amp;Sheet1!D224&amp;","&amp;"ms:"&amp;Sheet1!H224&amp;","&amp;"status:confirmed"</f>
        <v>type:,sev:,ms:JRC,status:confirmed</v>
      </c>
      <c r="C230" s="39" t="str">
        <f>"*This issue has been extracted from the issue list on:https://ies-svn.jrc.ec.europa.eu/issues/2685*"&amp;CHAR(10)&amp;"# Comment"&amp;CHAR(10)&amp;Sheet1!E224&amp;CHAR(10)&amp;IF(Sheet1!F224&lt;&gt;"","# Proposed Change"&amp;CHAR(10)&amp;Sheet1!F224,)</f>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D230" t="str">
        <f>Sheet1!A224</f>
        <v>metadata</v>
      </c>
      <c r="E230" t="str">
        <f>Sheet1!I224</f>
        <v>PwC/ii</v>
      </c>
    </row>
    <row r="231" spans="1:5" ht="129.6" x14ac:dyDescent="0.3">
      <c r="A231" t="str">
        <f>IF(Sheet1!B225="",CONCATENATE(LEFT(Sheet1!E225,50),"..."),Sheet1!B225)</f>
        <v>A.14.IR16.IR17.IR18.vocab</v>
      </c>
      <c r="B231" t="str">
        <f>CONCATENATE("type:",SUBSTITUTE(Sheet1!C225,CHAR(10),",type:"))&amp;","&amp;"sev:"&amp;Sheet1!D225&amp;","&amp;"ms:"&amp;Sheet1!H225&amp;","&amp;"status:confirmed"</f>
        <v>type:CT,sev:,ms:ARENA,status:confirmed</v>
      </c>
      <c r="C231" s="39" t="str">
        <f>"*This issue has been extracted from the issue list on:https://ies-svn.jrc.ec.europa.eu/issues/2685*"&amp;CHAR(10)&amp;"# Comment"&amp;CHAR(10)&amp;Sheet1!E225&amp;CHAR(10)&amp;IF(Sheet1!F225&lt;&gt;"","# Proposed Change"&amp;CHAR(10)&amp;Sheet1!F225,)</f>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D231" t="str">
        <f>Sheet1!A225</f>
        <v>metadata</v>
      </c>
      <c r="E231" t="str">
        <f>Sheet1!I225</f>
        <v>Paul van Genuchten</v>
      </c>
    </row>
    <row r="232" spans="1:5" ht="288" x14ac:dyDescent="0.3">
      <c r="A232" t="str">
        <f>IF(Sheet1!B226="",CONCATENATE(LEFT(Sheet1!E226,50),"..."),Sheet1!B226)</f>
        <v>A.14.IR16.IR17.IR18.vocab</v>
      </c>
      <c r="B232" t="str">
        <f>CONCATENATE("type:",SUBSTITUTE(Sheet1!C226,CHAR(10),",type:"))&amp;","&amp;"sev:"&amp;Sheet1!D226&amp;","&amp;"ms:"&amp;Sheet1!H226&amp;","&amp;"status:confirmed"</f>
        <v>type:,sev:,ms:JRC,status:confirmed</v>
      </c>
      <c r="C232" s="39" t="str">
        <f>"*This issue has been extracted from the issue list on:https://ies-svn.jrc.ec.europa.eu/issues/2685*"&amp;CHAR(10)&amp;"# Comment"&amp;CHAR(10)&amp;Sheet1!E226&amp;CHAR(10)&amp;IF(Sheet1!F226&lt;&gt;"","# Proposed Change"&amp;CHAR(10)&amp;Sheet1!F226,)</f>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D232" t="str">
        <f>Sheet1!A226</f>
        <v>metadata</v>
      </c>
      <c r="E232" t="str">
        <f>Sheet1!I226</f>
        <v>PwC/ii</v>
      </c>
    </row>
    <row r="233" spans="1:5" ht="86.4" x14ac:dyDescent="0.3">
      <c r="A233" t="str">
        <f>IF(Sheet1!B227="",CONCATENATE(LEFT(Sheet1!E227,50),"..."),Sheet1!B227)</f>
        <v>A.15.IR19.kws-in-vocab</v>
      </c>
      <c r="B233" t="str">
        <f>CONCATENATE("type:",SUBSTITUTE(Sheet1!C227,CHAR(10),",type:"))&amp;","&amp;"sev:"&amp;Sheet1!D227&amp;","&amp;"ms:"&amp;Sheet1!H227&amp;","&amp;"status:confirmed"</f>
        <v>type:ED,sev:minor,ms:DE,status:confirmed</v>
      </c>
      <c r="C233" s="39" t="str">
        <f>"*This issue has been extracted from the issue list on:https://ies-svn.jrc.ec.europa.eu/issues/2685*"&amp;CHAR(10)&amp;"# Comment"&amp;CHAR(10)&amp;Sheet1!E227&amp;CHAR(10)&amp;IF(Sheet1!F227&lt;&gt;"","# Proposed Change"&amp;CHAR(10)&amp;Sheet1!F227,)</f>
        <v>*This issue has been extracted from the issue list on:https://ies-svn.jrc.ec.europa.eu/issues/2685*
# Comment
Reference: TG MD 2.4.2, Req 19
# Proposed Change
Add correct reference.</v>
      </c>
      <c r="D233" t="str">
        <f>Sheet1!A227</f>
        <v>metadata</v>
      </c>
      <c r="E233" t="str">
        <f>Sheet1!I227</f>
        <v>PwC/ii</v>
      </c>
    </row>
    <row r="234" spans="1:5" ht="230.4" x14ac:dyDescent="0.3">
      <c r="A234" t="str">
        <f>IF(Sheet1!B228="",CONCATENATE(LEFT(Sheet1!E228,50),"..."),Sheet1!B228)</f>
        <v>A.15.IR19.kws-in-vocab</v>
      </c>
      <c r="B234" t="str">
        <f>CONCATENATE("type:",SUBSTITUTE(Sheet1!C228,CHAR(10),",type:"))&amp;","&amp;"sev:"&amp;Sheet1!D228&amp;","&amp;"ms:"&amp;Sheet1!H228&amp;","&amp;"status:confirmed"</f>
        <v>type:,sev:,ms:JRC,status:confirmed</v>
      </c>
      <c r="C234" s="39" t="str">
        <f>"*This issue has been extracted from the issue list on:https://ies-svn.jrc.ec.europa.eu/issues/2685*"&amp;CHAR(10)&amp;"# Comment"&amp;CHAR(10)&amp;Sheet1!E228&amp;CHAR(10)&amp;IF(Sheet1!F228&lt;&gt;"","# Proposed Change"&amp;CHAR(10)&amp;Sheet1!F228,)</f>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D234" t="str">
        <f>Sheet1!A228</f>
        <v>metadata</v>
      </c>
      <c r="E234" t="str">
        <f>Sheet1!I228</f>
        <v>PwC/ii</v>
      </c>
    </row>
    <row r="235" spans="1:5" ht="288" x14ac:dyDescent="0.3">
      <c r="A235" t="str">
        <f>IF(Sheet1!B229="",CONCATENATE(LEFT(Sheet1!E229,50),"..."),Sheet1!B229)</f>
        <v>A.15.IR19.kws-in-vocab</v>
      </c>
      <c r="B235" t="str">
        <f>CONCATENATE("type:",SUBSTITUTE(Sheet1!C229,CHAR(10),",type:"))&amp;","&amp;"sev:"&amp;Sheet1!D229&amp;","&amp;"ms:"&amp;Sheet1!H229&amp;","&amp;"status:confirmed"</f>
        <v>type:,sev:,ms:JRC,status:confirmed</v>
      </c>
      <c r="C235" s="39" t="str">
        <f>"*This issue has been extracted from the issue list on:https://ies-svn.jrc.ec.europa.eu/issues/2685*"&amp;CHAR(10)&amp;"# Comment"&amp;CHAR(10)&amp;Sheet1!E229&amp;CHAR(10)&amp;IF(Sheet1!F229&lt;&gt;"","# Proposed Change"&amp;CHAR(10)&amp;Sheet1!F229,)</f>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D235" t="str">
        <f>Sheet1!A229</f>
        <v>metadata</v>
      </c>
      <c r="E235" t="str">
        <f>Sheet1!I229</f>
        <v>PwC/ii</v>
      </c>
    </row>
    <row r="236" spans="1:5" ht="187.2" x14ac:dyDescent="0.3">
      <c r="A236" t="str">
        <f>IF(Sheet1!B230="",CONCATENATE(LEFT(Sheet1!E230,50),"..."),Sheet1!B230)</f>
        <v>A.16.IR20.IR21.ds.bounds</v>
      </c>
      <c r="B236" t="str">
        <f>CONCATENATE("type:",SUBSTITUTE(Sheet1!C230,CHAR(10),",type:"))&amp;","&amp;"sev:"&amp;Sheet1!D230&amp;","&amp;"ms:"&amp;Sheet1!H230&amp;","&amp;"status:confirmed"</f>
        <v>type:CT,sev:,ms:ARENA,status:confirmed</v>
      </c>
      <c r="C236" s="39" t="str">
        <f>"*This issue has been extracted from the issue list on:https://ies-svn.jrc.ec.europa.eu/issues/2685*"&amp;CHAR(10)&amp;"# Comment"&amp;CHAR(10)&amp;Sheet1!E230&amp;CHAR(10)&amp;IF(Sheet1!F230&lt;&gt;"","# Proposed Change"&amp;CHAR(10)&amp;Sheet1!F230,)</f>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D236" t="str">
        <f>Sheet1!A230</f>
        <v>metadata</v>
      </c>
      <c r="E236" t="str">
        <f>Sheet1!I230</f>
        <v>Paul van Genuchten</v>
      </c>
    </row>
    <row r="237" spans="1:5" ht="86.4" x14ac:dyDescent="0.3">
      <c r="A237" t="str">
        <f>IF(Sheet1!B231="",CONCATENATE(LEFT(Sheet1!E231,50),"..."),Sheet1!B231)</f>
        <v>A.16.IR20.IR21.ds.bounds</v>
      </c>
      <c r="B237" t="str">
        <f>CONCATENATE("type:",SUBSTITUTE(Sheet1!C231,CHAR(10),",type:"))&amp;","&amp;"sev:"&amp;Sheet1!D231&amp;","&amp;"ms:"&amp;Sheet1!H231&amp;","&amp;"status:confirmed"</f>
        <v>type:ED,sev:,ms:ARENA,status:confirmed</v>
      </c>
      <c r="C237" s="39" t="str">
        <f>"*This issue has been extracted from the issue list on:https://ies-svn.jrc.ec.europa.eu/issues/2685*"&amp;CHAR(10)&amp;"# Comment"&amp;CHAR(10)&amp;Sheet1!E231&amp;CHAR(10)&amp;IF(Sheet1!F231&lt;&gt;"","# Proposed Change"&amp;CHAR(10)&amp;Sheet1!F231,)</f>
        <v>*This issue has been extracted from the issue list on:https://ies-svn.jrc.ec.europa.eu/issues/2685*
# Comment
Another prerequisite is test case A.04.
# Proposed Change
Add the test case as a prerequisite.</v>
      </c>
      <c r="D237" t="str">
        <f>Sheet1!A231</f>
        <v>metadata</v>
      </c>
      <c r="E237" t="str">
        <f>Sheet1!I231</f>
        <v>Paul van Genuchten</v>
      </c>
    </row>
    <row r="238" spans="1:5" ht="129.6" x14ac:dyDescent="0.3">
      <c r="A238" t="str">
        <f>IF(Sheet1!B232="",CONCATENATE(LEFT(Sheet1!E232,50),"..."),Sheet1!B232)</f>
        <v>A.16.IR20.IR21.ds.bounds</v>
      </c>
      <c r="B238" t="str">
        <f>CONCATENATE("type:",SUBSTITUTE(Sheet1!C232,CHAR(10),",type:"))&amp;","&amp;"sev:"&amp;Sheet1!D232&amp;","&amp;"ms:"&amp;Sheet1!H232&amp;","&amp;"status:confirmed"</f>
        <v>type:CT,sev:medium,ms:DE,status:confirmed</v>
      </c>
      <c r="C238" s="39" t="str">
        <f>"*This issue has been extracted from the issue list on:https://ies-svn.jrc.ec.europa.eu/issues/2685*"&amp;CHAR(10)&amp;"# Comment"&amp;CHAR(10)&amp;Sheet1!E232&amp;CHAR(10)&amp;IF(Sheet1!F232&lt;&gt;"","# Proposed Change"&amp;CHAR(10)&amp;Sheet1!F232,)</f>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D238" t="str">
        <f>Sheet1!A232</f>
        <v>metadata</v>
      </c>
      <c r="E238" t="str">
        <f>Sheet1!I232</f>
        <v>PwC/ii</v>
      </c>
    </row>
    <row r="239" spans="1:5" ht="216" x14ac:dyDescent="0.3">
      <c r="A239" t="str">
        <f>IF(Sheet1!B233="",CONCATENATE(LEFT(Sheet1!E233,50),"..."),Sheet1!B233)</f>
        <v>A.16.IR20.IR21.ds.bounds</v>
      </c>
      <c r="B239" t="str">
        <f>CONCATENATE("type:",SUBSTITUTE(Sheet1!C233,CHAR(10),",type:"))&amp;","&amp;"sev:"&amp;Sheet1!D233&amp;","&amp;"ms:"&amp;Sheet1!H233&amp;","&amp;"status:confirmed"</f>
        <v>type:CT,sev:medium,ms:NL,status:confirmed</v>
      </c>
      <c r="C239" s="39" t="str">
        <f>"*This issue has been extracted from the issue list on:https://ies-svn.jrc.ec.europa.eu/issues/2685*"&amp;CHAR(10)&amp;"# Comment"&amp;CHAR(10)&amp;Sheet1!E233&amp;CHAR(10)&amp;IF(Sheet1!F233&lt;&gt;"","# Proposed Change"&amp;CHAR(10)&amp;Sheet1!F233,)</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39" t="str">
        <f>Sheet1!A233</f>
        <v>metadata</v>
      </c>
      <c r="E239" t="str">
        <f>Sheet1!I233</f>
        <v>PwC/ii</v>
      </c>
    </row>
    <row r="240" spans="1:5" ht="216" x14ac:dyDescent="0.3">
      <c r="A240" t="str">
        <f>IF(Sheet1!B234="",CONCATENATE(LEFT(Sheet1!E234,50),"..."),Sheet1!B234)</f>
        <v>A.16.IR20.IR21.ds.bounds</v>
      </c>
      <c r="B240" t="str">
        <f>CONCATENATE("type:",SUBSTITUTE(Sheet1!C234,CHAR(10),",type:"))&amp;","&amp;"sev:"&amp;Sheet1!D234&amp;","&amp;"ms:"&amp;Sheet1!H234&amp;","&amp;"status:confirmed"</f>
        <v>type:CT,sev:medium,ms:NL,status:confirmed</v>
      </c>
      <c r="C240" s="39" t="str">
        <f>"*This issue has been extracted from the issue list on:https://ies-svn.jrc.ec.europa.eu/issues/2685*"&amp;CHAR(10)&amp;"# Comment"&amp;CHAR(10)&amp;Sheet1!E234&amp;CHAR(10)&amp;IF(Sheet1!F234&lt;&gt;"","# Proposed Change"&amp;CHAR(10)&amp;Sheet1!F234,)</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40" t="str">
        <f>Sheet1!A234</f>
        <v>metadata</v>
      </c>
      <c r="E240" t="str">
        <f>Sheet1!I234</f>
        <v>PwC/ii</v>
      </c>
    </row>
    <row r="241" spans="1:5" ht="187.2" x14ac:dyDescent="0.3">
      <c r="A241" t="str">
        <f>IF(Sheet1!B235="",CONCATENATE(LEFT(Sheet1!E235,50),"..."),Sheet1!B235)</f>
        <v>A.17.IR22.IR23.ds.temporal</v>
      </c>
      <c r="B241" t="str">
        <f>CONCATENATE("type:",SUBSTITUTE(Sheet1!C235,CHAR(10),",type:"))&amp;","&amp;"sev:"&amp;Sheet1!D235&amp;","&amp;"ms:"&amp;Sheet1!H235&amp;","&amp;"status:confirmed"</f>
        <v>type:CT,sev:medium,ms:ARENA,status:confirmed</v>
      </c>
      <c r="C241" s="39" t="str">
        <f>"*This issue has been extracted from the issue list on:https://ies-svn.jrc.ec.europa.eu/issues/2685*"&amp;CHAR(10)&amp;"# Comment"&amp;CHAR(10)&amp;Sheet1!E235&amp;CHAR(10)&amp;IF(Sheet1!F235&lt;&gt;"","# Proposed Change"&amp;CHAR(10)&amp;Sheet1!F235,)</f>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D241" t="str">
        <f>Sheet1!A235</f>
        <v>metadata</v>
      </c>
      <c r="E241" t="str">
        <f>Sheet1!I235</f>
        <v>Paul van Genuchten</v>
      </c>
    </row>
    <row r="242" spans="1:5" ht="86.4" x14ac:dyDescent="0.3">
      <c r="A242" t="str">
        <f>IF(Sheet1!B236="",CONCATENATE(LEFT(Sheet1!E236,50),"..."),Sheet1!B236)</f>
        <v>A.17.IR22.IR23.ds.temporal</v>
      </c>
      <c r="B242" t="str">
        <f>CONCATENATE("type:",SUBSTITUTE(Sheet1!C236,CHAR(10),",type:"))&amp;","&amp;"sev:"&amp;Sheet1!D236&amp;","&amp;"ms:"&amp;Sheet1!H236&amp;","&amp;"status:confirmed"</f>
        <v>type:ED,sev:minor,ms:DE,status:confirmed</v>
      </c>
      <c r="C242" s="39" t="str">
        <f>"*This issue has been extracted from the issue list on:https://ies-svn.jrc.ec.europa.eu/issues/2685*"&amp;CHAR(10)&amp;"# Comment"&amp;CHAR(10)&amp;Sheet1!E236&amp;CHAR(10)&amp;IF(Sheet1!F236&lt;&gt;"","# Proposed Change"&amp;CHAR(10)&amp;Sheet1!F236,)</f>
        <v>*This issue has been extracted from the issue list on:https://ies-svn.jrc.ec.europa.eu/issues/2685*
# Comment
missing word at first bullet at "Test method"
# Proposed Change
"Is a valid TimePeriod given and ..."</v>
      </c>
      <c r="D242" t="str">
        <f>Sheet1!A236</f>
        <v>metadata</v>
      </c>
      <c r="E242" t="str">
        <f>Sheet1!I236</f>
        <v>PwC/ii</v>
      </c>
    </row>
    <row r="243" spans="1:5" ht="187.2" x14ac:dyDescent="0.3">
      <c r="A243" t="str">
        <f>IF(Sheet1!B237="",CONCATENATE(LEFT(Sheet1!E237,50),"..."),Sheet1!B237)</f>
        <v>A.17.IR22.IR23.ds.temporal</v>
      </c>
      <c r="B243" t="str">
        <f>CONCATENATE("type:",SUBSTITUTE(Sheet1!C237,CHAR(10),",type:"))&amp;","&amp;"sev:"&amp;Sheet1!D237&amp;","&amp;"ms:"&amp;Sheet1!H237&amp;","&amp;"status:confirmed"</f>
        <v>type:CT,sev:medium,ms:DE,status:confirmed</v>
      </c>
      <c r="C243" s="39" t="str">
        <f>"*This issue has been extracted from the issue list on:https://ies-svn.jrc.ec.europa.eu/issues/2685*"&amp;CHAR(10)&amp;"# Comment"&amp;CHAR(10)&amp;Sheet1!E237&amp;CHAR(10)&amp;IF(Sheet1!F237&lt;&gt;"","# Proposed Change"&amp;CHAR(10)&amp;Sheet1!F237,)</f>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D243" t="str">
        <f>Sheet1!A237</f>
        <v>metadata</v>
      </c>
      <c r="E243" t="str">
        <f>Sheet1!I237</f>
        <v>PwC/ii</v>
      </c>
    </row>
    <row r="244" spans="1:5" ht="100.8" x14ac:dyDescent="0.3">
      <c r="A244" t="str">
        <f>IF(Sheet1!B238="",CONCATENATE(LEFT(Sheet1!E238,50),"..."),Sheet1!B238)</f>
        <v>A.17.IR22.IR23.ds.temporal</v>
      </c>
      <c r="B244" t="str">
        <f>CONCATENATE("type:",SUBSTITUTE(Sheet1!C238,CHAR(10),",type:"))&amp;","&amp;"sev:"&amp;Sheet1!D238&amp;","&amp;"ms:"&amp;Sheet1!H238&amp;","&amp;"status:confirmed"</f>
        <v>type:GE,sev:,ms:JRC,status:confirmed</v>
      </c>
      <c r="C244" s="39" t="str">
        <f>"*This issue has been extracted from the issue list on:https://ies-svn.jrc.ec.europa.eu/issues/2685*"&amp;CHAR(10)&amp;"# Comment"&amp;CHAR(10)&amp;Sheet1!E238&amp;CHAR(10)&amp;IF(Sheet1!F238&lt;&gt;"","# Proposed Change"&amp;CHAR(10)&amp;Sheet1!F238,)</f>
        <v>*This issue has been extracted from the issue list on:https://ies-svn.jrc.ec.europa.eu/issues/2685*
# Comment
The test method is not formulated very clearly:
# Proposed Change
Reformulate</v>
      </c>
      <c r="D244" t="str">
        <f>Sheet1!A238</f>
        <v>metadata</v>
      </c>
      <c r="E244" t="str">
        <f>Sheet1!I238</f>
        <v>PwC/ii</v>
      </c>
    </row>
    <row r="245" spans="1:5" ht="86.4" x14ac:dyDescent="0.3">
      <c r="A245" t="str">
        <f>IF(Sheet1!B239="",CONCATENATE(LEFT(Sheet1!E239,50),"..."),Sheet1!B239)</f>
        <v>A.19.IR22.ds.conformity</v>
      </c>
      <c r="B245" t="str">
        <f>CONCATENATE("type:",SUBSTITUTE(Sheet1!C239,CHAR(10),",type:"))&amp;","&amp;"sev:"&amp;Sheet1!D239&amp;","&amp;"ms:"&amp;Sheet1!H239&amp;","&amp;"status:confirmed"</f>
        <v>type:ED,sev:minor,ms:DE,status:confirmed</v>
      </c>
      <c r="C245" s="39" t="str">
        <f>"*This issue has been extracted from the issue list on:https://ies-svn.jrc.ec.europa.eu/issues/2685*"&amp;CHAR(10)&amp;"# Comment"&amp;CHAR(10)&amp;Sheet1!E239&amp;CHAR(10)&amp;IF(Sheet1!F239&lt;&gt;"","# Proposed Change"&amp;CHAR(10)&amp;Sheet1!F239,)</f>
        <v>*This issue has been extracted from the issue list on:https://ies-svn.jrc.ec.europa.eu/issues/2685*
# Comment
The reference should be 2.8 and not 2.8.1
# Proposed Change
Check and change.</v>
      </c>
      <c r="D245" t="str">
        <f>Sheet1!A239</f>
        <v>metadata</v>
      </c>
      <c r="E245" t="str">
        <f>Sheet1!I239</f>
        <v>PwC/ii</v>
      </c>
    </row>
    <row r="246" spans="1:5" ht="72" x14ac:dyDescent="0.3">
      <c r="A246" t="str">
        <f>IF(Sheet1!B240="",CONCATENATE(LEFT(Sheet1!E240,50),"..."),Sheet1!B240)</f>
        <v>A.19.IR28.ds.conformity</v>
      </c>
      <c r="B246" t="str">
        <f>CONCATENATE("type:",SUBSTITUTE(Sheet1!C240,CHAR(10),",type:"))&amp;","&amp;"sev:"&amp;Sheet1!D240&amp;","&amp;"ms:"&amp;Sheet1!H240&amp;","&amp;"status:confirmed"</f>
        <v>type:,sev:,ms:JRC,status:confirmed</v>
      </c>
      <c r="C246" s="39" t="str">
        <f>"*This issue has been extracted from the issue list on:https://ies-svn.jrc.ec.europa.eu/issues/2685*"&amp;CHAR(10)&amp;"# Comment"&amp;CHAR(10)&amp;Sheet1!E240&amp;CHAR(10)&amp;IF(Sheet1!F240&lt;&gt;"","# Proposed Change"&amp;CHAR(10)&amp;Sheet1!F240,)</f>
        <v xml:space="preserve">*This issue has been extracted from the issue list on:https://ies-svn.jrc.ec.europa.eu/issues/2685*
# Comment
The test does not consider the notEvaluated case
</v>
      </c>
      <c r="D246" t="str">
        <f>Sheet1!A240</f>
        <v>metadata</v>
      </c>
      <c r="E246" t="str">
        <f>Sheet1!I240</f>
        <v>PwC/ii</v>
      </c>
    </row>
    <row r="247" spans="1:5" ht="201.6" x14ac:dyDescent="0.3">
      <c r="A247" t="str">
        <f>IF(Sheet1!B241="",CONCATENATE(LEFT(Sheet1!E241,50),"..."),Sheet1!B241)</f>
        <v>A.19.IR28.ds.conformity</v>
      </c>
      <c r="B247" t="str">
        <f>CONCATENATE("type:",SUBSTITUTE(Sheet1!C241,CHAR(10),",type:"))&amp;","&amp;"sev:"&amp;Sheet1!D241&amp;","&amp;"ms:"&amp;Sheet1!H241&amp;","&amp;"status:confirmed"</f>
        <v>type:AT,sev:medium,ms:NL,status:confirmed</v>
      </c>
      <c r="C247" s="39" t="str">
        <f>"*This issue has been extracted from the issue list on:https://ies-svn.jrc.ec.europa.eu/issues/2685*"&amp;CHAR(10)&amp;"# Comment"&amp;CHAR(10)&amp;Sheet1!E241&amp;CHAR(10)&amp;IF(Sheet1!F241&lt;&gt;"","# Proposed Change"&amp;CHAR(10)&amp;Sheet1!F241,)</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7" t="str">
        <f>Sheet1!A241</f>
        <v>metadata</v>
      </c>
      <c r="E247" t="str">
        <f>Sheet1!I241</f>
        <v>PwC/ii</v>
      </c>
    </row>
    <row r="248" spans="1:5" ht="201.6" x14ac:dyDescent="0.3">
      <c r="A248" t="str">
        <f>IF(Sheet1!B242="",CONCATENATE(LEFT(Sheet1!E242,50),"..."),Sheet1!B242)</f>
        <v>A.19.IR28.ds.conformity</v>
      </c>
      <c r="B248" t="str">
        <f>CONCATENATE("type:",SUBSTITUTE(Sheet1!C242,CHAR(10),",type:"))&amp;","&amp;"sev:"&amp;Sheet1!D242&amp;","&amp;"ms:"&amp;Sheet1!H242&amp;","&amp;"status:confirmed"</f>
        <v>type:AT,sev:medium,ms:NL,status:confirmed</v>
      </c>
      <c r="C248" s="39" t="str">
        <f>"*This issue has been extracted from the issue list on:https://ies-svn.jrc.ec.europa.eu/issues/2685*"&amp;CHAR(10)&amp;"# Comment"&amp;CHAR(10)&amp;Sheet1!E242&amp;CHAR(10)&amp;IF(Sheet1!F242&lt;&gt;"","# Proposed Change"&amp;CHAR(10)&amp;Sheet1!F242,)</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8" t="str">
        <f>Sheet1!A242</f>
        <v>metadata</v>
      </c>
      <c r="E248" t="str">
        <f>Sheet1!I242</f>
        <v>PwC/ii</v>
      </c>
    </row>
    <row r="249" spans="1:5" ht="144" x14ac:dyDescent="0.3">
      <c r="A249" t="str">
        <f>IF(Sheet1!B243="",CONCATENATE(LEFT(Sheet1!E243,50),"..."),Sheet1!B243)</f>
        <v>A.19.IR28.ds.conformity
A.20.IR29.ds.specification</v>
      </c>
      <c r="B249" t="str">
        <f>CONCATENATE("type:",SUBSTITUTE(Sheet1!C243,CHAR(10),",type:"))&amp;","&amp;"sev:"&amp;Sheet1!D243&amp;","&amp;"ms:"&amp;Sheet1!H243&amp;","&amp;"status:confirmed"</f>
        <v>type:GE,type:CT,sev:critical,ms:DE,status:confirmed</v>
      </c>
      <c r="C249" s="39" t="str">
        <f>"*This issue has been extracted from the issue list on:https://ies-svn.jrc.ec.europa.eu/issues/2685*"&amp;CHAR(10)&amp;"# Comment"&amp;CHAR(10)&amp;Sheet1!E243&amp;CHAR(10)&amp;IF(Sheet1!F243&lt;&gt;"","# Proposed Change"&amp;CHAR(10)&amp;Sheet1!F243,)</f>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D249" t="str">
        <f>Sheet1!A243</f>
        <v>metadata</v>
      </c>
      <c r="E249" t="str">
        <f>Sheet1!I243</f>
        <v>PwC/ii</v>
      </c>
    </row>
    <row r="250" spans="1:5" ht="86.4" x14ac:dyDescent="0.3">
      <c r="A250" t="str">
        <f>IF(Sheet1!B244="",CONCATENATE(LEFT(Sheet1!E244,50),"..."),Sheet1!B244)</f>
        <v>A.20.IR29.ds.specification</v>
      </c>
      <c r="B250" t="str">
        <f>CONCATENATE("type:",SUBSTITUTE(Sheet1!C244,CHAR(10),",type:"))&amp;","&amp;"sev:"&amp;Sheet1!D244&amp;","&amp;"ms:"&amp;Sheet1!H244&amp;","&amp;"status:confirmed"</f>
        <v>type:ED,sev:minor,ms:DE,status:confirmed</v>
      </c>
      <c r="C250" s="39" t="str">
        <f>"*This issue has been extracted from the issue list on:https://ies-svn.jrc.ec.europa.eu/issues/2685*"&amp;CHAR(10)&amp;"# Comment"&amp;CHAR(10)&amp;Sheet1!E244&amp;CHAR(10)&amp;IF(Sheet1!F244&lt;&gt;"","# Proposed Change"&amp;CHAR(10)&amp;Sheet1!F244,)</f>
        <v>*This issue has been extracted from the issue list on:https://ies-svn.jrc.ec.europa.eu/issues/2685*
# Comment
The reference should be 2.8 and not 2.8.2
# Proposed Change
Check and change.</v>
      </c>
      <c r="D250" t="str">
        <f>Sheet1!A244</f>
        <v>metadata</v>
      </c>
      <c r="E250" t="str">
        <f>Sheet1!I244</f>
        <v>PwC/ii</v>
      </c>
    </row>
    <row r="251" spans="1:5" ht="115.2" x14ac:dyDescent="0.3">
      <c r="A251" t="str">
        <f>IF(Sheet1!B245="",CONCATENATE(LEFT(Sheet1!E245,50),"..."),Sheet1!B245)</f>
        <v>A.20.IR29.ds.specification</v>
      </c>
      <c r="B251" t="str">
        <f>CONCATENATE("type:",SUBSTITUTE(Sheet1!C245,CHAR(10),",type:"))&amp;","&amp;"sev:"&amp;Sheet1!D245&amp;","&amp;"ms:"&amp;Sheet1!H245&amp;","&amp;"status:confirmed"</f>
        <v>type:GE,type:CT,sev:medium,ms:DE,status:confirmed</v>
      </c>
      <c r="C251" s="39" t="str">
        <f>"*This issue has been extracted from the issue list on:https://ies-svn.jrc.ec.europa.eu/issues/2685*"&amp;CHAR(10)&amp;"# Comment"&amp;CHAR(10)&amp;Sheet1!E245&amp;CHAR(10)&amp;IF(Sheet1!F245&lt;&gt;"","# Proposed Change"&amp;CHAR(10)&amp;Sheet1!F245,)</f>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D251" t="str">
        <f>Sheet1!A245</f>
        <v>metadata</v>
      </c>
      <c r="E251" t="str">
        <f>Sheet1!I245</f>
        <v>PwC/ii</v>
      </c>
    </row>
    <row r="252" spans="1:5" ht="86.4" x14ac:dyDescent="0.3">
      <c r="A252" t="str">
        <f>IF(Sheet1!B246="",CONCATENATE(LEFT(Sheet1!E246,50),"..."),Sheet1!B246)</f>
        <v>A.21.IR30.IR31.ds.public.access</v>
      </c>
      <c r="B252" t="str">
        <f>CONCATENATE("type:",SUBSTITUTE(Sheet1!C246,CHAR(10),",type:"))&amp;","&amp;"sev:"&amp;Sheet1!D246&amp;","&amp;"ms:"&amp;Sheet1!H246&amp;","&amp;"status:confirmed"</f>
        <v>type:ED,sev:minor,ms:DE,status:confirmed</v>
      </c>
      <c r="C252" s="39" t="str">
        <f>"*This issue has been extracted from the issue list on:https://ies-svn.jrc.ec.europa.eu/issues/2685*"&amp;CHAR(10)&amp;"# Comment"&amp;CHAR(10)&amp;Sheet1!E246&amp;CHAR(10)&amp;IF(Sheet1!F246&lt;&gt;"","# Proposed Change"&amp;CHAR(10)&amp;Sheet1!F246,)</f>
        <v>*This issue has been extracted from the issue list on:https://ies-svn.jrc.ec.europa.eu/issues/2685*
# Comment
The title contains IR31 twice
# Proposed Change
Remove one of the double mentioned IR31.</v>
      </c>
      <c r="D252" t="str">
        <f>Sheet1!A246</f>
        <v>metadata</v>
      </c>
      <c r="E252" t="str">
        <f>Sheet1!I246</f>
        <v>PwC/ii</v>
      </c>
    </row>
    <row r="253" spans="1:5" ht="129.6" x14ac:dyDescent="0.3">
      <c r="A253" t="str">
        <f>IF(Sheet1!B247="",CONCATENATE(LEFT(Sheet1!E247,50),"..."),Sheet1!B247)</f>
        <v>A.22.IR33..IR34.ds.access.use</v>
      </c>
      <c r="B253" t="str">
        <f>CONCATENATE("type:",SUBSTITUTE(Sheet1!C247,CHAR(10),",type:"))&amp;","&amp;"sev:"&amp;Sheet1!D247&amp;","&amp;"ms:"&amp;Sheet1!H247&amp;","&amp;"status:confirmed"</f>
        <v>type:CT,sev:,ms:ARENA,status:confirmed</v>
      </c>
      <c r="C253" s="39" t="str">
        <f>"*This issue has been extracted from the issue list on:https://ies-svn.jrc.ec.europa.eu/issues/2685*"&amp;CHAR(10)&amp;"# Comment"&amp;CHAR(10)&amp;Sheet1!E247&amp;CHAR(10)&amp;IF(Sheet1!F247&lt;&gt;"","# Proposed Change"&amp;CHAR(10)&amp;Sheet1!F247,)</f>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D253" t="str">
        <f>Sheet1!A247</f>
        <v>metadata</v>
      </c>
      <c r="E253" t="str">
        <f>Sheet1!I247</f>
        <v>Alejandra Sanchez</v>
      </c>
    </row>
    <row r="254" spans="1:5" ht="100.8" x14ac:dyDescent="0.3">
      <c r="A254" t="str">
        <f>IF(Sheet1!B248="",CONCATENATE(LEFT(Sheet1!E248,50),"..."),Sheet1!B248)</f>
        <v>A.22.IR33..IR34.ds.access.use</v>
      </c>
      <c r="B254" t="str">
        <f>CONCATENATE("type:",SUBSTITUTE(Sheet1!C248,CHAR(10),",type:"))&amp;","&amp;"sev:"&amp;Sheet1!D248&amp;","&amp;"ms:"&amp;Sheet1!H248&amp;","&amp;"status:confirmed"</f>
        <v>type:CR,sev:,ms:ARENA,status:confirmed</v>
      </c>
      <c r="C254" s="39" t="str">
        <f>"*This issue has been extracted from the issue list on:https://ies-svn.jrc.ec.europa.eu/issues/2685*"&amp;CHAR(10)&amp;"# Comment"&amp;CHAR(10)&amp;Sheet1!E248&amp;CHAR(10)&amp;IF(Sheet1!F248&lt;&gt;"","# Proposed Change"&amp;CHAR(10)&amp;Sheet1!F248,)</f>
        <v xml:space="preserve">*This issue has been extracted from the issue list on:https://ies-svn.jrc.ec.europa.eu/issues/2685*
# Comment
The texts ‘no conditions apply’ and ‘conditions unknown’ may be replaced by language neutral codes. See: MIWP-8 (I) Language neutral identifiers.
</v>
      </c>
      <c r="D254" t="str">
        <f>Sheet1!A248</f>
        <v>metadata</v>
      </c>
      <c r="E254" t="str">
        <f>Sheet1!I248</f>
        <v>Alejandra Sanchez</v>
      </c>
    </row>
    <row r="255" spans="1:5" ht="86.4" x14ac:dyDescent="0.3">
      <c r="A255" t="str">
        <f>IF(Sheet1!B249="",CONCATENATE(LEFT(Sheet1!E249,50),"..."),Sheet1!B249)</f>
        <v>A.23.IR35.IR36.responsible.party.contact.info</v>
      </c>
      <c r="B255" t="str">
        <f>CONCATENATE("type:",SUBSTITUTE(Sheet1!C249,CHAR(10),",type:"))&amp;","&amp;"sev:"&amp;Sheet1!D249&amp;","&amp;"ms:"&amp;Sheet1!H249&amp;","&amp;"status:confirmed"</f>
        <v>type:,sev:,ms:JRC,status:confirmed</v>
      </c>
      <c r="C255" s="39" t="str">
        <f>"*This issue has been extracted from the issue list on:https://ies-svn.jrc.ec.europa.eu/issues/2685*"&amp;CHAR(10)&amp;"# Comment"&amp;CHAR(10)&amp;Sheet1!E249&amp;CHAR(10)&amp;IF(Sheet1!F249&lt;&gt;"","# Proposed Change"&amp;CHAR(10)&amp;Sheet1!F249,)</f>
        <v xml:space="preserve">*This issue has been extracted from the issue list on:https://ies-svn.jrc.ec.europa.eu/issues/2685*
# Comment
The test should include some checks about the email address
</v>
      </c>
      <c r="D255" t="str">
        <f>Sheet1!A249</f>
        <v>metadata</v>
      </c>
      <c r="E255" t="str">
        <f>Sheet1!I249</f>
        <v>PwC/ii</v>
      </c>
    </row>
    <row r="256" spans="1:5" ht="144" x14ac:dyDescent="0.3">
      <c r="A256" t="str">
        <f>IF(Sheet1!B250="",CONCATENATE(LEFT(Sheet1!E250,50),"..."),Sheet1!B250)</f>
        <v>A.24.responsible.party.role</v>
      </c>
      <c r="B256" t="str">
        <f>CONCATENATE("type:",SUBSTITUTE(Sheet1!C250,CHAR(10),",type:"))&amp;","&amp;"sev:"&amp;Sheet1!D250&amp;","&amp;"ms:"&amp;Sheet1!H250&amp;","&amp;"status:confirmed"</f>
        <v>type:CR,sev:,ms:ARENA,status:confirmed</v>
      </c>
      <c r="C256" s="39" t="str">
        <f>"*This issue has been extracted from the issue list on:https://ies-svn.jrc.ec.europa.eu/issues/2685*"&amp;CHAR(10)&amp;"# Comment"&amp;CHAR(10)&amp;Sheet1!E250&amp;CHAR(10)&amp;IF(Sheet1!F250&lt;&gt;"","# Proposed Change"&amp;CHAR(10)&amp;Sheet1!F250,)</f>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D256" t="str">
        <f>Sheet1!A250</f>
        <v>metadata</v>
      </c>
      <c r="E256" t="str">
        <f>Sheet1!I250</f>
        <v>Alejandra Sanchez</v>
      </c>
    </row>
    <row r="257" spans="1:5" ht="86.4" x14ac:dyDescent="0.3">
      <c r="A257" t="str">
        <f>IF(Sheet1!B251="",CONCATENATE(LEFT(Sheet1!E251,50),"..."),Sheet1!B251)</f>
        <v>A.25.IR37.md.contact</v>
      </c>
      <c r="B257" t="str">
        <f>CONCATENATE("type:",SUBSTITUTE(Sheet1!C251,CHAR(10),",type:"))&amp;","&amp;"sev:"&amp;Sheet1!D251&amp;","&amp;"ms:"&amp;Sheet1!H251&amp;","&amp;"status:confirmed"</f>
        <v>type:,sev:,ms:JRC,status:confirmed</v>
      </c>
      <c r="C257" s="39" t="str">
        <f>"*This issue has been extracted from the issue list on:https://ies-svn.jrc.ec.europa.eu/issues/2685*"&amp;CHAR(10)&amp;"# Comment"&amp;CHAR(10)&amp;Sheet1!E251&amp;CHAR(10)&amp;IF(Sheet1!F251&lt;&gt;"","# Proposed Change"&amp;CHAR(10)&amp;Sheet1!F251,)</f>
        <v xml:space="preserve">*This issue has been extracted from the issue list on:https://ies-svn.jrc.ec.europa.eu/issues/2685*
# Comment
The test should include some checks about the email address
</v>
      </c>
      <c r="D257" t="str">
        <f>Sheet1!A251</f>
        <v>metadata</v>
      </c>
      <c r="E257" t="str">
        <f>Sheet1!I251</f>
        <v>PwC/ii</v>
      </c>
    </row>
    <row r="258" spans="1:5" ht="100.8" x14ac:dyDescent="0.3">
      <c r="A258" t="str">
        <f>IF(Sheet1!B252="",CONCATENATE(LEFT(Sheet1!E252,50),"..."),Sheet1!B252)</f>
        <v>A.26.IR38.md.contact.role</v>
      </c>
      <c r="B258" t="str">
        <f>CONCATENATE("type:",SUBSTITUTE(Sheet1!C252,CHAR(10),",type:"))&amp;","&amp;"sev:"&amp;Sheet1!D252&amp;","&amp;"ms:"&amp;Sheet1!H252&amp;","&amp;"status:confirmed"</f>
        <v>type:ED,sev:minor,ms:DE,status:confirmed</v>
      </c>
      <c r="C258" s="39" t="str">
        <f>"*This issue has been extracted from the issue list on:https://ies-svn.jrc.ec.europa.eu/issues/2685*"&amp;CHAR(10)&amp;"# Comment"&amp;CHAR(10)&amp;Sheet1!E252&amp;CHAR(10)&amp;IF(Sheet1!F252&lt;&gt;"","# Proposed Change"&amp;CHAR(10)&amp;Sheet1!F252,)</f>
        <v>*This issue has been extracted from the issue list on:https://ies-svn.jrc.ec.europa.eu/issues/2685*
# Comment
redundant and missing word at first bullet at "Open questions"
# Proposed Change
"Is The the codeList URL ..."</v>
      </c>
      <c r="D258" t="str">
        <f>Sheet1!A252</f>
        <v>metadata</v>
      </c>
      <c r="E258" t="str">
        <f>Sheet1!I252</f>
        <v>PwC/ii</v>
      </c>
    </row>
    <row r="259" spans="1:5" ht="86.4" x14ac:dyDescent="0.3">
      <c r="A259" t="str">
        <f>IF(Sheet1!B253="",CONCATENATE(LEFT(Sheet1!E253,50),"..."),Sheet1!B253)</f>
        <v>A.26.IR38.md.contact.role</v>
      </c>
      <c r="B259" t="str">
        <f>CONCATENATE("type:",SUBSTITUTE(Sheet1!C253,CHAR(10),",type:"))&amp;","&amp;"sev:"&amp;Sheet1!D253&amp;","&amp;"ms:"&amp;Sheet1!H253&amp;","&amp;"status:confirmed"</f>
        <v>type:ED,sev:Minor,ms:DE,status:confirmed</v>
      </c>
      <c r="C259" s="39" t="str">
        <f>"*This issue has been extracted from the issue list on:https://ies-svn.jrc.ec.europa.eu/issues/2685*"&amp;CHAR(10)&amp;"# Comment"&amp;CHAR(10)&amp;Sheet1!E253&amp;CHAR(10)&amp;IF(Sheet1!F253&lt;&gt;"","# Proposed Change"&amp;CHAR(10)&amp;Sheet1!F253,)</f>
        <v>*This issue has been extracted from the issue list on:https://ies-svn.jrc.ec.europa.eu/issues/2685*
# Comment
The reference should be 2.11.1 and not 2.11.2
# Proposed Change
Check and change.</v>
      </c>
      <c r="D259" t="str">
        <f>Sheet1!A253</f>
        <v>metadata</v>
      </c>
      <c r="E259" t="str">
        <f>Sheet1!I253</f>
        <v>PwC/ii</v>
      </c>
    </row>
    <row r="260" spans="1:5" ht="187.2" x14ac:dyDescent="0.3">
      <c r="A260" t="str">
        <f>IF(Sheet1!B254="",CONCATENATE(LEFT(Sheet1!E254,50),"..."),Sheet1!B254)</f>
        <v>A.26.IR38.md.contact.role</v>
      </c>
      <c r="B260" t="str">
        <f>CONCATENATE("type:",SUBSTITUTE(Sheet1!C254,CHAR(10),",type:"))&amp;","&amp;"sev:"&amp;Sheet1!D254&amp;","&amp;"ms:"&amp;Sheet1!H254&amp;","&amp;"status:confirmed"</f>
        <v>type:,sev:,ms:JRC,status:confirmed</v>
      </c>
      <c r="C260" s="39" t="str">
        <f>"*This issue has been extracted from the issue list on:https://ies-svn.jrc.ec.europa.eu/issues/2685*"&amp;CHAR(10)&amp;"# Comment"&amp;CHAR(10)&amp;Sheet1!E254&amp;CHAR(10)&amp;IF(Sheet1!F254&lt;&gt;"","# Proposed Change"&amp;CHAR(10)&amp;Sheet1!F254,)</f>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D260" t="str">
        <f>Sheet1!A254</f>
        <v>metadata</v>
      </c>
      <c r="E260" t="str">
        <f>Sheet1!I254</f>
        <v>PwC/ii</v>
      </c>
    </row>
    <row r="261" spans="1:5" ht="187.2" x14ac:dyDescent="0.3">
      <c r="A261" t="str">
        <f>IF(Sheet1!B255="",CONCATENATE(LEFT(Sheet1!E255,50),"..."),Sheet1!B255)</f>
        <v>A.26.IR38.md.contact.role</v>
      </c>
      <c r="B261" t="str">
        <f>CONCATENATE("type:",SUBSTITUTE(Sheet1!C255,CHAR(10),",type:"))&amp;","&amp;"sev:"&amp;Sheet1!D255&amp;","&amp;"ms:"&amp;Sheet1!H255&amp;","&amp;"status:confirmed"</f>
        <v>type:CT,sev:medium,ms:NL,status:confirmed</v>
      </c>
      <c r="C261" s="39" t="str">
        <f>"*This issue has been extracted from the issue list on:https://ies-svn.jrc.ec.europa.eu/issues/2685*"&amp;CHAR(10)&amp;"# Comment"&amp;CHAR(10)&amp;Sheet1!E255&amp;CHAR(10)&amp;IF(Sheet1!F255&lt;&gt;"","# Proposed Change"&amp;CHAR(10)&amp;Sheet1!F255,)</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1" t="str">
        <f>Sheet1!A255</f>
        <v>metadata</v>
      </c>
      <c r="E261" t="str">
        <f>Sheet1!I255</f>
        <v>PwC/ii</v>
      </c>
    </row>
    <row r="262" spans="1:5" ht="187.2" x14ac:dyDescent="0.3">
      <c r="A262" t="str">
        <f>IF(Sheet1!B256="",CONCATENATE(LEFT(Sheet1!E256,50),"..."),Sheet1!B256)</f>
        <v>A.26.IR38.md.contact.role</v>
      </c>
      <c r="B262" t="str">
        <f>CONCATENATE("type:",SUBSTITUTE(Sheet1!C256,CHAR(10),",type:"))&amp;","&amp;"sev:"&amp;Sheet1!D256&amp;","&amp;"ms:"&amp;Sheet1!H256&amp;","&amp;"status:confirmed"</f>
        <v>type:CT,sev:medium,ms:NL,status:confirmed</v>
      </c>
      <c r="C262" s="39" t="str">
        <f>"*This issue has been extracted from the issue list on:https://ies-svn.jrc.ec.europa.eu/issues/2685*"&amp;CHAR(10)&amp;"# Comment"&amp;CHAR(10)&amp;Sheet1!E256&amp;CHAR(10)&amp;IF(Sheet1!F256&lt;&gt;"","# Proposed Change"&amp;CHAR(10)&amp;Sheet1!F256,)</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2" t="str">
        <f>Sheet1!A256</f>
        <v>metadata</v>
      </c>
      <c r="E262" t="str">
        <f>Sheet1!I256</f>
        <v>PwC/ii</v>
      </c>
    </row>
    <row r="263" spans="1:5" ht="158.4" x14ac:dyDescent="0.3">
      <c r="A263" t="str">
        <f>IF(Sheet1!B257="",CONCATENATE(LEFT(Sheet1!E257,50),"..."),Sheet1!B257)</f>
        <v>A.26.IR39.language</v>
      </c>
      <c r="B263" t="str">
        <f>CONCATENATE("type:",SUBSTITUTE(Sheet1!C257,CHAR(10),",type:"))&amp;","&amp;"sev:"&amp;Sheet1!D257&amp;","&amp;"ms:"&amp;Sheet1!H257&amp;","&amp;"status:confirmed"</f>
        <v>type:,sev:,ms:JRC,status:confirmed</v>
      </c>
      <c r="C263" s="39" t="str">
        <f>"*This issue has been extracted from the issue list on:https://ies-svn.jrc.ec.europa.eu/issues/2685*"&amp;CHAR(10)&amp;"# Comment"&amp;CHAR(10)&amp;Sheet1!E257&amp;CHAR(10)&amp;IF(Sheet1!F257&lt;&gt;"","# Proposed Change"&amp;CHAR(10)&amp;Sheet1!F257,)</f>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D263" t="str">
        <f>Sheet1!A257</f>
        <v>metadata</v>
      </c>
      <c r="E263" t="str">
        <f>Sheet1!I257</f>
        <v>PwC/ii</v>
      </c>
    </row>
    <row r="264" spans="1:5" ht="158.4" x14ac:dyDescent="0.3">
      <c r="A264" t="str">
        <f>IF(Sheet1!B258="",CONCATENATE(LEFT(Sheet1!E258,50),"..."),Sheet1!B258)</f>
        <v>A.28.creation.date</v>
      </c>
      <c r="B264" t="str">
        <f>CONCATENATE("type:",SUBSTITUTE(Sheet1!C258,CHAR(10),",type:"))&amp;","&amp;"sev:"&amp;Sheet1!D258&amp;","&amp;"ms:"&amp;Sheet1!H258&amp;","&amp;"status:confirmed"</f>
        <v>type:CR,sev:,ms:ARENA,status:confirmed</v>
      </c>
      <c r="C264" s="39" t="str">
        <f>"*This issue has been extracted from the issue list on:https://ies-svn.jrc.ec.europa.eu/issues/2685*"&amp;CHAR(10)&amp;"# Comment"&amp;CHAR(10)&amp;Sheet1!E258&amp;CHAR(10)&amp;IF(Sheet1!F258&lt;&gt;"","# Proposed Change"&amp;CHAR(10)&amp;Sheet1!F258,)</f>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D264" t="str">
        <f>Sheet1!A258</f>
        <v>metadata</v>
      </c>
      <c r="E264" t="str">
        <f>Sheet1!I258</f>
        <v>Alejandra Sanchez</v>
      </c>
    </row>
    <row r="265" spans="1:5" ht="144" x14ac:dyDescent="0.3">
      <c r="A265" t="str">
        <f>IF(Sheet1!B259="",CONCATENATE(LEFT(Sheet1!E259,50),"..."),Sheet1!B259)</f>
        <v>A.29.IR07.srv.identification</v>
      </c>
      <c r="B265" t="str">
        <f>CONCATENATE("type:",SUBSTITUTE(Sheet1!C259,CHAR(10),",type:"))&amp;","&amp;"sev:"&amp;Sheet1!D259&amp;","&amp;"ms:"&amp;Sheet1!H259&amp;","&amp;"status:confirmed"</f>
        <v>type:CR,sev:medium,ms:ARENA,status:confirmed</v>
      </c>
      <c r="C265" s="39" t="str">
        <f>"*This issue has been extracted from the issue list on:https://ies-svn.jrc.ec.europa.eu/issues/2685*"&amp;CHAR(10)&amp;"# Comment"&amp;CHAR(10)&amp;Sheet1!E259&amp;CHAR(10)&amp;IF(Sheet1!F259&lt;&gt;"","# Proposed Change"&amp;CHAR(10)&amp;Sheet1!F259,)</f>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D265" t="str">
        <f>Sheet1!A259</f>
        <v>metadata</v>
      </c>
      <c r="E265" t="str">
        <f>Sheet1!I259</f>
        <v>Alejandra Sanchez</v>
      </c>
    </row>
    <row r="266" spans="1:5" ht="273.60000000000002" x14ac:dyDescent="0.3">
      <c r="A266" t="str">
        <f>IF(Sheet1!B260="",CONCATENATE(LEFT(Sheet1!E260,50),"..."),Sheet1!B260)</f>
        <v>A.29.IR07.srv.identification</v>
      </c>
      <c r="B266" t="str">
        <f>CONCATENATE("type:",SUBSTITUTE(Sheet1!C260,CHAR(10),",type:"))&amp;","&amp;"sev:"&amp;Sheet1!D260&amp;","&amp;"ms:"&amp;Sheet1!H260&amp;","&amp;"status:confirmed"</f>
        <v>type:,sev:,ms:JRC,status:confirmed</v>
      </c>
      <c r="C266" s="39" t="str">
        <f>"*This issue has been extracted from the issue list on:https://ies-svn.jrc.ec.europa.eu/issues/2685*"&amp;CHAR(10)&amp;"# Comment"&amp;CHAR(10)&amp;Sheet1!E260&amp;CHAR(10)&amp;IF(Sheet1!F260&lt;&gt;"","# Proposed Change"&amp;CHAR(10)&amp;Sheet1!F260,)</f>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D266" t="str">
        <f>Sheet1!A260</f>
        <v>metadata</v>
      </c>
      <c r="E266" t="str">
        <f>Sheet1!I260</f>
        <v>PwC/ii</v>
      </c>
    </row>
    <row r="267" spans="1:5" ht="86.4" x14ac:dyDescent="0.3">
      <c r="A267" t="str">
        <f>IF(Sheet1!B261="",CONCATENATE(LEFT(Sheet1!E261,50),"..."),Sheet1!B261)</f>
        <v>A.30.IR27.ds.spatial resolution</v>
      </c>
      <c r="B267" t="str">
        <f>CONCATENATE("type:",SUBSTITUTE(Sheet1!C261,CHAR(10),",type:"))&amp;","&amp;"sev:"&amp;Sheet1!D261&amp;","&amp;"ms:"&amp;Sheet1!H261&amp;","&amp;"status:confirmed"</f>
        <v>type:ED,sev:minor,ms:DE,status:confirmed</v>
      </c>
      <c r="C267" s="39" t="str">
        <f>"*This issue has been extracted from the issue list on:https://ies-svn.jrc.ec.europa.eu/issues/2685*"&amp;CHAR(10)&amp;"# Comment"&amp;CHAR(10)&amp;Sheet1!E261&amp;CHAR(10)&amp;IF(Sheet1!F261&lt;&gt;"","# Proposed Change"&amp;CHAR(10)&amp;Sheet1!F261,)</f>
        <v>*This issue has been extracted from the issue list on:https://ies-svn.jrc.ec.europa.eu/issues/2685*
# Comment
Reference: TG MD 2.7.2, Req 27
# Proposed Change
Add correct reference.</v>
      </c>
      <c r="D267" t="str">
        <f>Sheet1!A261</f>
        <v>metadata</v>
      </c>
      <c r="E267" t="str">
        <f>Sheet1!I261</f>
        <v>PwC/ii</v>
      </c>
    </row>
    <row r="268" spans="1:5" ht="100.8" x14ac:dyDescent="0.3">
      <c r="A268" t="str">
        <f>IF(Sheet1!B262="",CONCATENATE(LEFT(Sheet1!E262,50),"..."),Sheet1!B262)</f>
        <v>A.31.IR25.resource.creation.date</v>
      </c>
      <c r="B268" t="str">
        <f>CONCATENATE("type:",SUBSTITUTE(Sheet1!C262,CHAR(10),",type:"))&amp;","&amp;"sev:"&amp;Sheet1!D262&amp;","&amp;"ms:"&amp;Sheet1!H262&amp;","&amp;"status:confirmed"</f>
        <v>type:,sev:,ms:ARENA,status:confirmed</v>
      </c>
      <c r="C268" s="39" t="str">
        <f>"*This issue has been extracted from the issue list on:https://ies-svn.jrc.ec.europa.eu/issues/2685*"&amp;CHAR(10)&amp;"# Comment"&amp;CHAR(10)&amp;Sheet1!E262&amp;CHAR(10)&amp;IF(Sheet1!F262&lt;&gt;"","# Proposed Change"&amp;CHAR(10)&amp;Sheet1!F262,)</f>
        <v xml:space="preserve">*This issue has been extracted from the issue list on:https://ies-svn.jrc.ec.europa.eu/issues/2685*
# Comment
Coverage: This test case only addresses the creation date (TG requirement 25). The IR require also that there will be no more than one date of revision.
</v>
      </c>
      <c r="D268" t="str">
        <f>Sheet1!A262</f>
        <v>metadata</v>
      </c>
      <c r="E268" t="str">
        <f>Sheet1!I262</f>
        <v>Alejandra Sanchez</v>
      </c>
    </row>
    <row r="269" spans="1:5" ht="172.8" x14ac:dyDescent="0.3">
      <c r="A269" t="str">
        <f>IF(Sheet1!B263="",CONCATENATE(LEFT(Sheet1!E263,50),"..."),Sheet1!B263)</f>
        <v>missing A.3X.IR24</v>
      </c>
      <c r="B269" t="str">
        <f>CONCATENATE("type:",SUBSTITUTE(Sheet1!C263,CHAR(10),",type:"))&amp;","&amp;"sev:"&amp;Sheet1!D263&amp;","&amp;"ms:"&amp;Sheet1!H263&amp;","&amp;"status:confirmed"</f>
        <v>type:CT,sev:critical,ms:ARENA,status:confirmed</v>
      </c>
      <c r="C269" s="39" t="str">
        <f>"*This issue has been extracted from the issue list on:https://ies-svn.jrc.ec.europa.eu/issues/2685*"&amp;CHAR(10)&amp;"# Comment"&amp;CHAR(10)&amp;Sheet1!E263&amp;CHAR(10)&amp;IF(Sheet1!F263&lt;&gt;"","# Proposed Change"&amp;CHAR(10)&amp;Sheet1!F263,)</f>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D269" t="str">
        <f>Sheet1!A263</f>
        <v>metadata</v>
      </c>
      <c r="E269" t="str">
        <f>Sheet1!I263</f>
        <v>Alejandra Sanchez</v>
      </c>
    </row>
    <row r="270" spans="1:5" ht="144" x14ac:dyDescent="0.3">
      <c r="A270" t="str">
        <f>IF(Sheet1!B264="",CONCATENATE(LEFT(Sheet1!E264,50),"..."),Sheet1!B264)</f>
        <v>Open issues</v>
      </c>
      <c r="B270" t="str">
        <f>CONCATENATE("type:",SUBSTITUTE(Sheet1!C264,CHAR(10),",type:"))&amp;","&amp;"sev:"&amp;Sheet1!D264&amp;","&amp;"ms:"&amp;Sheet1!H264&amp;","&amp;"status:confirmed"</f>
        <v>type:GE,sev:critical,ms:DE,status:confirmed</v>
      </c>
      <c r="C270" s="39" t="str">
        <f>"*This issue has been extracted from the issue list on:https://ies-svn.jrc.ec.europa.eu/issues/2685*"&amp;CHAR(10)&amp;"# Comment"&amp;CHAR(10)&amp;Sheet1!E264&amp;CHAR(10)&amp;IF(Sheet1!F264&lt;&gt;"","# Proposed Change"&amp;CHAR(10)&amp;Sheet1!F264,)</f>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D270" t="str">
        <f>Sheet1!A264</f>
        <v>metadata</v>
      </c>
      <c r="E270" t="str">
        <f>Sheet1!I264</f>
        <v>PwC/ii</v>
      </c>
    </row>
    <row r="271" spans="1:5" ht="115.2" x14ac:dyDescent="0.3">
      <c r="A271" t="str">
        <f>IF(Sheet1!B265="",CONCATENATE(LEFT(Sheet1!E265,50),"..."),Sheet1!B265)</f>
        <v>Open questions</v>
      </c>
      <c r="B271" t="str">
        <f>CONCATENATE("type:",SUBSTITUTE(Sheet1!C265,CHAR(10),",type:"))&amp;","&amp;"sev:"&amp;Sheet1!D265&amp;","&amp;"ms:"&amp;Sheet1!H265&amp;","&amp;"status:confirmed"</f>
        <v>type:GE,sev:medium,ms:DE,status:confirmed</v>
      </c>
      <c r="C271" s="39" t="str">
        <f>"*This issue has been extracted from the issue list on:https://ies-svn.jrc.ec.europa.eu/issues/2685*"&amp;CHAR(10)&amp;"# Comment"&amp;CHAR(10)&amp;Sheet1!E265&amp;CHAR(10)&amp;IF(Sheet1!F265&lt;&gt;"","# Proposed Change"&amp;CHAR(10)&amp;Sheet1!F265,)</f>
        <v>*This issue has been extracted from the issue list on:https://ies-svn.jrc.ec.europa.eu/issues/2685*
# Comment
The link to A.28.md.creation.date doesn't work and there's no chapter named like that.
# Proposed Change
Check and remove link or add A.28.md.creation.date to the ATS.</v>
      </c>
      <c r="D271" t="str">
        <f>Sheet1!A265</f>
        <v>metadata</v>
      </c>
      <c r="E271" t="str">
        <f>Sheet1!I265</f>
        <v>PwC/ii</v>
      </c>
    </row>
    <row r="272" spans="1:5" ht="86.4" x14ac:dyDescent="0.3">
      <c r="A272" t="str">
        <f>IF(Sheet1!B266="",CONCATENATE(LEFT(Sheet1!E266,50),"..."),Sheet1!B266)</f>
        <v>Open questions</v>
      </c>
      <c r="B272" t="str">
        <f>CONCATENATE("type:",SUBSTITUTE(Sheet1!C266,CHAR(10),",type:"))&amp;","&amp;"sev:"&amp;Sheet1!D266&amp;","&amp;"ms:"&amp;Sheet1!H266&amp;","&amp;"status:confirmed"</f>
        <v>type:,sev:medium,ms:NL,status:confirmed</v>
      </c>
      <c r="C272" s="39" t="str">
        <f>"*This issue has been extracted from the issue list on:https://ies-svn.jrc.ec.europa.eu/issues/2685*"&amp;CHAR(10)&amp;"# Comment"&amp;CHAR(10)&amp;Sheet1!E266&amp;CHAR(10)&amp;IF(Sheet1!F266&lt;&gt;"","# Proposed Change"&amp;CHAR(10)&amp;Sheet1!F266,)</f>
        <v>*This issue has been extracted from the issue list on:https://ies-svn.jrc.ec.europa.eu/issues/2685*
# Comment
Please include those tests
# Proposed Change
Add as requirement in the new TG MD</v>
      </c>
      <c r="D272" t="str">
        <f>Sheet1!A266</f>
        <v>metadata</v>
      </c>
      <c r="E272" t="str">
        <f>Sheet1!I266</f>
        <v>PwC/ii</v>
      </c>
    </row>
    <row r="273" spans="1:5" ht="86.4" x14ac:dyDescent="0.3">
      <c r="A273" t="str">
        <f>IF(Sheet1!B267="",CONCATENATE(LEFT(Sheet1!E267,50),"..."),Sheet1!B267)</f>
        <v>Open questions</v>
      </c>
      <c r="B273" t="str">
        <f>CONCATENATE("type:",SUBSTITUTE(Sheet1!C267,CHAR(10),",type:"))&amp;","&amp;"sev:"&amp;Sheet1!D267&amp;","&amp;"ms:"&amp;Sheet1!H267&amp;","&amp;"status:confirmed"</f>
        <v>type:,sev:medium,ms:NL,status:confirmed</v>
      </c>
      <c r="C273" s="39" t="str">
        <f>"*This issue has been extracted from the issue list on:https://ies-svn.jrc.ec.europa.eu/issues/2685*"&amp;CHAR(10)&amp;"# Comment"&amp;CHAR(10)&amp;Sheet1!E267&amp;CHAR(10)&amp;IF(Sheet1!F267&lt;&gt;"","# Proposed Change"&amp;CHAR(10)&amp;Sheet1!F267,)</f>
        <v>*This issue has been extracted from the issue list on:https://ies-svn.jrc.ec.europa.eu/issues/2685*
# Comment
Please include those tests
# Proposed Change
Add as requirement in the new TG MD</v>
      </c>
      <c r="D273" t="str">
        <f>Sheet1!A267</f>
        <v>metadata</v>
      </c>
      <c r="E273" t="str">
        <f>Sheet1!I267</f>
        <v>PwC/ii</v>
      </c>
    </row>
    <row r="274" spans="1:5" ht="115.2" x14ac:dyDescent="0.3">
      <c r="A274" t="str">
        <f>IF(Sheet1!B268="",CONCATENATE(LEFT(Sheet1!E268,50),"..."),Sheet1!B268)</f>
        <v>Vocabulary</v>
      </c>
      <c r="B274" t="str">
        <f>CONCATENATE("type:",SUBSTITUTE(Sheet1!C268,CHAR(10),",type:"))&amp;","&amp;"sev:"&amp;Sheet1!D268&amp;","&amp;"ms:"&amp;Sheet1!H268&amp;","&amp;"status:confirmed"</f>
        <v>type:ct,sev:medium,ms:FR,status:confirmed</v>
      </c>
      <c r="C274" s="39" t="str">
        <f>"*This issue has been extracted from the issue list on:https://ies-svn.jrc.ec.europa.eu/issues/2685*"&amp;CHAR(10)&amp;"# Comment"&amp;CHAR(10)&amp;Sheet1!E268&amp;CHAR(10)&amp;IF(Sheet1!F268&lt;&gt;"","# Proposed Change"&amp;CHAR(10)&amp;Sheet1!F268,)</f>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D274" t="str">
        <f>Sheet1!A268</f>
        <v>metadata</v>
      </c>
      <c r="E274" t="str">
        <f>Sheet1!I268</f>
        <v>PwC/ii</v>
      </c>
    </row>
    <row r="275" spans="1:5" ht="100.8" x14ac:dyDescent="0.3">
      <c r="A275" t="str">
        <f>IF(Sheet1!B269="",CONCATENATE(LEFT(Sheet1!E269,50),"..."),Sheet1!B269)</f>
        <v>XML namespaces prefixes</v>
      </c>
      <c r="B275" t="str">
        <f>CONCATENATE("type:",SUBSTITUTE(Sheet1!C269,CHAR(10),",type:"))&amp;","&amp;"sev:"&amp;Sheet1!D269&amp;","&amp;"ms:"&amp;Sheet1!H269&amp;","&amp;"status:confirmed"</f>
        <v>type:ed,sev:minor,ms:FR,status:confirmed</v>
      </c>
      <c r="C275" s="39" t="str">
        <f>"*This issue has been extracted from the issue list on:https://ies-svn.jrc.ec.europa.eu/issues/2685*"&amp;CHAR(10)&amp;"# Comment"&amp;CHAR(10)&amp;Sheet1!E269&amp;CHAR(10)&amp;IF(Sheet1!F269&lt;&gt;"","# Proposed Change"&amp;CHAR(10)&amp;Sheet1!F269,)</f>
        <v>*This issue has been extracted from the issue list on:https://ies-svn.jrc.ec.europa.eu/issues/2685*
# Comment
The list is not complete (missing srv, gmx, and probably others)
# Proposed Change
Please complete</v>
      </c>
      <c r="D275" t="str">
        <f>Sheet1!A269</f>
        <v>metadata</v>
      </c>
      <c r="E275" t="str">
        <f>Sheet1!I269</f>
        <v>PwC/ii</v>
      </c>
    </row>
    <row r="276" spans="1:5" ht="115.2" x14ac:dyDescent="0.3">
      <c r="A276" t="str">
        <f>IF(Sheet1!B270="",CONCATENATE(LEFT(Sheet1!E270,50),"..."),Sheet1!B270)</f>
        <v>Many namespaces are missing in xpaths. Eg: 
./gmd:...</v>
      </c>
      <c r="B276" t="str">
        <f>CONCATENATE("type:",SUBSTITUTE(Sheet1!C270,CHAR(10),",type:"))&amp;","&amp;"sev:"&amp;Sheet1!D270&amp;","&amp;"ms:"&amp;Sheet1!H270&amp;","&amp;"status:confirmed"</f>
        <v>type:ed,sev:minor,ms:FR,status:confirmed</v>
      </c>
      <c r="C276" s="39" t="str">
        <f>"*This issue has been extracted from the issue list on:https://ies-svn.jrc.ec.europa.eu/issues/2685*"&amp;CHAR(10)&amp;"# Comment"&amp;CHAR(10)&amp;Sheet1!E270&amp;CHAR(10)&amp;IF(Sheet1!F270&lt;&gt;"","# Proposed Change"&amp;CHAR(10)&amp;Sheet1!F270,)</f>
        <v>*This issue has been extracted from the issue list on:https://ies-svn.jrc.ec.europa.eu/issues/2685*
# Comment
Many namespaces are missing in xpaths. Eg: 
./gmd:identificationInfo[1]/*/gmd:citation/*/title 
# Proposed Change
Correct them</v>
      </c>
      <c r="D276" t="str">
        <f>Sheet1!A270</f>
        <v>metadata</v>
      </c>
      <c r="E276" t="str">
        <f>Sheet1!I270</f>
        <v>PwC/ii</v>
      </c>
    </row>
    <row r="277" spans="1:5" ht="187.2" x14ac:dyDescent="0.3">
      <c r="A277" t="str">
        <f>IF(Sheet1!B271="",CONCATENATE(LEFT(Sheet1!E271,50),"..."),Sheet1!B271)</f>
        <v>The field “Purpose” is often used inconsistently.
...</v>
      </c>
      <c r="B277" t="str">
        <f>CONCATENATE("type:",SUBSTITUTE(Sheet1!C271,CHAR(10),",type:"))&amp;","&amp;"sev:"&amp;Sheet1!D271&amp;","&amp;"ms:"&amp;Sheet1!H271&amp;","&amp;"status:confirmed"</f>
        <v>type:GE,sev:,ms:JRC,status:confirmed</v>
      </c>
      <c r="C277" s="39" t="str">
        <f>"*This issue has been extracted from the issue list on:https://ies-svn.jrc.ec.europa.eu/issues/2685*"&amp;CHAR(10)&amp;"# Comment"&amp;CHAR(10)&amp;Sheet1!E271&amp;CHAR(10)&amp;IF(Sheet1!F271&lt;&gt;"","# Proposed Change"&amp;CHAR(10)&amp;Sheet1!F271,)</f>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D277" t="str">
        <f>Sheet1!A271</f>
        <v>metadata</v>
      </c>
      <c r="E277" t="str">
        <f>Sheet1!I271</f>
        <v>PwC/ii</v>
      </c>
    </row>
    <row r="278" spans="1:5" ht="187.2" x14ac:dyDescent="0.3">
      <c r="A278" t="str">
        <f>IF(Sheet1!B272="",CONCATENATE(LEFT(Sheet1!E272,50),"..."),Sheet1!B272)</f>
        <v>There are Open questions
There is no explicit Impl...</v>
      </c>
      <c r="B278" t="str">
        <f>CONCATENATE("type:",SUBSTITUTE(Sheet1!C272,CHAR(10),",type:"))&amp;","&amp;"sev:"&amp;Sheet1!D272&amp;","&amp;"ms:"&amp;Sheet1!H272&amp;","&amp;"status:confirmed"</f>
        <v>type:GE,sev:,ms:JRC,status:confirmed</v>
      </c>
      <c r="C278" s="39" t="str">
        <f>"*This issue has been extracted from the issue list on:https://ies-svn.jrc.ec.europa.eu/issues/2685*"&amp;CHAR(10)&amp;"# Comment"&amp;CHAR(10)&amp;Sheet1!E272&amp;CHAR(10)&amp;IF(Sheet1!F272&lt;&gt;"","# Proposed Change"&amp;CHAR(10)&amp;Sheet1!F272,)</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D278" t="str">
        <f>Sheet1!A272</f>
        <v>metadata</v>
      </c>
      <c r="E278" t="str">
        <f>Sheet1!I272</f>
        <v>PwC/ii</v>
      </c>
    </row>
    <row r="279" spans="1:5" ht="144" x14ac:dyDescent="0.3">
      <c r="A279" t="str">
        <f>IF(Sheet1!B273="",CONCATENATE(LEFT(Sheet1!E273,50),"..."),Sheet1!B273)</f>
        <v>It is not clear whether this ATS aims at checking ...</v>
      </c>
      <c r="B279" t="str">
        <f>CONCATENATE("type:",SUBSTITUTE(Sheet1!C273,CHAR(10),",type:"))&amp;","&amp;"sev:"&amp;Sheet1!D273&amp;","&amp;"ms:"&amp;Sheet1!H273&amp;","&amp;"status:confirmed"</f>
        <v>type:GE,sev:,ms:JRC,status:confirmed</v>
      </c>
      <c r="C279" s="39" t="str">
        <f>"*This issue has been extracted from the issue list on:https://ies-svn.jrc.ec.europa.eu/issues/2685*"&amp;CHAR(10)&amp;"# Comment"&amp;CHAR(10)&amp;Sheet1!E273&amp;CHAR(10)&amp;IF(Sheet1!F273&lt;&gt;"","# Proposed Change"&amp;CHAR(10)&amp;Sheet1!F273,)</f>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D279" t="str">
        <f>Sheet1!A273</f>
        <v>metadata</v>
      </c>
      <c r="E279" t="str">
        <f>Sheet1!I273</f>
        <v>PwC/ii</v>
      </c>
    </row>
    <row r="280" spans="1:5" ht="86.4" x14ac:dyDescent="0.3">
      <c r="A280" t="str">
        <f>IF(Sheet1!B274="",CONCATENATE(LEFT(Sheet1!E274,50),"..."),Sheet1!B274)</f>
        <v>English level is quite low...</v>
      </c>
      <c r="B280" t="str">
        <f>CONCATENATE("type:",SUBSTITUTE(Sheet1!C274,CHAR(10),",type:"))&amp;","&amp;"sev:"&amp;Sheet1!D274&amp;","&amp;"ms:"&amp;Sheet1!H274&amp;","&amp;"status:confirmed"</f>
        <v>type:GE,sev:,ms:JRC,status:confirmed</v>
      </c>
      <c r="C280" s="39" t="str">
        <f>"*This issue has been extracted from the issue list on:https://ies-svn.jrc.ec.europa.eu/issues/2685*"&amp;CHAR(10)&amp;"# Comment"&amp;CHAR(10)&amp;Sheet1!E274&amp;CHAR(10)&amp;IF(Sheet1!F274&lt;&gt;"","# Proposed Change"&amp;CHAR(10)&amp;Sheet1!F274,)</f>
        <v>*This issue has been extracted from the issue list on:https://ies-svn.jrc.ec.europa.eu/issues/2685*
# Comment
English level is quite low
# Proposed Change
Review all English text</v>
      </c>
      <c r="D280" t="str">
        <f>Sheet1!A274</f>
        <v>metadata</v>
      </c>
      <c r="E280" t="str">
        <f>Sheet1!I274</f>
        <v>PwC/ii</v>
      </c>
    </row>
    <row r="281" spans="1:5" ht="115.2" x14ac:dyDescent="0.3">
      <c r="A281" t="str">
        <f>IF(Sheet1!B275="",CONCATENATE(LEFT(Sheet1!E275,50),"..."),Sheet1!B275)</f>
        <v>There is no mention of the spatial resolution for ...</v>
      </c>
      <c r="B281" t="str">
        <f>CONCATENATE("type:",SUBSTITUTE(Sheet1!C275,CHAR(10),",type:"))&amp;","&amp;"sev:"&amp;Sheet1!D275&amp;","&amp;"ms:"&amp;Sheet1!H275&amp;","&amp;"status:confirmed"</f>
        <v>type:AT,sev:,ms:JRC,status:confirmed</v>
      </c>
      <c r="C281" s="39" t="str">
        <f>"*This issue has been extracted from the issue list on:https://ies-svn.jrc.ec.europa.eu/issues/2685*"&amp;CHAR(10)&amp;"# Comment"&amp;CHAR(10)&amp;Sheet1!E275&amp;CHAR(10)&amp;IF(Sheet1!F275&lt;&gt;"","# Proposed Change"&amp;CHAR(10)&amp;Sheet1!F275,)</f>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D281" t="str">
        <f>Sheet1!A275</f>
        <v>metadata</v>
      </c>
      <c r="E281" t="str">
        <f>Sheet1!I275</f>
        <v>PwC/ii</v>
      </c>
    </row>
    <row r="282" spans="1:5" ht="201.6" x14ac:dyDescent="0.3">
      <c r="A282" t="str">
        <f>IF(Sheet1!B276="",CONCATENATE(LEFT(Sheet1!E276,50),"..."),Sheet1!B276)</f>
        <v>Is it possible to add recommended tests, to preven...</v>
      </c>
      <c r="B282" t="str">
        <f>CONCATENATE("type:",SUBSTITUTE(Sheet1!C276,CHAR(10),",type:"))&amp;","&amp;"sev:"&amp;Sheet1!D276&amp;","&amp;"ms:"&amp;Sheet1!H276&amp;","&amp;"status:confirmed"</f>
        <v>type:GE,sev:,ms:NL,status:confirmed</v>
      </c>
      <c r="C282" s="39" t="str">
        <f>"*This issue has been extracted from the issue list on:https://ies-svn.jrc.ec.europa.eu/issues/2685*"&amp;CHAR(10)&amp;"# Comment"&amp;CHAR(10)&amp;Sheet1!E276&amp;CHAR(10)&amp;IF(Sheet1!F276&lt;&gt;"","# Proposed Change"&amp;CHAR(10)&amp;Sheet1!F276,)</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2" t="str">
        <f>Sheet1!A276</f>
        <v>metadata</v>
      </c>
      <c r="E282" t="str">
        <f>Sheet1!I276</f>
        <v>PwC/ii</v>
      </c>
    </row>
    <row r="283" spans="1:5" ht="201.6" x14ac:dyDescent="0.3">
      <c r="A283" t="str">
        <f>IF(Sheet1!B277="",CONCATENATE(LEFT(Sheet1!E277,50),"..."),Sheet1!B277)</f>
        <v>Is it possible to add recommended tests, to preven...</v>
      </c>
      <c r="B283" t="str">
        <f>CONCATENATE("type:",SUBSTITUTE(Sheet1!C277,CHAR(10),",type:"))&amp;","&amp;"sev:"&amp;Sheet1!D277&amp;","&amp;"ms:"&amp;Sheet1!H277&amp;","&amp;"status:confirmed"</f>
        <v>type:GE,sev:,ms:NL,status:confirmed</v>
      </c>
      <c r="C283" s="39" t="str">
        <f>"*This issue has been extracted from the issue list on:https://ies-svn.jrc.ec.europa.eu/issues/2685*"&amp;CHAR(10)&amp;"# Comment"&amp;CHAR(10)&amp;Sheet1!E277&amp;CHAR(10)&amp;IF(Sheet1!F277&lt;&gt;"","# Proposed Change"&amp;CHAR(10)&amp;Sheet1!F277,)</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3" t="str">
        <f>Sheet1!A277</f>
        <v>metadata</v>
      </c>
      <c r="E283" t="str">
        <f>Sheet1!I277</f>
        <v>PwC/ii</v>
      </c>
    </row>
    <row r="284" spans="1:5" ht="129.6" x14ac:dyDescent="0.3">
      <c r="A284" t="str">
        <f>IF(Sheet1!B278="",CONCATENATE(LEFT(Sheet1!E278,50),"..."),Sheet1!B278)</f>
        <v>Some tests, declared as automated are really descr...</v>
      </c>
      <c r="B284" t="str">
        <f>CONCATENATE("type:",SUBSTITUTE(Sheet1!C278,CHAR(10),",type:"))&amp;","&amp;"sev:"&amp;Sheet1!D278&amp;","&amp;"ms:"&amp;Sheet1!H278&amp;","&amp;"status:confirmed"</f>
        <v>type:ge,sev:critical,ms:FR,status:confirmed</v>
      </c>
      <c r="C284" s="39" t="str">
        <f>"*This issue has been extracted from the issue list on:https://ies-svn.jrc.ec.europa.eu/issues/2685*"&amp;CHAR(10)&amp;"# Comment"&amp;CHAR(10)&amp;Sheet1!E278&amp;CHAR(10)&amp;IF(Sheet1!F278&lt;&gt;"","# Proposed Change"&amp;CHAR(10)&amp;Sheet1!F278,)</f>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D284" t="str">
        <f>Sheet1!A278</f>
        <v>metadata</v>
      </c>
      <c r="E284" t="str">
        <f>Sheet1!I278</f>
        <v>PwC/ii</v>
      </c>
    </row>
    <row r="285" spans="1:5" ht="115.2" x14ac:dyDescent="0.3">
      <c r="A285" t="str">
        <f>IF(Sheet1!B279="",CONCATENATE(LEFT(Sheet1!E279,50),"..."),Sheet1!B279)</f>
        <v>In the same idea, the test method often gathers se...</v>
      </c>
      <c r="B285" t="str">
        <f>CONCATENATE("type:",SUBSTITUTE(Sheet1!C279,CHAR(10),",type:"))&amp;","&amp;"sev:"&amp;Sheet1!D279&amp;","&amp;"ms:"&amp;Sheet1!H279&amp;","&amp;"status:confirmed"</f>
        <v>type:ge,sev:critical,ms:FR,status:confirmed</v>
      </c>
      <c r="C285" s="39" t="str">
        <f>"*This issue has been extracted from the issue list on:https://ies-svn.jrc.ec.europa.eu/issues/2685*"&amp;CHAR(10)&amp;"# Comment"&amp;CHAR(10)&amp;Sheet1!E279&amp;CHAR(10)&amp;IF(Sheet1!F279&lt;&gt;"","# Proposed Change"&amp;CHAR(10)&amp;Sheet1!F279,)</f>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D285" t="str">
        <f>Sheet1!A279</f>
        <v>metadata</v>
      </c>
      <c r="E285" t="str">
        <f>Sheet1!I279</f>
        <v>PwC/ii</v>
      </c>
    </row>
    <row r="286" spans="1:5" ht="115.2" x14ac:dyDescent="0.3">
      <c r="A286" t="str">
        <f>IF(Sheet1!B280="",CONCATENATE(LEFT(Sheet1!E280,50),"..."),Sheet1!B280)</f>
        <v>Explicit references to the implementation requirem...</v>
      </c>
      <c r="B286" t="str">
        <f>CONCATENATE("type:",SUBSTITUTE(Sheet1!C280,CHAR(10),",type:"))&amp;","&amp;"sev:"&amp;Sheet1!D280&amp;","&amp;"ms:"&amp;Sheet1!H280&amp;","&amp;"status:confirmed"</f>
        <v>type:ED,sev:minor,ms:ARENA,status:confirmed</v>
      </c>
      <c r="C286" s="39" t="str">
        <f>"*This issue has been extracted from the issue list on:https://ies-svn.jrc.ec.europa.eu/issues/2685*"&amp;CHAR(10)&amp;"# Comment"&amp;CHAR(10)&amp;Sheet1!E280&amp;CHAR(10)&amp;IF(Sheet1!F280&lt;&gt;"","# Proposed Change"&amp;CHAR(10)&amp;Sheet1!F280,)</f>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D286" t="str">
        <f>Sheet1!A280</f>
        <v>view-wms</v>
      </c>
      <c r="E286" t="str">
        <f>Sheet1!I280</f>
        <v>Tim Duffy</v>
      </c>
    </row>
    <row r="287" spans="1:5" ht="115.2" x14ac:dyDescent="0.3">
      <c r="A287" t="str">
        <f>IF(Sheet1!B281="",CONCATENATE(LEFT(Sheet1!E281,50),"..."),Sheet1!B281)</f>
        <v>A.02.IR04</v>
      </c>
      <c r="B287" t="str">
        <f>CONCATENATE("type:",SUBSTITUTE(Sheet1!C281,CHAR(10),",type:"))&amp;","&amp;"sev:"&amp;Sheet1!D281&amp;","&amp;"ms:"&amp;Sheet1!H281&amp;","&amp;"status:confirmed"</f>
        <v>type:ED,sev:minor,ms:DE,status:confirmed</v>
      </c>
      <c r="C287" s="39" t="str">
        <f>"*This issue has been extracted from the issue list on:https://ies-svn.jrc.ec.europa.eu/issues/2685*"&amp;CHAR(10)&amp;"# Comment"&amp;CHAR(10)&amp;Sheet1!E281&amp;CHAR(10)&amp;IF(Sheet1!F281&lt;&gt;"","# Proposed Change"&amp;CHAR(10)&amp;Sheet1!F281,)</f>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D287" t="str">
        <f>Sheet1!A281</f>
        <v>view-wms</v>
      </c>
      <c r="E287" t="str">
        <f>Sheet1!I281</f>
        <v>PwC/ii</v>
      </c>
    </row>
    <row r="288" spans="1:5" ht="216" x14ac:dyDescent="0.3">
      <c r="A288" t="str">
        <f>IF(Sheet1!B282="",CONCATENATE(LEFT(Sheet1!E282,50),"..."),Sheet1!B282)</f>
        <v>A.02.IR04.extended.capabilities.node</v>
      </c>
      <c r="B288" t="str">
        <f>CONCATENATE("type:",SUBSTITUTE(Sheet1!C282,CHAR(10),",type:"))&amp;","&amp;"sev:"&amp;Sheet1!D282&amp;","&amp;"ms:"&amp;Sheet1!H282&amp;","&amp;"status:confirmed"</f>
        <v>type:ED,sev:minor,ms:ARENA,status:confirmed</v>
      </c>
      <c r="C288" s="39" t="str">
        <f>"*This issue has been extracted from the issue list on:https://ies-svn.jrc.ec.europa.eu/issues/2685*"&amp;CHAR(10)&amp;"# Comment"&amp;CHAR(10)&amp;Sheet1!E282&amp;CHAR(10)&amp;IF(Sheet1!F282&lt;&gt;"","# Proposed Change"&amp;CHAR(10)&amp;Sheet1!F282,)</f>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D288" t="str">
        <f>Sheet1!A282</f>
        <v>view-wms</v>
      </c>
      <c r="E288" t="str">
        <f>Sheet1!I282</f>
        <v>Tim Duffy</v>
      </c>
    </row>
    <row r="289" spans="1:5" ht="129.6" x14ac:dyDescent="0.3">
      <c r="A289" t="str">
        <f>IF(Sheet1!B283="",CONCATENATE(LEFT(Sheet1!E283,50),"..."),Sheet1!B283)</f>
        <v>A.02.IR04.extended.capabilities.node</v>
      </c>
      <c r="B289" t="str">
        <f>CONCATENATE("type:",SUBSTITUTE(Sheet1!C283,CHAR(10),",type:"))&amp;","&amp;"sev:"&amp;Sheet1!D283&amp;","&amp;"ms:"&amp;Sheet1!H283&amp;","&amp;"status:confirmed"</f>
        <v>type:ED,sev:Minor,ms:ARENA,status:confirmed</v>
      </c>
      <c r="C289" s="39" t="str">
        <f>"*This issue has been extracted from the issue list on:https://ies-svn.jrc.ec.europa.eu/issues/2685*"&amp;CHAR(10)&amp;"# Comment"&amp;CHAR(10)&amp;Sheet1!E283&amp;CHAR(10)&amp;IF(Sheet1!F283&lt;&gt;"","# Proposed Change"&amp;CHAR(10)&amp;Sheet1!F283,)</f>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D289" t="str">
        <f>Sheet1!A283</f>
        <v>view-wms</v>
      </c>
      <c r="E289" t="str">
        <f>Sheet1!I283</f>
        <v>Tim Duffy</v>
      </c>
    </row>
    <row r="290" spans="1:5" ht="259.2" x14ac:dyDescent="0.3">
      <c r="A290" t="str">
        <f>IF(Sheet1!B284="",CONCATENATE(LEFT(Sheet1!E284,50),"..."),Sheet1!B284)</f>
        <v>A.03.IR05.schema.validation</v>
      </c>
      <c r="B290" t="str">
        <f>CONCATENATE("type:",SUBSTITUTE(Sheet1!C284,CHAR(10),",type:"))&amp;","&amp;"sev:"&amp;Sheet1!D284&amp;","&amp;"ms:"&amp;Sheet1!H284&amp;","&amp;"status:confirmed"</f>
        <v>type:CT,sev:Critical,ms:NL,status:confirmed</v>
      </c>
      <c r="C290" s="39" t="str">
        <f>"*This issue has been extracted from the issue list on:https://ies-svn.jrc.ec.europa.eu/issues/2685*"&amp;CHAR(10)&amp;"# Comment"&amp;CHAR(10)&amp;Sheet1!E284&amp;CHAR(10)&amp;IF(Sheet1!F284&lt;&gt;"","# Proposed Change"&amp;CHAR(10)&amp;Sheet1!F284,)</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0" t="str">
        <f>Sheet1!A284</f>
        <v>View-wms</v>
      </c>
      <c r="E290" t="str">
        <f>Sheet1!I284</f>
        <v>PwC/ii</v>
      </c>
    </row>
    <row r="291" spans="1:5" ht="259.2" x14ac:dyDescent="0.3">
      <c r="A291" t="str">
        <f>IF(Sheet1!B285="",CONCATENATE(LEFT(Sheet1!E285,50),"..."),Sheet1!B285)</f>
        <v>A.03.IR05.schema.validation</v>
      </c>
      <c r="B291" t="str">
        <f>CONCATENATE("type:",SUBSTITUTE(Sheet1!C285,CHAR(10),",type:"))&amp;","&amp;"sev:"&amp;Sheet1!D285&amp;","&amp;"ms:"&amp;Sheet1!H285&amp;","&amp;"status:confirmed"</f>
        <v>type:CT,sev:Critical,ms:NL,status:confirmed</v>
      </c>
      <c r="C291" s="39" t="str">
        <f>"*This issue has been extracted from the issue list on:https://ies-svn.jrc.ec.europa.eu/issues/2685*"&amp;CHAR(10)&amp;"# Comment"&amp;CHAR(10)&amp;Sheet1!E285&amp;CHAR(10)&amp;IF(Sheet1!F285&lt;&gt;"","# Proposed Change"&amp;CHAR(10)&amp;Sheet1!F285,)</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1" t="str">
        <f>Sheet1!A285</f>
        <v>View-wms</v>
      </c>
      <c r="E291" t="str">
        <f>Sheet1!I285</f>
        <v>PwC/ii</v>
      </c>
    </row>
    <row r="292" spans="1:5" ht="409.6" x14ac:dyDescent="0.3">
      <c r="A292" t="str">
        <f>IF(Sheet1!B286="",CONCATENATE(LEFT(Sheet1!E286,50),"..."),Sheet1!B286)</f>
        <v>A.03.IR05.schema.validation</v>
      </c>
      <c r="B292" t="str">
        <f>CONCATENATE("type:",SUBSTITUTE(Sheet1!C286,CHAR(10),",type:"))&amp;","&amp;"sev:"&amp;Sheet1!D286&amp;","&amp;"ms:"&amp;Sheet1!H286&amp;","&amp;"status:confirmed"</f>
        <v>type:CT,sev:medium,ms:ARENA,status:confirmed</v>
      </c>
      <c r="C292" s="39" t="str">
        <f>"*This issue has been extracted from the issue list on:https://ies-svn.jrc.ec.europa.eu/issues/2685*"&amp;CHAR(10)&amp;"# Comment"&amp;CHAR(10)&amp;Sheet1!E286&amp;CHAR(10)&amp;IF(Sheet1!F286&lt;&gt;"","# Proposed Change"&amp;CHAR(10)&amp;Sheet1!F286,)</f>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D292" t="str">
        <f>Sheet1!A286</f>
        <v>view-wms</v>
      </c>
      <c r="E292" t="str">
        <f>Sheet1!I286</f>
        <v>Tim Duffy</v>
      </c>
    </row>
    <row r="293" spans="1:5" ht="302.39999999999998" x14ac:dyDescent="0.3">
      <c r="A293" t="str">
        <f>IF(Sheet1!B287="",CONCATENATE(LEFT(Sheet1!E287,50),"..."),Sheet1!B287)</f>
        <v>A.04.IR06.metadataURL.node</v>
      </c>
      <c r="B293" t="str">
        <f>CONCATENATE("type:",SUBSTITUTE(Sheet1!C287,CHAR(10),",type:"))&amp;","&amp;"sev:"&amp;Sheet1!D287&amp;","&amp;"ms:"&amp;Sheet1!H287&amp;","&amp;"status:confirmed"</f>
        <v>type:ED,sev:medium,ms:ARENA,status:confirmed</v>
      </c>
      <c r="C293" s="39" t="str">
        <f>"*This issue has been extracted from the issue list on:https://ies-svn.jrc.ec.europa.eu/issues/2685*"&amp;CHAR(10)&amp;"# Comment"&amp;CHAR(10)&amp;Sheet1!E287&amp;CHAR(10)&amp;IF(Sheet1!F287&lt;&gt;"","# Proposed Change"&amp;CHAR(10)&amp;Sheet1!F287,)</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D293" t="str">
        <f>Sheet1!A287</f>
        <v>view-wms</v>
      </c>
      <c r="E293" t="str">
        <f>Sheet1!I287</f>
        <v>Tim Duffy</v>
      </c>
    </row>
    <row r="294" spans="1:5" ht="172.8" x14ac:dyDescent="0.3">
      <c r="A294" t="str">
        <f>IF(Sheet1!B288="",CONCATENATE(LEFT(Sheet1!E288,50),"..."),Sheet1!B288)</f>
        <v>A.05.IR07.extended.capabilities.elements.node</v>
      </c>
      <c r="B294" t="str">
        <f>CONCATENATE("type:",SUBSTITUTE(Sheet1!C288,CHAR(10),",type:"))&amp;","&amp;"sev:"&amp;Sheet1!D288&amp;","&amp;"ms:"&amp;Sheet1!H288&amp;","&amp;"status:confirmed"</f>
        <v>type:ED,sev:medium,ms:ARENA,status:confirmed</v>
      </c>
      <c r="C294" s="39" t="str">
        <f>"*This issue has been extracted from the issue list on:https://ies-svn.jrc.ec.europa.eu/issues/2685*"&amp;CHAR(10)&amp;"# Comment"&amp;CHAR(10)&amp;Sheet1!E288&amp;CHAR(10)&amp;IF(Sheet1!F288&lt;&gt;"","# Proposed Change"&amp;CHAR(10)&amp;Sheet1!F288,)</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D294" t="str">
        <f>Sheet1!A288</f>
        <v>view-wms</v>
      </c>
      <c r="E294" t="str">
        <f>Sheet1!I288</f>
        <v>Tim Duffy</v>
      </c>
    </row>
    <row r="295" spans="1:5" ht="115.2" x14ac:dyDescent="0.3">
      <c r="A295" t="str">
        <f>IF(Sheet1!B289="",CONCATENATE(LEFT(Sheet1!E289,50),"..."),Sheet1!B289)</f>
        <v>A.05.IR07.extended.capabilities.elements.node</v>
      </c>
      <c r="B295" t="str">
        <f>CONCATENATE("type:",SUBSTITUTE(Sheet1!C289,CHAR(10),",type:"))&amp;","&amp;"sev:"&amp;Sheet1!D289&amp;","&amp;"ms:"&amp;Sheet1!H289&amp;","&amp;"status:confirmed"</f>
        <v>type:CT,sev:medium,ms:ARENA,status:confirmed</v>
      </c>
      <c r="C295" s="39" t="str">
        <f>"*This issue has been extracted from the issue list on:https://ies-svn.jrc.ec.europa.eu/issues/2685*"&amp;CHAR(10)&amp;"# Comment"&amp;CHAR(10)&amp;Sheet1!E289&amp;CHAR(10)&amp;IF(Sheet1!F289&lt;&gt;"","# Proposed Change"&amp;CHAR(10)&amp;Sheet1!F289,)</f>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D295" t="str">
        <f>Sheet1!A289</f>
        <v>view-wms</v>
      </c>
      <c r="E295" t="str">
        <f>Sheet1!I289</f>
        <v>Tim Duffy</v>
      </c>
    </row>
    <row r="296" spans="1:5" ht="374.4" x14ac:dyDescent="0.3">
      <c r="A296" t="str">
        <f>IF(Sheet1!B290="",CONCATENATE(LEFT(Sheet1!E290,50),"..."),Sheet1!B290)</f>
        <v>A.05.IR07.extended.capabilities.elements.node</v>
      </c>
      <c r="B296" t="str">
        <f>CONCATENATE("type:",SUBSTITUTE(Sheet1!C290,CHAR(10),",type:"))&amp;","&amp;"sev:"&amp;Sheet1!D290&amp;","&amp;"ms:"&amp;Sheet1!H290&amp;","&amp;"status:confirmed"</f>
        <v>type:CT,sev:medium,ms:ARENA,status:confirmed</v>
      </c>
      <c r="C296" s="39" t="str">
        <f>"*This issue has been extracted from the issue list on:https://ies-svn.jrc.ec.europa.eu/issues/2685*"&amp;CHAR(10)&amp;"# Comment"&amp;CHAR(10)&amp;Sheet1!E290&amp;CHAR(10)&amp;IF(Sheet1!F290&lt;&gt;"","# Proposed Change"&amp;CHAR(10)&amp;Sheet1!F290,)</f>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D296" t="str">
        <f>Sheet1!A290</f>
        <v>view-wms</v>
      </c>
      <c r="E296" t="str">
        <f>Sheet1!I290</f>
        <v>Tim Duffy</v>
      </c>
    </row>
    <row r="297" spans="1:5" ht="115.2" x14ac:dyDescent="0.3">
      <c r="A297" t="str">
        <f>IF(Sheet1!B291="",CONCATENATE(LEFT(Sheet1!E291,50),"..."),Sheet1!B291)</f>
        <v>A.06.IR08.language.node</v>
      </c>
      <c r="B297" t="str">
        <f>CONCATENATE("type:",SUBSTITUTE(Sheet1!C291,CHAR(10),",type:"))&amp;","&amp;"sev:"&amp;Sheet1!D291&amp;","&amp;"ms:"&amp;Sheet1!H291&amp;","&amp;"status:confirmed"</f>
        <v>type:ED,sev:minor,ms:ARENA,status:confirmed</v>
      </c>
      <c r="C297" s="39" t="str">
        <f>"*This issue has been extracted from the issue list on:https://ies-svn.jrc.ec.europa.eu/issues/2685*"&amp;CHAR(10)&amp;"# Comment"&amp;CHAR(10)&amp;Sheet1!E291&amp;CHAR(10)&amp;IF(Sheet1!F291&lt;&gt;"","# Proposed Change"&amp;CHAR(10)&amp;Sheet1!F291,)</f>
        <v>*This issue has been extracted from the issue list on:https://ies-svn.jrc.ec.europa.eu/issues/2685*
# Comment
The purpose of the test is wrong (copy-paste error). It does not refer to IR08.
# Proposed Change
Update the purpose, with the normative statement for IR08.</v>
      </c>
      <c r="D297" t="str">
        <f>Sheet1!A291</f>
        <v>view-wms</v>
      </c>
      <c r="E297" t="str">
        <f>Sheet1!I291</f>
        <v>Tim Duffy</v>
      </c>
    </row>
    <row r="298" spans="1:5" ht="172.8" x14ac:dyDescent="0.3">
      <c r="A298" t="str">
        <f>IF(Sheet1!B292="",CONCATENATE(LEFT(Sheet1!E292,50),"..."),Sheet1!B292)</f>
        <v>A.07.IR10.title.abstract</v>
      </c>
      <c r="B298" t="str">
        <f>CONCATENATE("type:",SUBSTITUTE(Sheet1!C292,CHAR(10),",type:"))&amp;","&amp;"sev:"&amp;Sheet1!D292&amp;","&amp;"ms:"&amp;Sheet1!H292&amp;","&amp;"status:confirmed"</f>
        <v>type:CT,type:CR,sev:critical,ms:ARENA,status:confirmed</v>
      </c>
      <c r="C298" s="39" t="str">
        <f>"*This issue has been extracted from the issue list on:https://ies-svn.jrc.ec.europa.eu/issues/2685*"&amp;CHAR(10)&amp;"# Comment"&amp;CHAR(10)&amp;Sheet1!E292&amp;CHAR(10)&amp;IF(Sheet1!F292&lt;&gt;"","# Proposed Change"&amp;CHAR(10)&amp;Sheet1!F292,)</f>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D298" t="str">
        <f>Sheet1!A292</f>
        <v>view-wms</v>
      </c>
      <c r="E298" t="str">
        <f>Sheet1!I292</f>
        <v>Tim Duffy</v>
      </c>
    </row>
    <row r="299" spans="1:5" ht="172.8" x14ac:dyDescent="0.3">
      <c r="A299" t="str">
        <f>IF(Sheet1!B293="",CONCATENATE(LEFT(Sheet1!E293,50),"..."),Sheet1!B293)</f>
        <v>A.08.IR11.resource.type.node</v>
      </c>
      <c r="B299" t="str">
        <f>CONCATENATE("type:",SUBSTITUTE(Sheet1!C293,CHAR(10),",type:"))&amp;","&amp;"sev:"&amp;Sheet1!D293&amp;","&amp;"ms:"&amp;Sheet1!H293&amp;","&amp;"status:confirmed"</f>
        <v>type:CT,sev:minor,ms:ARENA,status:confirmed</v>
      </c>
      <c r="C299" s="39" t="str">
        <f>"*This issue has been extracted from the issue list on:https://ies-svn.jrc.ec.europa.eu/issues/2685*"&amp;CHAR(10)&amp;"# Comment"&amp;CHAR(10)&amp;Sheet1!E293&amp;CHAR(10)&amp;IF(Sheet1!F293&lt;&gt;"","# Proposed Change"&amp;CHAR(10)&amp;Sheet1!F293,)</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D299" t="str">
        <f>Sheet1!A293</f>
        <v>view-wms</v>
      </c>
      <c r="E299" t="str">
        <f>Sheet1!I293</f>
        <v>Tim Duffy</v>
      </c>
    </row>
    <row r="300" spans="1:5" ht="158.4" x14ac:dyDescent="0.3">
      <c r="A300" t="str">
        <f>IF(Sheet1!B294="",CONCATENATE(LEFT(Sheet1!E294,50),"..."),Sheet1!B294)</f>
        <v>A.09.IR12.resource.locator.node</v>
      </c>
      <c r="B300" t="str">
        <f>CONCATENATE("type:",SUBSTITUTE(Sheet1!C294,CHAR(10),",type:"))&amp;","&amp;"sev:"&amp;Sheet1!D294&amp;","&amp;"ms:"&amp;Sheet1!H294&amp;","&amp;"status:confirmed"</f>
        <v>type:CT,sev:minor,ms:ARENA,status:confirmed</v>
      </c>
      <c r="C300" s="39" t="str">
        <f>"*This issue has been extracted from the issue list on:https://ies-svn.jrc.ec.europa.eu/issues/2685*"&amp;CHAR(10)&amp;"# Comment"&amp;CHAR(10)&amp;Sheet1!E294&amp;CHAR(10)&amp;IF(Sheet1!F294&lt;&gt;"","# Proposed Change"&amp;CHAR(10)&amp;Sheet1!F294,)</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D300" t="str">
        <f>Sheet1!A294</f>
        <v>view-wms</v>
      </c>
      <c r="E300" t="str">
        <f>Sheet1!I294</f>
        <v>Tim Duffy</v>
      </c>
    </row>
    <row r="301" spans="1:5" ht="172.8" x14ac:dyDescent="0.3">
      <c r="A301" t="str">
        <f>IF(Sheet1!B295="",CONCATENATE(LEFT(Sheet1!E295,50),"..."),Sheet1!B295)</f>
        <v>A.10.IR13.coupled.resource.node</v>
      </c>
      <c r="B301" t="str">
        <f>CONCATENATE("type:",SUBSTITUTE(Sheet1!C295,CHAR(10),",type:"))&amp;","&amp;"sev:"&amp;Sheet1!D295&amp;","&amp;"ms:"&amp;Sheet1!H295&amp;","&amp;"status:confirmed"</f>
        <v>type:CT,sev:medium,ms:ARENA,status:confirmed</v>
      </c>
      <c r="C301" s="39" t="str">
        <f>"*This issue has been extracted from the issue list on:https://ies-svn.jrc.ec.europa.eu/issues/2685*"&amp;CHAR(10)&amp;"# Comment"&amp;CHAR(10)&amp;Sheet1!E295&amp;CHAR(10)&amp;IF(Sheet1!F295&lt;&gt;"","# Proposed Change"&amp;CHAR(10)&amp;Sheet1!F295,)</f>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D301" t="str">
        <f>Sheet1!A295</f>
        <v>view-wms</v>
      </c>
      <c r="E301" t="str">
        <f>Sheet1!I295</f>
        <v>Tim Duffy</v>
      </c>
    </row>
    <row r="302" spans="1:5" ht="144" x14ac:dyDescent="0.3">
      <c r="A302" t="str">
        <f>IF(Sheet1!B296="",CONCATENATE(LEFT(Sheet1!E296,50),"..."),Sheet1!B296)</f>
        <v>A.10.IR13.coupled.resource.node</v>
      </c>
      <c r="B302" t="str">
        <f>CONCATENATE("type:",SUBSTITUTE(Sheet1!C296,CHAR(10),",type:"))&amp;","&amp;"sev:"&amp;Sheet1!D296&amp;","&amp;"ms:"&amp;Sheet1!H296&amp;","&amp;"status:confirmed"</f>
        <v>type:,sev:,ms:JRC,status:confirmed</v>
      </c>
      <c r="C302" s="39" t="str">
        <f>"*This issue has been extracted from the issue list on:https://ies-svn.jrc.ec.europa.eu/issues/2685*"&amp;CHAR(10)&amp;"# Comment"&amp;CHAR(10)&amp;Sheet1!E296&amp;CHAR(10)&amp;IF(Sheet1!F296&lt;&gt;"","# Proposed Change"&amp;CHAR(10)&amp;Sheet1!F296,)</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2" t="str">
        <f>Sheet1!A296</f>
        <v>view-wms</v>
      </c>
      <c r="E302" t="str">
        <f>Sheet1!I296</f>
        <v>PwC/ii</v>
      </c>
    </row>
    <row r="303" spans="1:5" ht="144" x14ac:dyDescent="0.3">
      <c r="A303" t="str">
        <f>IF(Sheet1!B297="",CONCATENATE(LEFT(Sheet1!E297,50),"..."),Sheet1!B297)</f>
        <v>A.10.IR13.coupled.resource.node</v>
      </c>
      <c r="B303" t="str">
        <f>CONCATENATE("type:",SUBSTITUTE(Sheet1!C297,CHAR(10),",type:"))&amp;","&amp;"sev:"&amp;Sheet1!D297&amp;","&amp;"ms:"&amp;Sheet1!H297&amp;","&amp;"status:confirmed"</f>
        <v>type:,sev:,ms:JRC,status:confirmed</v>
      </c>
      <c r="C303" s="39" t="str">
        <f>"*This issue has been extracted from the issue list on:https://ies-svn.jrc.ec.europa.eu/issues/2685*"&amp;CHAR(10)&amp;"# Comment"&amp;CHAR(10)&amp;Sheet1!E297&amp;CHAR(10)&amp;IF(Sheet1!F297&lt;&gt;"","# Proposed Change"&amp;CHAR(10)&amp;Sheet1!F297,)</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3" t="str">
        <f>Sheet1!A297</f>
        <v>view-wms</v>
      </c>
      <c r="E303" t="str">
        <f>Sheet1!I297</f>
        <v>PwC/ii</v>
      </c>
    </row>
    <row r="304" spans="1:5" ht="115.2" x14ac:dyDescent="0.3">
      <c r="A304" t="str">
        <f>IF(Sheet1!B298="",CONCATENATE(LEFT(Sheet1!E298,50),"..."),Sheet1!B298)</f>
        <v>A.11.IR14.metadata.record.node</v>
      </c>
      <c r="B304" t="str">
        <f>CONCATENATE("type:",SUBSTITUTE(Sheet1!C298,CHAR(10),",type:"))&amp;","&amp;"sev:"&amp;Sheet1!D298&amp;","&amp;"ms:"&amp;Sheet1!H298&amp;","&amp;"status:confirmed"</f>
        <v>type:CT,sev:medium,ms:ARENA,status:confirmed</v>
      </c>
      <c r="C304" s="39" t="str">
        <f>"*This issue has been extracted from the issue list on:https://ies-svn.jrc.ec.europa.eu/issues/2685*"&amp;CHAR(10)&amp;"# Comment"&amp;CHAR(10)&amp;Sheet1!E298&amp;CHAR(10)&amp;IF(Sheet1!F298&lt;&gt;"","# Proposed Change"&amp;CHAR(10)&amp;Sheet1!F298,)</f>
        <v>*This issue has been extracted from the issue list on:https://ies-svn.jrc.ec.europa.eu/issues/2685*
# Comment
This test case duplicates A.10.IR13.coupled.resource.node. 
# Proposed Change
Option 1: merge test case with A.10.IR13.
Option 2: split the test method over the two test cases.</v>
      </c>
      <c r="D304" t="str">
        <f>Sheet1!A298</f>
        <v>view-wms</v>
      </c>
      <c r="E304" t="str">
        <f>Sheet1!I298</f>
        <v>Tim Duffy</v>
      </c>
    </row>
    <row r="305" spans="1:5" ht="187.2" x14ac:dyDescent="0.3">
      <c r="A305" t="str">
        <f>IF(Sheet1!B299="",CONCATENATE(LEFT(Sheet1!E299,50),"..."),Sheet1!B299)</f>
        <v>A.12.IR15.spatialdataservicetype.node</v>
      </c>
      <c r="B305" t="str">
        <f>CONCATENATE("type:",SUBSTITUTE(Sheet1!C299,CHAR(10),",type:"))&amp;","&amp;"sev:"&amp;Sheet1!D299&amp;","&amp;"ms:"&amp;Sheet1!H299&amp;","&amp;"status:confirmed"</f>
        <v>type:,sev:,ms:ARENA,status:confirmed</v>
      </c>
      <c r="C305" s="39" t="str">
        <f>"*This issue has been extracted from the issue list on:https://ies-svn.jrc.ec.europa.eu/issues/2685*"&amp;CHAR(10)&amp;"# Comment"&amp;CHAR(10)&amp;Sheet1!E299&amp;CHAR(10)&amp;IF(Sheet1!F299&lt;&gt;"","# Proposed Change"&amp;CHAR(10)&amp;Sheet1!F299,)</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D305" t="str">
        <f>Sheet1!A299</f>
        <v>view-wms</v>
      </c>
      <c r="E305" t="str">
        <f>Sheet1!I299</f>
        <v>Tim Duffy</v>
      </c>
    </row>
    <row r="306" spans="1:5" ht="216" x14ac:dyDescent="0.3">
      <c r="A306" t="str">
        <f>IF(Sheet1!B300="",CONCATENATE(LEFT(Sheet1!E300,50),"..."),Sheet1!B300)</f>
        <v>A.13.IR18.keywords.node</v>
      </c>
      <c r="B306" t="str">
        <f>CONCATENATE("type:",SUBSTITUTE(Sheet1!C300,CHAR(10),",type:"))&amp;","&amp;"sev:"&amp;Sheet1!D300&amp;","&amp;"ms:"&amp;Sheet1!H300&amp;","&amp;"status:confirmed"</f>
        <v>type:CT,sev:medium,ms:ARENA,status:confirmed</v>
      </c>
      <c r="C306" s="39" t="str">
        <f>"*This issue has been extracted from the issue list on:https://ies-svn.jrc.ec.europa.eu/issues/2685*"&amp;CHAR(10)&amp;"# Comment"&amp;CHAR(10)&amp;Sheet1!E300&amp;CHAR(10)&amp;IF(Sheet1!F300&lt;&gt;"","# Proposed Change"&amp;CHAR(10)&amp;Sheet1!F300,)</f>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D306" t="str">
        <f>Sheet1!A300</f>
        <v>view-wms</v>
      </c>
      <c r="E306" t="str">
        <f>Sheet1!I300</f>
        <v>Tim Duffy</v>
      </c>
    </row>
    <row r="307" spans="1:5" ht="129.6" x14ac:dyDescent="0.3">
      <c r="A307" t="str">
        <f>IF(Sheet1!B301="",CONCATENATE(LEFT(Sheet1!E301,50),"..."),Sheet1!B301)</f>
        <v>A.15.IR20.dates.node</v>
      </c>
      <c r="B307" t="str">
        <f>CONCATENATE("type:",SUBSTITUTE(Sheet1!C301,CHAR(10),",type:"))&amp;","&amp;"sev:"&amp;Sheet1!D301&amp;","&amp;"ms:"&amp;Sheet1!H301&amp;","&amp;"status:confirmed"</f>
        <v>type:CT,sev:medium,ms:ARENA,status:confirmed</v>
      </c>
      <c r="C307" s="39" t="str">
        <f>"*This issue has been extracted from the issue list on:https://ies-svn.jrc.ec.europa.eu/issues/2685*"&amp;CHAR(10)&amp;"# Comment"&amp;CHAR(10)&amp;Sheet1!E301&amp;CHAR(10)&amp;IF(Sheet1!F301&lt;&gt;"","# Proposed Change"&amp;CHAR(10)&amp;Sheet1!F301,)</f>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D307" t="str">
        <f>Sheet1!A301</f>
        <v>view-wms</v>
      </c>
      <c r="E307" t="str">
        <f>Sheet1!I301</f>
        <v>Tim Duffy</v>
      </c>
    </row>
    <row r="308" spans="1:5" ht="288" x14ac:dyDescent="0.3">
      <c r="A308" t="str">
        <f>IF(Sheet1!B302="",CONCATENATE(LEFT(Sheet1!E302,50),"..."),Sheet1!B302)</f>
        <v>A.16.IR21.temporal.reference.node</v>
      </c>
      <c r="B308" t="str">
        <f>CONCATENATE("type:",SUBSTITUTE(Sheet1!C302,CHAR(10),",type:"))&amp;","&amp;"sev:"&amp;Sheet1!D302&amp;","&amp;"ms:"&amp;Sheet1!H302&amp;","&amp;"status:confirmed"</f>
        <v>type:CT,sev:minor,ms:ARENA,status:confirmed</v>
      </c>
      <c r="C308" s="39" t="str">
        <f>"*This issue has been extracted from the issue list on:https://ies-svn.jrc.ec.europa.eu/issues/2685*"&amp;CHAR(10)&amp;"# Comment"&amp;CHAR(10)&amp;Sheet1!E302&amp;CHAR(10)&amp;IF(Sheet1!F302&lt;&gt;"","# Proposed Change"&amp;CHAR(10)&amp;Sheet1!F302,)</f>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D308" t="str">
        <f>Sheet1!A302</f>
        <v>view-wms</v>
      </c>
      <c r="E308" t="str">
        <f>Sheet1!I302</f>
        <v>Tim Duffy</v>
      </c>
    </row>
    <row r="309" spans="1:5" ht="244.8" x14ac:dyDescent="0.3">
      <c r="A309" t="str">
        <f>IF(Sheet1!B303="",CONCATENATE(LEFT(Sheet1!E303,50),"..."),Sheet1!B303)</f>
        <v>A.17.IR22.conformity.deegree.node</v>
      </c>
      <c r="B309" t="str">
        <f>CONCATENATE("type:",SUBSTITUTE(Sheet1!C303,CHAR(10),",type:"))&amp;","&amp;"sev:"&amp;Sheet1!D303&amp;","&amp;"ms:"&amp;Sheet1!H303&amp;","&amp;"status:confirmed"</f>
        <v>type:ED,sev:minor,ms:ARENA,status:confirmed</v>
      </c>
      <c r="C309" s="39" t="str">
        <f>"*This issue has been extracted from the issue list on:https://ies-svn.jrc.ec.europa.eu/issues/2685*"&amp;CHAR(10)&amp;"# Comment"&amp;CHAR(10)&amp;Sheet1!E303&amp;CHAR(10)&amp;IF(Sheet1!F303&lt;&gt;"","# Proposed Change"&amp;CHAR(10)&amp;Sheet1!F303,)</f>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D309" t="str">
        <f>Sheet1!A303</f>
        <v>view-wms</v>
      </c>
      <c r="E309" t="str">
        <f>Sheet1!I303</f>
        <v>Tim Duffy</v>
      </c>
    </row>
    <row r="310" spans="1:5" ht="129.6" x14ac:dyDescent="0.3">
      <c r="A310" t="str">
        <f>IF(Sheet1!B304="",CONCATENATE(LEFT(Sheet1!E304,50),"..."),Sheet1!B304)</f>
        <v>A.18.IR23.conformity.node</v>
      </c>
      <c r="B310" t="str">
        <f>CONCATENATE("type:",SUBSTITUTE(Sheet1!C304,CHAR(10),",type:"))&amp;","&amp;"sev:"&amp;Sheet1!D304&amp;","&amp;"ms:"&amp;Sheet1!H304&amp;","&amp;"status:confirmed"</f>
        <v>type:,sev:,ms:ARENA,status:confirmed</v>
      </c>
      <c r="C310" s="39" t="str">
        <f>"*This issue has been extracted from the issue list on:https://ies-svn.jrc.ec.europa.eu/issues/2685*"&amp;CHAR(10)&amp;"# Comment"&amp;CHAR(10)&amp;Sheet1!E304&amp;CHAR(10)&amp;IF(Sheet1!F304&lt;&gt;"","# Proposed Change"&amp;CHAR(10)&amp;Sheet1!F304,)</f>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D310" t="str">
        <f>Sheet1!A304</f>
        <v>view-wms</v>
      </c>
      <c r="E310" t="str">
        <f>Sheet1!I304</f>
        <v>Tim Duffy</v>
      </c>
    </row>
    <row r="311" spans="1:5" ht="115.2" x14ac:dyDescent="0.3">
      <c r="A311" t="str">
        <f>IF(Sheet1!B305="",CONCATENATE(LEFT(Sheet1!E305,50),"..."),Sheet1!B305)</f>
        <v>A.19.IR24.fees.node</v>
      </c>
      <c r="B311" t="str">
        <f>CONCATENATE("type:",SUBSTITUTE(Sheet1!C305,CHAR(10),",type:"))&amp;","&amp;"sev:"&amp;Sheet1!D305&amp;","&amp;"ms:"&amp;Sheet1!H305&amp;","&amp;"status:confirmed"</f>
        <v>type:CT,sev:minor,ms:ARENA,status:confirmed</v>
      </c>
      <c r="C311" s="39" t="str">
        <f>"*This issue has been extracted from the issue list on:https://ies-svn.jrc.ec.europa.eu/issues/2685*"&amp;CHAR(10)&amp;"# Comment"&amp;CHAR(10)&amp;Sheet1!E305&amp;CHAR(10)&amp;IF(Sheet1!F305&lt;&gt;"","# Proposed Change"&amp;CHAR(10)&amp;Sheet1!F305,)</f>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D311" t="str">
        <f>Sheet1!A305</f>
        <v>view-wms</v>
      </c>
      <c r="E311" t="str">
        <f>Sheet1!I305</f>
        <v>Tim Duffy</v>
      </c>
    </row>
    <row r="312" spans="1:5" ht="273.60000000000002" x14ac:dyDescent="0.3">
      <c r="A312" t="str">
        <f>IF(Sheet1!B306="",CONCATENATE(LEFT(Sheet1!E306,50),"..."),Sheet1!B306)</f>
        <v>A.20.IR25.contactpersonprimary.node</v>
      </c>
      <c r="B312" t="str">
        <f>CONCATENATE("type:",SUBSTITUTE(Sheet1!C306,CHAR(10),",type:"))&amp;","&amp;"sev:"&amp;Sheet1!D306&amp;","&amp;"ms:"&amp;Sheet1!H306&amp;","&amp;"status:confirmed"</f>
        <v>type:CT,sev:minor,ms:ARENA,status:confirmed</v>
      </c>
      <c r="C312" s="39" t="str">
        <f>"*This issue has been extracted from the issue list on:https://ies-svn.jrc.ec.europa.eu/issues/2685*"&amp;CHAR(10)&amp;"# Comment"&amp;CHAR(10)&amp;Sheet1!E306&amp;CHAR(10)&amp;IF(Sheet1!F306&lt;&gt;"","# Proposed Change"&amp;CHAR(10)&amp;Sheet1!F306,)</f>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D312" t="str">
        <f>Sheet1!A306</f>
        <v>view-wms</v>
      </c>
      <c r="E312" t="str">
        <f>Sheet1!I306</f>
        <v>Tim Duffy</v>
      </c>
    </row>
    <row r="313" spans="1:5" ht="129.6" x14ac:dyDescent="0.3">
      <c r="A313" t="str">
        <f>IF(Sheet1!B307="",CONCATENATE(LEFT(Sheet1!E307,50),"..."),Sheet1!B307)</f>
        <v>A.22.IR27.IR28.metadata.pointofcontact.node</v>
      </c>
      <c r="B313" t="str">
        <f>CONCATENATE("type:",SUBSTITUTE(Sheet1!C307,CHAR(10),",type:"))&amp;","&amp;"sev:"&amp;Sheet1!D307&amp;","&amp;"ms:"&amp;Sheet1!H307&amp;","&amp;"status:confirmed"</f>
        <v>type:CT,sev:minor,ms:ARENA,status:confirmed</v>
      </c>
      <c r="C313" s="39" t="str">
        <f>"*This issue has been extracted from the issue list on:https://ies-svn.jrc.ec.europa.eu/issues/2685*"&amp;CHAR(10)&amp;"# Comment"&amp;CHAR(10)&amp;Sheet1!E307&amp;CHAR(10)&amp;IF(Sheet1!F307&lt;&gt;"","# Proposed Change"&amp;CHAR(10)&amp;Sheet1!F307,)</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3" t="str">
        <f>Sheet1!A307</f>
        <v>view-wms</v>
      </c>
      <c r="E313" t="str">
        <f>Sheet1!I307</f>
        <v>Tim Duffy</v>
      </c>
    </row>
    <row r="314" spans="1:5" ht="129.6" x14ac:dyDescent="0.3">
      <c r="A314" t="str">
        <f>IF(Sheet1!B308="",CONCATENATE(LEFT(Sheet1!E308,50),"..."),Sheet1!B308)</f>
        <v>A.24.IR29.metadata.date.node</v>
      </c>
      <c r="B314" t="str">
        <f>CONCATENATE("type:",SUBSTITUTE(Sheet1!C308,CHAR(10),",type:"))&amp;","&amp;"sev:"&amp;Sheet1!D308&amp;","&amp;"ms:"&amp;Sheet1!H308&amp;","&amp;"status:confirmed"</f>
        <v>type:CT,sev:minor,ms:ARENA,status:confirmed</v>
      </c>
      <c r="C314" s="39" t="str">
        <f>"*This issue has been extracted from the issue list on:https://ies-svn.jrc.ec.europa.eu/issues/2685*"&amp;CHAR(10)&amp;"# Comment"&amp;CHAR(10)&amp;Sheet1!E308&amp;CHAR(10)&amp;IF(Sheet1!F308&lt;&gt;"","# Proposed Change"&amp;CHAR(10)&amp;Sheet1!F308,)</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4" t="str">
        <f>Sheet1!A308</f>
        <v>view-wms</v>
      </c>
      <c r="E314" t="str">
        <f>Sheet1!I308</f>
        <v>Tim Duffy</v>
      </c>
    </row>
    <row r="315" spans="1:5" ht="158.4" x14ac:dyDescent="0.3">
      <c r="A315" t="str">
        <f>IF(Sheet1!B309="",CONCATENATE(LEFT(Sheet1!E309,50),"..."),Sheet1!B309)</f>
        <v>A.26.IR31.getmap.format.node</v>
      </c>
      <c r="B315" t="str">
        <f>CONCATENATE("type:",SUBSTITUTE(Sheet1!C309,CHAR(10),",type:"))&amp;","&amp;"sev:"&amp;Sheet1!D309&amp;","&amp;"ms:"&amp;Sheet1!H309&amp;","&amp;"status:confirmed"</f>
        <v>type:CT,sev:minor,ms:ARENA,status:confirmed</v>
      </c>
      <c r="C315" s="39" t="str">
        <f>"*This issue has been extracted from the issue list on:https://ies-svn.jrc.ec.europa.eu/issues/2685*"&amp;CHAR(10)&amp;"# Comment"&amp;CHAR(10)&amp;Sheet1!E309&amp;CHAR(10)&amp;IF(Sheet1!F309&lt;&gt;"","# Proposed Change"&amp;CHAR(10)&amp;Sheet1!F309,)</f>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D315" t="str">
        <f>Sheet1!A309</f>
        <v>view-wms</v>
      </c>
      <c r="E315" t="str">
        <f>Sheet1!I309</f>
        <v>Tim Duffy</v>
      </c>
    </row>
    <row r="316" spans="1:5" ht="100.8" x14ac:dyDescent="0.3">
      <c r="A316" t="str">
        <f>IF(Sheet1!B310="",CONCATENATE(LEFT(Sheet1!E310,50),"..."),Sheet1!B310)</f>
        <v>A.31.IR36.layer.bbox.node</v>
      </c>
      <c r="B316" t="str">
        <f>CONCATENATE("type:",SUBSTITUTE(Sheet1!C310,CHAR(10),",type:"))&amp;","&amp;"sev:"&amp;Sheet1!D310&amp;","&amp;"ms:"&amp;Sheet1!H310&amp;","&amp;"status:confirmed"</f>
        <v>type:CT,sev:minor,ms:ARENA,status:confirmed</v>
      </c>
      <c r="C316" s="39" t="str">
        <f>"*This issue has been extracted from the issue list on:https://ies-svn.jrc.ec.europa.eu/issues/2685*"&amp;CHAR(10)&amp;"# Comment"&amp;CHAR(10)&amp;Sheet1!E310&amp;CHAR(10)&amp;IF(Sheet1!F310&lt;&gt;"","# Proposed Change"&amp;CHAR(10)&amp;Sheet1!F310,)</f>
        <v>*This issue has been extracted from the issue list on:https://ies-svn.jrc.ec.europa.eu/issues/2685*
# Comment
The test method does not explain how to determine “all supported CRS” to test against. 
# Proposed Change
Clarify that this is based on the wms:CRS elements.</v>
      </c>
      <c r="D316" t="str">
        <f>Sheet1!A310</f>
        <v>view-wms</v>
      </c>
      <c r="E316" t="str">
        <f>Sheet1!I310</f>
        <v>Tim Duffy</v>
      </c>
    </row>
    <row r="317" spans="1:5" ht="144" x14ac:dyDescent="0.3">
      <c r="A317" t="str">
        <f>IF(Sheet1!B311="",CONCATENATE(LEFT(Sheet1!E311,50),"..."),Sheet1!B311)</f>
        <v>A.32.IR38.layer.identifier.node</v>
      </c>
      <c r="B317" t="str">
        <f>CONCATENATE("type:",SUBSTITUTE(Sheet1!C311,CHAR(10),",type:"))&amp;","&amp;"sev:"&amp;Sheet1!D311&amp;","&amp;"ms:"&amp;Sheet1!H311&amp;","&amp;"status:confirmed"</f>
        <v>type:ED,sev:minor,ms:ARENA,status:confirmed</v>
      </c>
      <c r="C317" s="39" t="str">
        <f>"*This issue has been extracted from the issue list on:https://ies-svn.jrc.ec.europa.eu/issues/2685*"&amp;CHAR(10)&amp;"# Comment"&amp;CHAR(10)&amp;Sheet1!E311&amp;CHAR(10)&amp;IF(Sheet1!F311&lt;&gt;"","# Proposed Change"&amp;CHAR(10)&amp;Sheet1!F311,)</f>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D317" t="str">
        <f>Sheet1!A311</f>
        <v>view-wms</v>
      </c>
      <c r="E317" t="str">
        <f>Sheet1!I311</f>
        <v>Tim Duffy</v>
      </c>
    </row>
    <row r="318" spans="1:5" ht="100.8" x14ac:dyDescent="0.3">
      <c r="A318" t="str">
        <f>IF(Sheet1!B312="",CONCATENATE(LEFT(Sheet1!E312,50),"..."),Sheet1!B312)</f>
        <v>A.32.IR38.layer.identifier.node</v>
      </c>
      <c r="B318" t="str">
        <f>CONCATENATE("type:",SUBSTITUTE(Sheet1!C312,CHAR(10),",type:"))&amp;","&amp;"sev:"&amp;Sheet1!D312&amp;","&amp;"ms:"&amp;Sheet1!H312&amp;","&amp;"status:confirmed"</f>
        <v>type:,sev:,ms:JRC,status:confirmed</v>
      </c>
      <c r="C318" s="39" t="str">
        <f>"*This issue has been extracted from the issue list on:https://ies-svn.jrc.ec.europa.eu/issues/2685*"&amp;CHAR(10)&amp;"# Comment"&amp;CHAR(10)&amp;Sheet1!E312&amp;CHAR(10)&amp;IF(Sheet1!F312&lt;&gt;"","# Proposed Change"&amp;CHAR(10)&amp;Sheet1!F312,)</f>
        <v xml:space="preserve">*This issue has been extracted from the issue list on:https://ies-svn.jrc.ec.europa.eu/issues/2685*
# Comment
The identifiers found here, together with the information in authorityURL, shall match the information found from MetadataURL.
</v>
      </c>
      <c r="D318" t="str">
        <f>Sheet1!A312</f>
        <v>view-wms</v>
      </c>
      <c r="E318" t="str">
        <f>Sheet1!I312</f>
        <v>PwC/ii</v>
      </c>
    </row>
    <row r="319" spans="1:5" ht="100.8" x14ac:dyDescent="0.3">
      <c r="A319" t="str">
        <f>IF(Sheet1!B313="",CONCATENATE(LEFT(Sheet1!E313,50),"..."),Sheet1!B313)</f>
        <v>A.32.IR38.layer.identifier.node</v>
      </c>
      <c r="B319" t="str">
        <f>CONCATENATE("type:",SUBSTITUTE(Sheet1!C313,CHAR(10),",type:"))&amp;","&amp;"sev:"&amp;Sheet1!D313&amp;","&amp;"ms:"&amp;Sheet1!H313&amp;","&amp;"status:confirmed"</f>
        <v>type:,sev:,ms:JRC,status:confirmed</v>
      </c>
      <c r="C319" s="39" t="str">
        <f>"*This issue has been extracted from the issue list on:https://ies-svn.jrc.ec.europa.eu/issues/2685*"&amp;CHAR(10)&amp;"# Comment"&amp;CHAR(10)&amp;Sheet1!E313&amp;CHAR(10)&amp;IF(Sheet1!F313&lt;&gt;"","# Proposed Change"&amp;CHAR(10)&amp;Sheet1!F313,)</f>
        <v xml:space="preserve">*This issue has been extracted from the issue list on:https://ies-svn.jrc.ec.europa.eu/issues/2685*
# Comment
The identifiers found here, together with the information in authorityURL, shall match the information found from MetadataURL.
</v>
      </c>
      <c r="D319" t="str">
        <f>Sheet1!A313</f>
        <v>view-wms</v>
      </c>
      <c r="E319" t="str">
        <f>Sheet1!I313</f>
        <v>PwC/ii</v>
      </c>
    </row>
    <row r="320" spans="1:5" ht="216" x14ac:dyDescent="0.3">
      <c r="A320" t="str">
        <f>IF(Sheet1!B314="",CONCATENATE(LEFT(Sheet1!E314,50),"..."),Sheet1!B314)</f>
        <v>A.33.IR38.authority.url.node</v>
      </c>
      <c r="B320" t="str">
        <f>CONCATENATE("type:",SUBSTITUTE(Sheet1!C314,CHAR(10),",type:"))&amp;","&amp;"sev:"&amp;Sheet1!D314&amp;","&amp;"ms:"&amp;Sheet1!H314&amp;","&amp;"status:confirmed"</f>
        <v>type:ED,sev:medium,ms:ARENA,status:confirmed</v>
      </c>
      <c r="C320" s="39" t="str">
        <f>"*This issue has been extracted from the issue list on:https://ies-svn.jrc.ec.europa.eu/issues/2685*"&amp;CHAR(10)&amp;"# Comment"&amp;CHAR(10)&amp;Sheet1!E314&amp;CHAR(10)&amp;IF(Sheet1!F314&lt;&gt;"","# Proposed Change"&amp;CHAR(10)&amp;Sheet1!F314,)</f>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D320" t="str">
        <f>Sheet1!A314</f>
        <v>view-wms</v>
      </c>
      <c r="E320" t="str">
        <f>Sheet1!I314</f>
        <v>Tim Duffy</v>
      </c>
    </row>
    <row r="321" spans="1:5" ht="144" x14ac:dyDescent="0.3">
      <c r="A321" t="str">
        <f>IF(Sheet1!B315="",CONCATENATE(LEFT(Sheet1!E315,50),"..."),Sheet1!B315)</f>
        <v>A.33.IR38.authority.url.node</v>
      </c>
      <c r="B321" t="str">
        <f>CONCATENATE("type:",SUBSTITUTE(Sheet1!C315,CHAR(10),",type:"))&amp;","&amp;"sev:"&amp;Sheet1!D315&amp;","&amp;"ms:"&amp;Sheet1!H315&amp;","&amp;"status:confirmed"</f>
        <v>type:,sev:,ms:JRC,status:confirmed</v>
      </c>
      <c r="C321" s="39" t="str">
        <f>"*This issue has been extracted from the issue list on:https://ies-svn.jrc.ec.europa.eu/issues/2685*"&amp;CHAR(10)&amp;"# Comment"&amp;CHAR(10)&amp;Sheet1!E315&amp;CHAR(10)&amp;IF(Sheet1!F315&lt;&gt;"","# Proposed Change"&amp;CHAR(10)&amp;Sheet1!F315,)</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1" t="str">
        <f>Sheet1!A315</f>
        <v>view-wms</v>
      </c>
      <c r="E321" t="str">
        <f>Sheet1!I315</f>
        <v>PwC/ii</v>
      </c>
    </row>
    <row r="322" spans="1:5" ht="144" x14ac:dyDescent="0.3">
      <c r="A322" t="str">
        <f>IF(Sheet1!B316="",CONCATENATE(LEFT(Sheet1!E316,50),"..."),Sheet1!B316)</f>
        <v>A.33.IR38.authority.url.node</v>
      </c>
      <c r="B322" t="str">
        <f>CONCATENATE("type:",SUBSTITUTE(Sheet1!C316,CHAR(10),",type:"))&amp;","&amp;"sev:"&amp;Sheet1!D316&amp;","&amp;"ms:"&amp;Sheet1!H316&amp;","&amp;"status:confirmed"</f>
        <v>type:,sev:,ms:JRC,status:confirmed</v>
      </c>
      <c r="C322" s="39" t="str">
        <f>"*This issue has been extracted from the issue list on:https://ies-svn.jrc.ec.europa.eu/issues/2685*"&amp;CHAR(10)&amp;"# Comment"&amp;CHAR(10)&amp;Sheet1!E316&amp;CHAR(10)&amp;IF(Sheet1!F316&lt;&gt;"","# Proposed Change"&amp;CHAR(10)&amp;Sheet1!F316,)</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2" t="str">
        <f>Sheet1!A316</f>
        <v>view-wms</v>
      </c>
      <c r="E322" t="str">
        <f>Sheet1!I316</f>
        <v>PwC/ii</v>
      </c>
    </row>
    <row r="323" spans="1:5" ht="86.4" x14ac:dyDescent="0.3">
      <c r="A323" t="str">
        <f>IF(Sheet1!B317="",CONCATENATE(LEFT(Sheet1!E317,50),"..."),Sheet1!B317)</f>
        <v>A.35.IR39.harmonized.layer.name</v>
      </c>
      <c r="B323" t="str">
        <f>CONCATENATE("type:",SUBSTITUTE(Sheet1!C317,CHAR(10),",type:"))&amp;","&amp;"sev:"&amp;Sheet1!D317&amp;","&amp;"ms:"&amp;Sheet1!H317&amp;","&amp;"status:confirmed"</f>
        <v>type:GE,sev:minor,ms:ARENA,status:confirmed</v>
      </c>
      <c r="C323" s="39" t="str">
        <f>"*This issue has been extracted from the issue list on:https://ies-svn.jrc.ec.europa.eu/issues/2685*"&amp;CHAR(10)&amp;"# Comment"&amp;CHAR(10)&amp;Sheet1!E317&amp;CHAR(10)&amp;IF(Sheet1!F317&lt;&gt;"","# Proposed Change"&amp;CHAR(10)&amp;Sheet1!F317,)</f>
        <v xml:space="preserve">*This issue has been extracted from the issue list on:https://ies-svn.jrc.ec.europa.eu/issues/2685*
# Comment
Overlap with A.10 with regard to the testing of the HREF attribute.
</v>
      </c>
      <c r="D323" t="str">
        <f>Sheet1!A317</f>
        <v>view-wms</v>
      </c>
      <c r="E323" t="str">
        <f>Sheet1!I317</f>
        <v>Tim Duffy</v>
      </c>
    </row>
    <row r="324" spans="1:5" ht="158.4" x14ac:dyDescent="0.3">
      <c r="A324" t="str">
        <f>IF(Sheet1!B318="",CONCATENATE(LEFT(Sheet1!E318,50),"..."),Sheet1!B318)</f>
        <v>A.35.IR39.harmonized.layer.name</v>
      </c>
      <c r="B324" t="str">
        <f>CONCATENATE("type:",SUBSTITUTE(Sheet1!C318,CHAR(10),",type:"))&amp;","&amp;"sev:"&amp;Sheet1!D318&amp;","&amp;"ms:"&amp;Sheet1!H318&amp;","&amp;"status:confirmed"</f>
        <v>type:GE,sev:,ms:AT,status:confirmed</v>
      </c>
      <c r="C324" s="39" t="str">
        <f>"*This issue has been extracted from the issue list on:https://ies-svn.jrc.ec.europa.eu/issues/2685*"&amp;CHAR(10)&amp;"# Comment"&amp;CHAR(10)&amp;Sheet1!E318&amp;CHAR(10)&amp;IF(Sheet1!F318&lt;&gt;"","# Proposed Change"&amp;CHAR(10)&amp;Sheet1!F318,)</f>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D324" t="str">
        <f>Sheet1!A318</f>
        <v>View-wms</v>
      </c>
      <c r="E324" t="str">
        <f>Sheet1!I318</f>
        <v>PwC/ii</v>
      </c>
    </row>
    <row r="325" spans="1:5" ht="100.8" x14ac:dyDescent="0.3">
      <c r="A325" t="str">
        <f>IF(Sheet1!B319="",CONCATENATE(LEFT(Sheet1!E319,50),"..."),Sheet1!B319)</f>
        <v>A.35.IR39.harmonized.layer.name</v>
      </c>
      <c r="B325" t="str">
        <f>CONCATENATE("type:",SUBSTITUTE(Sheet1!C319,CHAR(10),",type:"))&amp;","&amp;"sev:"&amp;Sheet1!D319&amp;","&amp;"ms:"&amp;Sheet1!H319&amp;","&amp;"status:confirmed"</f>
        <v>type:ED,sev:Minor,ms:NL,status:confirmed</v>
      </c>
      <c r="C325" s="39" t="str">
        <f>"*This issue has been extracted from the issue list on:https://ies-svn.jrc.ec.europa.eu/issues/2685*"&amp;CHAR(10)&amp;"# Comment"&amp;CHAR(10)&amp;Sheet1!E319&amp;CHAR(10)&amp;IF(Sheet1!F319&lt;&gt;"","# Proposed Change"&amp;CHAR(10)&amp;Sheet1!F319,)</f>
        <v>*This issue has been extracted from the issue list on:https://ies-svn.jrc.ec.europa.eu/issues/2685*
# Comment
A typo. The “test method” section and the Notes section refer to “WMTS layers”. This must be “WMS layers”.
# Proposed Change
Change WMTS to WMS</v>
      </c>
      <c r="D325" t="str">
        <f>Sheet1!A319</f>
        <v>View-wms</v>
      </c>
      <c r="E325" t="str">
        <f>Sheet1!I319</f>
        <v>PwC/ii</v>
      </c>
    </row>
    <row r="326" spans="1:5" ht="100.8" x14ac:dyDescent="0.3">
      <c r="A326" t="str">
        <f>IF(Sheet1!B320="",CONCATENATE(LEFT(Sheet1!E320,50),"..."),Sheet1!B320)</f>
        <v>A.35.IR39.harmonized.layer.name</v>
      </c>
      <c r="B326" t="str">
        <f>CONCATENATE("type:",SUBSTITUTE(Sheet1!C320,CHAR(10),",type:"))&amp;","&amp;"sev:"&amp;Sheet1!D320&amp;","&amp;"ms:"&amp;Sheet1!H320&amp;","&amp;"status:confirmed"</f>
        <v>type:ED,sev:Minor,ms:NL,status:confirmed</v>
      </c>
      <c r="C326" s="39" t="str">
        <f>"*This issue has been extracted from the issue list on:https://ies-svn.jrc.ec.europa.eu/issues/2685*"&amp;CHAR(10)&amp;"# Comment"&amp;CHAR(10)&amp;Sheet1!E320&amp;CHAR(10)&amp;IF(Sheet1!F320&lt;&gt;"","# Proposed Change"&amp;CHAR(10)&amp;Sheet1!F320,)</f>
        <v>*This issue has been extracted from the issue list on:https://ies-svn.jrc.ec.europa.eu/issues/2685*
# Comment
A typo. The “test method” section and the Notes section refer to “WMTS layers”. This must be “WMS layers”.
# Proposed Change
Change WMTS to WMS</v>
      </c>
      <c r="D326" t="str">
        <f>Sheet1!A320</f>
        <v>View-wms</v>
      </c>
      <c r="E326" t="str">
        <f>Sheet1!I320</f>
        <v>PwC/ii</v>
      </c>
    </row>
    <row r="327" spans="1:5" ht="100.8" x14ac:dyDescent="0.3">
      <c r="A327" t="str">
        <f>IF(Sheet1!B321="",CONCATENATE(LEFT(Sheet1!E321,50),"..."),Sheet1!B321)</f>
        <v>A.36.IR40.etrs89</v>
      </c>
      <c r="B327" t="str">
        <f>CONCATENATE("type:",SUBSTITUTE(Sheet1!C321,CHAR(10),",type:"))&amp;","&amp;"sev:"&amp;Sheet1!D321&amp;","&amp;"ms:"&amp;Sheet1!H321&amp;","&amp;"status:confirmed"</f>
        <v>type:GE,sev:medium,ms:DE,status:confirmed</v>
      </c>
      <c r="C327" s="39" t="str">
        <f>"*This issue has been extracted from the issue list on:https://ies-svn.jrc.ec.europa.eu/issues/2685*"&amp;CHAR(10)&amp;"# Comment"&amp;CHAR(10)&amp;Sheet1!E321&amp;CHAR(10)&amp;IF(Sheet1!F321&lt;&gt;"","# Proposed Change"&amp;CHAR(10)&amp;Sheet1!F321,)</f>
        <v xml:space="preserve">*This issue has been extracted from the issue list on:https://ies-svn.jrc.ec.europa.eu/issues/2685*
# Comment
What about the INSPIRE relevant CRS (EPSG 4258, 3034)? Should they be mentioned here as well?
# Proposed Change
Add the INSPIRE CRS applicable for WMS  </v>
      </c>
      <c r="D327" t="str">
        <f>Sheet1!A321</f>
        <v>View-wms</v>
      </c>
      <c r="E327" t="str">
        <f>Sheet1!I321</f>
        <v>PwC/ii</v>
      </c>
    </row>
    <row r="328" spans="1:5" ht="115.2" x14ac:dyDescent="0.3">
      <c r="A328" t="str">
        <f>IF(Sheet1!B322="",CONCATENATE(LEFT(Sheet1!E322,50),"..."),Sheet1!B322)</f>
        <v>A.36.IR40.etrs89.itrs.crs</v>
      </c>
      <c r="B328" t="str">
        <f>CONCATENATE("type:",SUBSTITUTE(Sheet1!C322,CHAR(10),",type:"))&amp;","&amp;"sev:"&amp;Sheet1!D322&amp;","&amp;"ms:"&amp;Sheet1!H322&amp;","&amp;"status:confirmed"</f>
        <v>type:GE,sev:medium,ms:ARENA,status:confirmed</v>
      </c>
      <c r="C328" s="39" t="str">
        <f>"*This issue has been extracted from the issue list on:https://ies-svn.jrc.ec.europa.eu/issues/2685*"&amp;CHAR(10)&amp;"# Comment"&amp;CHAR(10)&amp;Sheet1!E322&amp;CHAR(10)&amp;IF(Sheet1!F322&lt;&gt;"","# Proposed Change"&amp;CHAR(10)&amp;Sheet1!F322,)</f>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D328" t="str">
        <f>Sheet1!A322</f>
        <v>view-wms</v>
      </c>
      <c r="E328" t="str">
        <f>Sheet1!I322</f>
        <v>Tim Duffy</v>
      </c>
    </row>
    <row r="329" spans="1:5" ht="115.2" x14ac:dyDescent="0.3">
      <c r="A329" t="str">
        <f>IF(Sheet1!B323="",CONCATENATE(LEFT(Sheet1!E323,50),"..."),Sheet1!B323)</f>
        <v>A.39.IR16.spatial.data.service.keyword.embedded.metadata</v>
      </c>
      <c r="B329" t="str">
        <f>CONCATENATE("type:",SUBSTITUTE(Sheet1!C323,CHAR(10),",type:"))&amp;","&amp;"sev:"&amp;Sheet1!D323&amp;","&amp;"ms:"&amp;Sheet1!H323&amp;","&amp;"status:confirmed"</f>
        <v>type:,sev:,ms:ARENA,status:confirmed</v>
      </c>
      <c r="C329" s="39" t="str">
        <f>"*This issue has been extracted from the issue list on:https://ies-svn.jrc.ec.europa.eu/issues/2685*"&amp;CHAR(10)&amp;"# Comment"&amp;CHAR(10)&amp;Sheet1!E323&amp;CHAR(10)&amp;IF(Sheet1!F323&lt;&gt;"","# Proposed Change"&amp;CHAR(10)&amp;Sheet1!F323,)</f>
        <v>*This issue has been extracted from the issue list on:https://ies-svn.jrc.ec.europa.eu/issues/2685*
# Comment
Test case already includes a test for this. 
This test case only needs to be executed in the context of “scenario 2”. 
# Proposed Change
Consider merging with A.13.IR18.keywords.node.</v>
      </c>
      <c r="D329" t="str">
        <f>Sheet1!A323</f>
        <v>view-wms</v>
      </c>
      <c r="E329" t="str">
        <f>Sheet1!I323</f>
        <v>Tim Duffy</v>
      </c>
    </row>
    <row r="330" spans="1:5" ht="115.2" x14ac:dyDescent="0.3">
      <c r="A330" t="str">
        <f>IF(Sheet1!B324="",CONCATENATE(LEFT(Sheet1!E324,50),"..."),Sheet1!B324)</f>
        <v>IR01</v>
      </c>
      <c r="B330" t="str">
        <f>CONCATENATE("type:",SUBSTITUTE(Sheet1!C324,CHAR(10),",type:"))&amp;","&amp;"sev:"&amp;Sheet1!D324&amp;","&amp;"ms:"&amp;Sheet1!H324&amp;","&amp;"status:confirmed"</f>
        <v>type:CR,sev:Medium,ms:ARENA,status:confirmed</v>
      </c>
      <c r="C330" s="39" t="str">
        <f>"*This issue has been extracted from the issue list on:https://ies-svn.jrc.ec.europa.eu/issues/2685*"&amp;CHAR(10)&amp;"# Comment"&amp;CHAR(10)&amp;Sheet1!E324&amp;CHAR(10)&amp;IF(Sheet1!F324&lt;&gt;"","# Proposed Change"&amp;CHAR(10)&amp;Sheet1!F324,)</f>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D330" t="str">
        <f>Sheet1!A324</f>
        <v>view-wms</v>
      </c>
      <c r="E330" t="str">
        <f>Sheet1!I324</f>
        <v>Tim Duffy</v>
      </c>
    </row>
    <row r="331" spans="1:5" ht="129.6" x14ac:dyDescent="0.3">
      <c r="A331" t="str">
        <f>IF(Sheet1!B325="",CONCATENATE(LEFT(Sheet1!E325,50),"..."),Sheet1!B325)</f>
        <v>IR02, IR03</v>
      </c>
      <c r="B331" t="str">
        <f>CONCATENATE("type:",SUBSTITUTE(Sheet1!C325,CHAR(10),",type:"))&amp;","&amp;"sev:"&amp;Sheet1!D325&amp;","&amp;"ms:"&amp;Sheet1!H325&amp;","&amp;"status:confirmed"</f>
        <v>type:CT,sev:Medium,ms:ARENA,status:confirmed</v>
      </c>
      <c r="C331" s="39" t="str">
        <f>"*This issue has been extracted from the issue list on:https://ies-svn.jrc.ec.europa.eu/issues/2685*"&amp;CHAR(10)&amp;"# Comment"&amp;CHAR(10)&amp;Sheet1!E325&amp;CHAR(10)&amp;IF(Sheet1!F325&lt;&gt;"","# Proposed Change"&amp;CHAR(10)&amp;Sheet1!F325,)</f>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D331" t="str">
        <f>Sheet1!A325</f>
        <v>view-wms</v>
      </c>
      <c r="E331" t="str">
        <f>Sheet1!I325</f>
        <v>Tim Duffy</v>
      </c>
    </row>
    <row r="332" spans="1:5" ht="172.8" x14ac:dyDescent="0.3">
      <c r="A332" t="str">
        <f>IF(Sheet1!B326="",CONCATENATE(LEFT(Sheet1!E326,50),"..."),Sheet1!B326)</f>
        <v>IR02, IR03</v>
      </c>
      <c r="B332" t="str">
        <f>CONCATENATE("type:",SUBSTITUTE(Sheet1!C326,CHAR(10),",type:"))&amp;","&amp;"sev:"&amp;Sheet1!D326&amp;","&amp;"ms:"&amp;Sheet1!H326&amp;","&amp;"status:confirmed"</f>
        <v>type:CT,sev:Medium,ms:ARENA,status:confirmed</v>
      </c>
      <c r="C332" s="39" t="str">
        <f>"*This issue has been extracted from the issue list on:https://ies-svn.jrc.ec.europa.eu/issues/2685*"&amp;CHAR(10)&amp;"# Comment"&amp;CHAR(10)&amp;Sheet1!E326&amp;CHAR(10)&amp;IF(Sheet1!F326&lt;&gt;"","# Proposed Change"&amp;CHAR(10)&amp;Sheet1!F326,)</f>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D332" t="str">
        <f>Sheet1!A326</f>
        <v>view-wms</v>
      </c>
      <c r="E332" t="str">
        <f>Sheet1!I326</f>
        <v>Tim Duffy</v>
      </c>
    </row>
    <row r="333" spans="1:5" ht="158.4" x14ac:dyDescent="0.3">
      <c r="A333" t="str">
        <f>IF(Sheet1!B327="",CONCATENATE(LEFT(Sheet1!E327,50),"..."),Sheet1!B327)</f>
        <v>IR04</v>
      </c>
      <c r="B333" t="str">
        <f>CONCATENATE("type:",SUBSTITUTE(Sheet1!C327,CHAR(10),",type:"))&amp;","&amp;"sev:"&amp;Sheet1!D327&amp;","&amp;"ms:"&amp;Sheet1!H327&amp;","&amp;"status:confirmed"</f>
        <v>type:CR,sev:medium,ms:ARENA,status:confirmed</v>
      </c>
      <c r="C333" s="39" t="str">
        <f>"*This issue has been extracted from the issue list on:https://ies-svn.jrc.ec.europa.eu/issues/2685*"&amp;CHAR(10)&amp;"# Comment"&amp;CHAR(10)&amp;Sheet1!E327&amp;CHAR(10)&amp;IF(Sheet1!F327&lt;&gt;"","# Proposed Change"&amp;CHAR(10)&amp;Sheet1!F327,)</f>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D333" t="str">
        <f>Sheet1!A327</f>
        <v>view-wms</v>
      </c>
      <c r="E333" t="str">
        <f>Sheet1!I327</f>
        <v>Tim Duffy</v>
      </c>
    </row>
    <row r="334" spans="1:5" ht="144" x14ac:dyDescent="0.3">
      <c r="A334" t="str">
        <f>IF(Sheet1!B328="",CONCATENATE(LEFT(Sheet1!E328,50),"..."),Sheet1!B328)</f>
        <v>IR06</v>
      </c>
      <c r="B334" t="str">
        <f>CONCATENATE("type:",SUBSTITUTE(Sheet1!C328,CHAR(10),",type:"))&amp;","&amp;"sev:"&amp;Sheet1!D328&amp;","&amp;"ms:"&amp;Sheet1!H328&amp;","&amp;"status:confirmed"</f>
        <v>type:ED,sev:medium,ms:ARENA,status:confirmed</v>
      </c>
      <c r="C334" s="39" t="str">
        <f>"*This issue has been extracted from the issue list on:https://ies-svn.jrc.ec.europa.eu/issues/2685*"&amp;CHAR(10)&amp;"# Comment"&amp;CHAR(10)&amp;Sheet1!E328&amp;CHAR(10)&amp;IF(Sheet1!F328&lt;&gt;"","# Proposed Change"&amp;CHAR(10)&amp;Sheet1!F328,)</f>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D334" t="str">
        <f>Sheet1!A328</f>
        <v>view-wms</v>
      </c>
      <c r="E334" t="str">
        <f>Sheet1!I328</f>
        <v>Tim Duffy</v>
      </c>
    </row>
    <row r="335" spans="1:5" ht="172.8" x14ac:dyDescent="0.3">
      <c r="A335" t="str">
        <f>IF(Sheet1!B329="",CONCATENATE(LEFT(Sheet1!E329,50),"..."),Sheet1!B329)</f>
        <v>IR07</v>
      </c>
      <c r="B335" t="str">
        <f>CONCATENATE("type:",SUBSTITUTE(Sheet1!C329,CHAR(10),",type:"))&amp;","&amp;"sev:"&amp;Sheet1!D329&amp;","&amp;"ms:"&amp;Sheet1!H329&amp;","&amp;"status:confirmed"</f>
        <v>type:ED,sev:medium,ms:ARENA,status:confirmed</v>
      </c>
      <c r="C335" s="39" t="str">
        <f>"*This issue has been extracted from the issue list on:https://ies-svn.jrc.ec.europa.eu/issues/2685*"&amp;CHAR(10)&amp;"# Comment"&amp;CHAR(10)&amp;Sheet1!E329&amp;CHAR(10)&amp;IF(Sheet1!F329&lt;&gt;"","# Proposed Change"&amp;CHAR(10)&amp;Sheet1!F329,)</f>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D335" t="str">
        <f>Sheet1!A329</f>
        <v>view-wms</v>
      </c>
      <c r="E335" t="str">
        <f>Sheet1!I329</f>
        <v>Tim Duffy</v>
      </c>
    </row>
    <row r="336" spans="1:5" ht="144" x14ac:dyDescent="0.3">
      <c r="A336" t="str">
        <f>IF(Sheet1!B330="",CONCATENATE(LEFT(Sheet1!E330,50),"..."),Sheet1!B330)</f>
        <v>IR07</v>
      </c>
      <c r="B336" t="str">
        <f>CONCATENATE("type:",SUBSTITUTE(Sheet1!C330,CHAR(10),",type:"))&amp;","&amp;"sev:"&amp;Sheet1!D330&amp;","&amp;"ms:"&amp;Sheet1!H330&amp;","&amp;"status:confirmed"</f>
        <v>type:ED,sev:medium,ms:ARENA,status:confirmed</v>
      </c>
      <c r="C336" s="39" t="str">
        <f>"*This issue has been extracted from the issue list on:https://ies-svn.jrc.ec.europa.eu/issues/2685*"&amp;CHAR(10)&amp;"# Comment"&amp;CHAR(10)&amp;Sheet1!E330&amp;CHAR(10)&amp;IF(Sheet1!F330&lt;&gt;"","# Proposed Change"&amp;CHAR(10)&amp;Sheet1!F330,)</f>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D336" t="str">
        <f>Sheet1!A330</f>
        <v>view-wms</v>
      </c>
      <c r="E336" t="str">
        <f>Sheet1!I330</f>
        <v>Tim Duffy</v>
      </c>
    </row>
    <row r="337" spans="1:5" ht="129.6" x14ac:dyDescent="0.3">
      <c r="A337" t="str">
        <f>IF(Sheet1!B331="",CONCATENATE(LEFT(Sheet1!E331,50),"..."),Sheet1!B331)</f>
        <v>IR17</v>
      </c>
      <c r="B337" t="str">
        <f>CONCATENATE("type:",SUBSTITUTE(Sheet1!C331,CHAR(10),",type:"))&amp;","&amp;"sev:"&amp;Sheet1!D331&amp;","&amp;"ms:"&amp;Sheet1!H331&amp;","&amp;"status:confirmed"</f>
        <v>type:CT,sev:medium,ms:ARENA,status:confirmed</v>
      </c>
      <c r="C337" s="39" t="str">
        <f>"*This issue has been extracted from the issue list on:https://ies-svn.jrc.ec.europa.eu/issues/2685*"&amp;CHAR(10)&amp;"# Comment"&amp;CHAR(10)&amp;Sheet1!E331&amp;CHAR(10)&amp;IF(Sheet1!F331&lt;&gt;"","# Proposed Change"&amp;CHAR(10)&amp;Sheet1!F331,)</f>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D337" t="str">
        <f>Sheet1!A331</f>
        <v>view-wms</v>
      </c>
      <c r="E337" t="str">
        <f>Sheet1!I331</f>
        <v>Tim Duffy</v>
      </c>
    </row>
    <row r="338" spans="1:5" ht="172.8" x14ac:dyDescent="0.3">
      <c r="A338" t="str">
        <f>IF(Sheet1!B332="",CONCATENATE(LEFT(Sheet1!E332,50),"..."),Sheet1!B332)</f>
        <v>IR37 (missing test case)</v>
      </c>
      <c r="B338" t="str">
        <f>CONCATENATE("type:",SUBSTITUTE(Sheet1!C332,CHAR(10),",type:"))&amp;","&amp;"sev:"&amp;Sheet1!D332&amp;","&amp;"ms:"&amp;Sheet1!H332&amp;","&amp;"status:confirmed"</f>
        <v>type:CT,sev:minor,ms:ARENA,status:confirmed</v>
      </c>
      <c r="C338" s="39" t="str">
        <f>"*This issue has been extracted from the issue list on:https://ies-svn.jrc.ec.europa.eu/issues/2685*"&amp;CHAR(10)&amp;"# Comment"&amp;CHAR(10)&amp;Sheet1!E332&amp;CHAR(10)&amp;IF(Sheet1!F332&lt;&gt;"","# Proposed Change"&amp;CHAR(10)&amp;Sheet1!F332,)</f>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D338" t="str">
        <f>Sheet1!A332</f>
        <v>view-wms</v>
      </c>
      <c r="E338" t="str">
        <f>Sheet1!I332</f>
        <v>Tim Duffy</v>
      </c>
    </row>
    <row r="339" spans="1:5" ht="86.4" x14ac:dyDescent="0.3">
      <c r="A339" t="str">
        <f>IF(Sheet1!B333="",CONCATENATE(LEFT(Sheet1!E333,50),"..."),Sheet1!B333)</f>
        <v>IR49 (missing)</v>
      </c>
      <c r="B339" t="str">
        <f>CONCATENATE("type:",SUBSTITUTE(Sheet1!C333,CHAR(10),",type:"))&amp;","&amp;"sev:"&amp;Sheet1!D333&amp;","&amp;"ms:"&amp;Sheet1!H333&amp;","&amp;"status:confirmed"</f>
        <v>type:CT,sev:Medium,ms:ARENA,status:confirmed</v>
      </c>
      <c r="C339" s="39" t="str">
        <f>"*This issue has been extracted from the issue list on:https://ies-svn.jrc.ec.europa.eu/issues/2685*"&amp;CHAR(10)&amp;"# Comment"&amp;CHAR(10)&amp;Sheet1!E333&amp;CHAR(10)&amp;IF(Sheet1!F333&lt;&gt;"","# Proposed Change"&amp;CHAR(10)&amp;Sheet1!F333,)</f>
        <v xml:space="preserve">*This issue has been extracted from the issue list on:https://ies-svn.jrc.ec.europa.eu/issues/2685*
# Comment
It is not clear why IR49 on category layer MetadataURL cannot be tested. 
</v>
      </c>
      <c r="D339" t="str">
        <f>Sheet1!A333</f>
        <v>view-wms</v>
      </c>
      <c r="E339" t="str">
        <f>Sheet1!I333</f>
        <v>Tim Duffy</v>
      </c>
    </row>
    <row r="340" spans="1:5" ht="129.6" x14ac:dyDescent="0.3">
      <c r="A340" t="str">
        <f>IF(Sheet1!B334="",CONCATENATE(LEFT(Sheet1!E334,50),"..."),Sheet1!B334)</f>
        <v>IR50-IR59</v>
      </c>
      <c r="B340" t="str">
        <f>CONCATENATE("type:",SUBSTITUTE(Sheet1!C334,CHAR(10),",type:"))&amp;","&amp;"sev:"&amp;Sheet1!D334&amp;","&amp;"ms:"&amp;Sheet1!H334&amp;","&amp;"status:confirmed"</f>
        <v>type:CT,sev:Medium,ms:ARENA,status:confirmed</v>
      </c>
      <c r="C340" s="39" t="str">
        <f>"*This issue has been extracted from the issue list on:https://ies-svn.jrc.ec.europa.eu/issues/2685*"&amp;CHAR(10)&amp;"# Comment"&amp;CHAR(10)&amp;Sheet1!E334&amp;CHAR(10)&amp;IF(Sheet1!F334&lt;&gt;"","# Proposed Change"&amp;CHAR(10)&amp;Sheet1!F334,)</f>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D340" t="str">
        <f>Sheet1!A334</f>
        <v>view-wms</v>
      </c>
      <c r="E340" t="str">
        <f>Sheet1!I334</f>
        <v>Tim Duffy</v>
      </c>
    </row>
    <row r="341" spans="1:5" ht="216" x14ac:dyDescent="0.3">
      <c r="A341" t="str">
        <f>IF(Sheet1!B335="",CONCATENATE(LEFT(Sheet1!E335,50),"..."),Sheet1!B335)</f>
        <v>missing for IR09</v>
      </c>
      <c r="B341" t="str">
        <f>CONCATENATE("type:",SUBSTITUTE(Sheet1!C335,CHAR(10),",type:"))&amp;","&amp;"sev:"&amp;Sheet1!D335&amp;","&amp;"ms:"&amp;Sheet1!H335&amp;","&amp;"status:confirmed"</f>
        <v>type:CT,sev:medium,ms:ARENA,status:confirmed</v>
      </c>
      <c r="C341" s="39" t="str">
        <f>"*This issue has been extracted from the issue list on:https://ies-svn.jrc.ec.europa.eu/issues/2685*"&amp;CHAR(10)&amp;"# Comment"&amp;CHAR(10)&amp;Sheet1!E335&amp;CHAR(10)&amp;IF(Sheet1!F335&lt;&gt;"","# Proposed Change"&amp;CHAR(10)&amp;Sheet1!F335,)</f>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D341" t="str">
        <f>Sheet1!A335</f>
        <v>view-wms</v>
      </c>
      <c r="E341" t="str">
        <f>Sheet1!I335</f>
        <v>Tim Duffy</v>
      </c>
    </row>
    <row r="342" spans="1:5" ht="129.6" x14ac:dyDescent="0.3">
      <c r="A342" t="str">
        <f>IF(Sheet1!B336="",CONCATENATE(LEFT(Sheet1!E336,50),"..."),Sheet1!B336)</f>
        <v>If MetadataURL is specified in the Extended Capabi...</v>
      </c>
      <c r="B342" t="str">
        <f>CONCATENATE("type:",SUBSTITUTE(Sheet1!C336,CHAR(10),",type:"))&amp;","&amp;"sev:"&amp;Sheet1!D336&amp;","&amp;"ms:"&amp;Sheet1!H336&amp;","&amp;"status:confirmed"</f>
        <v>type:GE,sev:,ms:JRC,status:confirmed</v>
      </c>
      <c r="C342" s="39" t="str">
        <f>"*This issue has been extracted from the issue list on:https://ies-svn.jrc.ec.europa.eu/issues/2685*"&amp;CHAR(10)&amp;"# Comment"&amp;CHAR(10)&amp;Sheet1!E336&amp;CHAR(10)&amp;IF(Sheet1!F336&lt;&gt;"","# Proposed Change"&amp;CHAR(10)&amp;Sheet1!F336,)</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2" t="str">
        <f>Sheet1!A336</f>
        <v>view-wms</v>
      </c>
      <c r="E342" t="str">
        <f>Sheet1!I336</f>
        <v>PwC/ii</v>
      </c>
    </row>
    <row r="343" spans="1:5" ht="158.4" x14ac:dyDescent="0.3">
      <c r="A343" t="str">
        <f>IF(Sheet1!B337="",CONCATENATE(LEFT(Sheet1!E337,50),"..."),Sheet1!B337)</f>
        <v>When the resource referenced by a MetadataURL elem...</v>
      </c>
      <c r="B343" t="str">
        <f>CONCATENATE("type:",SUBSTITUTE(Sheet1!C337,CHAR(10),",type:"))&amp;","&amp;"sev:"&amp;Sheet1!D337&amp;","&amp;"ms:"&amp;Sheet1!H337&amp;","&amp;"status:confirmed"</f>
        <v>type:GE,sev:,ms:JRC,status:confirmed</v>
      </c>
      <c r="C343" s="39" t="str">
        <f>"*This issue has been extracted from the issue list on:https://ies-svn.jrc.ec.europa.eu/issues/2685*"&amp;CHAR(10)&amp;"# Comment"&amp;CHAR(10)&amp;Sheet1!E337&amp;CHAR(10)&amp;IF(Sheet1!F337&lt;&gt;"","# Proposed Change"&amp;CHAR(10)&amp;Sheet1!F337,)</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3" t="str">
        <f>Sheet1!A337</f>
        <v>view-wms</v>
      </c>
      <c r="E343" t="str">
        <f>Sheet1!I337</f>
        <v>PwC/ii</v>
      </c>
    </row>
    <row r="344" spans="1:5" ht="158.4" x14ac:dyDescent="0.3">
      <c r="A344" t="str">
        <f>IF(Sheet1!B338="",CONCATENATE(LEFT(Sheet1!E338,50),"..."),Sheet1!B338)</f>
        <v>The Prerequisites contain  the following sentences...</v>
      </c>
      <c r="B344" t="str">
        <f>CONCATENATE("type:",SUBSTITUTE(Sheet1!C338,CHAR(10),",type:"))&amp;","&amp;"sev:"&amp;Sheet1!D338&amp;","&amp;"ms:"&amp;Sheet1!H338&amp;","&amp;"status:confirmed"</f>
        <v>type:GE,sev:,ms:JRC,status:confirmed</v>
      </c>
      <c r="C344" s="39" t="str">
        <f>"*This issue has been extracted from the issue list on:https://ies-svn.jrc.ec.europa.eu/issues/2685*"&amp;CHAR(10)&amp;"# Comment"&amp;CHAR(10)&amp;Sheet1!E338&amp;CHAR(10)&amp;IF(Sheet1!F338&lt;&gt;"","# Proposed Change"&amp;CHAR(10)&amp;Sheet1!F338,)</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4" t="str">
        <f>Sheet1!A338</f>
        <v>view-wms</v>
      </c>
      <c r="E344" t="str">
        <f>Sheet1!I338</f>
        <v>PwC/ii</v>
      </c>
    </row>
    <row r="345" spans="1:5" ht="129.6" x14ac:dyDescent="0.3">
      <c r="A345" t="str">
        <f>IF(Sheet1!B339="",CONCATENATE(LEFT(Sheet1!E339,50),"..."),Sheet1!B339)</f>
        <v>If MetadataURL is specified in the Extended Capabi...</v>
      </c>
      <c r="B345" t="str">
        <f>CONCATENATE("type:",SUBSTITUTE(Sheet1!C339,CHAR(10),",type:"))&amp;","&amp;"sev:"&amp;Sheet1!D339&amp;","&amp;"ms:"&amp;Sheet1!H339&amp;","&amp;"status:confirmed"</f>
        <v>type:GE,sev:,ms:JRC,status:confirmed</v>
      </c>
      <c r="C345" s="39" t="str">
        <f>"*This issue has been extracted from the issue list on:https://ies-svn.jrc.ec.europa.eu/issues/2685*"&amp;CHAR(10)&amp;"# Comment"&amp;CHAR(10)&amp;Sheet1!E339&amp;CHAR(10)&amp;IF(Sheet1!F339&lt;&gt;"","# Proposed Change"&amp;CHAR(10)&amp;Sheet1!F339,)</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5" t="str">
        <f>Sheet1!A339</f>
        <v>view-wms</v>
      </c>
      <c r="E345" t="str">
        <f>Sheet1!I339</f>
        <v>PwC/ii</v>
      </c>
    </row>
    <row r="346" spans="1:5" ht="158.4" x14ac:dyDescent="0.3">
      <c r="A346" t="str">
        <f>IF(Sheet1!B340="",CONCATENATE(LEFT(Sheet1!E340,50),"..."),Sheet1!B340)</f>
        <v>When the resource referenced by a MetadataURL elem...</v>
      </c>
      <c r="B346" t="str">
        <f>CONCATENATE("type:",SUBSTITUTE(Sheet1!C340,CHAR(10),",type:"))&amp;","&amp;"sev:"&amp;Sheet1!D340&amp;","&amp;"ms:"&amp;Sheet1!H340&amp;","&amp;"status:confirmed"</f>
        <v>type:GE,sev:,ms:JRC,status:confirmed</v>
      </c>
      <c r="C346" s="39" t="str">
        <f>"*This issue has been extracted from the issue list on:https://ies-svn.jrc.ec.europa.eu/issues/2685*"&amp;CHAR(10)&amp;"# Comment"&amp;CHAR(10)&amp;Sheet1!E340&amp;CHAR(10)&amp;IF(Sheet1!F340&lt;&gt;"","# Proposed Change"&amp;CHAR(10)&amp;Sheet1!F340,)</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6" t="str">
        <f>Sheet1!A340</f>
        <v>view-wms</v>
      </c>
      <c r="E346" t="str">
        <f>Sheet1!I340</f>
        <v>PwC/ii</v>
      </c>
    </row>
    <row r="347" spans="1:5" ht="158.4" x14ac:dyDescent="0.3">
      <c r="A347" t="str">
        <f>IF(Sheet1!B341="",CONCATENATE(LEFT(Sheet1!E341,50),"..."),Sheet1!B341)</f>
        <v>The Prerequisites contain  the following sentences...</v>
      </c>
      <c r="B347" t="str">
        <f>CONCATENATE("type:",SUBSTITUTE(Sheet1!C341,CHAR(10),",type:"))&amp;","&amp;"sev:"&amp;Sheet1!D341&amp;","&amp;"ms:"&amp;Sheet1!H341&amp;","&amp;"status:confirmed"</f>
        <v>type:GE,sev:,ms:JRC,status:confirmed</v>
      </c>
      <c r="C347" s="39" t="str">
        <f>"*This issue has been extracted from the issue list on:https://ies-svn.jrc.ec.europa.eu/issues/2685*"&amp;CHAR(10)&amp;"# Comment"&amp;CHAR(10)&amp;Sheet1!E341&amp;CHAR(10)&amp;IF(Sheet1!F341&lt;&gt;"","# Proposed Change"&amp;CHAR(10)&amp;Sheet1!F341,)</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7" t="str">
        <f>Sheet1!A341</f>
        <v>view-wms</v>
      </c>
      <c r="E347" t="str">
        <f>Sheet1!I341</f>
        <v>PwC/ii</v>
      </c>
    </row>
    <row r="348" spans="1:5" ht="115.2" x14ac:dyDescent="0.3">
      <c r="A348" t="str">
        <f>IF(Sheet1!B342="",CONCATENATE(LEFT(Sheet1!E342,50),"..."),Sheet1!B342)</f>
        <v>Explicit references to the implementation requirem...</v>
      </c>
      <c r="B348" t="str">
        <f>CONCATENATE("type:",SUBSTITUTE(Sheet1!C342,CHAR(10),",type:"))&amp;","&amp;"sev:"&amp;Sheet1!D342&amp;","&amp;"ms:"&amp;Sheet1!H342&amp;","&amp;"status:confirmed"</f>
        <v>type:ED,sev:minor,ms:ARENA,status:confirmed</v>
      </c>
      <c r="C348" s="39" t="str">
        <f>"*This issue has been extracted from the issue list on:https://ies-svn.jrc.ec.europa.eu/issues/2685*"&amp;CHAR(10)&amp;"# Comment"&amp;CHAR(10)&amp;Sheet1!E342&amp;CHAR(10)&amp;IF(Sheet1!F342&lt;&gt;"","# Proposed Change"&amp;CHAR(10)&amp;Sheet1!F342,)</f>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D348" t="str">
        <f>Sheet1!A342</f>
        <v>view-wmts</v>
      </c>
      <c r="E348" t="str">
        <f>Sheet1!I342</f>
        <v>michellutz</v>
      </c>
    </row>
    <row r="349" spans="1:5" ht="115.2" x14ac:dyDescent="0.3">
      <c r="A349" t="str">
        <f>IF(Sheet1!B343="",CONCATENATE(LEFT(Sheet1!E343,50),"..."),Sheet1!B343)</f>
        <v>Prerequisites should reference other test cases in...</v>
      </c>
      <c r="B349" t="str">
        <f>CONCATENATE("type:",SUBSTITUTE(Sheet1!C343,CHAR(10),",type:"))&amp;","&amp;"sev:"&amp;Sheet1!D343&amp;","&amp;"ms:"&amp;Sheet1!H343&amp;","&amp;"status:confirmed"</f>
        <v>type:GE,sev:medium,ms:ARENA,status:confirmed</v>
      </c>
      <c r="C349" s="39" t="str">
        <f>"*This issue has been extracted from the issue list on:https://ies-svn.jrc.ec.europa.eu/issues/2685*"&amp;CHAR(10)&amp;"# Comment"&amp;CHAR(10)&amp;Sheet1!E343&amp;CHAR(10)&amp;IF(Sheet1!F343&lt;&gt;"","# Proposed Change"&amp;CHAR(10)&amp;Sheet1!F343,)</f>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D349" t="str">
        <f>Sheet1!A343</f>
        <v>view-wmts</v>
      </c>
      <c r="E349" t="str">
        <f>Sheet1!I343</f>
        <v>michellutz</v>
      </c>
    </row>
    <row r="350" spans="1:5" ht="86.4" x14ac:dyDescent="0.3">
      <c r="A350" t="str">
        <f>IF(Sheet1!B344="",CONCATENATE(LEFT(Sheet1!E344,50),"..."),Sheet1!B344)</f>
        <v>Link to specific test case is missing for prerequi...</v>
      </c>
      <c r="B350" t="str">
        <f>CONCATENATE("type:",SUBSTITUTE(Sheet1!C344,CHAR(10),",type:"))&amp;","&amp;"sev:"&amp;Sheet1!D344&amp;","&amp;"ms:"&amp;Sheet1!H344&amp;","&amp;"status:confirmed"</f>
        <v>type:GE,sev:medium,ms:ARENA,status:confirmed</v>
      </c>
      <c r="C350" s="39" t="str">
        <f>"*This issue has been extracted from the issue list on:https://ies-svn.jrc.ec.europa.eu/issues/2685*"&amp;CHAR(10)&amp;"# Comment"&amp;CHAR(10)&amp;Sheet1!E344&amp;CHAR(10)&amp;IF(Sheet1!F344&lt;&gt;"","# Proposed Change"&amp;CHAR(10)&amp;Sheet1!F344,)</f>
        <v>*This issue has been extracted from the issue list on:https://ies-svn.jrc.ec.europa.eu/issues/2685*
# Comment
Link to specific test case is missing for prerequisites
# Proposed Change
Update prerequisites with specific reference tests</v>
      </c>
      <c r="D350" t="str">
        <f>Sheet1!A344</f>
        <v>view-wmts</v>
      </c>
      <c r="E350" t="str">
        <f>Sheet1!I344</f>
        <v>michellutz</v>
      </c>
    </row>
    <row r="351" spans="1:5" ht="86.4" x14ac:dyDescent="0.3">
      <c r="A351" t="str">
        <f>IF(Sheet1!B345="",CONCATENATE(LEFT(Sheet1!E345,50),"..."),Sheet1!B345)</f>
        <v>A.01.IR77.language.param</v>
      </c>
      <c r="B351" t="str">
        <f>CONCATENATE("type:",SUBSTITUTE(Sheet1!C345,CHAR(10),",type:"))&amp;","&amp;"sev:"&amp;Sheet1!D345&amp;","&amp;"ms:"&amp;Sheet1!H345&amp;","&amp;"status:confirmed"</f>
        <v>type:ED,sev:medium,ms:ARENA,status:confirmed</v>
      </c>
      <c r="C351" s="39" t="str">
        <f>"*This issue has been extracted from the issue list on:https://ies-svn.jrc.ec.europa.eu/issues/2685*"&amp;CHAR(10)&amp;"# Comment"&amp;CHAR(10)&amp;Sheet1!E345&amp;CHAR(10)&amp;IF(Sheet1!F345&lt;&gt;"","# Proposed Change"&amp;CHAR(10)&amp;Sheet1!F345,)</f>
        <v xml:space="preserve">*This issue has been extracted from the issue list on:https://ies-svn.jrc.ec.europa.eu/issues/2685*
# Comment
The meaning of “RESTful or procedure oriented” could be clarified.
</v>
      </c>
      <c r="D351" t="str">
        <f>Sheet1!A345</f>
        <v>view-wmts</v>
      </c>
      <c r="E351" t="str">
        <f>Sheet1!I345</f>
        <v>michellutz</v>
      </c>
    </row>
    <row r="352" spans="1:5" ht="129.6" x14ac:dyDescent="0.3">
      <c r="A352" t="str">
        <f>IF(Sheet1!B346="",CONCATENATE(LEFT(Sheet1!E346,50),"..."),Sheet1!B346)</f>
        <v>A.02.IR79.layer.metadata.ref</v>
      </c>
      <c r="B352" t="str">
        <f>CONCATENATE("type:",SUBSTITUTE(Sheet1!C346,CHAR(10),",type:"))&amp;","&amp;"sev:"&amp;Sheet1!D346&amp;","&amp;"ms:"&amp;Sheet1!H346&amp;","&amp;"status:confirmed"</f>
        <v>type:GE,type:ED,sev:medium,ms:ARENA,status:confirmed</v>
      </c>
      <c r="C352" s="39" t="str">
        <f>"*This issue has been extracted from the issue list on:https://ies-svn.jrc.ec.europa.eu/issues/2685*"&amp;CHAR(10)&amp;"# Comment"&amp;CHAR(10)&amp;Sheet1!E346&amp;CHAR(10)&amp;IF(Sheet1!F346&lt;&gt;"","# Proposed Change"&amp;CHAR(10)&amp;Sheet1!F346,)</f>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D352" t="str">
        <f>Sheet1!A346</f>
        <v>view-wmts</v>
      </c>
      <c r="E352" t="str">
        <f>Sheet1!I346</f>
        <v>michellutz</v>
      </c>
    </row>
    <row r="353" spans="1:5" ht="100.8" x14ac:dyDescent="0.3">
      <c r="A353" t="str">
        <f>IF(Sheet1!B347="",CONCATENATE(LEFT(Sheet1!E347,50),"..."),Sheet1!B347)</f>
        <v>A.03.IR82.image.format</v>
      </c>
      <c r="B353" t="str">
        <f>CONCATENATE("type:",SUBSTITUTE(Sheet1!C347,CHAR(10),",type:"))&amp;","&amp;"sev:"&amp;Sheet1!D347&amp;","&amp;"ms:"&amp;Sheet1!H347&amp;","&amp;"status:confirmed"</f>
        <v>type:ED,sev:medium,ms:ARENA,status:confirmed</v>
      </c>
      <c r="C353" s="39" t="str">
        <f>"*This issue has been extracted from the issue list on:https://ies-svn.jrc.ec.europa.eu/issues/2685*"&amp;CHAR(10)&amp;"# Comment"&amp;CHAR(10)&amp;Sheet1!E347&amp;CHAR(10)&amp;IF(Sheet1!F347&lt;&gt;"","# Proposed Change"&amp;CHAR(10)&amp;Sheet1!F347,)</f>
        <v>*This issue has been extracted from the issue list on:https://ies-svn.jrc.ec.europa.eu/issues/2685*
# Comment
Reference refers to Chapter 5.2.3.3.2.2, while the correct chapter would be Chapter 4.2.3.3.2.2
# Proposed Change
Update reference to TG VS Chapter 4.2.3.3.2.2</v>
      </c>
      <c r="D353" t="str">
        <f>Sheet1!A347</f>
        <v>view-wmts</v>
      </c>
      <c r="E353" t="str">
        <f>Sheet1!I347</f>
        <v>michellutz</v>
      </c>
    </row>
    <row r="354" spans="1:5" ht="244.8" x14ac:dyDescent="0.3">
      <c r="A354" t="str">
        <f>IF(Sheet1!B348="",CONCATENATE(LEFT(Sheet1!E348,50),"..."),Sheet1!B348)</f>
        <v>A.04.layer.name.id</v>
      </c>
      <c r="B354" t="str">
        <f>CONCATENATE("type:",SUBSTITUTE(Sheet1!C348,CHAR(10),",type:"))&amp;","&amp;"sev:"&amp;Sheet1!D348&amp;","&amp;"ms:"&amp;Sheet1!H348&amp;","&amp;"status:confirmed"</f>
        <v>type:ED,sev:medium,ms:ARENA,status:confirmed</v>
      </c>
      <c r="C354" s="39" t="str">
        <f>"*This issue has been extracted from the issue list on:https://ies-svn.jrc.ec.europa.eu/issues/2685*"&amp;CHAR(10)&amp;"# Comment"&amp;CHAR(10)&amp;Sheet1!E348&amp;CHAR(10)&amp;IF(Sheet1!F348&lt;&gt;"","# Proposed Change"&amp;CHAR(10)&amp;Sheet1!F348,)</f>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D354" t="str">
        <f>Sheet1!A348</f>
        <v>view-wmts</v>
      </c>
      <c r="E354" t="str">
        <f>Sheet1!I348</f>
        <v>michellutz</v>
      </c>
    </row>
    <row r="355" spans="1:5" ht="187.2" x14ac:dyDescent="0.3">
      <c r="A355" t="str">
        <f>IF(Sheet1!B349="",CONCATENATE(LEFT(Sheet1!E349,50),"..."),Sheet1!B349)</f>
        <v>A.05.IR85.layer.title</v>
      </c>
      <c r="B355" t="str">
        <f>CONCATENATE("type:",SUBSTITUTE(Sheet1!C349,CHAR(10),",type:"))&amp;","&amp;"sev:"&amp;Sheet1!D349&amp;","&amp;"ms:"&amp;Sheet1!H349&amp;","&amp;"status:confirmed"</f>
        <v>type:ED,sev:minor,ms:ARENA,status:confirmed</v>
      </c>
      <c r="C355" s="39" t="str">
        <f>"*This issue has been extracted from the issue list on:https://ies-svn.jrc.ec.europa.eu/issues/2685*"&amp;CHAR(10)&amp;"# Comment"&amp;CHAR(10)&amp;Sheet1!E349&amp;CHAR(10)&amp;IF(Sheet1!F349&lt;&gt;"","# Proposed Change"&amp;CHAR(10)&amp;Sheet1!F349,)</f>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D355" t="str">
        <f>Sheet1!A349</f>
        <v>view-wmts</v>
      </c>
      <c r="E355" t="str">
        <f>Sheet1!I349</f>
        <v>michellutz</v>
      </c>
    </row>
    <row r="356" spans="1:5" ht="86.4" x14ac:dyDescent="0.3">
      <c r="A356" t="str">
        <f>IF(Sheet1!B350="",CONCATENATE(LEFT(Sheet1!E350,50),"..."),Sheet1!B350)</f>
        <v>A.05.IR85.layer.title</v>
      </c>
      <c r="B356" t="str">
        <f>CONCATENATE("type:",SUBSTITUTE(Sheet1!C350,CHAR(10),",type:"))&amp;","&amp;"sev:"&amp;Sheet1!D350&amp;","&amp;"ms:"&amp;Sheet1!H350&amp;","&amp;"status:confirmed"</f>
        <v>type:ED,sev:Minor,ms:ARENA,status:confirmed</v>
      </c>
      <c r="C356" s="39" t="str">
        <f>"*This issue has been extracted from the issue list on:https://ies-svn.jrc.ec.europa.eu/issues/2685*"&amp;CHAR(10)&amp;"# Comment"&amp;CHAR(10)&amp;Sheet1!E350&amp;CHAR(10)&amp;IF(Sheet1!F350&lt;&gt;"","# Proposed Change"&amp;CHAR(10)&amp;Sheet1!F350,)</f>
        <v>*This issue has been extracted from the issue list on:https://ies-svn.jrc.ec.europa.eu/issues/2685*
# Comment
Add an explicit reference to implementation requirement 85
# Proposed Change
Add an explicit reference to implementation requirement 85</v>
      </c>
      <c r="D356" t="str">
        <f>Sheet1!A350</f>
        <v>view-wmts</v>
      </c>
      <c r="E356" t="str">
        <f>Sheet1!I350</f>
        <v>michellutz</v>
      </c>
    </row>
    <row r="357" spans="1:5" ht="115.2" x14ac:dyDescent="0.3">
      <c r="A357" t="str">
        <f>IF(Sheet1!B351="",CONCATENATE(LEFT(Sheet1!E351,50),"..."),Sheet1!B351)</f>
        <v>A.06.IR86.layer.abstract</v>
      </c>
      <c r="B357" t="str">
        <f>CONCATENATE("type:",SUBSTITUTE(Sheet1!C351,CHAR(10),",type:"))&amp;","&amp;"sev:"&amp;Sheet1!D351&amp;","&amp;"ms:"&amp;Sheet1!H351&amp;","&amp;"status:confirmed"</f>
        <v>type:AT,sev:critical,ms:ARENA,status:confirmed</v>
      </c>
      <c r="C357" s="39" t="str">
        <f>"*This issue has been extracted from the issue list on:https://ies-svn.jrc.ec.europa.eu/issues/2685*"&amp;CHAR(10)&amp;"# Comment"&amp;CHAR(10)&amp;Sheet1!E351&amp;CHAR(10)&amp;IF(Sheet1!F351&lt;&gt;"","# Proposed Change"&amp;CHAR(10)&amp;Sheet1!F351,)</f>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D357" t="str">
        <f>Sheet1!A351</f>
        <v>view-wmts</v>
      </c>
      <c r="E357" t="str">
        <f>Sheet1!I351</f>
        <v>michellutz</v>
      </c>
    </row>
    <row r="358" spans="1:5" ht="100.8" x14ac:dyDescent="0.3">
      <c r="A358" t="str">
        <f>IF(Sheet1!B352="",CONCATENATE(LEFT(Sheet1!E352,50),"..."),Sheet1!B352)</f>
        <v>A.07.IR88.layer.bbox</v>
      </c>
      <c r="B358" t="str">
        <f>CONCATENATE("type:",SUBSTITUTE(Sheet1!C352,CHAR(10),",type:"))&amp;","&amp;"sev:"&amp;Sheet1!D352&amp;","&amp;"ms:"&amp;Sheet1!H352&amp;","&amp;"status:confirmed"</f>
        <v>type:AT,sev:critical,ms:ARENA,status:confirmed</v>
      </c>
      <c r="C358" s="39" t="str">
        <f>"*This issue has been extracted from the issue list on:https://ies-svn.jrc.ec.europa.eu/issues/2685*"&amp;CHAR(10)&amp;"# Comment"&amp;CHAR(10)&amp;Sheet1!E352&amp;CHAR(10)&amp;IF(Sheet1!F352&lt;&gt;"","# Proposed Change"&amp;CHAR(10)&amp;Sheet1!F352,)</f>
        <v>*This issue has been extracted from the issue list on:https://ies-svn.jrc.ec.europa.eu/issues/2685*
# Comment
The test method states “longitude and latitude, in this order” – How to test that a value is longitude or latitude?
# Proposed Change
Evaluate and update test method</v>
      </c>
      <c r="D358" t="str">
        <f>Sheet1!A352</f>
        <v>view-wmts</v>
      </c>
      <c r="E358" t="str">
        <f>Sheet1!I352</f>
        <v>michellutz</v>
      </c>
    </row>
    <row r="359" spans="1:5" ht="129.6" x14ac:dyDescent="0.3">
      <c r="A359" t="str">
        <f>IF(Sheet1!B353="",CONCATENATE(LEFT(Sheet1!E353,50),"..."),Sheet1!B353)</f>
        <v>A.08.IR90.layer.style</v>
      </c>
      <c r="B359" t="str">
        <f>CONCATENATE("type:",SUBSTITUTE(Sheet1!C353,CHAR(10),",type:"))&amp;","&amp;"sev:"&amp;Sheet1!D353&amp;","&amp;"ms:"&amp;Sheet1!H353&amp;","&amp;"status:confirmed"</f>
        <v>type:AT,sev:critical,ms:ARENA,status:confirmed</v>
      </c>
      <c r="C359" s="39" t="str">
        <f>"*This issue has been extracted from the issue list on:https://ies-svn.jrc.ec.europa.eu/issues/2685*"&amp;CHAR(10)&amp;"# Comment"&amp;CHAR(10)&amp;Sheet1!E353&amp;CHAR(10)&amp;IF(Sheet1!F353&lt;&gt;"","# Proposed Change"&amp;CHAR(10)&amp;Sheet1!F353,)</f>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D359" t="str">
        <f>Sheet1!A353</f>
        <v>view-wmts</v>
      </c>
      <c r="E359" t="str">
        <f>Sheet1!I353</f>
        <v>michellutz</v>
      </c>
    </row>
    <row r="360" spans="1:5" ht="115.2" x14ac:dyDescent="0.3">
      <c r="A360" t="str">
        <f>IF(Sheet1!B354="",CONCATENATE(LEFT(Sheet1!E354,50),"..."),Sheet1!B354)</f>
        <v>A.09.IR91.layer.legend</v>
      </c>
      <c r="B360" t="str">
        <f>CONCATENATE("type:",SUBSTITUTE(Sheet1!C354,CHAR(10),",type:"))&amp;","&amp;"sev:"&amp;Sheet1!D354&amp;","&amp;"ms:"&amp;Sheet1!H354&amp;","&amp;"status:confirmed"</f>
        <v>type:CR,sev:critical,ms:ARENA,status:confirmed</v>
      </c>
      <c r="C360" s="39" t="str">
        <f>"*This issue has been extracted from the issue list on:https://ies-svn.jrc.ec.europa.eu/issues/2685*"&amp;CHAR(10)&amp;"# Comment"&amp;CHAR(10)&amp;Sheet1!E354&amp;CHAR(10)&amp;IF(Sheet1!F354&lt;&gt;"","# Proposed Change"&amp;CHAR(10)&amp;Sheet1!F354,)</f>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D360" t="str">
        <f>Sheet1!A354</f>
        <v>view-wmts</v>
      </c>
      <c r="E360" t="str">
        <f>Sheet1!I354</f>
        <v>michellutz</v>
      </c>
    </row>
    <row r="361" spans="1:5" ht="100.8" x14ac:dyDescent="0.3">
      <c r="A361" t="str">
        <f>IF(Sheet1!B355="",CONCATENATE(LEFT(Sheet1!E355,50),"..."),Sheet1!B355)</f>
        <v>IR 89</v>
      </c>
      <c r="B361" t="str">
        <f>CONCATENATE("type:",SUBSTITUTE(Sheet1!C355,CHAR(10),",type:"))&amp;","&amp;"sev:"&amp;Sheet1!D355&amp;","&amp;"ms:"&amp;Sheet1!H355&amp;","&amp;"status:confirmed"</f>
        <v>type:AT,sev:medium,ms:DE,status:confirmed</v>
      </c>
      <c r="C361" s="39" t="str">
        <f>"*This issue has been extracted from the issue list on:https://ies-svn.jrc.ec.europa.eu/issues/2685*"&amp;CHAR(10)&amp;"# Comment"&amp;CHAR(10)&amp;Sheet1!E355&amp;CHAR(10)&amp;IF(Sheet1!F355&lt;&gt;"","# Proposed Change"&amp;CHAR(10)&amp;Sheet1!F355,)</f>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D361" t="str">
        <f>Sheet1!A355</f>
        <v>view-wmts</v>
      </c>
      <c r="E361" t="str">
        <f>Sheet1!I355</f>
        <v>PwC/ii</v>
      </c>
    </row>
    <row r="362" spans="1:5" ht="158.4" x14ac:dyDescent="0.3">
      <c r="A362" t="str">
        <f>IF(Sheet1!B356="",CONCATENATE(LEFT(Sheet1!E356,50),"..."),Sheet1!B356)</f>
        <v>IR74-IR75, IR78, IR81, IR82</v>
      </c>
      <c r="B362" t="str">
        <f>CONCATENATE("type:",SUBSTITUTE(Sheet1!C356,CHAR(10),",type:"))&amp;","&amp;"sev:"&amp;Sheet1!D356&amp;","&amp;"ms:"&amp;Sheet1!H356&amp;","&amp;"status:confirmed"</f>
        <v>type:CT,sev:Medium,ms:ARENA,status:confirmed</v>
      </c>
      <c r="C362" s="39" t="str">
        <f>"*This issue has been extracted from the issue list on:https://ies-svn.jrc.ec.europa.eu/issues/2685*"&amp;CHAR(10)&amp;"# Comment"&amp;CHAR(10)&amp;Sheet1!E356&amp;CHAR(10)&amp;IF(Sheet1!F356&lt;&gt;"","# Proposed Change"&amp;CHAR(10)&amp;Sheet1!F356,)</f>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D362" t="str">
        <f>Sheet1!A356</f>
        <v>view-wmts</v>
      </c>
      <c r="E362" t="str">
        <f>Sheet1!I356</f>
        <v>michellutz</v>
      </c>
    </row>
    <row r="363" spans="1:5" ht="144" x14ac:dyDescent="0.3">
      <c r="A363" t="str">
        <f>IF(Sheet1!B357="",CONCATENATE(LEFT(Sheet1!E357,50),"..."),Sheet1!B357)</f>
        <v>Tile Matrix</v>
      </c>
      <c r="B363" t="str">
        <f>CONCATENATE("type:",SUBSTITUTE(Sheet1!C357,CHAR(10),",type:"))&amp;","&amp;"sev:"&amp;Sheet1!D357&amp;","&amp;"ms:"&amp;Sheet1!H357&amp;","&amp;"status:confirmed"</f>
        <v>type:GE,sev:medium,ms:DE,status:confirmed</v>
      </c>
      <c r="C363" s="39" t="str">
        <f>"*This issue has been extracted from the issue list on:https://ies-svn.jrc.ec.europa.eu/issues/2685*"&amp;CHAR(10)&amp;"# Comment"&amp;CHAR(10)&amp;Sheet1!E357&amp;CHAR(10)&amp;IF(Sheet1!F357&lt;&gt;"","# Proposed Change"&amp;CHAR(10)&amp;Sheet1!F357,)</f>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D363" t="str">
        <f>Sheet1!A357</f>
        <v>view-wmts</v>
      </c>
      <c r="E363" t="str">
        <f>Sheet1!I357</f>
        <v>PwC/ii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3"/>
  <sheetViews>
    <sheetView workbookViewId="0">
      <selection activeCell="G1" sqref="G1:J1048576"/>
    </sheetView>
  </sheetViews>
  <sheetFormatPr defaultRowHeight="14.4" x14ac:dyDescent="0.3"/>
  <cols>
    <col min="7" max="7" width="8" customWidth="1"/>
    <col min="8" max="8" width="9" customWidth="1"/>
  </cols>
  <sheetData>
    <row r="1" spans="1:10" x14ac:dyDescent="0.3">
      <c r="A1" t="s">
        <v>750</v>
      </c>
      <c r="B1" t="s">
        <v>751</v>
      </c>
      <c r="C1" t="s">
        <v>752</v>
      </c>
      <c r="D1" t="s">
        <v>753</v>
      </c>
      <c r="E1" t="s">
        <v>741</v>
      </c>
      <c r="G1" s="40" t="s">
        <v>750</v>
      </c>
      <c r="H1" s="40" t="s">
        <v>751</v>
      </c>
      <c r="I1" s="40" t="s">
        <v>752</v>
      </c>
      <c r="J1" s="40" t="s">
        <v>741</v>
      </c>
    </row>
    <row r="2" spans="1:10" x14ac:dyDescent="0.3">
      <c r="A2" t="s">
        <v>754</v>
      </c>
      <c r="B2" t="s">
        <v>1217</v>
      </c>
      <c r="C2" t="s">
        <v>755</v>
      </c>
      <c r="D2">
        <v>0</v>
      </c>
      <c r="E2" t="s">
        <v>742</v>
      </c>
      <c r="G2" s="40" t="str">
        <f>SUBSTITUTE(SUBSTITUTE(SUBSTITUTE(SUBSTITUTE(A2,"‘","'"),"’","'"),"”","'"),"“","'")</f>
        <v>Unicity is not checked. There is a test that check...</v>
      </c>
      <c r="H2" s="40" t="str">
        <f>B2</f>
        <v>type:AT,sev:Critical,ms:BE,status:confirmed</v>
      </c>
      <c r="I2" s="40" t="str">
        <f>SUBSTITUTE(SUBSTITUTE(SUBSTITUTE(SUBSTITUTE(C2,"‘","'"),"’","'"),"”","'"),"“","'")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J2" s="40" t="str">
        <f>E2</f>
        <v>PwC/ii</v>
      </c>
    </row>
    <row r="3" spans="1:10" x14ac:dyDescent="0.3">
      <c r="A3" t="s">
        <v>756</v>
      </c>
      <c r="B3" t="s">
        <v>1218</v>
      </c>
      <c r="C3" t="s">
        <v>757</v>
      </c>
      <c r="D3">
        <v>0</v>
      </c>
      <c r="E3" t="s">
        <v>742</v>
      </c>
      <c r="G3" s="40" t="str">
        <f t="shared" ref="G3:G21" si="0">SUBSTITUTE(SUBSTITUTE(SUBSTITUTE(SUBSTITUTE(A3,"‘","'"),"’","'"),"”","'"),"“","'")</f>
        <v>How is multilinguism taken into account?...</v>
      </c>
      <c r="H3" s="40" t="str">
        <f t="shared" ref="H3:H21" si="1">B3</f>
        <v>type:GE,sev:medium,ms:BE,status:confirmed</v>
      </c>
      <c r="I3" s="40" t="str">
        <f t="shared" ref="I3:I21" si="2">SUBSTITUTE(SUBSTITUTE(SUBSTITUTE(SUBSTITUTE(C3,"‘","'"),"’","'"),"”","'"),"“","'")</f>
        <v xml:space="preserve">*This issue has been extracted from the issue list on:https://ies-svn.jrc.ec.europa.eu/issues/2685*
# Comment
How is multilinguism taken into account?
</v>
      </c>
      <c r="J3" s="40" t="str">
        <f t="shared" ref="J3:J21" si="3">E3</f>
        <v>PwC/ii</v>
      </c>
    </row>
    <row r="4" spans="1:10" x14ac:dyDescent="0.3">
      <c r="A4" t="s">
        <v>758</v>
      </c>
      <c r="B4" t="s">
        <v>1218</v>
      </c>
      <c r="C4" t="s">
        <v>759</v>
      </c>
      <c r="D4">
        <v>0</v>
      </c>
      <c r="E4" t="s">
        <v>742</v>
      </c>
      <c r="G4" s="40" t="str">
        <f t="shared" si="0"/>
        <v>It seems these tests can't be run in an automated ...</v>
      </c>
      <c r="H4" s="40" t="str">
        <f t="shared" si="1"/>
        <v>type:GE,sev:medium,ms:BE,status:confirmed</v>
      </c>
      <c r="I4" s="40" t="str">
        <f t="shared" si="2"/>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J4" s="40" t="str">
        <f t="shared" si="3"/>
        <v>PwC/ii</v>
      </c>
    </row>
    <row r="5" spans="1:10" x14ac:dyDescent="0.3">
      <c r="A5" t="s">
        <v>760</v>
      </c>
      <c r="B5" t="s">
        <v>1219</v>
      </c>
      <c r="C5" t="s">
        <v>761</v>
      </c>
      <c r="D5">
        <v>0</v>
      </c>
      <c r="E5" t="s">
        <v>742</v>
      </c>
      <c r="G5" s="40" t="str">
        <f t="shared" si="0"/>
        <v>Grouplayers will not be validated under the curren...</v>
      </c>
      <c r="H5" s="40" t="str">
        <f t="shared" si="1"/>
        <v>type:CR,sev:Critical,ms:BE,status:confirmed</v>
      </c>
      <c r="I5" s="40" t="str">
        <f t="shared" si="2"/>
        <v xml:space="preserve">*This issue has been extracted from the issue list on:https://ies-svn.jrc.ec.europa.eu/issues/2685*
# Comment
Grouplayers will not be validated under the current proposal. However, their use is being promoted within the Geology theme to satisfy the present guidelines. 
</v>
      </c>
      <c r="J5" s="40" t="str">
        <f t="shared" si="3"/>
        <v>PwC/ii</v>
      </c>
    </row>
    <row r="6" spans="1:10" x14ac:dyDescent="0.3">
      <c r="A6" t="s">
        <v>762</v>
      </c>
      <c r="B6" t="s">
        <v>1220</v>
      </c>
      <c r="C6" t="s">
        <v>763</v>
      </c>
      <c r="D6" t="s">
        <v>0</v>
      </c>
      <c r="E6" t="s">
        <v>743</v>
      </c>
      <c r="G6" s="40" t="str">
        <f t="shared" si="0"/>
        <v>Based on ISO 19105 and the OGC Specification Model...</v>
      </c>
      <c r="H6" s="40" t="str">
        <f t="shared" si="1"/>
        <v>type:GE,sev:Critical ,ms:ARENA,status:confirmed</v>
      </c>
      <c r="I6" s="40" t="str">
        <f t="shared" si="2"/>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J6" s="40" t="str">
        <f t="shared" si="3"/>
        <v>michellutz</v>
      </c>
    </row>
    <row r="7" spans="1:10" x14ac:dyDescent="0.3">
      <c r="A7" t="s">
        <v>764</v>
      </c>
      <c r="B7" t="s">
        <v>1221</v>
      </c>
      <c r="C7" t="s">
        <v>765</v>
      </c>
      <c r="D7" t="s">
        <v>0</v>
      </c>
      <c r="E7" t="s">
        <v>743</v>
      </c>
      <c r="G7" s="40" t="str">
        <f t="shared" si="0"/>
        <v>An ATS belongs to a specification. Therefore, the ...</v>
      </c>
      <c r="H7" s="40" t="str">
        <f t="shared" si="1"/>
        <v>type:GE,sev:Critical,ms:ARENA,status:confirmed</v>
      </c>
      <c r="I7" s="40" t="str">
        <f t="shared" si="2"/>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J7" s="40" t="str">
        <f t="shared" si="3"/>
        <v>michellutz</v>
      </c>
    </row>
    <row r="8" spans="1:10" x14ac:dyDescent="0.3">
      <c r="A8" t="s">
        <v>766</v>
      </c>
      <c r="B8" t="s">
        <v>1221</v>
      </c>
      <c r="C8" t="s">
        <v>767</v>
      </c>
      <c r="D8" t="s">
        <v>0</v>
      </c>
      <c r="E8" t="s">
        <v>743</v>
      </c>
      <c r="G8" s="40" t="str">
        <f t="shared" si="0"/>
        <v>For cases where a dependency exists to an external...</v>
      </c>
      <c r="H8" s="40" t="str">
        <f t="shared" si="1"/>
        <v>type:GE,sev:Critical,ms:ARENA,status:confirmed</v>
      </c>
      <c r="I8" s="40" t="str">
        <f t="shared" si="2"/>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J8" s="40" t="str">
        <f t="shared" si="3"/>
        <v>michellutz</v>
      </c>
    </row>
    <row r="9" spans="1:10" x14ac:dyDescent="0.3">
      <c r="A9" t="s">
        <v>768</v>
      </c>
      <c r="B9" t="s">
        <v>1221</v>
      </c>
      <c r="C9" t="s">
        <v>769</v>
      </c>
      <c r="D9" t="s">
        <v>0</v>
      </c>
      <c r="E9" t="s">
        <v>743</v>
      </c>
      <c r="G9" s="40" t="str">
        <f t="shared" si="0"/>
        <v>It would be very useful to clarify for each test c...</v>
      </c>
      <c r="H9" s="40" t="str">
        <f t="shared" si="1"/>
        <v>type:GE,sev:Critical,ms:ARENA,status:confirmed</v>
      </c>
      <c r="I9" s="40" t="str">
        <f t="shared" si="2"/>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J9" s="40" t="str">
        <f t="shared" si="3"/>
        <v>michellutz</v>
      </c>
    </row>
    <row r="10" spans="1:10" x14ac:dyDescent="0.3">
      <c r="A10" t="s">
        <v>770</v>
      </c>
      <c r="B10" t="s">
        <v>1221</v>
      </c>
      <c r="C10" t="s">
        <v>771</v>
      </c>
      <c r="D10" t="s">
        <v>0</v>
      </c>
      <c r="E10" t="s">
        <v>743</v>
      </c>
      <c r="G10" s="40" t="str">
        <f t="shared" si="0"/>
        <v>The section 'Prerequisites' should have a reliable...</v>
      </c>
      <c r="H10" s="40" t="str">
        <f t="shared" si="1"/>
        <v>type:GE,sev:Critical,ms:ARENA,status:confirmed</v>
      </c>
      <c r="I10" s="40" t="str">
        <f t="shared" si="2"/>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J10" s="40" t="str">
        <f t="shared" si="3"/>
        <v>michellutz</v>
      </c>
    </row>
    <row r="11" spans="1:10" x14ac:dyDescent="0.3">
      <c r="A11" t="s">
        <v>772</v>
      </c>
      <c r="B11" t="s">
        <v>1221</v>
      </c>
      <c r="C11" t="s">
        <v>773</v>
      </c>
      <c r="D11" t="s">
        <v>0</v>
      </c>
      <c r="E11" t="s">
        <v>743</v>
      </c>
      <c r="G11" s="40" t="str">
        <f t="shared" si="0"/>
        <v>The documentation of the test cases is inconsisten...</v>
      </c>
      <c r="H11" s="40" t="str">
        <f t="shared" si="1"/>
        <v>type:GE,sev:Critical,ms:ARENA,status:confirmed</v>
      </c>
      <c r="I11" s="40" t="str">
        <f t="shared" si="2"/>
        <v>*This issue has been extracted from the issue list on:https://ies-svn.jrc.ec.europa.eu/issues/2685*
# Comment
The documentation of the test cases is inconsistent. Sometimes the title is the label (A.xxx.xxx) and sometimes a text.
# Proposed Change
Make the test case documentation consistent.</v>
      </c>
      <c r="J11" s="40" t="str">
        <f t="shared" si="3"/>
        <v>michellutz</v>
      </c>
    </row>
    <row r="12" spans="1:10" x14ac:dyDescent="0.3">
      <c r="A12" t="s">
        <v>774</v>
      </c>
      <c r="B12" t="s">
        <v>1221</v>
      </c>
      <c r="C12" t="s">
        <v>775</v>
      </c>
      <c r="D12" t="s">
        <v>0</v>
      </c>
      <c r="E12" t="s">
        <v>743</v>
      </c>
      <c r="G12" s="40" t="str">
        <f t="shared" si="0"/>
        <v>The test type is mostly 'automated', but some test...</v>
      </c>
      <c r="H12" s="40" t="str">
        <f t="shared" si="1"/>
        <v>type:GE,sev:Critical,ms:ARENA,status:confirmed</v>
      </c>
      <c r="I12" s="40" t="str">
        <f t="shared" si="2"/>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J12" s="40" t="str">
        <f t="shared" si="3"/>
        <v>michellutz</v>
      </c>
    </row>
    <row r="13" spans="1:10" x14ac:dyDescent="0.3">
      <c r="A13" t="s">
        <v>776</v>
      </c>
      <c r="B13" t="s">
        <v>1222</v>
      </c>
      <c r="C13" t="s">
        <v>777</v>
      </c>
      <c r="D13" t="s">
        <v>0</v>
      </c>
      <c r="E13" t="s">
        <v>742</v>
      </c>
      <c r="G13" s="40" t="str">
        <f t="shared" si="0"/>
        <v>Links point to the github repository....</v>
      </c>
      <c r="H13" s="40" t="str">
        <f t="shared" si="1"/>
        <v>type:GE,type:ED,sev:medium,ms:FR,status:confirmed</v>
      </c>
      <c r="I13" s="40" t="str">
        <f t="shared" si="2"/>
        <v>*This issue has been extracted from the issue list on:https://ies-svn.jrc.ec.europa.eu/issues/2685*
# Comment
Links point to the github repository.
# Proposed Change
Make them relative links (into the document)</v>
      </c>
      <c r="J13" s="40" t="str">
        <f t="shared" si="3"/>
        <v>PwC/ii</v>
      </c>
    </row>
    <row r="14" spans="1:10" x14ac:dyDescent="0.3">
      <c r="A14" t="s">
        <v>778</v>
      </c>
      <c r="B14" t="s">
        <v>1223</v>
      </c>
      <c r="C14" t="s">
        <v>779</v>
      </c>
      <c r="D14" t="s">
        <v>0</v>
      </c>
      <c r="E14" t="s">
        <v>742</v>
      </c>
      <c r="G14" s="40" t="str">
        <f t="shared" si="0"/>
        <v>Unfortunately we had not had enough time to go thr...</v>
      </c>
      <c r="H14" s="40" t="str">
        <f t="shared" si="1"/>
        <v>type:G,sev:Critical,ms:SE,status:confirmed</v>
      </c>
      <c r="I14" s="40" t="str">
        <f t="shared" si="2"/>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J14" s="40" t="str">
        <f t="shared" si="3"/>
        <v>PwC/ii</v>
      </c>
    </row>
    <row r="15" spans="1:10" x14ac:dyDescent="0.3">
      <c r="A15" t="s">
        <v>778</v>
      </c>
      <c r="B15" t="s">
        <v>1223</v>
      </c>
      <c r="C15" t="s">
        <v>779</v>
      </c>
      <c r="D15" t="s">
        <v>0</v>
      </c>
      <c r="E15" t="s">
        <v>742</v>
      </c>
      <c r="G15" s="40" t="str">
        <f t="shared" si="0"/>
        <v>Unfortunately we had not had enough time to go thr...</v>
      </c>
      <c r="H15" s="40" t="str">
        <f t="shared" si="1"/>
        <v>type:G,sev:Critical,ms:SE,status:confirmed</v>
      </c>
      <c r="I15" s="40" t="str">
        <f t="shared" si="2"/>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J15" s="40" t="str">
        <f t="shared" si="3"/>
        <v>PwC/ii</v>
      </c>
    </row>
    <row r="16" spans="1:10" x14ac:dyDescent="0.3">
      <c r="A16" t="s">
        <v>780</v>
      </c>
      <c r="B16" t="s">
        <v>1224</v>
      </c>
      <c r="C16" t="s">
        <v>781</v>
      </c>
      <c r="D16" t="s">
        <v>0</v>
      </c>
      <c r="E16" t="s">
        <v>742</v>
      </c>
      <c r="G16" s="40" t="str">
        <f t="shared" si="0"/>
        <v>The target of tests are not clear enough. It is hi...</v>
      </c>
      <c r="H16" s="40" t="str">
        <f t="shared" si="1"/>
        <v>type:ge,sev:critical,ms:FR,status:confirmed</v>
      </c>
      <c r="I16" s="40" t="str">
        <f t="shared" si="2"/>
        <v>*This issue has been extracted from the issue list on:https://ies-svn.jrc.ec.europa.eu/issues/2685*
# Comment
The target of tests are not clear enough. It is hidden in the method sometimes or in the prerequistes  in others.
# Proposed Change
Add a target field.</v>
      </c>
      <c r="J16" s="40" t="str">
        <f t="shared" si="3"/>
        <v>PwC/ii</v>
      </c>
    </row>
    <row r="17" spans="1:10" x14ac:dyDescent="0.3">
      <c r="A17" t="s">
        <v>782</v>
      </c>
      <c r="B17" t="s">
        <v>1225</v>
      </c>
      <c r="C17" t="s">
        <v>783</v>
      </c>
      <c r="D17" t="s">
        <v>736</v>
      </c>
      <c r="E17" t="s">
        <v>744</v>
      </c>
      <c r="G17" s="40" t="str">
        <f t="shared" si="0"/>
        <v>The test method descriptions often are not unambig...</v>
      </c>
      <c r="H17" s="40" t="str">
        <f t="shared" si="1"/>
        <v>type:GE,sev:medium,ms:ARENA,status:confirmed</v>
      </c>
      <c r="I17" s="40" t="str">
        <f t="shared" si="2"/>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J17" s="40" t="str">
        <f t="shared" si="3"/>
        <v>Peter Parslow</v>
      </c>
    </row>
    <row r="18" spans="1:10" x14ac:dyDescent="0.3">
      <c r="A18" t="s">
        <v>145</v>
      </c>
      <c r="B18" t="s">
        <v>1226</v>
      </c>
      <c r="C18" t="s">
        <v>784</v>
      </c>
      <c r="D18" t="s">
        <v>736</v>
      </c>
      <c r="E18" t="s">
        <v>744</v>
      </c>
      <c r="G18" s="40" t="str">
        <f t="shared" si="0"/>
        <v>A.01.01.ISO_AP</v>
      </c>
      <c r="H18" s="40" t="str">
        <f t="shared" si="1"/>
        <v>type:GE,sev:critical,ms:ARENA,status:confirmed</v>
      </c>
      <c r="I18" s="40" t="str">
        <f t="shared" si="2"/>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J18" s="40" t="str">
        <f t="shared" si="3"/>
        <v>Peter Parslow</v>
      </c>
    </row>
    <row r="19" spans="1:10" x14ac:dyDescent="0.3">
      <c r="A19" t="s">
        <v>146</v>
      </c>
      <c r="B19" t="s">
        <v>1227</v>
      </c>
      <c r="C19" t="s">
        <v>785</v>
      </c>
      <c r="D19" t="s">
        <v>736</v>
      </c>
      <c r="E19" t="s">
        <v>744</v>
      </c>
      <c r="G19" s="40" t="str">
        <f t="shared" si="0"/>
        <v>A.01.02.extended.behaviour</v>
      </c>
      <c r="H19" s="40" t="str">
        <f t="shared" si="1"/>
        <v>type:CT,sev:critical,ms:ARENA,status:confirmed</v>
      </c>
      <c r="I19" s="40" t="str">
        <f t="shared" si="2"/>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J19" s="40" t="str">
        <f t="shared" si="3"/>
        <v>Peter Parslow</v>
      </c>
    </row>
    <row r="20" spans="1:10" x14ac:dyDescent="0.3">
      <c r="A20" t="s">
        <v>148</v>
      </c>
      <c r="B20" t="s">
        <v>1227</v>
      </c>
      <c r="C20" t="s">
        <v>786</v>
      </c>
      <c r="D20" t="s">
        <v>736</v>
      </c>
      <c r="E20" t="s">
        <v>744</v>
      </c>
      <c r="G20" s="40" t="str">
        <f t="shared" si="0"/>
        <v>A.01.03.iso_19115_19119.model</v>
      </c>
      <c r="H20" s="40" t="str">
        <f t="shared" si="1"/>
        <v>type:CT,sev:critical,ms:ARENA,status:confirmed</v>
      </c>
      <c r="I20" s="40" t="str">
        <f t="shared" si="2"/>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J20" s="40" t="str">
        <f t="shared" si="3"/>
        <v>Peter Parslow</v>
      </c>
    </row>
    <row r="21" spans="1:10" x14ac:dyDescent="0.3">
      <c r="A21" t="s">
        <v>489</v>
      </c>
      <c r="B21" t="s">
        <v>1228</v>
      </c>
      <c r="C21" t="s">
        <v>787</v>
      </c>
      <c r="D21" t="s">
        <v>736</v>
      </c>
      <c r="E21" t="s">
        <v>742</v>
      </c>
      <c r="G21" s="40" t="str">
        <f t="shared" si="0"/>
        <v>A.01.03.iso_19115_19119.model.md</v>
      </c>
      <c r="H21" s="40" t="str">
        <f t="shared" si="1"/>
        <v>type:,sev:,ms:JRC,status:confirmed</v>
      </c>
      <c r="I21" s="40" t="str">
        <f t="shared" si="2"/>
        <v xml:space="preserve">*This issue has been extracted from the issue list on:https://ies-svn.jrc.ec.europa.eu/issues/2685*
# Comment
Title is wrong:
A Unique identification for this test
</v>
      </c>
      <c r="J21" s="40" t="str">
        <f t="shared" si="3"/>
        <v>PwC/ii</v>
      </c>
    </row>
    <row r="22" spans="1:10" x14ac:dyDescent="0.3">
      <c r="A22" t="s">
        <v>489</v>
      </c>
      <c r="B22" t="s">
        <v>1228</v>
      </c>
      <c r="C22" t="s">
        <v>787</v>
      </c>
      <c r="D22" t="s">
        <v>736</v>
      </c>
      <c r="E22" t="s">
        <v>742</v>
      </c>
      <c r="G22" s="40" t="str">
        <f t="shared" ref="G22:G85" si="4">SUBSTITUTE(SUBSTITUTE(SUBSTITUTE(SUBSTITUTE(A22,"‘","'"),"’","'"),"”","'"),"“","'")</f>
        <v>A.01.03.iso_19115_19119.model.md</v>
      </c>
      <c r="H22" s="40" t="str">
        <f t="shared" ref="H22:H85" si="5">B22</f>
        <v>type:,sev:,ms:JRC,status:confirmed</v>
      </c>
      <c r="I22" s="40" t="str">
        <f t="shared" ref="I22:I85" si="6">SUBSTITUTE(SUBSTITUTE(SUBSTITUTE(SUBSTITUTE(C22,"‘","'"),"’","'"),"”","'"),"“","'")</f>
        <v xml:space="preserve">*This issue has been extracted from the issue list on:https://ies-svn.jrc.ec.europa.eu/issues/2685*
# Comment
Title is wrong:
A Unique identification for this test
</v>
      </c>
      <c r="J22" s="40" t="str">
        <f t="shared" ref="J22:J85" si="7">E22</f>
        <v>PwC/ii</v>
      </c>
    </row>
    <row r="23" spans="1:10" x14ac:dyDescent="0.3">
      <c r="A23" t="s">
        <v>150</v>
      </c>
      <c r="B23" t="s">
        <v>1229</v>
      </c>
      <c r="C23" t="s">
        <v>788</v>
      </c>
      <c r="D23" t="s">
        <v>736</v>
      </c>
      <c r="E23" t="s">
        <v>744</v>
      </c>
      <c r="G23" s="40" t="str">
        <f t="shared" si="4"/>
        <v>A.01.04.language.parameter</v>
      </c>
      <c r="H23" s="40" t="str">
        <f t="shared" si="5"/>
        <v>type:ED,sev:Minor,ms:ARENA,status:confirmed</v>
      </c>
      <c r="I23" s="40" t="str">
        <f t="shared" si="6"/>
        <v>*This issue has been extracted from the issue list on:https://ies-svn.jrc.ec.europa.eu/issues/2685*
# Comment
IR N2 reference should be part A and not part B
XPATH expression is missing
# Proposed Change
Update reference to IR N2
Add XPATH reference</v>
      </c>
      <c r="J23" s="40" t="str">
        <f t="shared" si="7"/>
        <v>Peter Parslow</v>
      </c>
    </row>
    <row r="24" spans="1:10" x14ac:dyDescent="0.3">
      <c r="A24" t="s">
        <v>151</v>
      </c>
      <c r="B24" t="s">
        <v>1230</v>
      </c>
      <c r="C24" t="s">
        <v>789</v>
      </c>
      <c r="D24" t="s">
        <v>736</v>
      </c>
      <c r="E24" t="s">
        <v>744</v>
      </c>
      <c r="G24" s="40" t="str">
        <f t="shared" si="4"/>
        <v>A.01.05.iso-639.codes</v>
      </c>
      <c r="H24" s="40" t="str">
        <f t="shared" si="5"/>
        <v>type:AT,sev:medium,ms:ARENA,status:confirmed</v>
      </c>
      <c r="I24" s="40" t="str">
        <f t="shared" si="6"/>
        <v xml:space="preserve">*This issue has been extracted from the issue list on:https://ies-svn.jrc.ec.europa.eu/issues/2685*
# Comment
'A.1.4 Language parameter' should be a prerequisite
</v>
      </c>
      <c r="J24" s="40" t="str">
        <f t="shared" si="7"/>
        <v>Peter Parslow</v>
      </c>
    </row>
    <row r="25" spans="1:10" x14ac:dyDescent="0.3">
      <c r="A25" t="s">
        <v>153</v>
      </c>
      <c r="B25" t="s">
        <v>1230</v>
      </c>
      <c r="C25" t="s">
        <v>790</v>
      </c>
      <c r="D25" t="s">
        <v>736</v>
      </c>
      <c r="E25" t="s">
        <v>744</v>
      </c>
      <c r="G25" s="40" t="str">
        <f t="shared" si="4"/>
        <v>A.01.06.unsupported.languages</v>
      </c>
      <c r="H25" s="40" t="str">
        <f t="shared" si="5"/>
        <v>type:AT,sev:medium,ms:ARENA,status:confirmed</v>
      </c>
      <c r="I25" s="40" t="str">
        <f t="shared" si="6"/>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J25" s="40" t="str">
        <f t="shared" si="7"/>
        <v>Peter Parslow</v>
      </c>
    </row>
    <row r="26" spans="1:10" x14ac:dyDescent="0.3">
      <c r="A26" t="s">
        <v>155</v>
      </c>
      <c r="B26" t="s">
        <v>1230</v>
      </c>
      <c r="C26" t="s">
        <v>791</v>
      </c>
      <c r="D26" t="s">
        <v>736</v>
      </c>
      <c r="E26" t="s">
        <v>744</v>
      </c>
      <c r="G26" s="40" t="str">
        <f t="shared" si="4"/>
        <v>A.02.01.iso.searching.parameters</v>
      </c>
      <c r="H26" s="40" t="str">
        <f t="shared" si="5"/>
        <v>type:AT,sev:medium,ms:ARENA,status:confirmed</v>
      </c>
      <c r="I26" s="40" t="str">
        <f t="shared" si="6"/>
        <v xml:space="preserve">*This issue has been extracted from the issue list on:https://ies-svn.jrc.ec.europa.eu/issues/2685*
# Comment
As the list of SupportedISOQueryables and AdditionalQueryable are known an XPath could be present in the ATS.
'1.3 Metadata request' should be a prerequisite 
</v>
      </c>
      <c r="J26" s="40" t="str">
        <f t="shared" si="7"/>
        <v>Peter Parslow</v>
      </c>
    </row>
    <row r="27" spans="1:10" x14ac:dyDescent="0.3">
      <c r="A27" t="s">
        <v>156</v>
      </c>
      <c r="B27" t="s">
        <v>1231</v>
      </c>
      <c r="C27" t="s">
        <v>792</v>
      </c>
      <c r="D27" t="s">
        <v>736</v>
      </c>
      <c r="E27" t="s">
        <v>744</v>
      </c>
      <c r="G27" s="40" t="str">
        <f t="shared" si="4"/>
        <v>A.02.02.additional.language.parameter</v>
      </c>
      <c r="H27" s="40" t="str">
        <f t="shared" si="5"/>
        <v>type:AT,sev:critical,ms:ARENA,status:confirmed</v>
      </c>
      <c r="I27" s="40" t="str">
        <f t="shared" si="6"/>
        <v xml:space="preserve">*This issue has been extracted from the issue list on:https://ies-svn.jrc.ec.europa.eu/issues/2685*
# Comment
Should be merged with A.01.04
</v>
      </c>
      <c r="J27" s="40" t="str">
        <f t="shared" si="7"/>
        <v>Peter Parslow</v>
      </c>
    </row>
    <row r="28" spans="1:10" x14ac:dyDescent="0.3">
      <c r="A28" t="s">
        <v>158</v>
      </c>
      <c r="B28" t="s">
        <v>1229</v>
      </c>
      <c r="C28" t="s">
        <v>793</v>
      </c>
      <c r="D28" t="s">
        <v>736</v>
      </c>
      <c r="E28" t="s">
        <v>744</v>
      </c>
      <c r="G28" s="40" t="str">
        <f t="shared" si="4"/>
        <v>A.02.03.addiotional.search.attributes</v>
      </c>
      <c r="H28" s="40" t="str">
        <f t="shared" si="5"/>
        <v>type:ED,sev:Minor,ms:ARENA,status:confirmed</v>
      </c>
      <c r="I28" s="40" t="str">
        <f t="shared" si="6"/>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J28" s="40" t="str">
        <f t="shared" si="7"/>
        <v>Peter Parslow</v>
      </c>
    </row>
    <row r="29" spans="1:10" x14ac:dyDescent="0.3">
      <c r="A29" t="s">
        <v>159</v>
      </c>
      <c r="B29" t="s">
        <v>1230</v>
      </c>
      <c r="C29" t="s">
        <v>794</v>
      </c>
      <c r="D29" t="s">
        <v>736</v>
      </c>
      <c r="E29" t="s">
        <v>744</v>
      </c>
      <c r="G29" s="40" t="str">
        <f t="shared" si="4"/>
        <v>A.02.04.discovery.service.metadata.parameters</v>
      </c>
      <c r="H29" s="40" t="str">
        <f t="shared" si="5"/>
        <v>type:AT,sev:medium,ms:ARENA,status:confirmed</v>
      </c>
      <c r="I29" s="40" t="str">
        <f t="shared" si="6"/>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J29" s="40" t="str">
        <f t="shared" si="7"/>
        <v>Peter Parslow</v>
      </c>
    </row>
    <row r="30" spans="1:10" x14ac:dyDescent="0.3">
      <c r="A30" t="s">
        <v>161</v>
      </c>
      <c r="B30" t="s">
        <v>1230</v>
      </c>
      <c r="C30" t="s">
        <v>795</v>
      </c>
      <c r="D30" t="s">
        <v>736</v>
      </c>
      <c r="E30" t="s">
        <v>744</v>
      </c>
      <c r="G30" s="40" t="str">
        <f t="shared" si="4"/>
        <v>A.02.05.inspire.service</v>
      </c>
      <c r="H30" s="40" t="str">
        <f t="shared" si="5"/>
        <v>type:AT,sev:medium,ms:ARENA,status:confirmed</v>
      </c>
      <c r="I30" s="40" t="str">
        <f t="shared" si="6"/>
        <v>*This issue has been extracted from the issue list on:https://ies-svn.jrc.ec.europa.eu/issues/2685*
# Comment
XPATH expression is missing
Clearly identify the Conformance Class / ATS that the response document must conform to / pass.
# Proposed Change
Add XPATH reference</v>
      </c>
      <c r="J30" s="40" t="str">
        <f t="shared" si="7"/>
        <v>Peter Parslow</v>
      </c>
    </row>
    <row r="31" spans="1:10" x14ac:dyDescent="0.3">
      <c r="A31" t="s">
        <v>162</v>
      </c>
      <c r="B31" t="s">
        <v>1232</v>
      </c>
      <c r="C31" t="s">
        <v>796</v>
      </c>
      <c r="D31" t="s">
        <v>736</v>
      </c>
      <c r="E31" t="s">
        <v>744</v>
      </c>
      <c r="G31" s="40" t="str">
        <f t="shared" si="4"/>
        <v>A.02.06.federated.catalogues.advertisement</v>
      </c>
      <c r="H31" s="40" t="str">
        <f t="shared" si="5"/>
        <v>type:CR,sev:medium,ms:ARENA,status:confirmed</v>
      </c>
      <c r="I31" s="40" t="str">
        <f t="shared" si="6"/>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J31" s="40" t="str">
        <f t="shared" si="7"/>
        <v>Peter Parslow</v>
      </c>
    </row>
    <row r="32" spans="1:10" x14ac:dyDescent="0.3">
      <c r="A32" t="s">
        <v>163</v>
      </c>
      <c r="B32" t="s">
        <v>1230</v>
      </c>
      <c r="C32" t="s">
        <v>797</v>
      </c>
      <c r="D32" t="s">
        <v>736</v>
      </c>
      <c r="E32" t="s">
        <v>744</v>
      </c>
      <c r="G32" s="40" t="str">
        <f t="shared" si="4"/>
        <v>A.02.07.federated.discovery.service</v>
      </c>
      <c r="H32" s="40" t="str">
        <f t="shared" si="5"/>
        <v>type:AT,sev:medium,ms:ARENA,status:confirmed</v>
      </c>
      <c r="I32" s="40" t="str">
        <f t="shared" si="6"/>
        <v>*This issue has been extracted from the issue list on:https://ies-svn.jrc.ec.europa.eu/issues/2685*
# Comment
XPATH expression is missing
# Proposed Change
Add XPATH reference</v>
      </c>
      <c r="J32" s="40" t="str">
        <f t="shared" si="7"/>
        <v>Peter Parslow</v>
      </c>
    </row>
    <row r="33" spans="1:10" x14ac:dyDescent="0.3">
      <c r="A33" t="s">
        <v>164</v>
      </c>
      <c r="B33" t="s">
        <v>1231</v>
      </c>
      <c r="C33" t="s">
        <v>798</v>
      </c>
      <c r="D33" t="s">
        <v>736</v>
      </c>
      <c r="E33" t="s">
        <v>744</v>
      </c>
      <c r="G33" s="40" t="str">
        <f t="shared" si="4"/>
        <v>A.02.08.natural.languages</v>
      </c>
      <c r="H33" s="40" t="str">
        <f t="shared" si="5"/>
        <v>type:AT,sev:critical,ms:ARENA,status:confirmed</v>
      </c>
      <c r="I33" s="40" t="str">
        <f t="shared" si="6"/>
        <v xml:space="preserve">*This issue has been extracted from the issue list on:https://ies-svn.jrc.ec.europa.eu/issues/2685*
# Comment
It should be merged with A.01.04
</v>
      </c>
      <c r="J33" s="40" t="str">
        <f t="shared" si="7"/>
        <v>Peter Parslow</v>
      </c>
    </row>
    <row r="34" spans="1:10" x14ac:dyDescent="0.3">
      <c r="A34" t="s">
        <v>166</v>
      </c>
      <c r="B34" t="s">
        <v>1231</v>
      </c>
      <c r="C34" t="s">
        <v>799</v>
      </c>
      <c r="D34" t="s">
        <v>736</v>
      </c>
      <c r="E34" t="s">
        <v>744</v>
      </c>
      <c r="G34" s="40" t="str">
        <f t="shared" si="4"/>
        <v>A.02.09.response.language</v>
      </c>
      <c r="H34" s="40" t="str">
        <f t="shared" si="5"/>
        <v>type:AT,sev:critical,ms:ARENA,status:confirmed</v>
      </c>
      <c r="I34" s="40" t="str">
        <f t="shared" si="6"/>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J34" s="40" t="str">
        <f t="shared" si="7"/>
        <v>Peter Parslow</v>
      </c>
    </row>
    <row r="35" spans="1:10" x14ac:dyDescent="0.3">
      <c r="A35" t="s">
        <v>167</v>
      </c>
      <c r="B35" t="s">
        <v>1230</v>
      </c>
      <c r="C35" t="s">
        <v>797</v>
      </c>
      <c r="D35" t="s">
        <v>736</v>
      </c>
      <c r="E35" t="s">
        <v>744</v>
      </c>
      <c r="G35" s="40" t="str">
        <f t="shared" si="4"/>
        <v>A.02.10.supported.languages</v>
      </c>
      <c r="H35" s="40" t="str">
        <f t="shared" si="5"/>
        <v>type:AT,sev:medium,ms:ARENA,status:confirmed</v>
      </c>
      <c r="I35" s="40" t="str">
        <f t="shared" si="6"/>
        <v>*This issue has been extracted from the issue list on:https://ies-svn.jrc.ec.europa.eu/issues/2685*
# Comment
XPATH expression is missing
# Proposed Change
Add XPATH reference</v>
      </c>
      <c r="J35" s="40" t="str">
        <f t="shared" si="7"/>
        <v>Peter Parslow</v>
      </c>
    </row>
    <row r="36" spans="1:10" x14ac:dyDescent="0.3">
      <c r="A36" t="s">
        <v>168</v>
      </c>
      <c r="B36" t="s">
        <v>1230</v>
      </c>
      <c r="C36" t="s">
        <v>800</v>
      </c>
      <c r="D36" t="s">
        <v>736</v>
      </c>
      <c r="E36" t="s">
        <v>744</v>
      </c>
      <c r="G36" s="40" t="str">
        <f t="shared" si="4"/>
        <v>A.02.11.xml.schema</v>
      </c>
      <c r="H36" s="40" t="str">
        <f t="shared" si="5"/>
        <v>type:AT,sev:medium,ms:ARENA,status:confirmed</v>
      </c>
      <c r="I36" s="40" t="str">
        <f t="shared" si="6"/>
        <v xml:space="preserve">*This issue has been extracted from the issue list on:https://ies-svn.jrc.ec.europa.eu/issues/2685*
# Comment
Link to the XML schema (not included in the TG) should be provided to test effectively
</v>
      </c>
      <c r="J36" s="40" t="str">
        <f t="shared" si="7"/>
        <v>Peter Parslow</v>
      </c>
    </row>
    <row r="37" spans="1:10" x14ac:dyDescent="0.3">
      <c r="A37" t="s">
        <v>170</v>
      </c>
      <c r="B37" t="s">
        <v>1233</v>
      </c>
      <c r="C37" t="s">
        <v>801</v>
      </c>
      <c r="D37" t="s">
        <v>736</v>
      </c>
      <c r="E37" t="s">
        <v>744</v>
      </c>
      <c r="G37" s="40" t="str">
        <f t="shared" si="4"/>
        <v>A.03.01.inspire.search.attributes</v>
      </c>
      <c r="H37" s="40" t="str">
        <f t="shared" si="5"/>
        <v>type:AT,type:ED,sev:medium,ms:ARENA,status:confirmed</v>
      </c>
      <c r="I37" s="40" t="str">
        <f t="shared" si="6"/>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J37" s="40" t="str">
        <f t="shared" si="7"/>
        <v>Peter Parslow</v>
      </c>
    </row>
    <row r="38" spans="1:10" x14ac:dyDescent="0.3">
      <c r="A38" t="s">
        <v>171</v>
      </c>
      <c r="B38" t="s">
        <v>1234</v>
      </c>
      <c r="C38" t="s">
        <v>802</v>
      </c>
      <c r="D38" t="s">
        <v>736</v>
      </c>
      <c r="E38" t="s">
        <v>744</v>
      </c>
      <c r="G38" s="40" t="str">
        <f t="shared" si="4"/>
        <v>A.03.02.language.query.parameters</v>
      </c>
      <c r="H38" s="40" t="str">
        <f t="shared" si="5"/>
        <v>type:ED,sev:medium,ms:ARENA,status:confirmed</v>
      </c>
      <c r="I38" s="40" t="str">
        <f t="shared" si="6"/>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J38" s="40" t="str">
        <f t="shared" si="7"/>
        <v>Peter Parslow</v>
      </c>
    </row>
    <row r="39" spans="1:10" x14ac:dyDescent="0.3">
      <c r="A39" t="s">
        <v>172</v>
      </c>
      <c r="B39" t="s">
        <v>1234</v>
      </c>
      <c r="C39" t="s">
        <v>803</v>
      </c>
      <c r="D39" t="s">
        <v>736</v>
      </c>
      <c r="E39" t="s">
        <v>744</v>
      </c>
      <c r="G39" s="40" t="str">
        <f t="shared" si="4"/>
        <v>A.03.03.language.search.attribute</v>
      </c>
      <c r="H39" s="40" t="str">
        <f t="shared" si="5"/>
        <v>type:ED,sev:medium,ms:ARENA,status:confirmed</v>
      </c>
      <c r="I39" s="40" t="str">
        <f t="shared" si="6"/>
        <v xml:space="preserve">*This issue has been extracted from the issue list on:https://ies-svn.jrc.ec.europa.eu/issues/2685*
# Comment
The parameter Language has been already introduced in A.01.04
Add A.01.04 as prerequisite or merge with A.01.04
</v>
      </c>
      <c r="J39" s="40" t="str">
        <f t="shared" si="7"/>
        <v>Peter Parslow</v>
      </c>
    </row>
    <row r="40" spans="1:10" x14ac:dyDescent="0.3">
      <c r="A40" t="s">
        <v>173</v>
      </c>
      <c r="B40" t="s">
        <v>1230</v>
      </c>
      <c r="C40" t="s">
        <v>804</v>
      </c>
      <c r="D40" t="s">
        <v>736</v>
      </c>
      <c r="E40" t="s">
        <v>744</v>
      </c>
      <c r="G40" s="40" t="str">
        <f t="shared" si="4"/>
        <v>A.03.04.query</v>
      </c>
      <c r="H40" s="40" t="str">
        <f t="shared" si="5"/>
        <v>type:AT,sev:medium,ms:ARENA,status:confirmed</v>
      </c>
      <c r="I40" s="40" t="str">
        <f t="shared" si="6"/>
        <v>*This issue has been extracted from the issue list on:https://ies-svn.jrc.ec.europa.eu/issues/2685*
# Comment
The XPATH expression for the query element is missing (it could be determined from the Discovery Metadata Request)
# Proposed Change
Add XPATH reference</v>
      </c>
      <c r="J40" s="40" t="str">
        <f t="shared" si="7"/>
        <v>Peter Parslow</v>
      </c>
    </row>
    <row r="41" spans="1:10" x14ac:dyDescent="0.3">
      <c r="A41" t="s">
        <v>175</v>
      </c>
      <c r="B41" t="s">
        <v>1233</v>
      </c>
      <c r="C41" t="s">
        <v>805</v>
      </c>
      <c r="D41" t="s">
        <v>736</v>
      </c>
      <c r="E41" t="s">
        <v>744</v>
      </c>
      <c r="G41" s="40" t="str">
        <f t="shared" si="4"/>
        <v>A.03.05.inspire</v>
      </c>
      <c r="H41" s="40" t="str">
        <f t="shared" si="5"/>
        <v>type:AT,type:ED,sev:medium,ms:ARENA,status:confirmed</v>
      </c>
      <c r="I41" s="40" t="str">
        <f t="shared" si="6"/>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J41" s="40" t="str">
        <f t="shared" si="7"/>
        <v>Peter Parslow</v>
      </c>
    </row>
    <row r="42" spans="1:10" x14ac:dyDescent="0.3">
      <c r="A42" t="s">
        <v>176</v>
      </c>
      <c r="B42" t="s">
        <v>1235</v>
      </c>
      <c r="C42" t="s">
        <v>806</v>
      </c>
      <c r="D42" t="s">
        <v>736</v>
      </c>
      <c r="E42" t="s">
        <v>744</v>
      </c>
      <c r="G42" s="40" t="str">
        <f t="shared" si="4"/>
        <v>A.03.06.distributed.search.parameter</v>
      </c>
      <c r="H42" s="40" t="str">
        <f t="shared" si="5"/>
        <v>type:GE,type:ED,sev:medium,ms:ARENA,status:confirmed</v>
      </c>
      <c r="I42" s="40" t="str">
        <f t="shared" si="6"/>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J42" s="40" t="str">
        <f t="shared" si="7"/>
        <v>Peter Parslow</v>
      </c>
    </row>
    <row r="43" spans="1:10" x14ac:dyDescent="0.3">
      <c r="A43" t="s">
        <v>177</v>
      </c>
      <c r="B43" t="s">
        <v>1230</v>
      </c>
      <c r="C43" t="s">
        <v>807</v>
      </c>
      <c r="D43" t="s">
        <v>736</v>
      </c>
      <c r="E43" t="s">
        <v>744</v>
      </c>
      <c r="G43" s="40" t="str">
        <f t="shared" si="4"/>
        <v>A.03.07.inspire.search.criteria</v>
      </c>
      <c r="H43" s="40" t="str">
        <f t="shared" si="5"/>
        <v>type:AT,sev:medium,ms:ARENA,status:confirmed</v>
      </c>
      <c r="I43" s="40" t="str">
        <f t="shared" si="6"/>
        <v xml:space="preserve">*This issue has been extracted from the issue list on:https://ies-svn.jrc.ec.europa.eu/issues/2685*
# Comment
It should be merged with A.03.01 or delete A.03.01
</v>
      </c>
      <c r="J43" s="40" t="str">
        <f t="shared" si="7"/>
        <v>Peter Parslow</v>
      </c>
    </row>
    <row r="44" spans="1:10" x14ac:dyDescent="0.3">
      <c r="A44" t="s">
        <v>178</v>
      </c>
      <c r="B44" t="s">
        <v>1230</v>
      </c>
      <c r="C44" t="s">
        <v>807</v>
      </c>
      <c r="D44" t="s">
        <v>736</v>
      </c>
      <c r="E44" t="s">
        <v>744</v>
      </c>
      <c r="G44" s="40" t="str">
        <f t="shared" si="4"/>
        <v>A.03.08.language.search.criteria</v>
      </c>
      <c r="H44" s="40" t="str">
        <f t="shared" si="5"/>
        <v>type:AT,sev:medium,ms:ARENA,status:confirmed</v>
      </c>
      <c r="I44" s="40" t="str">
        <f t="shared" si="6"/>
        <v xml:space="preserve">*This issue has been extracted from the issue list on:https://ies-svn.jrc.ec.europa.eu/issues/2685*
# Comment
It should be merged with A.03.01 or delete A.03.01
</v>
      </c>
      <c r="J44" s="40" t="str">
        <f t="shared" si="7"/>
        <v>Peter Parslow</v>
      </c>
    </row>
    <row r="45" spans="1:10" x14ac:dyDescent="0.3">
      <c r="A45" t="s">
        <v>179</v>
      </c>
      <c r="B45" t="s">
        <v>1236</v>
      </c>
      <c r="C45" t="s">
        <v>807</v>
      </c>
      <c r="D45" t="s">
        <v>736</v>
      </c>
      <c r="E45" t="s">
        <v>744</v>
      </c>
      <c r="G45" s="40" t="str">
        <f t="shared" si="4"/>
        <v>A.03.09.additional.search.criteria</v>
      </c>
      <c r="H45" s="40" t="str">
        <f t="shared" si="5"/>
        <v>type:AT ,sev:medium,ms:ARENA,status:confirmed</v>
      </c>
      <c r="I45" s="40" t="str">
        <f t="shared" si="6"/>
        <v xml:space="preserve">*This issue has been extracted from the issue list on:https://ies-svn.jrc.ec.europa.eu/issues/2685*
# Comment
It should be merged with A.03.01 or delete A.03.01
</v>
      </c>
      <c r="J45" s="40" t="str">
        <f t="shared" si="7"/>
        <v>Peter Parslow</v>
      </c>
    </row>
    <row r="46" spans="1:10" x14ac:dyDescent="0.3">
      <c r="A46" t="s">
        <v>181</v>
      </c>
      <c r="B46" t="s">
        <v>1231</v>
      </c>
      <c r="C46" t="s">
        <v>808</v>
      </c>
      <c r="D46" t="s">
        <v>736</v>
      </c>
      <c r="E46" t="s">
        <v>744</v>
      </c>
      <c r="G46" s="40" t="str">
        <f t="shared" si="4"/>
        <v>A.03.10.missing.language.filter</v>
      </c>
      <c r="H46" s="40" t="str">
        <f t="shared" si="5"/>
        <v>type:AT,sev:critical,ms:ARENA,status:confirmed</v>
      </c>
      <c r="I46" s="40" t="str">
        <f t="shared" si="6"/>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J46" s="40" t="str">
        <f t="shared" si="7"/>
        <v>Peter Parslow</v>
      </c>
    </row>
    <row r="47" spans="1:10" x14ac:dyDescent="0.3">
      <c r="A47" t="s">
        <v>182</v>
      </c>
      <c r="B47" t="s">
        <v>1236</v>
      </c>
      <c r="C47" t="s">
        <v>809</v>
      </c>
      <c r="D47" t="s">
        <v>736</v>
      </c>
      <c r="E47" t="s">
        <v>744</v>
      </c>
      <c r="G47" s="40" t="str">
        <f t="shared" si="4"/>
        <v>A.03.11.language.filter</v>
      </c>
      <c r="H47" s="40" t="str">
        <f t="shared" si="5"/>
        <v>type:AT ,sev:medium,ms:ARENA,status:confirmed</v>
      </c>
      <c r="I47" s="40" t="str">
        <f t="shared" si="6"/>
        <v xml:space="preserve">*This issue has been extracted from the issue list on:https://ies-svn.jrc.ec.europa.eu/issues/2685*
# Comment
Overlaps with A.01.04
A.01.04 as prerequisite
A.02.09 as prerequisite
</v>
      </c>
      <c r="J47" s="40" t="str">
        <f t="shared" si="7"/>
        <v>Peter Parslow</v>
      </c>
    </row>
    <row r="48" spans="1:10" x14ac:dyDescent="0.3">
      <c r="A48" t="s">
        <v>183</v>
      </c>
      <c r="B48" t="s">
        <v>1230</v>
      </c>
      <c r="C48" t="s">
        <v>810</v>
      </c>
      <c r="D48" t="s">
        <v>736</v>
      </c>
      <c r="E48" t="s">
        <v>744</v>
      </c>
      <c r="G48" s="40" t="str">
        <f t="shared" si="4"/>
        <v>A.03.12.invalid.request</v>
      </c>
      <c r="H48" s="40" t="str">
        <f t="shared" si="5"/>
        <v>type:AT,sev:medium,ms:ARENA,status:confirmed</v>
      </c>
      <c r="I48" s="40" t="str">
        <f t="shared" si="6"/>
        <v xml:space="preserve">*This issue has been extracted from the issue list on:https://ies-svn.jrc.ec.europa.eu/issues/2685*
# Comment
A.1.04 as prerequisite
A.2.09 as prerequisite
</v>
      </c>
      <c r="J48" s="40" t="str">
        <f t="shared" si="7"/>
        <v>Peter Parslow</v>
      </c>
    </row>
    <row r="49" spans="1:10" x14ac:dyDescent="0.3">
      <c r="A49" t="s">
        <v>184</v>
      </c>
      <c r="B49" t="s">
        <v>1237</v>
      </c>
      <c r="C49" t="s">
        <v>811</v>
      </c>
      <c r="D49" t="s">
        <v>736</v>
      </c>
      <c r="E49" t="s">
        <v>744</v>
      </c>
      <c r="G49" s="40" t="str">
        <f t="shared" si="4"/>
        <v>A.04.01.harvesting.readiness</v>
      </c>
      <c r="H49" s="40" t="str">
        <f t="shared" si="5"/>
        <v>type:CT,sev:medium,ms:ARENA,status:confirmed</v>
      </c>
      <c r="I49" s="40" t="str">
        <f t="shared" si="6"/>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J49" s="40" t="str">
        <f t="shared" si="7"/>
        <v>Peter Parslow</v>
      </c>
    </row>
    <row r="50" spans="1:10" x14ac:dyDescent="0.3">
      <c r="A50" t="s">
        <v>187</v>
      </c>
      <c r="B50" t="s">
        <v>1237</v>
      </c>
      <c r="C50" t="s">
        <v>812</v>
      </c>
      <c r="D50" t="s">
        <v>736</v>
      </c>
      <c r="E50" t="s">
        <v>744</v>
      </c>
      <c r="G50" s="40" t="str">
        <f t="shared" si="4"/>
        <v>A.04.02.third.party.discovery.services.published</v>
      </c>
      <c r="H50" s="40" t="str">
        <f t="shared" si="5"/>
        <v>type:CT,sev:medium,ms:ARENA,status:confirmed</v>
      </c>
      <c r="I50" s="40" t="str">
        <f t="shared" si="6"/>
        <v>*This issue has been extracted from the issue list on:https://ies-svn.jrc.ec.europa.eu/issues/2685*
# Comment
Unclear what should or could be tested here via the CSW API
# Proposed Change
Clarify</v>
      </c>
      <c r="J50" s="40" t="str">
        <f t="shared" si="7"/>
        <v>Peter Parslow</v>
      </c>
    </row>
    <row r="51" spans="1:10" x14ac:dyDescent="0.3">
      <c r="A51" t="s">
        <v>190</v>
      </c>
      <c r="B51" t="s">
        <v>1234</v>
      </c>
      <c r="C51" t="s">
        <v>813</v>
      </c>
      <c r="D51" t="s">
        <v>736</v>
      </c>
      <c r="E51" t="s">
        <v>744</v>
      </c>
      <c r="G51" s="40" t="str">
        <f t="shared" si="4"/>
        <v>A.05.01.third.party.discovery.services.harvestable</v>
      </c>
      <c r="H51" s="40" t="str">
        <f t="shared" si="5"/>
        <v>type:ED,sev:medium,ms:ARENA,status:confirmed</v>
      </c>
      <c r="I51" s="40" t="str">
        <f t="shared" si="6"/>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J51" s="40" t="str">
        <f t="shared" si="7"/>
        <v>Peter Parslow</v>
      </c>
    </row>
    <row r="52" spans="1:10" x14ac:dyDescent="0.3">
      <c r="A52" t="s">
        <v>191</v>
      </c>
      <c r="B52" t="s">
        <v>1238</v>
      </c>
      <c r="C52" t="s">
        <v>814</v>
      </c>
      <c r="D52" t="s">
        <v>736</v>
      </c>
      <c r="E52" t="s">
        <v>744</v>
      </c>
      <c r="G52" s="40" t="str">
        <f t="shared" si="4"/>
        <v>A.06.03.QoS.availability</v>
      </c>
      <c r="H52" s="40" t="str">
        <f t="shared" si="5"/>
        <v>type:,sev:,ms:ARENA,status:confirmed</v>
      </c>
      <c r="I52" s="40" t="str">
        <f t="shared" si="6"/>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J52" s="40" t="str">
        <f t="shared" si="7"/>
        <v>Peter Parslow</v>
      </c>
    </row>
    <row r="53" spans="1:10" x14ac:dyDescent="0.3">
      <c r="A53" t="s">
        <v>486</v>
      </c>
      <c r="B53" t="s">
        <v>1228</v>
      </c>
      <c r="C53" t="s">
        <v>815</v>
      </c>
      <c r="D53" t="s">
        <v>736</v>
      </c>
      <c r="E53" t="s">
        <v>742</v>
      </c>
      <c r="G53" s="40" t="str">
        <f t="shared" si="4"/>
        <v>A.1.1 ISO Metadata Application Profile</v>
      </c>
      <c r="H53" s="40" t="str">
        <f t="shared" si="5"/>
        <v>type:,sev:,ms:JRC,status:confirmed</v>
      </c>
      <c r="I53" s="40" t="str">
        <f t="shared" si="6"/>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J53" s="40" t="str">
        <f t="shared" si="7"/>
        <v>PwC/ii</v>
      </c>
    </row>
    <row r="54" spans="1:10" x14ac:dyDescent="0.3">
      <c r="A54" t="s">
        <v>487</v>
      </c>
      <c r="B54" t="s">
        <v>1228</v>
      </c>
      <c r="C54" t="s">
        <v>816</v>
      </c>
      <c r="D54" t="s">
        <v>736</v>
      </c>
      <c r="E54" t="s">
        <v>742</v>
      </c>
      <c r="G54" s="40" t="str">
        <f t="shared" si="4"/>
        <v>A.1.2 Extended behaviour</v>
      </c>
      <c r="H54" s="40" t="str">
        <f t="shared" si="5"/>
        <v>type:,sev:,ms:JRC,status:confirmed</v>
      </c>
      <c r="I54" s="40" t="str">
        <f t="shared" si="6"/>
        <v xml:space="preserve">*This issue has been extracted from the issue list on:https://ies-svn.jrc.ec.europa.eu/issues/2685*
# Comment
What is this for?
</v>
      </c>
      <c r="J54" s="40" t="str">
        <f t="shared" si="7"/>
        <v>PwC/ii</v>
      </c>
    </row>
    <row r="55" spans="1:10" x14ac:dyDescent="0.3">
      <c r="A55" t="s">
        <v>490</v>
      </c>
      <c r="B55" t="s">
        <v>1228</v>
      </c>
      <c r="C55" t="s">
        <v>817</v>
      </c>
      <c r="D55" t="s">
        <v>736</v>
      </c>
      <c r="E55" t="s">
        <v>742</v>
      </c>
      <c r="G55" s="40" t="str">
        <f t="shared" si="4"/>
        <v>A.1.4 Language parameter</v>
      </c>
      <c r="H55" s="40" t="str">
        <f t="shared" si="5"/>
        <v>type:,sev:,ms:JRC,status:confirmed</v>
      </c>
      <c r="I55" s="40" t="str">
        <f t="shared" si="6"/>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J55" s="40" t="str">
        <f t="shared" si="7"/>
        <v>PwC/ii</v>
      </c>
    </row>
    <row r="56" spans="1:10" x14ac:dyDescent="0.3">
      <c r="A56" t="s">
        <v>490</v>
      </c>
      <c r="B56" t="s">
        <v>1228</v>
      </c>
      <c r="C56" t="s">
        <v>817</v>
      </c>
      <c r="D56" t="s">
        <v>736</v>
      </c>
      <c r="E56" t="s">
        <v>742</v>
      </c>
      <c r="G56" s="40" t="str">
        <f t="shared" si="4"/>
        <v>A.1.4 Language parameter</v>
      </c>
      <c r="H56" s="40" t="str">
        <f t="shared" si="5"/>
        <v>type:,sev:,ms:JRC,status:confirmed</v>
      </c>
      <c r="I56" s="40" t="str">
        <f t="shared" si="6"/>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J56" s="40" t="str">
        <f t="shared" si="7"/>
        <v>PwC/ii</v>
      </c>
    </row>
    <row r="57" spans="1:10" x14ac:dyDescent="0.3">
      <c r="A57" t="s">
        <v>491</v>
      </c>
      <c r="B57" t="s">
        <v>1228</v>
      </c>
      <c r="C57" t="s">
        <v>818</v>
      </c>
      <c r="D57" t="s">
        <v>736</v>
      </c>
      <c r="E57" t="s">
        <v>742</v>
      </c>
      <c r="G57" s="40" t="str">
        <f t="shared" si="4"/>
        <v>A.2.3 Additional search attributes</v>
      </c>
      <c r="H57" s="40" t="str">
        <f t="shared" si="5"/>
        <v>type:,sev:,ms:JRC,status:confirmed</v>
      </c>
      <c r="I57" s="40" t="str">
        <f t="shared" si="6"/>
        <v xml:space="preserve">*This issue has been extracted from the issue list on:https://ies-svn.jrc.ec.europa.eu/issues/2685*
# Comment
Typo in the link:
A.02.03.addiotional.search.attributes.md
</v>
      </c>
      <c r="J57" s="40" t="str">
        <f t="shared" si="7"/>
        <v>PwC/ii</v>
      </c>
    </row>
    <row r="58" spans="1:10" x14ac:dyDescent="0.3">
      <c r="A58" t="s">
        <v>491</v>
      </c>
      <c r="B58" t="s">
        <v>1228</v>
      </c>
      <c r="C58" t="s">
        <v>818</v>
      </c>
      <c r="D58" t="s">
        <v>736</v>
      </c>
      <c r="E58" t="s">
        <v>742</v>
      </c>
      <c r="G58" s="40" t="str">
        <f t="shared" si="4"/>
        <v>A.2.3 Additional search attributes</v>
      </c>
      <c r="H58" s="40" t="str">
        <f t="shared" si="5"/>
        <v>type:,sev:,ms:JRC,status:confirmed</v>
      </c>
      <c r="I58" s="40" t="str">
        <f t="shared" si="6"/>
        <v xml:space="preserve">*This issue has been extracted from the issue list on:https://ies-svn.jrc.ec.europa.eu/issues/2685*
# Comment
Typo in the link:
A.02.03.addiotional.search.attributes.md
</v>
      </c>
      <c r="J58" s="40" t="str">
        <f t="shared" si="7"/>
        <v>PwC/ii</v>
      </c>
    </row>
    <row r="59" spans="1:10" x14ac:dyDescent="0.3">
      <c r="A59" t="s">
        <v>492</v>
      </c>
      <c r="B59" t="s">
        <v>1228</v>
      </c>
      <c r="C59" t="s">
        <v>819</v>
      </c>
      <c r="D59" t="s">
        <v>736</v>
      </c>
      <c r="E59" t="s">
        <v>742</v>
      </c>
      <c r="G59" s="40" t="str">
        <f t="shared" si="4"/>
        <v>A.2.4 Discovery Service metadata parameters</v>
      </c>
      <c r="H59" s="40" t="str">
        <f t="shared" si="5"/>
        <v>type:,sev:,ms:JRC,status:confirmed</v>
      </c>
      <c r="I59" s="40" t="str">
        <f t="shared" si="6"/>
        <v xml:space="preserve">*This issue has been extracted from the issue list on:https://ies-svn.jrc.ec.europa.eu/issues/2685*
# Comment
The test does not take into account that MetadataURL can be present, optionally, also in the long scenario.
</v>
      </c>
      <c r="J59" s="40" t="str">
        <f t="shared" si="7"/>
        <v>PwC/ii</v>
      </c>
    </row>
    <row r="60" spans="1:10" x14ac:dyDescent="0.3">
      <c r="A60" t="s">
        <v>492</v>
      </c>
      <c r="B60" t="s">
        <v>1228</v>
      </c>
      <c r="C60" t="s">
        <v>819</v>
      </c>
      <c r="D60" t="s">
        <v>736</v>
      </c>
      <c r="E60" t="s">
        <v>742</v>
      </c>
      <c r="G60" s="40" t="str">
        <f t="shared" si="4"/>
        <v>A.2.4 Discovery Service metadata parameters</v>
      </c>
      <c r="H60" s="40" t="str">
        <f t="shared" si="5"/>
        <v>type:,sev:,ms:JRC,status:confirmed</v>
      </c>
      <c r="I60" s="40" t="str">
        <f t="shared" si="6"/>
        <v xml:space="preserve">*This issue has been extracted from the issue list on:https://ies-svn.jrc.ec.europa.eu/issues/2685*
# Comment
The test does not take into account that MetadataURL can be present, optionally, also in the long scenario.
</v>
      </c>
      <c r="J60" s="40" t="str">
        <f t="shared" si="7"/>
        <v>PwC/ii</v>
      </c>
    </row>
    <row r="61" spans="1:10" x14ac:dyDescent="0.3">
      <c r="A61" t="s">
        <v>494</v>
      </c>
      <c r="B61" t="s">
        <v>1228</v>
      </c>
      <c r="C61" t="s">
        <v>820</v>
      </c>
      <c r="D61" t="s">
        <v>736</v>
      </c>
      <c r="E61" t="s">
        <v>742</v>
      </c>
      <c r="G61" s="40" t="str">
        <f t="shared" si="4"/>
        <v>A.2.6 Federated catalogues advertisement</v>
      </c>
      <c r="H61" s="40" t="str">
        <f t="shared" si="5"/>
        <v>type:,sev:,ms:JRC,status:confirmed</v>
      </c>
      <c r="I61" s="40" t="str">
        <f t="shared" si="6"/>
        <v xml:space="preserve">*This issue has been extracted from the issue list on:https://ies-svn.jrc.ec.europa.eu/issues/2685*
# Comment
The validation can only be done knowing the Discovery Scenario chosen when registering the service in the INSPIRE Geoportal.
</v>
      </c>
      <c r="J61" s="40" t="str">
        <f t="shared" si="7"/>
        <v>PwC/ii</v>
      </c>
    </row>
    <row r="62" spans="1:10" x14ac:dyDescent="0.3">
      <c r="A62" t="s">
        <v>494</v>
      </c>
      <c r="B62" t="s">
        <v>1228</v>
      </c>
      <c r="C62" t="s">
        <v>820</v>
      </c>
      <c r="D62" t="s">
        <v>736</v>
      </c>
      <c r="E62" t="s">
        <v>742</v>
      </c>
      <c r="G62" s="40" t="str">
        <f t="shared" si="4"/>
        <v>A.2.6 Federated catalogues advertisement</v>
      </c>
      <c r="H62" s="40" t="str">
        <f t="shared" si="5"/>
        <v>type:,sev:,ms:JRC,status:confirmed</v>
      </c>
      <c r="I62" s="40" t="str">
        <f t="shared" si="6"/>
        <v xml:space="preserve">*This issue has been extracted from the issue list on:https://ies-svn.jrc.ec.europa.eu/issues/2685*
# Comment
The validation can only be done knowing the Discovery Scenario chosen when registering the service in the INSPIRE Geoportal.
</v>
      </c>
      <c r="J62" s="40" t="str">
        <f t="shared" si="7"/>
        <v>PwC/ii</v>
      </c>
    </row>
    <row r="63" spans="1:10" x14ac:dyDescent="0.3">
      <c r="A63" t="s">
        <v>496</v>
      </c>
      <c r="B63" t="s">
        <v>1228</v>
      </c>
      <c r="C63" t="s">
        <v>820</v>
      </c>
      <c r="D63" t="s">
        <v>736</v>
      </c>
      <c r="E63" t="s">
        <v>742</v>
      </c>
      <c r="G63" s="40" t="str">
        <f t="shared" si="4"/>
        <v>A.2.7 Federated Discovery Service</v>
      </c>
      <c r="H63" s="40" t="str">
        <f t="shared" si="5"/>
        <v>type:,sev:,ms:JRC,status:confirmed</v>
      </c>
      <c r="I63" s="40" t="str">
        <f t="shared" si="6"/>
        <v xml:space="preserve">*This issue has been extracted from the issue list on:https://ies-svn.jrc.ec.europa.eu/issues/2685*
# Comment
The validation can only be done knowing the Discovery Scenario chosen when registering the service in the INSPIRE Geoportal.
</v>
      </c>
      <c r="J63" s="40" t="str">
        <f t="shared" si="7"/>
        <v>PwC/ii</v>
      </c>
    </row>
    <row r="64" spans="1:10" x14ac:dyDescent="0.3">
      <c r="A64" t="s">
        <v>496</v>
      </c>
      <c r="B64" t="s">
        <v>1228</v>
      </c>
      <c r="C64" t="s">
        <v>820</v>
      </c>
      <c r="D64" t="s">
        <v>736</v>
      </c>
      <c r="E64" t="s">
        <v>742</v>
      </c>
      <c r="G64" s="40" t="str">
        <f t="shared" si="4"/>
        <v>A.2.7 Federated Discovery Service</v>
      </c>
      <c r="H64" s="40" t="str">
        <f t="shared" si="5"/>
        <v>type:,sev:,ms:JRC,status:confirmed</v>
      </c>
      <c r="I64" s="40" t="str">
        <f t="shared" si="6"/>
        <v xml:space="preserve">*This issue has been extracted from the issue list on:https://ies-svn.jrc.ec.europa.eu/issues/2685*
# Comment
The validation can only be done knowing the Discovery Scenario chosen when registering the service in the INSPIRE Geoportal.
</v>
      </c>
      <c r="J64" s="40" t="str">
        <f t="shared" si="7"/>
        <v>PwC/ii</v>
      </c>
    </row>
    <row r="65" spans="1:10" x14ac:dyDescent="0.3">
      <c r="A65" t="s">
        <v>12</v>
      </c>
      <c r="B65" t="s">
        <v>1239</v>
      </c>
      <c r="C65" t="s">
        <v>821</v>
      </c>
      <c r="D65" t="s">
        <v>11</v>
      </c>
      <c r="E65" t="s">
        <v>745</v>
      </c>
      <c r="G65" s="40" t="str">
        <f t="shared" si="4"/>
        <v>A.02.TGR2.conformtoAtomSpecification</v>
      </c>
      <c r="H65" s="40" t="str">
        <f t="shared" si="5"/>
        <v>type:CT,type:GE,sev:Critical,ms:ARENA,status:confirmed</v>
      </c>
      <c r="I65" s="40" t="str">
        <f t="shared" si="6"/>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J65" s="40" t="str">
        <f t="shared" si="7"/>
        <v>Thijs Brentjens</v>
      </c>
    </row>
    <row r="66" spans="1:10" x14ac:dyDescent="0.3">
      <c r="A66" t="s">
        <v>498</v>
      </c>
      <c r="B66" t="s">
        <v>1228</v>
      </c>
      <c r="C66" t="s">
        <v>822</v>
      </c>
      <c r="D66" t="s">
        <v>11</v>
      </c>
      <c r="E66" t="s">
        <v>742</v>
      </c>
      <c r="G66" s="40" t="str">
        <f t="shared" si="4"/>
        <v>A.02.TGR2.conformtoAtomSpecification.md</v>
      </c>
      <c r="H66" s="40" t="str">
        <f t="shared" si="5"/>
        <v>type:,sev:,ms:JRC,status:confirmed</v>
      </c>
      <c r="I66" s="40" t="str">
        <f t="shared" si="6"/>
        <v xml:space="preserve">*This issue has been extracted from the issue list on:https://ies-svn.jrc.ec.europa.eu/issues/2685*
# Comment
In the Test method the use of the word 'resolve is misleading'.
'…resolve the link the referenced Atom feed…'
</v>
      </c>
      <c r="J66" s="40" t="str">
        <f t="shared" si="7"/>
        <v>PwC/ii</v>
      </c>
    </row>
    <row r="67" spans="1:10" x14ac:dyDescent="0.3">
      <c r="A67" t="s">
        <v>498</v>
      </c>
      <c r="B67" t="s">
        <v>1228</v>
      </c>
      <c r="C67" t="s">
        <v>822</v>
      </c>
      <c r="D67" t="s">
        <v>11</v>
      </c>
      <c r="E67" t="s">
        <v>742</v>
      </c>
      <c r="G67" s="40" t="str">
        <f t="shared" si="4"/>
        <v>A.02.TGR2.conformtoAtomSpecification.md</v>
      </c>
      <c r="H67" s="40" t="str">
        <f t="shared" si="5"/>
        <v>type:,sev:,ms:JRC,status:confirmed</v>
      </c>
      <c r="I67" s="40" t="str">
        <f t="shared" si="6"/>
        <v xml:space="preserve">*This issue has been extracted from the issue list on:https://ies-svn.jrc.ec.europa.eu/issues/2685*
# Comment
In the Test method the use of the word 'resolve is misleading'.
'…resolve the link the referenced Atom feed…'
</v>
      </c>
      <c r="J67" s="40" t="str">
        <f t="shared" si="7"/>
        <v>PwC/ii</v>
      </c>
    </row>
    <row r="68" spans="1:10" x14ac:dyDescent="0.3">
      <c r="A68" t="s">
        <v>15</v>
      </c>
      <c r="B68" t="s">
        <v>1239</v>
      </c>
      <c r="C68" t="s">
        <v>823</v>
      </c>
      <c r="D68" t="s">
        <v>11</v>
      </c>
      <c r="E68" t="s">
        <v>745</v>
      </c>
      <c r="G68" s="40" t="str">
        <f t="shared" si="4"/>
        <v>A.03.TGR3.conformtoGeoRSS-Simple</v>
      </c>
      <c r="H68" s="40" t="str">
        <f t="shared" si="5"/>
        <v>type:CT,type:GE,sev:Critical,ms:ARENA,status:confirmed</v>
      </c>
      <c r="I68" s="40" t="str">
        <f t="shared" si="6"/>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J68" s="40" t="str">
        <f t="shared" si="7"/>
        <v>Thijs Brentjens</v>
      </c>
    </row>
    <row r="69" spans="1:10" x14ac:dyDescent="0.3">
      <c r="A69" t="s">
        <v>18</v>
      </c>
      <c r="B69" t="s">
        <v>1239</v>
      </c>
      <c r="C69" t="s">
        <v>824</v>
      </c>
      <c r="D69" t="s">
        <v>11</v>
      </c>
      <c r="E69" t="s">
        <v>745</v>
      </c>
      <c r="G69" s="40" t="str">
        <f t="shared" si="4"/>
        <v>A.04.TGR4.conformtoOpenSearch1.1</v>
      </c>
      <c r="H69" s="40" t="str">
        <f t="shared" si="5"/>
        <v>type:CT,type:GE,sev:Critical,ms:ARENA,status:confirmed</v>
      </c>
      <c r="I69" s="40" t="str">
        <f t="shared" si="6"/>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J69" s="40" t="str">
        <f t="shared" si="7"/>
        <v>Thijs Brentjens</v>
      </c>
    </row>
    <row r="70" spans="1:10" x14ac:dyDescent="0.3">
      <c r="A70" t="s">
        <v>18</v>
      </c>
      <c r="B70" t="s">
        <v>1240</v>
      </c>
      <c r="C70" t="s">
        <v>825</v>
      </c>
      <c r="D70" t="s">
        <v>11</v>
      </c>
      <c r="E70" t="s">
        <v>745</v>
      </c>
      <c r="G70" s="40" t="str">
        <f t="shared" si="4"/>
        <v>A.04.TGR4.conformtoOpenSearch1.1</v>
      </c>
      <c r="H70" s="40" t="str">
        <f t="shared" si="5"/>
        <v>type:GE,sev:Medium,ms:ARENA,status:confirmed</v>
      </c>
      <c r="I70" s="40" t="str">
        <f t="shared" si="6"/>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J70" s="40" t="str">
        <f t="shared" si="7"/>
        <v>Thijs Brentjens</v>
      </c>
    </row>
    <row r="71" spans="1:10" x14ac:dyDescent="0.3">
      <c r="A71" t="s">
        <v>23</v>
      </c>
      <c r="B71" t="s">
        <v>1241</v>
      </c>
      <c r="C71" t="s">
        <v>826</v>
      </c>
      <c r="D71" t="s">
        <v>11</v>
      </c>
      <c r="E71" t="s">
        <v>745</v>
      </c>
      <c r="G71" s="40" t="str">
        <f t="shared" si="4"/>
        <v>A.06.IR511.TGR6.linkToMetadataForTheService</v>
      </c>
      <c r="H71" s="40" t="str">
        <f t="shared" si="5"/>
        <v>type:CT,sev:Medium,ms:ARENA,status:confirmed</v>
      </c>
      <c r="I71" s="40" t="str">
        <f t="shared" si="6"/>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J71" s="40" t="str">
        <f t="shared" si="7"/>
        <v>Thijs Brentjens</v>
      </c>
    </row>
    <row r="72" spans="1:10" x14ac:dyDescent="0.3">
      <c r="A72" t="s">
        <v>23</v>
      </c>
      <c r="B72" t="s">
        <v>1242</v>
      </c>
      <c r="C72" t="s">
        <v>827</v>
      </c>
      <c r="D72" t="s">
        <v>11</v>
      </c>
      <c r="E72" t="s">
        <v>745</v>
      </c>
      <c r="G72" s="40" t="str">
        <f t="shared" si="4"/>
        <v>A.06.IR511.TGR6.linkToMetadataForTheService</v>
      </c>
      <c r="H72" s="40" t="str">
        <f t="shared" si="5"/>
        <v>type:CT,sev:Minor,ms:ARENA,status:confirmed</v>
      </c>
      <c r="I72" s="40" t="str">
        <f t="shared" si="6"/>
        <v>*This issue has been extracted from the issue list on:https://ies-svn.jrc.ec.europa.eu/issues/2685*
# Comment
'valid gmd:MD_Metadata element' is most likely understood to mean 'schema valid'. 
# Proposed Change
If something else is meant, the test should be clarified.</v>
      </c>
      <c r="J72" s="40" t="str">
        <f t="shared" si="7"/>
        <v>Thijs Brentjens</v>
      </c>
    </row>
    <row r="73" spans="1:10" x14ac:dyDescent="0.3">
      <c r="A73" t="s">
        <v>29</v>
      </c>
      <c r="B73" t="s">
        <v>1241</v>
      </c>
      <c r="C73" t="s">
        <v>828</v>
      </c>
      <c r="D73" t="s">
        <v>11</v>
      </c>
      <c r="E73" t="s">
        <v>745</v>
      </c>
      <c r="G73" s="40" t="str">
        <f t="shared" si="4"/>
        <v>A.07.TGR7.selfreference</v>
      </c>
      <c r="H73" s="40" t="str">
        <f t="shared" si="5"/>
        <v>type:CT,sev:Medium,ms:ARENA,status:confirmed</v>
      </c>
      <c r="I73" s="40" t="str">
        <f t="shared" si="6"/>
        <v>*This issue has been extracted from the issue list on:https://ies-svn.jrc.ec.europa.eu/issues/2685*
# Comment
Test method seems incomplete.
# Proposed Change
Clarify Xpath reference for 'he default language code defined in the OpenSearch description'.</v>
      </c>
      <c r="J73" s="40" t="str">
        <f t="shared" si="7"/>
        <v>Thijs Brentjens</v>
      </c>
    </row>
    <row r="74" spans="1:10" x14ac:dyDescent="0.3">
      <c r="A74" t="s">
        <v>32</v>
      </c>
      <c r="B74" t="s">
        <v>1240</v>
      </c>
      <c r="C74" t="s">
        <v>829</v>
      </c>
      <c r="D74" t="s">
        <v>11</v>
      </c>
      <c r="E74" t="s">
        <v>745</v>
      </c>
      <c r="G74" s="40" t="str">
        <f t="shared" si="4"/>
        <v>A.08.IR222.TGR8.linktoOpenSearchDescription</v>
      </c>
      <c r="H74" s="40" t="str">
        <f t="shared" si="5"/>
        <v>type:GE,sev:Medium,ms:ARENA,status:confirmed</v>
      </c>
      <c r="I74" s="40" t="str">
        <f t="shared" si="6"/>
        <v>*This issue has been extracted from the issue list on:https://ies-svn.jrc.ec.europa.eu/issues/2685*
# Comment
How is this different from A.04.TGR4.conformtoOpenSearch1.1?
# Proposed Change
Drop one test.</v>
      </c>
      <c r="J74" s="40" t="str">
        <f t="shared" si="7"/>
        <v>Thijs Brentjens</v>
      </c>
    </row>
    <row r="75" spans="1:10" x14ac:dyDescent="0.3">
      <c r="A75" t="s">
        <v>32</v>
      </c>
      <c r="B75" t="s">
        <v>1243</v>
      </c>
      <c r="C75" t="s">
        <v>830</v>
      </c>
      <c r="D75" t="s">
        <v>305</v>
      </c>
      <c r="E75" t="s">
        <v>742</v>
      </c>
      <c r="G75" s="40" t="str">
        <f t="shared" si="4"/>
        <v>A.08.IR222.TGR8.linktoOpenSearchDescription</v>
      </c>
      <c r="H75" s="40" t="str">
        <f t="shared" si="5"/>
        <v>type:ED,sev:minor,ms:NL,status:confirmed</v>
      </c>
      <c r="I75" s="40" t="str">
        <f t="shared" si="6"/>
        <v>*This issue has been extracted from the issue list on:https://ies-svn.jrc.ec.europa.eu/issues/2685*
# Comment
Typo in the Note: 'the the'
# Proposed Change
Rewrite to 'the'</v>
      </c>
      <c r="J75" s="40" t="str">
        <f t="shared" si="7"/>
        <v>PwC/ii</v>
      </c>
    </row>
    <row r="76" spans="1:10" x14ac:dyDescent="0.3">
      <c r="A76" t="s">
        <v>32</v>
      </c>
      <c r="B76" t="s">
        <v>1243</v>
      </c>
      <c r="C76" t="s">
        <v>830</v>
      </c>
      <c r="D76" t="s">
        <v>305</v>
      </c>
      <c r="E76" t="s">
        <v>742</v>
      </c>
      <c r="G76" s="40" t="str">
        <f t="shared" si="4"/>
        <v>A.08.IR222.TGR8.linktoOpenSearchDescription</v>
      </c>
      <c r="H76" s="40" t="str">
        <f t="shared" si="5"/>
        <v>type:ED,sev:minor,ms:NL,status:confirmed</v>
      </c>
      <c r="I76" s="40" t="str">
        <f t="shared" si="6"/>
        <v>*This issue has been extracted from the issue list on:https://ies-svn.jrc.ec.europa.eu/issues/2685*
# Comment
Typo in the Note: 'the the'
# Proposed Change
Rewrite to 'the'</v>
      </c>
      <c r="J76" s="40" t="str">
        <f t="shared" si="7"/>
        <v>PwC/ii</v>
      </c>
    </row>
    <row r="77" spans="1:10" x14ac:dyDescent="0.3">
      <c r="A77" t="s">
        <v>35</v>
      </c>
      <c r="B77" t="s">
        <v>1242</v>
      </c>
      <c r="C77" t="s">
        <v>831</v>
      </c>
      <c r="D77" t="s">
        <v>11</v>
      </c>
      <c r="E77" t="s">
        <v>745</v>
      </c>
      <c r="G77" s="40" t="str">
        <f t="shared" si="4"/>
        <v>A.09.TGR9.feedid, A.21.TGR22.datasetFeedId</v>
      </c>
      <c r="H77" s="40" t="str">
        <f t="shared" si="5"/>
        <v>type:CT,sev:Minor,ms:ARENA,status:confirmed</v>
      </c>
      <c r="I77" s="40" t="str">
        <f t="shared" si="6"/>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J77" s="40" t="str">
        <f t="shared" si="7"/>
        <v>Thijs Brentjens</v>
      </c>
    </row>
    <row r="78" spans="1:10" x14ac:dyDescent="0.3">
      <c r="A78" t="s">
        <v>37</v>
      </c>
      <c r="B78" t="s">
        <v>1229</v>
      </c>
      <c r="C78" t="s">
        <v>832</v>
      </c>
      <c r="D78" t="s">
        <v>11</v>
      </c>
      <c r="E78" t="s">
        <v>745</v>
      </c>
      <c r="G78" s="40" t="str">
        <f t="shared" si="4"/>
        <v>A.10.IR221.TGR10.rightselement</v>
      </c>
      <c r="H78" s="40" t="str">
        <f t="shared" si="5"/>
        <v>type:ED,sev:Minor,ms:ARENA,status:confirmed</v>
      </c>
      <c r="I78" s="40" t="str">
        <f t="shared" si="6"/>
        <v>*This issue has been extracted from the issue list on:https://ies-svn.jrc.ec.europa.eu/issues/2685*
# Comment
Regarding note 1, the requirement is clear that only /feed/rights is covered.
# Proposed Change
Remove note 1.</v>
      </c>
      <c r="J78" s="40" t="str">
        <f t="shared" si="7"/>
        <v>Thijs Brentjens</v>
      </c>
    </row>
    <row r="79" spans="1:10" x14ac:dyDescent="0.3">
      <c r="A79" t="s">
        <v>523</v>
      </c>
      <c r="B79" t="s">
        <v>1244</v>
      </c>
      <c r="C79" t="s">
        <v>833</v>
      </c>
      <c r="D79" t="s">
        <v>305</v>
      </c>
      <c r="E79" t="s">
        <v>742</v>
      </c>
      <c r="G79" s="40" t="str">
        <f t="shared" si="4"/>
        <v>A.11.IR221.TGR11.updatedelement,  A.18.TGR19.entryUpdated and A.23.IR221.TGR24.datasetFeedUpdated</v>
      </c>
      <c r="H79" s="40" t="str">
        <f t="shared" si="5"/>
        <v>type:ED,sev:medium,ms:NL,status:confirmed</v>
      </c>
      <c r="I79" s="40" t="str">
        <f t="shared" si="6"/>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J79" s="40" t="str">
        <f t="shared" si="7"/>
        <v>PwC/ii</v>
      </c>
    </row>
    <row r="80" spans="1:10" x14ac:dyDescent="0.3">
      <c r="A80" t="s">
        <v>523</v>
      </c>
      <c r="B80" t="s">
        <v>1244</v>
      </c>
      <c r="C80" t="s">
        <v>833</v>
      </c>
      <c r="D80" t="s">
        <v>305</v>
      </c>
      <c r="E80" t="s">
        <v>742</v>
      </c>
      <c r="G80" s="40" t="str">
        <f t="shared" si="4"/>
        <v>A.11.IR221.TGR11.updatedelement,  A.18.TGR19.entryUpdated and A.23.IR221.TGR24.datasetFeedUpdated</v>
      </c>
      <c r="H80" s="40" t="str">
        <f t="shared" si="5"/>
        <v>type:ED,sev:medium,ms:NL,status:confirmed</v>
      </c>
      <c r="I80" s="40" t="str">
        <f t="shared" si="6"/>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J80" s="40" t="str">
        <f t="shared" si="7"/>
        <v>PwC/ii</v>
      </c>
    </row>
    <row r="81" spans="1:10" x14ac:dyDescent="0.3">
      <c r="A81" t="s">
        <v>41</v>
      </c>
      <c r="B81" t="s">
        <v>1241</v>
      </c>
      <c r="C81" t="s">
        <v>834</v>
      </c>
      <c r="D81" t="s">
        <v>11</v>
      </c>
      <c r="E81" t="s">
        <v>745</v>
      </c>
      <c r="G81" s="40" t="str">
        <f t="shared" si="4"/>
        <v>A.11.IR221.TGR11.updatedelement, A.23.IR221.TGR24.datasetFeedUpdated</v>
      </c>
      <c r="H81" s="40" t="str">
        <f t="shared" si="5"/>
        <v>type:CT,sev:Medium,ms:ARENA,status:confirmed</v>
      </c>
      <c r="I81" s="40" t="str">
        <f t="shared" si="6"/>
        <v>*This issue has been extracted from the issue list on:https://ies-svn.jrc.ec.europa.eu/issues/2685*
# Comment
'... or too far in the past' is vague for testing.
# Proposed Change
Change to '... or before 2012 (first release of the Technical Guidance)'?</v>
      </c>
      <c r="J81" s="40" t="str">
        <f t="shared" si="7"/>
        <v>Thijs Brentjens</v>
      </c>
    </row>
    <row r="82" spans="1:10" x14ac:dyDescent="0.3">
      <c r="A82" t="s">
        <v>44</v>
      </c>
      <c r="B82" t="s">
        <v>1241</v>
      </c>
      <c r="C82" t="s">
        <v>835</v>
      </c>
      <c r="D82" t="s">
        <v>11</v>
      </c>
      <c r="E82" t="s">
        <v>745</v>
      </c>
      <c r="G82" s="40" t="str">
        <f t="shared" si="4"/>
        <v>A.12.IR221.TGR12.contactinformation, A.24.IR221.TGR25.datasetFeedContactinformation</v>
      </c>
      <c r="H82" s="40" t="str">
        <f t="shared" si="5"/>
        <v>type:CT,sev:Medium,ms:ARENA,status:confirmed</v>
      </c>
      <c r="I82" s="40" t="str">
        <f t="shared" si="6"/>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J82" s="40" t="str">
        <f t="shared" si="7"/>
        <v>Thijs Brentjens</v>
      </c>
    </row>
    <row r="83" spans="1:10" x14ac:dyDescent="0.3">
      <c r="A83" t="s">
        <v>47</v>
      </c>
      <c r="B83" t="s">
        <v>1241</v>
      </c>
      <c r="C83" t="s">
        <v>836</v>
      </c>
      <c r="D83" t="s">
        <v>11</v>
      </c>
      <c r="E83" t="s">
        <v>745</v>
      </c>
      <c r="G83" s="40" t="str">
        <f t="shared" si="4"/>
        <v>A.13.IR221.TGR13.datasetidentifiers</v>
      </c>
      <c r="H83" s="40" t="str">
        <f t="shared" si="5"/>
        <v>type:CT,sev:Medium,ms:ARENA,status:confirmed</v>
      </c>
      <c r="I83" s="40" t="str">
        <f t="shared" si="6"/>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J83" s="40" t="str">
        <f t="shared" si="7"/>
        <v>Thijs Brentjens</v>
      </c>
    </row>
    <row r="84" spans="1:10" x14ac:dyDescent="0.3">
      <c r="A84" t="s">
        <v>49</v>
      </c>
      <c r="B84" t="s">
        <v>1241</v>
      </c>
      <c r="C84" t="s">
        <v>837</v>
      </c>
      <c r="D84" t="s">
        <v>11</v>
      </c>
      <c r="E84" t="s">
        <v>745</v>
      </c>
      <c r="G84" s="40" t="str">
        <f t="shared" si="4"/>
        <v>A.14.IR221.TGR14.linksToDatasetMetadata</v>
      </c>
      <c r="H84" s="40" t="str">
        <f t="shared" si="5"/>
        <v>type:CT,sev:Medium,ms:ARENA,status:confirmed</v>
      </c>
      <c r="I84" s="40" t="str">
        <f t="shared" si="6"/>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J84" s="40" t="str">
        <f t="shared" si="7"/>
        <v>Thijs Brentjens</v>
      </c>
    </row>
    <row r="85" spans="1:10" x14ac:dyDescent="0.3">
      <c r="A85" t="s">
        <v>49</v>
      </c>
      <c r="B85" t="s">
        <v>1241</v>
      </c>
      <c r="C85" t="s">
        <v>838</v>
      </c>
      <c r="D85" t="s">
        <v>11</v>
      </c>
      <c r="E85" t="s">
        <v>745</v>
      </c>
      <c r="G85" s="40" t="str">
        <f t="shared" si="4"/>
        <v>A.14.IR221.TGR14.linksToDatasetMetadata</v>
      </c>
      <c r="H85" s="40" t="str">
        <f t="shared" si="5"/>
        <v>type:CT,sev:Medium,ms:ARENA,status:confirmed</v>
      </c>
      <c r="I85" s="40" t="str">
        <f t="shared" si="6"/>
        <v>*This issue has been extracted from the issue list on:https://ies-svn.jrc.ec.europa.eu/issues/2685*
# Comment
gmd:identificationInfo[1]/*/gmd:citation/*/gmd:identifier may refer to multiple nodes.
# Proposed Change
Clarify how to deal with multiple identifiers in the test.</v>
      </c>
      <c r="J85" s="40" t="str">
        <f t="shared" si="7"/>
        <v>Thijs Brentjens</v>
      </c>
    </row>
    <row r="86" spans="1:10" x14ac:dyDescent="0.3">
      <c r="A86" t="s">
        <v>49</v>
      </c>
      <c r="B86" t="s">
        <v>1241</v>
      </c>
      <c r="C86" t="s">
        <v>839</v>
      </c>
      <c r="D86" t="s">
        <v>11</v>
      </c>
      <c r="E86" t="s">
        <v>745</v>
      </c>
      <c r="G86" s="40" t="str">
        <f t="shared" ref="G86:G149" si="8">SUBSTITUTE(SUBSTITUTE(SUBSTITUTE(SUBSTITUTE(A86,"‘","'"),"’","'"),"”","'"),"“","'")</f>
        <v>A.14.IR221.TGR14.linksToDatasetMetadata</v>
      </c>
      <c r="H86" s="40" t="str">
        <f t="shared" ref="H86:H149" si="9">B86</f>
        <v>type:CT,sev:Medium,ms:ARENA,status:confirmed</v>
      </c>
      <c r="I86" s="40" t="str">
        <f t="shared" ref="I86:I149" si="10">SUBSTITUTE(SUBSTITUTE(SUBSTITUTE(SUBSTITUTE(C86,"‘","'"),"’","'"),"”","'"),"“","'")</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J86" s="40" t="str">
        <f t="shared" ref="J86:J149" si="11">E86</f>
        <v>Thijs Brentjens</v>
      </c>
    </row>
    <row r="87" spans="1:10" x14ac:dyDescent="0.3">
      <c r="A87" t="s">
        <v>306</v>
      </c>
      <c r="B87" t="s">
        <v>1245</v>
      </c>
      <c r="C87" t="s">
        <v>840</v>
      </c>
      <c r="D87" t="s">
        <v>11</v>
      </c>
      <c r="E87" t="s">
        <v>742</v>
      </c>
      <c r="G87" s="40" t="str">
        <f t="shared" si="8"/>
        <v>A.15</v>
      </c>
      <c r="H87" s="40" t="str">
        <f t="shared" si="9"/>
        <v>type:CR,sev:critical,ms:DE,status:confirmed</v>
      </c>
      <c r="I87" s="40" t="str">
        <f t="shared" si="10"/>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J87" s="40" t="str">
        <f t="shared" si="11"/>
        <v>PwC/ii</v>
      </c>
    </row>
    <row r="88" spans="1:10" x14ac:dyDescent="0.3">
      <c r="A88" t="s">
        <v>306</v>
      </c>
      <c r="B88" t="s">
        <v>1246</v>
      </c>
      <c r="C88" t="s">
        <v>841</v>
      </c>
      <c r="D88" t="s">
        <v>305</v>
      </c>
      <c r="E88" t="s">
        <v>742</v>
      </c>
      <c r="G88" s="40" t="str">
        <f t="shared" si="8"/>
        <v>A.15</v>
      </c>
      <c r="H88" s="40" t="str">
        <f t="shared" si="9"/>
        <v>type:GE,sev:Minor,ms:AT,status:confirmed</v>
      </c>
      <c r="I88" s="40" t="str">
        <f t="shared" si="10"/>
        <v xml:space="preserve">*This issue has been extracted from the issue list on:https://ies-svn.jrc.ec.europa.eu/issues/2685*
# Comment
Browser problems for IE 11 if type="application/atom+xml" is included in link (browser shows no link). 
</v>
      </c>
      <c r="J88" s="40" t="str">
        <f t="shared" si="11"/>
        <v>PwC/ii</v>
      </c>
    </row>
    <row r="89" spans="1:10" x14ac:dyDescent="0.3">
      <c r="A89" t="s">
        <v>54</v>
      </c>
      <c r="B89" t="s">
        <v>1241</v>
      </c>
      <c r="C89" t="s">
        <v>842</v>
      </c>
      <c r="D89" t="s">
        <v>11</v>
      </c>
      <c r="E89" t="s">
        <v>745</v>
      </c>
      <c r="G89" s="40" t="str">
        <f t="shared" si="8"/>
        <v>A.18.TGR19.entryUpdated</v>
      </c>
      <c r="H89" s="40" t="str">
        <f t="shared" si="9"/>
        <v>type:CT,sev:Medium,ms:ARENA,status:confirmed</v>
      </c>
      <c r="I89" s="40" t="str">
        <f t="shared" si="10"/>
        <v>*This issue has been extracted from the issue list on:https://ies-svn.jrc.ec.europa.eu/issues/2685*
# Comment
Why is the updated test different from A.11.IR221.TGR11.updatedelement? (Any year will work here.)
# Proposed Change
Consider aligning tests.</v>
      </c>
      <c r="J89" s="40" t="str">
        <f t="shared" si="11"/>
        <v>Thijs Brentjens</v>
      </c>
    </row>
    <row r="90" spans="1:10" x14ac:dyDescent="0.3">
      <c r="A90" t="s">
        <v>58</v>
      </c>
      <c r="B90" t="s">
        <v>1241</v>
      </c>
      <c r="C90" t="s">
        <v>843</v>
      </c>
      <c r="D90" t="s">
        <v>11</v>
      </c>
      <c r="E90" t="s">
        <v>745</v>
      </c>
      <c r="G90" s="40" t="str">
        <f t="shared" si="8"/>
        <v>A.25.IR31.TGR26.datasetFeedDownloadLink, A.28.IR31.TGR29.datasetFeedDownloadLinkDetails</v>
      </c>
      <c r="H90" s="40" t="str">
        <f t="shared" si="9"/>
        <v>type:CT,sev:Medium,ms:ARENA,status:confirmed</v>
      </c>
      <c r="I90" s="40" t="str">
        <f t="shared" si="10"/>
        <v>*This issue has been extracted from the issue list on:https://ies-svn.jrc.ec.europa.eu/issues/2685*
# Comment
These seem to overlap significantly.
# Proposed Change
Consider to merge both test cases.</v>
      </c>
      <c r="J90" s="40" t="str">
        <f t="shared" si="11"/>
        <v>Thijs Brentjens</v>
      </c>
    </row>
    <row r="91" spans="1:10" x14ac:dyDescent="0.3">
      <c r="A91" t="s">
        <v>57</v>
      </c>
      <c r="B91" t="s">
        <v>1241</v>
      </c>
      <c r="C91" t="s">
        <v>844</v>
      </c>
      <c r="D91" t="s">
        <v>11</v>
      </c>
      <c r="E91" t="s">
        <v>745</v>
      </c>
      <c r="G91" s="40" t="str">
        <f t="shared" si="8"/>
        <v>A.26.IR313.TGR27.separateEntriesCRSFormat</v>
      </c>
      <c r="H91" s="40" t="str">
        <f t="shared" si="9"/>
        <v>type:CT,sev:Medium,ms:ARENA,status:confirmed</v>
      </c>
      <c r="I91" s="40" t="str">
        <f t="shared" si="10"/>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J91" s="40" t="str">
        <f t="shared" si="11"/>
        <v>Thijs Brentjens</v>
      </c>
    </row>
    <row r="92" spans="1:10" x14ac:dyDescent="0.3">
      <c r="A92" t="s">
        <v>61</v>
      </c>
      <c r="B92" t="s">
        <v>1241</v>
      </c>
      <c r="C92" t="s">
        <v>845</v>
      </c>
      <c r="D92" t="s">
        <v>11</v>
      </c>
      <c r="E92" t="s">
        <v>745</v>
      </c>
      <c r="G92" s="40" t="str">
        <f t="shared" si="8"/>
        <v>A.29.IR311.TGR31.languageForDownloadLink</v>
      </c>
      <c r="H92" s="40" t="str">
        <f t="shared" si="9"/>
        <v>type:CT,sev:Medium,ms:ARENA,status:confirmed</v>
      </c>
      <c r="I92" s="40" t="str">
        <f t="shared" si="10"/>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J92" s="40" t="str">
        <f t="shared" si="11"/>
        <v>Thijs Brentjens</v>
      </c>
    </row>
    <row r="93" spans="1:10" x14ac:dyDescent="0.3">
      <c r="A93" t="s">
        <v>64</v>
      </c>
      <c r="B93" t="s">
        <v>1247</v>
      </c>
      <c r="C93" t="s">
        <v>846</v>
      </c>
      <c r="D93" t="s">
        <v>11</v>
      </c>
      <c r="E93" t="s">
        <v>745</v>
      </c>
      <c r="G93" s="40" t="str">
        <f t="shared" si="8"/>
        <v xml:space="preserve">A.34.IR222.TGR39.provideOpenSearchDescription </v>
      </c>
      <c r="H93" s="40" t="str">
        <f t="shared" si="9"/>
        <v>type:GE,sev:Minor,ms:ARENA,status:confirmed</v>
      </c>
      <c r="I93" s="40" t="str">
        <f t="shared" si="10"/>
        <v>*This issue has been extracted from the issue list on:https://ies-svn.jrc.ec.europa.eu/issues/2685*
# Comment
This test case is not referenced from the overview and not testable.
# Proposed Change
Remove test case.</v>
      </c>
      <c r="J93" s="40" t="str">
        <f t="shared" si="11"/>
        <v>Thijs Brentjens</v>
      </c>
    </row>
    <row r="94" spans="1:10" x14ac:dyDescent="0.3">
      <c r="A94" t="s">
        <v>550</v>
      </c>
      <c r="B94" t="s">
        <v>1241</v>
      </c>
      <c r="C94" t="s">
        <v>847</v>
      </c>
      <c r="D94" t="s">
        <v>11</v>
      </c>
      <c r="E94" t="s">
        <v>745</v>
      </c>
      <c r="G94" s="40" t="str">
        <f t="shared" si="8"/>
        <v>A.36.TGR41.openSearchGenericSearchQueries,
A.37.IR4.TGR42.openSearchUrlDescribeSpatialDataset</v>
      </c>
      <c r="H94" s="40" t="str">
        <f t="shared" si="9"/>
        <v>type:CT,sev:Medium,ms:ARENA,status:confirmed</v>
      </c>
      <c r="I94" s="40" t="str">
        <f t="shared" si="10"/>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J94" s="40" t="str">
        <f t="shared" si="11"/>
        <v>Thijs Brentjens</v>
      </c>
    </row>
    <row r="95" spans="1:10" x14ac:dyDescent="0.3">
      <c r="A95" t="s">
        <v>68</v>
      </c>
      <c r="B95" t="s">
        <v>1242</v>
      </c>
      <c r="C95" t="s">
        <v>848</v>
      </c>
      <c r="D95" t="s">
        <v>11</v>
      </c>
      <c r="E95" t="s">
        <v>745</v>
      </c>
      <c r="G95" s="40" t="str">
        <f t="shared" si="8"/>
        <v>A.39.IR3.IR4.TGR44.openSearchQueryExample</v>
      </c>
      <c r="H95" s="40" t="str">
        <f t="shared" si="9"/>
        <v>type:CT,sev:Minor,ms:ARENA,status:confirmed</v>
      </c>
      <c r="I95" s="40" t="str">
        <f t="shared" si="10"/>
        <v>*This issue has been extracted from the issue list on:https://ies-svn.jrc.ec.europa.eu/issues/2685*
# Comment
valid HTTP codes: '200,206,301,303,303'
# Proposed Change
Change first 303 to 302.</v>
      </c>
      <c r="J95" s="40" t="str">
        <f t="shared" si="11"/>
        <v>Thijs Brentjens</v>
      </c>
    </row>
    <row r="96" spans="1:10" x14ac:dyDescent="0.3">
      <c r="A96" t="s">
        <v>849</v>
      </c>
      <c r="B96" t="s">
        <v>1248</v>
      </c>
      <c r="C96" t="s">
        <v>850</v>
      </c>
      <c r="D96" t="s">
        <v>735</v>
      </c>
      <c r="E96" t="s">
        <v>745</v>
      </c>
      <c r="G96" s="40" t="str">
        <f t="shared" si="8"/>
        <v>Maybe a test for requirement 52 / 61 could be adde...</v>
      </c>
      <c r="H96" s="40" t="str">
        <f t="shared" si="9"/>
        <v>type:AT,sev:Minor,ms:ARENA,status:confirmed</v>
      </c>
      <c r="I96" s="40" t="str">
        <f t="shared" si="10"/>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J96" s="40" t="str">
        <f t="shared" si="11"/>
        <v>Thijs Brentjens</v>
      </c>
    </row>
    <row r="97" spans="1:10" x14ac:dyDescent="0.3">
      <c r="A97" t="s">
        <v>526</v>
      </c>
      <c r="B97" t="s">
        <v>1243</v>
      </c>
      <c r="C97" t="s">
        <v>851</v>
      </c>
      <c r="D97" t="s">
        <v>525</v>
      </c>
      <c r="E97" t="s">
        <v>742</v>
      </c>
      <c r="G97" s="40" t="str">
        <f t="shared" si="8"/>
        <v>README.md</v>
      </c>
      <c r="H97" s="40" t="str">
        <f t="shared" si="9"/>
        <v>type:ED,sev:minor,ms:NL,status:confirmed</v>
      </c>
      <c r="I97" s="40" t="str">
        <f t="shared" si="10"/>
        <v>*This issue has been extracted from the issue list on:https://ies-svn.jrc.ec.europa.eu/issues/2685*
# Comment
A typo: the section TG Requirement Coverage contains (in the first line) a link to [TG VS] which should refer to [TG DL].
# Proposed Change
Change link to TG DL</v>
      </c>
      <c r="J97" s="40" t="str">
        <f t="shared" si="11"/>
        <v>PwC/ii</v>
      </c>
    </row>
    <row r="98" spans="1:10" x14ac:dyDescent="0.3">
      <c r="A98" t="s">
        <v>526</v>
      </c>
      <c r="B98" t="s">
        <v>1243</v>
      </c>
      <c r="C98" t="s">
        <v>851</v>
      </c>
      <c r="D98" t="s">
        <v>525</v>
      </c>
      <c r="E98" t="s">
        <v>742</v>
      </c>
      <c r="G98" s="40" t="str">
        <f t="shared" si="8"/>
        <v>README.md</v>
      </c>
      <c r="H98" s="40" t="str">
        <f t="shared" si="9"/>
        <v>type:ED,sev:minor,ms:NL,status:confirmed</v>
      </c>
      <c r="I98" s="40" t="str">
        <f t="shared" si="10"/>
        <v>*This issue has been extracted from the issue list on:https://ies-svn.jrc.ec.europa.eu/issues/2685*
# Comment
A typo: the section TG Requirement Coverage contains (in the first line) a link to [TG VS] which should refer to [TG DL].
# Proposed Change
Change link to TG DL</v>
      </c>
      <c r="J98" s="40" t="str">
        <f t="shared" si="11"/>
        <v>PwC/ii</v>
      </c>
    </row>
    <row r="99" spans="1:10" x14ac:dyDescent="0.3">
      <c r="A99" t="s">
        <v>852</v>
      </c>
      <c r="B99" t="s">
        <v>1229</v>
      </c>
      <c r="C99" t="s">
        <v>853</v>
      </c>
      <c r="D99" t="s">
        <v>71</v>
      </c>
      <c r="E99" t="s">
        <v>745</v>
      </c>
      <c r="G99" s="40" t="str">
        <f t="shared" si="8"/>
        <v>Numbering of test cases jumps from A.04 to A.06...</v>
      </c>
      <c r="H99" s="40" t="str">
        <f t="shared" si="9"/>
        <v>type:ED,sev:Minor,ms:ARENA,status:confirmed</v>
      </c>
      <c r="I99" s="40" t="str">
        <f t="shared" si="10"/>
        <v>*This issue has been extracted from the issue list on:https://ies-svn.jrc.ec.europa.eu/issues/2685*
# Comment
Numbering of test cases jumps from A.04 to A.06
# Proposed Change
Update numbering of test cases</v>
      </c>
      <c r="J99" s="40" t="str">
        <f t="shared" si="11"/>
        <v>Thijs Brentjens</v>
      </c>
    </row>
    <row r="100" spans="1:10" x14ac:dyDescent="0.3">
      <c r="A100" t="s">
        <v>854</v>
      </c>
      <c r="B100" t="s">
        <v>1249</v>
      </c>
      <c r="C100" t="s">
        <v>855</v>
      </c>
      <c r="D100" t="s">
        <v>71</v>
      </c>
      <c r="E100" t="s">
        <v>742</v>
      </c>
      <c r="G100" s="40" t="str">
        <f t="shared" si="8"/>
        <v>Consider if the prerequisites should be mentioned ...</v>
      </c>
      <c r="H100" s="40" t="str">
        <f t="shared" si="9"/>
        <v>type:GE,sev:minor,ms:DE,status:confirmed</v>
      </c>
      <c r="I100" s="40" t="str">
        <f t="shared" si="10"/>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J100" s="40" t="str">
        <f t="shared" si="11"/>
        <v>PwC/ii</v>
      </c>
    </row>
    <row r="101" spans="1:10" x14ac:dyDescent="0.3">
      <c r="A101" t="s">
        <v>74</v>
      </c>
      <c r="B101" t="s">
        <v>1250</v>
      </c>
      <c r="C101" t="s">
        <v>856</v>
      </c>
      <c r="D101" t="s">
        <v>71</v>
      </c>
      <c r="E101" t="s">
        <v>745</v>
      </c>
      <c r="G101" s="40" t="str">
        <f t="shared" si="8"/>
        <v>A.02.IR2.IR4.TGR49.TGR50.TGR51.predefinedStoredQuery</v>
      </c>
      <c r="H101" s="40" t="str">
        <f t="shared" si="9"/>
        <v>type:CT,sev:Critical,ms:ARENA,status:confirmed</v>
      </c>
      <c r="I101" s="40" t="str">
        <f t="shared" si="10"/>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J101" s="40" t="str">
        <f t="shared" si="11"/>
        <v>Thijs Brentjens</v>
      </c>
    </row>
    <row r="102" spans="1:10" x14ac:dyDescent="0.3">
      <c r="A102" t="s">
        <v>74</v>
      </c>
      <c r="B102" t="s">
        <v>1228</v>
      </c>
      <c r="C102" t="s">
        <v>857</v>
      </c>
      <c r="D102" t="s">
        <v>71</v>
      </c>
      <c r="E102" t="s">
        <v>742</v>
      </c>
      <c r="G102" s="40" t="str">
        <f t="shared" si="8"/>
        <v>A.02.IR2.IR4.TGR49.TGR50.TGR51.predefinedStoredQuery</v>
      </c>
      <c r="H102" s="40" t="str">
        <f t="shared" si="9"/>
        <v>type:,sev:,ms:JRC,status:confirmed</v>
      </c>
      <c r="I102" s="40" t="str">
        <f t="shared" si="10"/>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J102" s="40" t="str">
        <f t="shared" si="11"/>
        <v>PwC/ii</v>
      </c>
    </row>
    <row r="103" spans="1:10" x14ac:dyDescent="0.3">
      <c r="A103" t="s">
        <v>74</v>
      </c>
      <c r="B103" t="s">
        <v>1228</v>
      </c>
      <c r="C103" t="s">
        <v>857</v>
      </c>
      <c r="D103" t="s">
        <v>71</v>
      </c>
      <c r="E103" t="s">
        <v>742</v>
      </c>
      <c r="G103" s="40" t="str">
        <f t="shared" si="8"/>
        <v>A.02.IR2.IR4.TGR49.TGR50.TGR51.predefinedStoredQuery</v>
      </c>
      <c r="H103" s="40" t="str">
        <f t="shared" si="9"/>
        <v>type:,sev:,ms:JRC,status:confirmed</v>
      </c>
      <c r="I103" s="40" t="str">
        <f t="shared" si="10"/>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J103" s="40" t="str">
        <f t="shared" si="11"/>
        <v>PwC/ii</v>
      </c>
    </row>
    <row r="104" spans="1:10" x14ac:dyDescent="0.3">
      <c r="A104" t="s">
        <v>76</v>
      </c>
      <c r="B104" t="s">
        <v>1241</v>
      </c>
      <c r="C104" t="s">
        <v>858</v>
      </c>
      <c r="D104" t="s">
        <v>71</v>
      </c>
      <c r="E104" t="s">
        <v>745</v>
      </c>
      <c r="G104" s="40" t="str">
        <f t="shared" si="8"/>
        <v>A.03.IR221.TGR53.serviceMetadata</v>
      </c>
      <c r="H104" s="40" t="str">
        <f t="shared" si="9"/>
        <v>type:CT,sev:Medium,ms:ARENA,status:confirmed</v>
      </c>
      <c r="I104" s="40" t="str">
        <f t="shared" si="10"/>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J104" s="40" t="str">
        <f t="shared" si="11"/>
        <v>Thijs Brentjens</v>
      </c>
    </row>
    <row r="105" spans="1:10" x14ac:dyDescent="0.3">
      <c r="A105" t="s">
        <v>76</v>
      </c>
      <c r="B105" t="s">
        <v>1241</v>
      </c>
      <c r="C105" t="s">
        <v>859</v>
      </c>
      <c r="D105" t="s">
        <v>71</v>
      </c>
      <c r="E105" t="s">
        <v>745</v>
      </c>
      <c r="G105" s="40" t="str">
        <f t="shared" si="8"/>
        <v>A.03.IR221.TGR53.serviceMetadata</v>
      </c>
      <c r="H105" s="40" t="str">
        <f t="shared" si="9"/>
        <v>type:CT,sev:Medium,ms:ARENA,status:confirmed</v>
      </c>
      <c r="I105" s="40" t="str">
        <f t="shared" si="10"/>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J105" s="40" t="str">
        <f t="shared" si="11"/>
        <v>Thijs Brentjens</v>
      </c>
    </row>
    <row r="106" spans="1:10" x14ac:dyDescent="0.3">
      <c r="A106" t="s">
        <v>76</v>
      </c>
      <c r="B106" t="s">
        <v>1242</v>
      </c>
      <c r="C106" t="s">
        <v>860</v>
      </c>
      <c r="D106" t="s">
        <v>71</v>
      </c>
      <c r="E106" t="s">
        <v>745</v>
      </c>
      <c r="G106" s="40" t="str">
        <f t="shared" si="8"/>
        <v>A.03.IR221.TGR53.serviceMetadata</v>
      </c>
      <c r="H106" s="40" t="str">
        <f t="shared" si="9"/>
        <v>type:CT,sev:Minor,ms:ARENA,status:confirmed</v>
      </c>
      <c r="I106" s="40" t="str">
        <f t="shared" si="10"/>
        <v>*This issue has been extracted from the issue list on:https://ies-svn.jrc.ec.europa.eu/issues/2685*
# Comment
Note also that the TG seems to be incorrect and the reference to table 4 should be to table 19.
# Proposed Change
Update the TG to reference table 19, not table 4.</v>
      </c>
      <c r="J106" s="40" t="str">
        <f t="shared" si="11"/>
        <v>Thijs Brentjens</v>
      </c>
    </row>
    <row r="107" spans="1:10" x14ac:dyDescent="0.3">
      <c r="A107" t="s">
        <v>76</v>
      </c>
      <c r="B107" t="s">
        <v>1243</v>
      </c>
      <c r="C107" t="s">
        <v>861</v>
      </c>
      <c r="D107" t="s">
        <v>529</v>
      </c>
      <c r="E107" t="s">
        <v>742</v>
      </c>
      <c r="G107" s="40" t="str">
        <f t="shared" si="8"/>
        <v>A.03.IR221.TGR53.serviceMetadata</v>
      </c>
      <c r="H107" s="40" t="str">
        <f t="shared" si="9"/>
        <v>type:ED,sev:minor,ms:NL,status:confirmed</v>
      </c>
      <c r="I107" s="40" t="str">
        <f t="shared" si="10"/>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J107" s="40" t="str">
        <f t="shared" si="11"/>
        <v>PwC/ii</v>
      </c>
    </row>
    <row r="108" spans="1:10" x14ac:dyDescent="0.3">
      <c r="A108" t="s">
        <v>76</v>
      </c>
      <c r="B108" t="s">
        <v>1243</v>
      </c>
      <c r="C108" t="s">
        <v>861</v>
      </c>
      <c r="D108" t="s">
        <v>529</v>
      </c>
      <c r="E108" t="s">
        <v>742</v>
      </c>
      <c r="G108" s="40" t="str">
        <f t="shared" si="8"/>
        <v>A.03.IR221.TGR53.serviceMetadata</v>
      </c>
      <c r="H108" s="40" t="str">
        <f t="shared" si="9"/>
        <v>type:ED,sev:minor,ms:NL,status:confirmed</v>
      </c>
      <c r="I108" s="40" t="str">
        <f t="shared" si="10"/>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J108" s="40" t="str">
        <f t="shared" si="11"/>
        <v>PwC/ii</v>
      </c>
    </row>
    <row r="109" spans="1:10" x14ac:dyDescent="0.3">
      <c r="A109" t="s">
        <v>539</v>
      </c>
      <c r="B109" t="s">
        <v>1251</v>
      </c>
      <c r="C109" t="s">
        <v>862</v>
      </c>
      <c r="D109" t="s">
        <v>529</v>
      </c>
      <c r="E109" t="s">
        <v>742</v>
      </c>
      <c r="G109" s="40" t="str">
        <f t="shared" si="8"/>
        <v>A.03.IR221.TGR53.serviceMetadata (page 8)</v>
      </c>
      <c r="H109" s="40" t="str">
        <f t="shared" si="9"/>
        <v>type:CT,sev:Medium,ms:SE,status:confirmed</v>
      </c>
      <c r="I109" s="40" t="str">
        <f t="shared" si="10"/>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J109" s="40" t="str">
        <f t="shared" si="11"/>
        <v>PwC/ii</v>
      </c>
    </row>
    <row r="110" spans="1:10" x14ac:dyDescent="0.3">
      <c r="A110" t="s">
        <v>539</v>
      </c>
      <c r="B110" t="s">
        <v>1251</v>
      </c>
      <c r="C110" t="s">
        <v>862</v>
      </c>
      <c r="D110" t="s">
        <v>529</v>
      </c>
      <c r="E110" t="s">
        <v>742</v>
      </c>
      <c r="G110" s="40" t="str">
        <f t="shared" si="8"/>
        <v>A.03.IR221.TGR53.serviceMetadata (page 8)</v>
      </c>
      <c r="H110" s="40" t="str">
        <f t="shared" si="9"/>
        <v>type:CT,sev:Medium,ms:SE,status:confirmed</v>
      </c>
      <c r="I110" s="40" t="str">
        <f t="shared" si="10"/>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J110" s="40" t="str">
        <f t="shared" si="11"/>
        <v>PwC/ii</v>
      </c>
    </row>
    <row r="111" spans="1:10" x14ac:dyDescent="0.3">
      <c r="A111" t="s">
        <v>395</v>
      </c>
      <c r="B111" t="s">
        <v>1252</v>
      </c>
      <c r="C111" t="s">
        <v>863</v>
      </c>
      <c r="D111" t="s">
        <v>71</v>
      </c>
      <c r="E111" t="s">
        <v>742</v>
      </c>
      <c r="G111" s="40" t="str">
        <f t="shared" si="8"/>
        <v>A.04 and the following</v>
      </c>
      <c r="H111" s="40" t="str">
        <f t="shared" si="9"/>
        <v>type:ED,sev:minor,ms:DE,status:confirmed</v>
      </c>
      <c r="I111" s="40" t="str">
        <f t="shared" si="10"/>
        <v>*This issue has been extracted from the issue list on:https://ies-svn.jrc.ec.europa.eu/issues/2685*
# Comment
Prerequisites: A.01 already contains the both mentioned OGC WFS tests.
# Proposed Change
Remove the redundant test cases.</v>
      </c>
      <c r="J111" s="40" t="str">
        <f t="shared" si="11"/>
        <v>PwC/ii</v>
      </c>
    </row>
    <row r="112" spans="1:10" x14ac:dyDescent="0.3">
      <c r="A112" t="s">
        <v>82</v>
      </c>
      <c r="B112" t="s">
        <v>1250</v>
      </c>
      <c r="C112" t="s">
        <v>864</v>
      </c>
      <c r="D112" t="s">
        <v>71</v>
      </c>
      <c r="E112" t="s">
        <v>745</v>
      </c>
      <c r="G112" s="40" t="str">
        <f t="shared" si="8"/>
        <v>A.04.TGR55.TGR56.language.affects.capabilities</v>
      </c>
      <c r="H112" s="40" t="str">
        <f t="shared" si="9"/>
        <v>type:CT,sev:Critical,ms:ARENA,status:confirmed</v>
      </c>
      <c r="I112" s="40" t="str">
        <f t="shared" si="10"/>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J112" s="40" t="str">
        <f t="shared" si="11"/>
        <v>Thijs Brentjens</v>
      </c>
    </row>
    <row r="113" spans="1:10" x14ac:dyDescent="0.3">
      <c r="A113" t="s">
        <v>82</v>
      </c>
      <c r="B113" t="s">
        <v>1241</v>
      </c>
      <c r="C113" t="s">
        <v>865</v>
      </c>
      <c r="D113" t="s">
        <v>71</v>
      </c>
      <c r="E113" t="s">
        <v>745</v>
      </c>
      <c r="G113" s="40" t="str">
        <f t="shared" si="8"/>
        <v>A.04.TGR55.TGR56.language.affects.capabilities</v>
      </c>
      <c r="H113" s="40" t="str">
        <f t="shared" si="9"/>
        <v>type:CT,sev:Medium,ms:ARENA,status:confirmed</v>
      </c>
      <c r="I113" s="40" t="str">
        <f t="shared" si="10"/>
        <v>*This issue has been extracted from the issue list on:https://ies-svn.jrc.ec.europa.eu/issues/2685*
# Comment
VERSION is not a parameter of the GetCapabilities request.
# Proposed Change
Change to ACCEPTVERSIONS.</v>
      </c>
      <c r="J113" s="40" t="str">
        <f t="shared" si="11"/>
        <v>Thijs Brentjens</v>
      </c>
    </row>
    <row r="114" spans="1:10" x14ac:dyDescent="0.3">
      <c r="A114" t="s">
        <v>849</v>
      </c>
      <c r="B114" t="s">
        <v>1248</v>
      </c>
      <c r="C114" t="s">
        <v>850</v>
      </c>
      <c r="D114" t="s">
        <v>71</v>
      </c>
      <c r="E114" t="s">
        <v>745</v>
      </c>
      <c r="G114" s="40" t="str">
        <f t="shared" si="8"/>
        <v>Maybe a test for requirement 52 / 61 could be adde...</v>
      </c>
      <c r="H114" s="40" t="str">
        <f t="shared" si="9"/>
        <v>type:AT,sev:Minor,ms:ARENA,status:confirmed</v>
      </c>
      <c r="I114" s="40" t="str">
        <f t="shared" si="10"/>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J114" s="40" t="str">
        <f t="shared" si="11"/>
        <v>Thijs Brentjens</v>
      </c>
    </row>
    <row r="115" spans="1:10" x14ac:dyDescent="0.3">
      <c r="A115" t="s">
        <v>866</v>
      </c>
      <c r="B115" t="s">
        <v>1253</v>
      </c>
      <c r="C115" t="s">
        <v>867</v>
      </c>
      <c r="D115" t="s">
        <v>740</v>
      </c>
      <c r="E115" t="s">
        <v>742</v>
      </c>
      <c r="G115" s="40" t="str">
        <f t="shared" si="8"/>
        <v>It contains no tests....</v>
      </c>
      <c r="H115" s="40" t="str">
        <f t="shared" si="9"/>
        <v>type:GE,sev:,ms:JRC,status:confirmed</v>
      </c>
      <c r="I115" s="40" t="str">
        <f t="shared" si="10"/>
        <v xml:space="preserve">*This issue has been extracted from the issue list on:https://ies-svn.jrc.ec.europa.eu/issues/2685*
# Comment
It contains no tests.
</v>
      </c>
      <c r="J115" s="40" t="str">
        <f t="shared" si="11"/>
        <v>PwC/ii</v>
      </c>
    </row>
    <row r="116" spans="1:10" x14ac:dyDescent="0.3">
      <c r="A116" t="s">
        <v>866</v>
      </c>
      <c r="B116" t="s">
        <v>1253</v>
      </c>
      <c r="C116" t="s">
        <v>867</v>
      </c>
      <c r="D116" t="s">
        <v>740</v>
      </c>
      <c r="E116" t="s">
        <v>742</v>
      </c>
      <c r="G116" s="40" t="str">
        <f t="shared" si="8"/>
        <v>It contains no tests....</v>
      </c>
      <c r="H116" s="40" t="str">
        <f t="shared" si="9"/>
        <v>type:GE,sev:,ms:JRC,status:confirmed</v>
      </c>
      <c r="I116" s="40" t="str">
        <f t="shared" si="10"/>
        <v xml:space="preserve">*This issue has been extracted from the issue list on:https://ies-svn.jrc.ec.europa.eu/issues/2685*
# Comment
It contains no tests.
</v>
      </c>
      <c r="J116" s="40" t="str">
        <f t="shared" si="11"/>
        <v>PwC/ii</v>
      </c>
    </row>
    <row r="117" spans="1:10" x14ac:dyDescent="0.3">
      <c r="A117" t="s">
        <v>406</v>
      </c>
      <c r="B117" t="s">
        <v>1254</v>
      </c>
      <c r="C117" t="s">
        <v>868</v>
      </c>
      <c r="D117" t="s">
        <v>405</v>
      </c>
      <c r="E117" t="s">
        <v>742</v>
      </c>
      <c r="G117" s="40" t="str">
        <f t="shared" si="8"/>
        <v>A.1.5</v>
      </c>
      <c r="H117" s="40" t="str">
        <f t="shared" si="9"/>
        <v>type:ed,sev:Medium,ms:DK,status:confirmed</v>
      </c>
      <c r="I117" s="40" t="str">
        <f t="shared" si="10"/>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J117" s="40" t="str">
        <f t="shared" si="11"/>
        <v>PwC/ii</v>
      </c>
    </row>
    <row r="118" spans="1:10" x14ac:dyDescent="0.3">
      <c r="A118" t="s">
        <v>406</v>
      </c>
      <c r="B118" t="s">
        <v>1254</v>
      </c>
      <c r="C118" t="s">
        <v>869</v>
      </c>
      <c r="D118" t="s">
        <v>405</v>
      </c>
      <c r="E118" t="s">
        <v>742</v>
      </c>
      <c r="G118" s="40" t="str">
        <f t="shared" si="8"/>
        <v>A.1.5</v>
      </c>
      <c r="H118" s="40" t="str">
        <f t="shared" si="9"/>
        <v>type:ed,sev:Medium,ms:DK,status:confirmed</v>
      </c>
      <c r="I118" s="40" t="str">
        <f t="shared" si="10"/>
        <v>*This issue has been extracted from the issue list on:https://ies-svn.jrc.ec.europa.eu/issues/2685*
# Comment
In note 1one cannot help thinking it might be a good idea to get the two documents in question synchronized
# Proposed Change
Synchronize the two documents.</v>
      </c>
      <c r="J118" s="40" t="str">
        <f t="shared" si="11"/>
        <v>PwC/ii</v>
      </c>
    </row>
    <row r="119" spans="1:10" x14ac:dyDescent="0.3">
      <c r="A119" t="s">
        <v>413</v>
      </c>
      <c r="B119" t="s">
        <v>1254</v>
      </c>
      <c r="C119" t="s">
        <v>870</v>
      </c>
      <c r="D119" t="s">
        <v>405</v>
      </c>
      <c r="E119" t="s">
        <v>742</v>
      </c>
      <c r="G119" s="40" t="str">
        <f t="shared" si="8"/>
        <v>A.1.6</v>
      </c>
      <c r="H119" s="40" t="str">
        <f t="shared" si="9"/>
        <v>type:ed,sev:Medium,ms:DK,status:confirmed</v>
      </c>
      <c r="I119" s="40" t="str">
        <f t="shared" si="10"/>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J119" s="40" t="str">
        <f t="shared" si="11"/>
        <v>PwC/ii</v>
      </c>
    </row>
    <row r="120" spans="1:10" x14ac:dyDescent="0.3">
      <c r="A120" t="s">
        <v>416</v>
      </c>
      <c r="B120" t="s">
        <v>1254</v>
      </c>
      <c r="C120" t="s">
        <v>871</v>
      </c>
      <c r="D120" t="s">
        <v>405</v>
      </c>
      <c r="E120" t="s">
        <v>742</v>
      </c>
      <c r="G120" s="40" t="str">
        <f t="shared" si="8"/>
        <v>A.2.4</v>
      </c>
      <c r="H120" s="40" t="str">
        <f t="shared" si="9"/>
        <v>type:ed,sev:Medium,ms:DK,status:confirmed</v>
      </c>
      <c r="I120" s="40" t="str">
        <f t="shared" si="10"/>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J120" s="40" t="str">
        <f t="shared" si="11"/>
        <v>PwC/ii</v>
      </c>
    </row>
    <row r="121" spans="1:10" x14ac:dyDescent="0.3">
      <c r="A121" t="s">
        <v>419</v>
      </c>
      <c r="B121" t="s">
        <v>1255</v>
      </c>
      <c r="C121" t="s">
        <v>872</v>
      </c>
      <c r="D121" t="s">
        <v>405</v>
      </c>
      <c r="E121" t="s">
        <v>742</v>
      </c>
      <c r="G121" s="40" t="str">
        <f t="shared" si="8"/>
        <v>A.2.5</v>
      </c>
      <c r="H121" s="40" t="str">
        <f t="shared" si="9"/>
        <v>type:ed,sev:Minor,ms:DK,status:confirmed</v>
      </c>
      <c r="I121" s="40" t="str">
        <f t="shared" si="10"/>
        <v>*This issue has been extracted from the issue list on:https://ies-svn.jrc.ec.europa.eu/issues/2685*
# Comment
Why is the note included here? – It seems more like an comment received earlier on.
# Proposed Change
Remove the note.</v>
      </c>
      <c r="J121" s="40" t="str">
        <f t="shared" si="11"/>
        <v>PwC/ii</v>
      </c>
    </row>
    <row r="122" spans="1:10" x14ac:dyDescent="0.3">
      <c r="A122" t="s">
        <v>422</v>
      </c>
      <c r="B122" t="s">
        <v>1254</v>
      </c>
      <c r="C122" t="s">
        <v>873</v>
      </c>
      <c r="D122" t="s">
        <v>405</v>
      </c>
      <c r="E122" t="s">
        <v>742</v>
      </c>
      <c r="G122" s="40" t="str">
        <f t="shared" si="8"/>
        <v>A.2.8</v>
      </c>
      <c r="H122" s="40" t="str">
        <f t="shared" si="9"/>
        <v>type:ed,sev:Medium,ms:DK,status:confirmed</v>
      </c>
      <c r="I122" s="40" t="str">
        <f t="shared" si="10"/>
        <v>*This issue has been extracted from the issue list on:https://ies-svn.jrc.ec.europa.eu/issues/2685*
# Comment
When reading A.1.4 and A.1.5 this test seems to be covered.
# Proposed Change
Delete the test.</v>
      </c>
      <c r="J122" s="40" t="str">
        <f t="shared" si="11"/>
        <v>PwC/ii</v>
      </c>
    </row>
    <row r="123" spans="1:10" x14ac:dyDescent="0.3">
      <c r="A123" t="s">
        <v>425</v>
      </c>
      <c r="B123" t="s">
        <v>1256</v>
      </c>
      <c r="C123" t="s">
        <v>874</v>
      </c>
      <c r="D123" t="s">
        <v>405</v>
      </c>
      <c r="E123" t="s">
        <v>742</v>
      </c>
      <c r="G123" s="40" t="str">
        <f t="shared" si="8"/>
        <v>A.3.1</v>
      </c>
      <c r="H123" s="40" t="str">
        <f t="shared" si="9"/>
        <v>type:ed,sev:Critical,ms:DK,status:confirmed</v>
      </c>
      <c r="I123" s="40" t="str">
        <f t="shared" si="10"/>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J123" s="40" t="str">
        <f t="shared" si="11"/>
        <v>PwC/ii</v>
      </c>
    </row>
    <row r="124" spans="1:10" x14ac:dyDescent="0.3">
      <c r="A124" t="s">
        <v>428</v>
      </c>
      <c r="B124" t="s">
        <v>1254</v>
      </c>
      <c r="C124" t="s">
        <v>875</v>
      </c>
      <c r="D124" t="s">
        <v>405</v>
      </c>
      <c r="E124" t="s">
        <v>742</v>
      </c>
      <c r="G124" s="40" t="str">
        <f t="shared" si="8"/>
        <v>A.3.3</v>
      </c>
      <c r="H124" s="40" t="str">
        <f t="shared" si="9"/>
        <v>type:ed,sev:Medium,ms:DK,status:confirmed</v>
      </c>
      <c r="I124" s="40" t="str">
        <f t="shared" si="10"/>
        <v xml:space="preserve">*This issue has been extracted from the issue list on:https://ies-svn.jrc.ec.europa.eu/issues/2685*
# Comment
The question is what is the difference between this test and A.3.2?
</v>
      </c>
      <c r="J124" s="40" t="str">
        <f t="shared" si="11"/>
        <v>PwC/ii</v>
      </c>
    </row>
    <row r="125" spans="1:10" x14ac:dyDescent="0.3">
      <c r="A125" t="s">
        <v>430</v>
      </c>
      <c r="B125" t="s">
        <v>1255</v>
      </c>
      <c r="C125" t="s">
        <v>876</v>
      </c>
      <c r="D125" t="s">
        <v>405</v>
      </c>
      <c r="E125" t="s">
        <v>742</v>
      </c>
      <c r="G125" s="40" t="str">
        <f t="shared" si="8"/>
        <v>A.3.7</v>
      </c>
      <c r="H125" s="40" t="str">
        <f t="shared" si="9"/>
        <v>type:ed,sev:Minor,ms:DK,status:confirmed</v>
      </c>
      <c r="I125" s="40" t="str">
        <f t="shared" si="10"/>
        <v xml:space="preserve">*This issue has been extracted from the issue list on:https://ies-svn.jrc.ec.europa.eu/issues/2685*
# Comment
Where can the tables referred to in the Purpose and the Notes can be found? 
</v>
      </c>
      <c r="J125" s="40" t="str">
        <f t="shared" si="11"/>
        <v>PwC/ii</v>
      </c>
    </row>
    <row r="126" spans="1:10" x14ac:dyDescent="0.3">
      <c r="A126" t="s">
        <v>432</v>
      </c>
      <c r="B126" t="s">
        <v>1255</v>
      </c>
      <c r="C126" t="s">
        <v>877</v>
      </c>
      <c r="D126" t="s">
        <v>405</v>
      </c>
      <c r="E126" t="s">
        <v>742</v>
      </c>
      <c r="G126" s="40" t="str">
        <f t="shared" si="8"/>
        <v>A.3.8</v>
      </c>
      <c r="H126" s="40" t="str">
        <f t="shared" si="9"/>
        <v>type:ed,sev:Minor,ms:DK,status:confirmed</v>
      </c>
      <c r="I126" s="40" t="str">
        <f t="shared" si="10"/>
        <v xml:space="preserve">*This issue has been extracted from the issue list on:https://ies-svn.jrc.ec.europa.eu/issues/2685*
# Comment
In the clause 'Prerequisites' there is a question. One answer to that question could be how about all the tests that has something to do with language,
</v>
      </c>
      <c r="J126" s="40" t="str">
        <f t="shared" si="11"/>
        <v>PwC/ii</v>
      </c>
    </row>
    <row r="127" spans="1:10" x14ac:dyDescent="0.3">
      <c r="A127" t="s">
        <v>434</v>
      </c>
      <c r="B127" t="s">
        <v>1257</v>
      </c>
      <c r="C127" t="s">
        <v>878</v>
      </c>
      <c r="D127" t="s">
        <v>405</v>
      </c>
      <c r="E127" t="s">
        <v>742</v>
      </c>
      <c r="G127" s="40" t="str">
        <f t="shared" si="8"/>
        <v>A.6.1</v>
      </c>
      <c r="H127" s="40" t="str">
        <f t="shared" si="9"/>
        <v>type:ge,sev:Critical,ms:DK,status:confirmed</v>
      </c>
      <c r="I127" s="40" t="str">
        <f t="shared" si="10"/>
        <v xml:space="preserve">*This issue has been extracted from the issue list on:https://ies-svn.jrc.ec.europa.eu/issues/2685*
# Comment
There will be a strong need for developing some standard test to examine if the purpose is fulfilled. 
</v>
      </c>
      <c r="J127" s="40" t="str">
        <f t="shared" si="11"/>
        <v>PwC/ii</v>
      </c>
    </row>
    <row r="128" spans="1:10" x14ac:dyDescent="0.3">
      <c r="A128" t="s">
        <v>504</v>
      </c>
      <c r="B128" t="s">
        <v>1228</v>
      </c>
      <c r="C128" t="s">
        <v>879</v>
      </c>
      <c r="D128" t="s">
        <v>739</v>
      </c>
      <c r="E128" t="s">
        <v>742</v>
      </c>
      <c r="G128" s="40" t="str">
        <f t="shared" si="8"/>
        <v>A.04.IR16.IR17.link.to.get.harmonised.service.metadata</v>
      </c>
      <c r="H128" s="40" t="str">
        <f t="shared" si="9"/>
        <v>type:,sev:,ms:JRC,status:confirmed</v>
      </c>
      <c r="I128" s="40" t="str">
        <f t="shared" si="10"/>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J128" s="40" t="str">
        <f t="shared" si="11"/>
        <v>PwC/ii</v>
      </c>
    </row>
    <row r="129" spans="1:10" x14ac:dyDescent="0.3">
      <c r="A129" t="s">
        <v>504</v>
      </c>
      <c r="B129" t="s">
        <v>1228</v>
      </c>
      <c r="C129" t="s">
        <v>879</v>
      </c>
      <c r="D129" t="s">
        <v>739</v>
      </c>
      <c r="E129" t="s">
        <v>742</v>
      </c>
      <c r="G129" s="40" t="str">
        <f t="shared" si="8"/>
        <v>A.04.IR16.IR17.link.to.get.harmonised.service.metadata</v>
      </c>
      <c r="H129" s="40" t="str">
        <f t="shared" si="9"/>
        <v>type:,sev:,ms:JRC,status:confirmed</v>
      </c>
      <c r="I129" s="40" t="str">
        <f t="shared" si="10"/>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J129" s="40" t="str">
        <f t="shared" si="11"/>
        <v>PwC/ii</v>
      </c>
    </row>
    <row r="130" spans="1:10" x14ac:dyDescent="0.3">
      <c r="A130" t="s">
        <v>880</v>
      </c>
      <c r="B130" t="s">
        <v>1253</v>
      </c>
      <c r="C130" t="s">
        <v>881</v>
      </c>
      <c r="D130" t="s">
        <v>739</v>
      </c>
      <c r="E130" t="s">
        <v>742</v>
      </c>
      <c r="G130" s="40" t="str">
        <f t="shared" si="8"/>
        <v>The Prerequisites section of each test contains a ...</v>
      </c>
      <c r="H130" s="40" t="str">
        <f t="shared" si="9"/>
        <v>type:GE,sev:,ms:JRC,status:confirmed</v>
      </c>
      <c r="I130" s="40" t="str">
        <f t="shared" si="10"/>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30" s="40" t="str">
        <f t="shared" si="11"/>
        <v>PwC/ii</v>
      </c>
    </row>
    <row r="131" spans="1:10" x14ac:dyDescent="0.3">
      <c r="A131" t="s">
        <v>880</v>
      </c>
      <c r="B131" t="s">
        <v>1253</v>
      </c>
      <c r="C131" t="s">
        <v>881</v>
      </c>
      <c r="D131" t="s">
        <v>739</v>
      </c>
      <c r="E131" t="s">
        <v>742</v>
      </c>
      <c r="G131" s="40" t="str">
        <f t="shared" si="8"/>
        <v>The Prerequisites section of each test contains a ...</v>
      </c>
      <c r="H131" s="40" t="str">
        <f t="shared" si="9"/>
        <v>type:GE,sev:,ms:JRC,status:confirmed</v>
      </c>
      <c r="I131" s="40" t="str">
        <f t="shared" si="10"/>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31" s="40" t="str">
        <f t="shared" si="11"/>
        <v>PwC/ii</v>
      </c>
    </row>
    <row r="132" spans="1:10" x14ac:dyDescent="0.3">
      <c r="A132" t="s">
        <v>882</v>
      </c>
      <c r="B132" t="s">
        <v>1226</v>
      </c>
      <c r="C132" t="s">
        <v>883</v>
      </c>
      <c r="D132" t="s">
        <v>359</v>
      </c>
      <c r="E132" t="s">
        <v>743</v>
      </c>
      <c r="G132" s="40" t="str">
        <f t="shared" si="8"/>
        <v>This ATS clearly needs more work. In general, the ...</v>
      </c>
      <c r="H132" s="40" t="str">
        <f t="shared" si="9"/>
        <v>type:GE,sev:critical,ms:ARENA,status:confirmed</v>
      </c>
      <c r="I132" s="40" t="str">
        <f t="shared" si="10"/>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J132" s="40" t="str">
        <f t="shared" si="11"/>
        <v>michellutz</v>
      </c>
    </row>
    <row r="133" spans="1:10" x14ac:dyDescent="0.3">
      <c r="A133" t="s">
        <v>884</v>
      </c>
      <c r="B133" t="s">
        <v>1249</v>
      </c>
      <c r="C133" t="s">
        <v>885</v>
      </c>
      <c r="D133" t="s">
        <v>359</v>
      </c>
      <c r="E133" t="s">
        <v>742</v>
      </c>
      <c r="G133" s="40" t="str">
        <f t="shared" si="8"/>
        <v>All regulations on "Metadata for interoperability"...</v>
      </c>
      <c r="H133" s="40" t="str">
        <f t="shared" si="9"/>
        <v>type:GE,sev:minor,ms:DE,status:confirmed</v>
      </c>
      <c r="I133" s="40" t="str">
        <f t="shared" si="10"/>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J133" s="40" t="str">
        <f t="shared" si="11"/>
        <v>PwC/ii</v>
      </c>
    </row>
    <row r="134" spans="1:10" x14ac:dyDescent="0.3">
      <c r="A134" t="s">
        <v>133</v>
      </c>
      <c r="B134" t="s">
        <v>1258</v>
      </c>
      <c r="C134" t="s">
        <v>886</v>
      </c>
      <c r="D134" t="s">
        <v>359</v>
      </c>
      <c r="E134" t="s">
        <v>743</v>
      </c>
      <c r="G134" s="40" t="str">
        <f t="shared" si="8"/>
        <v>A.01.IR13.1.crs</v>
      </c>
      <c r="H134" s="40" t="str">
        <f t="shared" si="9"/>
        <v>type:ED,type:,sev:minor,ms:ARENA,status:confirmed</v>
      </c>
      <c r="I134" s="40" t="str">
        <f t="shared" si="10"/>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J134" s="40" t="str">
        <f t="shared" si="11"/>
        <v>michellutz</v>
      </c>
    </row>
    <row r="135" spans="1:10" x14ac:dyDescent="0.3">
      <c r="A135" t="s">
        <v>133</v>
      </c>
      <c r="B135" t="s">
        <v>1232</v>
      </c>
      <c r="C135" t="s">
        <v>887</v>
      </c>
      <c r="D135" t="s">
        <v>359</v>
      </c>
      <c r="E135" t="s">
        <v>743</v>
      </c>
      <c r="G135" s="40" t="str">
        <f t="shared" si="8"/>
        <v>A.01.IR13.1.crs</v>
      </c>
      <c r="H135" s="40" t="str">
        <f t="shared" si="9"/>
        <v>type:CR,sev:medium,ms:ARENA,status:confirmed</v>
      </c>
      <c r="I135" s="40" t="str">
        <f t="shared" si="10"/>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J135" s="40" t="str">
        <f t="shared" si="11"/>
        <v>michellutz</v>
      </c>
    </row>
    <row r="136" spans="1:10" x14ac:dyDescent="0.3">
      <c r="A136" t="s">
        <v>135</v>
      </c>
      <c r="B136" t="s">
        <v>1232</v>
      </c>
      <c r="C136" t="s">
        <v>888</v>
      </c>
      <c r="D136" t="s">
        <v>359</v>
      </c>
      <c r="E136" t="s">
        <v>743</v>
      </c>
      <c r="G136" s="40" t="str">
        <f t="shared" si="8"/>
        <v>A.02.IR13.2.trs</v>
      </c>
      <c r="H136" s="40" t="str">
        <f t="shared" si="9"/>
        <v>type:CR,sev:medium,ms:ARENA,status:confirmed</v>
      </c>
      <c r="I136" s="40" t="str">
        <f t="shared" si="10"/>
        <v>*This issue has been extracted from the issue list on:https://ies-svn.jrc.ec.europa.eu/issues/2685*
# Comment
Testability: there is no code list for temporal reference systems mandated by INSPIRE.
# Proposed Change
See also MIWP-8 issue 2323.</v>
      </c>
      <c r="J136" s="40" t="str">
        <f t="shared" si="11"/>
        <v>michellutz</v>
      </c>
    </row>
    <row r="137" spans="1:10" x14ac:dyDescent="0.3">
      <c r="A137" t="s">
        <v>138</v>
      </c>
      <c r="B137" t="s">
        <v>1234</v>
      </c>
      <c r="C137" t="s">
        <v>889</v>
      </c>
      <c r="D137" t="s">
        <v>359</v>
      </c>
      <c r="E137" t="s">
        <v>743</v>
      </c>
      <c r="G137" s="40" t="str">
        <f t="shared" si="8"/>
        <v>A.03.IR13.3.enc</v>
      </c>
      <c r="H137" s="40" t="str">
        <f t="shared" si="9"/>
        <v>type:ED,sev:medium,ms:ARENA,status:confirmed</v>
      </c>
      <c r="I137" s="40" t="str">
        <f t="shared" si="10"/>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J137" s="40" t="str">
        <f t="shared" si="11"/>
        <v>michellutz</v>
      </c>
    </row>
    <row r="138" spans="1:10" x14ac:dyDescent="0.3">
      <c r="A138" t="s">
        <v>141</v>
      </c>
      <c r="B138" t="s">
        <v>1259</v>
      </c>
      <c r="C138" t="s">
        <v>890</v>
      </c>
      <c r="D138" t="s">
        <v>359</v>
      </c>
      <c r="E138" t="s">
        <v>743</v>
      </c>
      <c r="G138" s="40" t="str">
        <f t="shared" si="8"/>
        <v>A.04.IR13.4.topo</v>
      </c>
      <c r="H138" s="40" t="str">
        <f t="shared" si="9"/>
        <v>type:CT,type:CR,sev:medium,ms:ARENA,status:confirmed</v>
      </c>
      <c r="I138" s="40" t="str">
        <f t="shared" si="10"/>
        <v xml:space="preserve">*This issue has been extracted from the issue list on:https://ies-svn.jrc.ec.europa.eu/issues/2685*
# Comment
It is not clear from the TG how topological consistency is encoded.
It is not clear from the test case how it can be tested.
</v>
      </c>
      <c r="J138" s="40" t="str">
        <f t="shared" si="11"/>
        <v>michellutz</v>
      </c>
    </row>
    <row r="139" spans="1:10" x14ac:dyDescent="0.3">
      <c r="A139" t="s">
        <v>141</v>
      </c>
      <c r="B139" t="s">
        <v>1259</v>
      </c>
      <c r="C139" t="s">
        <v>891</v>
      </c>
      <c r="D139" t="s">
        <v>359</v>
      </c>
      <c r="E139" t="s">
        <v>743</v>
      </c>
      <c r="G139" s="40" t="str">
        <f t="shared" si="8"/>
        <v>A.04.IR13.4.topo</v>
      </c>
      <c r="H139" s="40" t="str">
        <f t="shared" si="9"/>
        <v>type:CT,type:CR,sev:medium,ms:ARENA,status:confirmed</v>
      </c>
      <c r="I139" s="40" t="str">
        <f t="shared" si="10"/>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J139" s="40" t="str">
        <f t="shared" si="11"/>
        <v>michellutz</v>
      </c>
    </row>
    <row r="140" spans="1:10" x14ac:dyDescent="0.3">
      <c r="A140" t="s">
        <v>143</v>
      </c>
      <c r="B140" t="s">
        <v>1259</v>
      </c>
      <c r="C140" t="s">
        <v>892</v>
      </c>
      <c r="D140" t="s">
        <v>359</v>
      </c>
      <c r="E140" t="s">
        <v>743</v>
      </c>
      <c r="G140" s="40" t="str">
        <f t="shared" si="8"/>
        <v>A.05.IR13.5.char.enc</v>
      </c>
      <c r="H140" s="40" t="str">
        <f t="shared" si="9"/>
        <v>type:CT,type:CR,sev:medium,ms:ARENA,status:confirmed</v>
      </c>
      <c r="I140" s="40" t="str">
        <f t="shared" si="10"/>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J140" s="40" t="str">
        <f t="shared" si="11"/>
        <v>michellutz</v>
      </c>
    </row>
    <row r="141" spans="1:10" x14ac:dyDescent="0.3">
      <c r="A141" t="s">
        <v>360</v>
      </c>
      <c r="B141" t="s">
        <v>1260</v>
      </c>
      <c r="C141" t="s">
        <v>893</v>
      </c>
      <c r="D141" t="s">
        <v>359</v>
      </c>
      <c r="E141" t="s">
        <v>742</v>
      </c>
      <c r="G141" s="40" t="str">
        <f t="shared" si="8"/>
        <v>A.1 Coordinate Reference System</v>
      </c>
      <c r="H141" s="40" t="str">
        <f t="shared" si="9"/>
        <v>type:GE,sev:medium,ms:DE,status:confirmed</v>
      </c>
      <c r="I141" s="40" t="str">
        <f t="shared" si="10"/>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J141" s="40" t="str">
        <f t="shared" si="11"/>
        <v>PwC/ii</v>
      </c>
    </row>
    <row r="142" spans="1:10" x14ac:dyDescent="0.3">
      <c r="A142" t="s">
        <v>360</v>
      </c>
      <c r="B142" t="s">
        <v>1261</v>
      </c>
      <c r="C142" t="s">
        <v>894</v>
      </c>
      <c r="D142" t="s">
        <v>359</v>
      </c>
      <c r="E142" t="s">
        <v>742</v>
      </c>
      <c r="G142" s="40" t="str">
        <f t="shared" si="8"/>
        <v>A.1 Coordinate Reference System</v>
      </c>
      <c r="H142" s="40" t="str">
        <f t="shared" si="9"/>
        <v>type:ED,sev:medium,ms:DE,status:confirmed</v>
      </c>
      <c r="I142" s="40" t="str">
        <f t="shared" si="10"/>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J142" s="40" t="str">
        <f t="shared" si="11"/>
        <v>PwC/ii</v>
      </c>
    </row>
    <row r="143" spans="1:10" x14ac:dyDescent="0.3">
      <c r="A143" t="s">
        <v>360</v>
      </c>
      <c r="B143" t="s">
        <v>1262</v>
      </c>
      <c r="C143" t="s">
        <v>895</v>
      </c>
      <c r="D143" t="s">
        <v>359</v>
      </c>
      <c r="E143" t="s">
        <v>742</v>
      </c>
      <c r="G143" s="40" t="str">
        <f t="shared" si="8"/>
        <v>A.1 Coordinate Reference System</v>
      </c>
      <c r="H143" s="40" t="str">
        <f t="shared" si="9"/>
        <v>type:CT,sev:medium,ms:DE,status:confirmed</v>
      </c>
      <c r="I143" s="40" t="str">
        <f t="shared" si="10"/>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J143" s="40" t="str">
        <f t="shared" si="11"/>
        <v>PwC/ii</v>
      </c>
    </row>
    <row r="144" spans="1:10" x14ac:dyDescent="0.3">
      <c r="A144" t="s">
        <v>360</v>
      </c>
      <c r="B144" t="s">
        <v>1263</v>
      </c>
      <c r="C144" t="s">
        <v>896</v>
      </c>
      <c r="D144" t="s">
        <v>359</v>
      </c>
      <c r="E144" t="s">
        <v>742</v>
      </c>
      <c r="G144" s="40" t="str">
        <f t="shared" si="8"/>
        <v>A.1 Coordinate Reference System</v>
      </c>
      <c r="H144" s="40" t="str">
        <f t="shared" si="9"/>
        <v>type:AT,sev:medium,ms:NL,status:confirmed</v>
      </c>
      <c r="I144" s="40" t="str">
        <f t="shared" si="10"/>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J144" s="40" t="str">
        <f t="shared" si="11"/>
        <v>PwC/ii</v>
      </c>
    </row>
    <row r="145" spans="1:10" x14ac:dyDescent="0.3">
      <c r="A145" t="s">
        <v>360</v>
      </c>
      <c r="B145" t="s">
        <v>1264</v>
      </c>
      <c r="C145" t="s">
        <v>897</v>
      </c>
      <c r="D145" t="s">
        <v>359</v>
      </c>
      <c r="E145" t="s">
        <v>742</v>
      </c>
      <c r="G145" s="40" t="str">
        <f t="shared" si="8"/>
        <v>A.1 Coordinate Reference System</v>
      </c>
      <c r="H145" s="40" t="str">
        <f t="shared" si="9"/>
        <v>type:GE,sev:medium,ms:NL,status:confirmed</v>
      </c>
      <c r="I145" s="40" t="str">
        <f t="shared" si="10"/>
        <v xml:space="preserve">*This issue has been extracted from the issue list on:https://ies-svn.jrc.ec.europa.eu/issues/2685*
# Comment
Please make this test conform with the proposed implementation in the new TG MD
</v>
      </c>
      <c r="J145" s="40" t="str">
        <f t="shared" si="11"/>
        <v>PwC/ii</v>
      </c>
    </row>
    <row r="146" spans="1:10" x14ac:dyDescent="0.3">
      <c r="A146" t="s">
        <v>360</v>
      </c>
      <c r="B146" t="s">
        <v>1263</v>
      </c>
      <c r="C146" t="s">
        <v>896</v>
      </c>
      <c r="D146" t="s">
        <v>359</v>
      </c>
      <c r="E146" t="s">
        <v>742</v>
      </c>
      <c r="G146" s="40" t="str">
        <f t="shared" si="8"/>
        <v>A.1 Coordinate Reference System</v>
      </c>
      <c r="H146" s="40" t="str">
        <f t="shared" si="9"/>
        <v>type:AT,sev:medium,ms:NL,status:confirmed</v>
      </c>
      <c r="I146" s="40" t="str">
        <f t="shared" si="10"/>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J146" s="40" t="str">
        <f t="shared" si="11"/>
        <v>PwC/ii</v>
      </c>
    </row>
    <row r="147" spans="1:10" x14ac:dyDescent="0.3">
      <c r="A147" t="s">
        <v>360</v>
      </c>
      <c r="B147" t="s">
        <v>1264</v>
      </c>
      <c r="C147" t="s">
        <v>897</v>
      </c>
      <c r="D147" t="s">
        <v>359</v>
      </c>
      <c r="E147" t="s">
        <v>742</v>
      </c>
      <c r="G147" s="40" t="str">
        <f t="shared" si="8"/>
        <v>A.1 Coordinate Reference System</v>
      </c>
      <c r="H147" s="40" t="str">
        <f t="shared" si="9"/>
        <v>type:GE,sev:medium,ms:NL,status:confirmed</v>
      </c>
      <c r="I147" s="40" t="str">
        <f t="shared" si="10"/>
        <v xml:space="preserve">*This issue has been extracted from the issue list on:https://ies-svn.jrc.ec.europa.eu/issues/2685*
# Comment
Please make this test conform with the proposed implementation in the new TG MD
</v>
      </c>
      <c r="J147" s="40" t="str">
        <f t="shared" si="11"/>
        <v>PwC/ii</v>
      </c>
    </row>
    <row r="148" spans="1:10" x14ac:dyDescent="0.3">
      <c r="A148" t="s">
        <v>367</v>
      </c>
      <c r="B148" t="s">
        <v>1252</v>
      </c>
      <c r="C148" t="s">
        <v>898</v>
      </c>
      <c r="D148" t="s">
        <v>359</v>
      </c>
      <c r="E148" t="s">
        <v>742</v>
      </c>
      <c r="G148" s="40" t="str">
        <f t="shared" si="8"/>
        <v>A.2, A.3...</v>
      </c>
      <c r="H148" s="40" t="str">
        <f t="shared" si="9"/>
        <v>type:ED,sev:minor,ms:DE,status:confirmed</v>
      </c>
      <c r="I148" s="40" t="str">
        <f t="shared" si="10"/>
        <v>*This issue has been extracted from the issue list on:https://ies-svn.jrc.ec.europa.eu/issues/2685*
# Comment
Use 'ISO' for ISO standards, not 'iso'.
# Proposed Change
Change.</v>
      </c>
      <c r="J148" s="40" t="str">
        <f t="shared" si="11"/>
        <v>PwC/ii</v>
      </c>
    </row>
    <row r="149" spans="1:10" x14ac:dyDescent="0.3">
      <c r="A149" t="s">
        <v>370</v>
      </c>
      <c r="B149" t="s">
        <v>1260</v>
      </c>
      <c r="C149" t="s">
        <v>899</v>
      </c>
      <c r="D149" t="s">
        <v>359</v>
      </c>
      <c r="E149" t="s">
        <v>742</v>
      </c>
      <c r="G149" s="40" t="str">
        <f t="shared" si="8"/>
        <v>A.3 Encoding</v>
      </c>
      <c r="H149" s="40" t="str">
        <f t="shared" si="9"/>
        <v>type:GE,sev:medium,ms:DE,status:confirmed</v>
      </c>
      <c r="I149" s="40" t="str">
        <f t="shared" si="10"/>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J149" s="40" t="str">
        <f t="shared" si="11"/>
        <v>PwC/ii</v>
      </c>
    </row>
    <row r="150" spans="1:10" x14ac:dyDescent="0.3">
      <c r="A150" t="s">
        <v>372</v>
      </c>
      <c r="B150" t="s">
        <v>1260</v>
      </c>
      <c r="C150" t="s">
        <v>900</v>
      </c>
      <c r="D150" t="s">
        <v>359</v>
      </c>
      <c r="E150" t="s">
        <v>742</v>
      </c>
      <c r="G150" s="40" t="str">
        <f t="shared" ref="G150:G213" si="12">SUBSTITUTE(SUBSTITUTE(SUBSTITUTE(SUBSTITUTE(A150,"‘","'"),"’","'"),"”","'"),"“","'")</f>
        <v>A.4 Topological Consistency</v>
      </c>
      <c r="H150" s="40" t="str">
        <f t="shared" ref="H150:H213" si="13">B150</f>
        <v>type:GE,sev:medium,ms:DE,status:confirmed</v>
      </c>
      <c r="I150" s="40" t="str">
        <f t="shared" ref="I150:I213" si="14">SUBSTITUTE(SUBSTITUTE(SUBSTITUTE(SUBSTITUTE(C150,"‘","'"),"’","'"),"”","'"),"“","'")</f>
        <v>*This issue has been extracted from the issue list on:https://ies-svn.jrc.ec.europa.eu/issues/2685*
# Comment
Not the correctness is tested as written in the purpose, but the existence of a topological consistence metadata element.
# Proposed Change
Correct the purpose.</v>
      </c>
      <c r="J150" s="40" t="str">
        <f t="shared" ref="J150:J213" si="15">E150</f>
        <v>PwC/ii</v>
      </c>
    </row>
    <row r="151" spans="1:10" x14ac:dyDescent="0.3">
      <c r="A151" t="s">
        <v>375</v>
      </c>
      <c r="B151" t="s">
        <v>1260</v>
      </c>
      <c r="C151" t="s">
        <v>901</v>
      </c>
      <c r="D151" t="s">
        <v>359</v>
      </c>
      <c r="E151" t="s">
        <v>742</v>
      </c>
      <c r="G151" s="40" t="str">
        <f t="shared" si="12"/>
        <v>A.5 Character Encoding</v>
      </c>
      <c r="H151" s="40" t="str">
        <f t="shared" si="13"/>
        <v>type:GE,sev:medium,ms:DE,status:confirmed</v>
      </c>
      <c r="I151" s="40" t="str">
        <f t="shared" si="14"/>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J151" s="40" t="str">
        <f t="shared" si="15"/>
        <v>PwC/ii</v>
      </c>
    </row>
    <row r="152" spans="1:10" x14ac:dyDescent="0.3">
      <c r="A152" t="s">
        <v>375</v>
      </c>
      <c r="B152" t="s">
        <v>1252</v>
      </c>
      <c r="C152" t="s">
        <v>902</v>
      </c>
      <c r="D152" t="s">
        <v>359</v>
      </c>
      <c r="E152" t="s">
        <v>742</v>
      </c>
      <c r="G152" s="40" t="str">
        <f t="shared" si="12"/>
        <v>A.5 Character Encoding</v>
      </c>
      <c r="H152" s="40" t="str">
        <f t="shared" si="13"/>
        <v>type:ED,sev:minor,ms:DE,status:confirmed</v>
      </c>
      <c r="I152" s="40" t="str">
        <f t="shared" si="14"/>
        <v>*This issue has been extracted from the issue list on:https://ies-svn.jrc.ec.europa.eu/issues/2685*
# Comment
It is not clear what metadata element is meant by 'CharEnc'.
# Proposed Change
Use only terms and abbreviations according to the IR and TG.</v>
      </c>
      <c r="J152" s="40" t="str">
        <f t="shared" si="15"/>
        <v>PwC/ii</v>
      </c>
    </row>
    <row r="153" spans="1:10" x14ac:dyDescent="0.3">
      <c r="A153" t="s">
        <v>375</v>
      </c>
      <c r="B153" t="s">
        <v>1265</v>
      </c>
      <c r="C153" t="s">
        <v>903</v>
      </c>
      <c r="D153" t="s">
        <v>359</v>
      </c>
      <c r="E153" t="s">
        <v>742</v>
      </c>
      <c r="G153" s="40" t="str">
        <f t="shared" si="12"/>
        <v>A.5 Character Encoding</v>
      </c>
      <c r="H153" s="40" t="str">
        <f t="shared" si="13"/>
        <v>type:CT,sev:medium,ms:NL,status:confirmed</v>
      </c>
      <c r="I153" s="40" t="str">
        <f t="shared" si="14"/>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J153" s="40" t="str">
        <f t="shared" si="15"/>
        <v>PwC/ii</v>
      </c>
    </row>
    <row r="154" spans="1:10" x14ac:dyDescent="0.3">
      <c r="A154" t="s">
        <v>375</v>
      </c>
      <c r="B154" t="s">
        <v>1265</v>
      </c>
      <c r="C154" t="s">
        <v>903</v>
      </c>
      <c r="D154" t="s">
        <v>359</v>
      </c>
      <c r="E154" t="s">
        <v>742</v>
      </c>
      <c r="G154" s="40" t="str">
        <f t="shared" si="12"/>
        <v>A.5 Character Encoding</v>
      </c>
      <c r="H154" s="40" t="str">
        <f t="shared" si="13"/>
        <v>type:CT,sev:medium,ms:NL,status:confirmed</v>
      </c>
      <c r="I154" s="40" t="str">
        <f t="shared" si="14"/>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J154" s="40" t="str">
        <f t="shared" si="15"/>
        <v>PwC/ii</v>
      </c>
    </row>
    <row r="155" spans="1:10" x14ac:dyDescent="0.3">
      <c r="A155" t="s">
        <v>378</v>
      </c>
      <c r="B155" t="s">
        <v>1266</v>
      </c>
      <c r="C155" t="s">
        <v>904</v>
      </c>
      <c r="D155" t="s">
        <v>359</v>
      </c>
      <c r="E155" t="s">
        <v>742</v>
      </c>
      <c r="G155" s="40" t="str">
        <f t="shared" si="12"/>
        <v>A.6 Spatial Representation Type</v>
      </c>
      <c r="H155" s="40" t="str">
        <f t="shared" si="13"/>
        <v>type:CT,sev:Minor,ms:DE,status:confirmed</v>
      </c>
      <c r="I155" s="40" t="str">
        <f t="shared" si="14"/>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J155" s="40" t="str">
        <f t="shared" si="15"/>
        <v>PwC/ii</v>
      </c>
    </row>
    <row r="156" spans="1:10" x14ac:dyDescent="0.3">
      <c r="A156" t="s">
        <v>378</v>
      </c>
      <c r="B156" t="s">
        <v>1265</v>
      </c>
      <c r="C156" t="s">
        <v>905</v>
      </c>
      <c r="D156" t="s">
        <v>359</v>
      </c>
      <c r="E156" t="s">
        <v>742</v>
      </c>
      <c r="G156" s="40" t="str">
        <f t="shared" si="12"/>
        <v>A.6 Spatial Representation Type</v>
      </c>
      <c r="H156" s="40" t="str">
        <f t="shared" si="13"/>
        <v>type:CT,sev:medium,ms:NL,status:confirmed</v>
      </c>
      <c r="I156" s="40" t="str">
        <f t="shared" si="14"/>
        <v>*This issue has been extracted from the issue list on:https://ies-svn.jrc.ec.europa.eu/issues/2685*
# Comment
Grab the resource and check the spatial representation. Validate if it matches the advertised representation.
# Proposed Change
Delete this part, is not executable</v>
      </c>
      <c r="J156" s="40" t="str">
        <f t="shared" si="15"/>
        <v>PwC/ii</v>
      </c>
    </row>
    <row r="157" spans="1:10" x14ac:dyDescent="0.3">
      <c r="A157" t="s">
        <v>378</v>
      </c>
      <c r="B157" t="s">
        <v>1265</v>
      </c>
      <c r="C157" t="s">
        <v>905</v>
      </c>
      <c r="D157" t="s">
        <v>359</v>
      </c>
      <c r="E157" t="s">
        <v>742</v>
      </c>
      <c r="G157" s="40" t="str">
        <f t="shared" si="12"/>
        <v>A.6 Spatial Representation Type</v>
      </c>
      <c r="H157" s="40" t="str">
        <f t="shared" si="13"/>
        <v>type:CT,sev:medium,ms:NL,status:confirmed</v>
      </c>
      <c r="I157" s="40" t="str">
        <f t="shared" si="14"/>
        <v>*This issue has been extracted from the issue list on:https://ies-svn.jrc.ec.europa.eu/issues/2685*
# Comment
Grab the resource and check the spatial representation. Validate if it matches the advertised representation.
# Proposed Change
Delete this part, is not executable</v>
      </c>
      <c r="J157" s="40" t="str">
        <f t="shared" si="15"/>
        <v>PwC/ii</v>
      </c>
    </row>
    <row r="158" spans="1:10" x14ac:dyDescent="0.3">
      <c r="A158" t="s">
        <v>353</v>
      </c>
      <c r="B158" t="s">
        <v>1267</v>
      </c>
      <c r="C158" t="s">
        <v>906</v>
      </c>
      <c r="D158" t="s">
        <v>359</v>
      </c>
      <c r="E158" t="s">
        <v>742</v>
      </c>
      <c r="G158" s="40" t="str">
        <f t="shared" si="12"/>
        <v>Open issues</v>
      </c>
      <c r="H158" s="40" t="str">
        <f t="shared" si="13"/>
        <v>type:CT,sev:critical,ms:DE,status:confirmed</v>
      </c>
      <c r="I158" s="40" t="str">
        <f t="shared" si="14"/>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J158" s="40" t="str">
        <f t="shared" si="15"/>
        <v>PwC/ii</v>
      </c>
    </row>
    <row r="159" spans="1:10" x14ac:dyDescent="0.3">
      <c r="A159" t="s">
        <v>353</v>
      </c>
      <c r="B159" t="s">
        <v>1260</v>
      </c>
      <c r="C159" t="s">
        <v>907</v>
      </c>
      <c r="D159" t="s">
        <v>359</v>
      </c>
      <c r="E159" t="s">
        <v>742</v>
      </c>
      <c r="G159" s="40" t="str">
        <f t="shared" si="12"/>
        <v>Open issues</v>
      </c>
      <c r="H159" s="40" t="str">
        <f t="shared" si="13"/>
        <v>type:GE,sev:medium,ms:DE,status:confirmed</v>
      </c>
      <c r="I159" s="40" t="str">
        <f t="shared" si="14"/>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J159" s="40" t="str">
        <f t="shared" si="15"/>
        <v>PwC/ii</v>
      </c>
    </row>
    <row r="160" spans="1:10" x14ac:dyDescent="0.3">
      <c r="A160" t="s">
        <v>515</v>
      </c>
      <c r="B160" t="s">
        <v>1268</v>
      </c>
      <c r="C160" t="s">
        <v>908</v>
      </c>
      <c r="D160" t="s">
        <v>359</v>
      </c>
      <c r="E160" t="s">
        <v>742</v>
      </c>
      <c r="G160" s="40" t="str">
        <f t="shared" si="12"/>
        <v>Open Issues: test scope</v>
      </c>
      <c r="H160" s="40" t="str">
        <f t="shared" si="13"/>
        <v>type:GE,sev:,ms:NL,status:confirmed</v>
      </c>
      <c r="I160" s="40" t="str">
        <f t="shared" si="14"/>
        <v xml:space="preserve">*This issue has been extracted from the issue list on:https://ies-svn.jrc.ec.europa.eu/issues/2685*
# Comment
Scope should be the metadata only. Testing the data itself is very hard or practically impossible in many cases.
</v>
      </c>
      <c r="J160" s="40" t="str">
        <f t="shared" si="15"/>
        <v>PwC/ii</v>
      </c>
    </row>
    <row r="161" spans="1:10" x14ac:dyDescent="0.3">
      <c r="A161" t="s">
        <v>515</v>
      </c>
      <c r="B161" t="s">
        <v>1268</v>
      </c>
      <c r="C161" t="s">
        <v>908</v>
      </c>
      <c r="D161" t="s">
        <v>359</v>
      </c>
      <c r="E161" t="s">
        <v>742</v>
      </c>
      <c r="G161" s="40" t="str">
        <f t="shared" si="12"/>
        <v>Open Issues: test scope</v>
      </c>
      <c r="H161" s="40" t="str">
        <f t="shared" si="13"/>
        <v>type:GE,sev:,ms:NL,status:confirmed</v>
      </c>
      <c r="I161" s="40" t="str">
        <f t="shared" si="14"/>
        <v xml:space="preserve">*This issue has been extracted from the issue list on:https://ies-svn.jrc.ec.europa.eu/issues/2685*
# Comment
Scope should be the metadata only. Testing the data itself is very hard or practically impossible in many cases.
</v>
      </c>
      <c r="J161" s="40" t="str">
        <f t="shared" si="15"/>
        <v>PwC/ii</v>
      </c>
    </row>
    <row r="162" spans="1:10" x14ac:dyDescent="0.3">
      <c r="A162" t="s">
        <v>475</v>
      </c>
      <c r="B162" t="s">
        <v>1228</v>
      </c>
      <c r="C162" t="s">
        <v>909</v>
      </c>
      <c r="D162" t="s">
        <v>737</v>
      </c>
      <c r="E162" t="s">
        <v>742</v>
      </c>
      <c r="G162" s="40" t="str">
        <f t="shared" si="12"/>
        <v>A.01.IR06.IR07.supported.crses.as.list</v>
      </c>
      <c r="H162" s="40" t="str">
        <f t="shared" si="13"/>
        <v>type:,sev:,ms:JRC,status:confirmed</v>
      </c>
      <c r="I162" s="40" t="str">
        <f t="shared" si="14"/>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J162" s="40" t="str">
        <f t="shared" si="15"/>
        <v>PwC/ii</v>
      </c>
    </row>
    <row r="163" spans="1:10" x14ac:dyDescent="0.3">
      <c r="A163" t="s">
        <v>475</v>
      </c>
      <c r="B163" t="s">
        <v>1228</v>
      </c>
      <c r="C163" t="s">
        <v>910</v>
      </c>
      <c r="D163" t="s">
        <v>737</v>
      </c>
      <c r="E163" t="s">
        <v>742</v>
      </c>
      <c r="G163" s="40" t="str">
        <f t="shared" si="12"/>
        <v>A.01.IR06.IR07.supported.crses.as.list</v>
      </c>
      <c r="H163" s="40" t="str">
        <f t="shared" si="13"/>
        <v>type:,sev:,ms:JRC,status:confirmed</v>
      </c>
      <c r="I163" s="40" t="str">
        <f t="shared" si="14"/>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J163" s="40" t="str">
        <f t="shared" si="15"/>
        <v>PwC/ii</v>
      </c>
    </row>
    <row r="164" spans="1:10" x14ac:dyDescent="0.3">
      <c r="A164" t="s">
        <v>476</v>
      </c>
      <c r="B164" t="s">
        <v>1228</v>
      </c>
      <c r="C164" t="s">
        <v>911</v>
      </c>
      <c r="D164" t="s">
        <v>737</v>
      </c>
      <c r="E164" t="s">
        <v>742</v>
      </c>
      <c r="G164" s="40" t="str">
        <f t="shared" si="12"/>
        <v>A.02.IR08.extension.for.QoS.declared.availability</v>
      </c>
      <c r="H164" s="40" t="str">
        <f t="shared" si="13"/>
        <v>type:,sev:,ms:JRC,status:confirmed</v>
      </c>
      <c r="I164" s="40" t="str">
        <f t="shared" si="14"/>
        <v xml:space="preserve">*This issue has been extracted from the issue list on:https://ies-svn.jrc.ec.europa.eu/issues/2685*
# Comment
- The Prerequisites still references the now obsolete profile schema.
-The XPath still references the now obsolete profile schema. 
</v>
      </c>
      <c r="J164" s="40" t="str">
        <f t="shared" si="15"/>
        <v>PwC/ii</v>
      </c>
    </row>
    <row r="165" spans="1:10" x14ac:dyDescent="0.3">
      <c r="A165" t="s">
        <v>477</v>
      </c>
      <c r="B165" t="s">
        <v>1228</v>
      </c>
      <c r="C165" t="s">
        <v>912</v>
      </c>
      <c r="D165" t="s">
        <v>737</v>
      </c>
      <c r="E165" t="s">
        <v>742</v>
      </c>
      <c r="G165" s="40" t="str">
        <f t="shared" si="12"/>
        <v>A.03.IR09.extension.for.QoS.declared.performance.md</v>
      </c>
      <c r="H165" s="40" t="str">
        <f t="shared" si="13"/>
        <v>type:,sev:,ms:JRC,status:confirmed</v>
      </c>
      <c r="I165" s="40" t="str">
        <f t="shared" si="14"/>
        <v xml:space="preserve">*This issue has been extracted from the issue list on:https://ies-svn.jrc.ec.europa.eu/issues/2685*
# Comment
Wrong title:
A.02.IR08.extension.for.QoS.declared.performance
</v>
      </c>
      <c r="J165" s="40" t="str">
        <f t="shared" si="15"/>
        <v>PwC/ii</v>
      </c>
    </row>
    <row r="166" spans="1:10" x14ac:dyDescent="0.3">
      <c r="A166" t="s">
        <v>477</v>
      </c>
      <c r="B166" t="s">
        <v>1228</v>
      </c>
      <c r="C166" t="s">
        <v>913</v>
      </c>
      <c r="D166" t="s">
        <v>737</v>
      </c>
      <c r="E166" t="s">
        <v>742</v>
      </c>
      <c r="G166" s="40" t="str">
        <f t="shared" si="12"/>
        <v>A.03.IR09.extension.for.QoS.declared.performance.md</v>
      </c>
      <c r="H166" s="40" t="str">
        <f t="shared" si="13"/>
        <v>type:,sev:,ms:JRC,status:confirmed</v>
      </c>
      <c r="I166" s="40" t="str">
        <f t="shared" si="14"/>
        <v xml:space="preserve">*This issue has been extracted from the issue list on:https://ies-svn.jrc.ec.europa.eu/issues/2685*
# Comment
- The Prerequisites still references the now obsolete profile schema.
-The XPath still references the now obsolete profile schema.
</v>
      </c>
      <c r="J166" s="40" t="str">
        <f t="shared" si="15"/>
        <v>PwC/ii</v>
      </c>
    </row>
    <row r="167" spans="1:10" x14ac:dyDescent="0.3">
      <c r="A167" t="s">
        <v>478</v>
      </c>
      <c r="B167" t="s">
        <v>1228</v>
      </c>
      <c r="C167" t="s">
        <v>914</v>
      </c>
      <c r="D167" t="s">
        <v>737</v>
      </c>
      <c r="E167" t="s">
        <v>742</v>
      </c>
      <c r="G167" s="40" t="str">
        <f t="shared" si="12"/>
        <v>A.04.IR10.extension.for.QoS.declared.capacity.md</v>
      </c>
      <c r="H167" s="40" t="str">
        <f t="shared" si="13"/>
        <v>type:,sev:,ms:JRC,status:confirmed</v>
      </c>
      <c r="I167" s="40" t="str">
        <f t="shared" si="14"/>
        <v xml:space="preserve">*This issue has been extracted from the issue list on:https://ies-svn.jrc.ec.europa.eu/issues/2685*
# Comment
Wrong title:
A.02.IR08.extension.for.QoS.declared.capacity
</v>
      </c>
      <c r="J167" s="40" t="str">
        <f t="shared" si="15"/>
        <v>PwC/ii</v>
      </c>
    </row>
    <row r="168" spans="1:10" x14ac:dyDescent="0.3">
      <c r="A168" t="s">
        <v>478</v>
      </c>
      <c r="B168" t="s">
        <v>1228</v>
      </c>
      <c r="C168" t="s">
        <v>913</v>
      </c>
      <c r="D168" t="s">
        <v>737</v>
      </c>
      <c r="E168" t="s">
        <v>742</v>
      </c>
      <c r="G168" s="40" t="str">
        <f t="shared" si="12"/>
        <v>A.04.IR10.extension.for.QoS.declared.capacity.md</v>
      </c>
      <c r="H168" s="40" t="str">
        <f t="shared" si="13"/>
        <v>type:,sev:,ms:JRC,status:confirmed</v>
      </c>
      <c r="I168" s="40" t="str">
        <f t="shared" si="14"/>
        <v xml:space="preserve">*This issue has been extracted from the issue list on:https://ies-svn.jrc.ec.europa.eu/issues/2685*
# Comment
- The Prerequisites still references the now obsolete profile schema.
-The XPath still references the now obsolete profile schema.
</v>
      </c>
      <c r="J168" s="40" t="str">
        <f t="shared" si="15"/>
        <v>PwC/ii</v>
      </c>
    </row>
    <row r="169" spans="1:10" x14ac:dyDescent="0.3">
      <c r="A169" t="s">
        <v>479</v>
      </c>
      <c r="B169" t="s">
        <v>1228</v>
      </c>
      <c r="C169" t="s">
        <v>915</v>
      </c>
      <c r="D169" t="s">
        <v>737</v>
      </c>
      <c r="E169" t="s">
        <v>742</v>
      </c>
      <c r="G169" s="40" t="str">
        <f t="shared" si="12"/>
        <v>A.05.IR11.custodian.contact.point</v>
      </c>
      <c r="H169" s="40" t="str">
        <f t="shared" si="13"/>
        <v>type:,sev:,ms:JRC,status:confirmed</v>
      </c>
      <c r="I169" s="40" t="str">
        <f t="shared" si="14"/>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J169" s="40" t="str">
        <f t="shared" si="15"/>
        <v>PwC/ii</v>
      </c>
    </row>
    <row r="170" spans="1:10" x14ac:dyDescent="0.3">
      <c r="A170" t="s">
        <v>480</v>
      </c>
      <c r="B170" t="s">
        <v>1228</v>
      </c>
      <c r="C170" t="s">
        <v>916</v>
      </c>
      <c r="D170" t="s">
        <v>737</v>
      </c>
      <c r="E170" t="s">
        <v>742</v>
      </c>
      <c r="G170" s="40" t="str">
        <f t="shared" si="12"/>
        <v>A.06.IR08.DQ_ConceptualConsistency.for.QoS.declared.availability.md</v>
      </c>
      <c r="H170" s="40" t="str">
        <f t="shared" si="13"/>
        <v>type:,sev:,ms:JRC,status:confirmed</v>
      </c>
      <c r="I170" s="40" t="str">
        <f t="shared" si="14"/>
        <v xml:space="preserve">*This issue has been extracted from the issue list on:https://ies-svn.jrc.ec.europa.eu/issues/2685*
# Comment
I agree the Notes
</v>
      </c>
      <c r="J170" s="40" t="str">
        <f t="shared" si="15"/>
        <v>PwC/ii</v>
      </c>
    </row>
    <row r="171" spans="1:10" x14ac:dyDescent="0.3">
      <c r="A171" t="s">
        <v>482</v>
      </c>
      <c r="B171" t="s">
        <v>1228</v>
      </c>
      <c r="C171" t="s">
        <v>916</v>
      </c>
      <c r="D171" t="s">
        <v>737</v>
      </c>
      <c r="E171" t="s">
        <v>742</v>
      </c>
      <c r="G171" s="40" t="str">
        <f t="shared" si="12"/>
        <v>A.07.IR09.DQ_ConceptualConsistency.for.QoS.declared.performance</v>
      </c>
      <c r="H171" s="40" t="str">
        <f t="shared" si="13"/>
        <v>type:,sev:,ms:JRC,status:confirmed</v>
      </c>
      <c r="I171" s="40" t="str">
        <f t="shared" si="14"/>
        <v xml:space="preserve">*This issue has been extracted from the issue list on:https://ies-svn.jrc.ec.europa.eu/issues/2685*
# Comment
I agree the Notes
</v>
      </c>
      <c r="J171" s="40" t="str">
        <f t="shared" si="15"/>
        <v>PwC/ii</v>
      </c>
    </row>
    <row r="172" spans="1:10" x14ac:dyDescent="0.3">
      <c r="A172" t="s">
        <v>483</v>
      </c>
      <c r="B172" t="s">
        <v>1228</v>
      </c>
      <c r="C172" t="s">
        <v>916</v>
      </c>
      <c r="D172" t="s">
        <v>737</v>
      </c>
      <c r="E172" t="s">
        <v>742</v>
      </c>
      <c r="G172" s="40" t="str">
        <f t="shared" si="12"/>
        <v>A.08.IR10.DQ_ConceptualConsistency.for.QoS.declared.capacity</v>
      </c>
      <c r="H172" s="40" t="str">
        <f t="shared" si="13"/>
        <v>type:,sev:,ms:JRC,status:confirmed</v>
      </c>
      <c r="I172" s="40" t="str">
        <f t="shared" si="14"/>
        <v xml:space="preserve">*This issue has been extracted from the issue list on:https://ies-svn.jrc.ec.europa.eu/issues/2685*
# Comment
I agree the Notes
</v>
      </c>
      <c r="J172" s="40" t="str">
        <f t="shared" si="15"/>
        <v>PwC/ii</v>
      </c>
    </row>
    <row r="173" spans="1:10" x14ac:dyDescent="0.3">
      <c r="A173" t="s">
        <v>484</v>
      </c>
      <c r="B173" t="s">
        <v>1228</v>
      </c>
      <c r="C173" t="s">
        <v>913</v>
      </c>
      <c r="D173" t="s">
        <v>737</v>
      </c>
      <c r="E173" t="s">
        <v>742</v>
      </c>
      <c r="G173" s="40" t="str">
        <f t="shared" si="12"/>
        <v>A.09.IR01.SDS.SV_ServiceIdentification</v>
      </c>
      <c r="H173" s="40" t="str">
        <f t="shared" si="13"/>
        <v>type:,sev:,ms:JRC,status:confirmed</v>
      </c>
      <c r="I173" s="40" t="str">
        <f t="shared" si="14"/>
        <v xml:space="preserve">*This issue has been extracted from the issue list on:https://ies-svn.jrc.ec.europa.eu/issues/2685*
# Comment
- The Prerequisites still references the now obsolete profile schema.
-The XPath still references the now obsolete profile schema.
</v>
      </c>
      <c r="J173" s="40" t="str">
        <f t="shared" si="15"/>
        <v>PwC/ii</v>
      </c>
    </row>
    <row r="174" spans="1:10" x14ac:dyDescent="0.3">
      <c r="A174" t="s">
        <v>485</v>
      </c>
      <c r="B174" t="s">
        <v>1228</v>
      </c>
      <c r="C174" t="s">
        <v>917</v>
      </c>
      <c r="D174" t="s">
        <v>737</v>
      </c>
      <c r="E174" t="s">
        <v>742</v>
      </c>
      <c r="G174" s="40" t="str">
        <f t="shared" si="12"/>
        <v>A.10.IR01.DQ_DomainConsistency.report.for.classification</v>
      </c>
      <c r="H174" s="40" t="str">
        <f t="shared" si="13"/>
        <v>type:,sev:,ms:JRC,status:confirmed</v>
      </c>
      <c r="I174" s="40" t="str">
        <f t="shared" si="14"/>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J174" s="40" t="str">
        <f t="shared" si="15"/>
        <v>PwC/ii</v>
      </c>
    </row>
    <row r="175" spans="1:10" x14ac:dyDescent="0.3">
      <c r="A175" t="s">
        <v>880</v>
      </c>
      <c r="B175" t="s">
        <v>1253</v>
      </c>
      <c r="C175" t="s">
        <v>881</v>
      </c>
      <c r="D175" t="s">
        <v>737</v>
      </c>
      <c r="E175" t="s">
        <v>742</v>
      </c>
      <c r="G175" s="40" t="str">
        <f t="shared" si="12"/>
        <v>The Prerequisites section of each test contains a ...</v>
      </c>
      <c r="H175" s="40" t="str">
        <f t="shared" si="13"/>
        <v>type:GE,sev:,ms:JRC,status:confirmed</v>
      </c>
      <c r="I175"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75" s="40" t="str">
        <f t="shared" si="15"/>
        <v>PwC/ii</v>
      </c>
    </row>
    <row r="176" spans="1:10" x14ac:dyDescent="0.3">
      <c r="A176" t="s">
        <v>500</v>
      </c>
      <c r="B176" t="s">
        <v>1228</v>
      </c>
      <c r="C176" t="s">
        <v>918</v>
      </c>
      <c r="D176" t="s">
        <v>738</v>
      </c>
      <c r="E176" t="s">
        <v>742</v>
      </c>
      <c r="G176" s="40" t="str">
        <f t="shared" si="12"/>
        <v>A.01.IR01.SDS.SV_ServiceIdentification</v>
      </c>
      <c r="H176" s="40" t="str">
        <f t="shared" si="13"/>
        <v>type:,sev:,ms:JRC,status:confirmed</v>
      </c>
      <c r="I176" s="40" t="str">
        <f t="shared" si="14"/>
        <v xml:space="preserve">*This issue has been extracted from the issue list on:https://ies-svn.jrc.ec.europa.eu/issues/2685*
# Comment
The Note still mentions 'the SDS metadata extension schema'
</v>
      </c>
      <c r="J176" s="40" t="str">
        <f t="shared" si="15"/>
        <v>PwC/ii</v>
      </c>
    </row>
    <row r="177" spans="1:10" x14ac:dyDescent="0.3">
      <c r="A177" t="s">
        <v>500</v>
      </c>
      <c r="B177" t="s">
        <v>1228</v>
      </c>
      <c r="C177" t="s">
        <v>918</v>
      </c>
      <c r="D177" t="s">
        <v>738</v>
      </c>
      <c r="E177" t="s">
        <v>742</v>
      </c>
      <c r="G177" s="40" t="str">
        <f t="shared" si="12"/>
        <v>A.01.IR01.SDS.SV_ServiceIdentification</v>
      </c>
      <c r="H177" s="40" t="str">
        <f t="shared" si="13"/>
        <v>type:,sev:,ms:JRC,status:confirmed</v>
      </c>
      <c r="I177" s="40" t="str">
        <f t="shared" si="14"/>
        <v xml:space="preserve">*This issue has been extracted from the issue list on:https://ies-svn.jrc.ec.europa.eu/issues/2685*
# Comment
The Note still mentions 'the SDS metadata extension schema'
</v>
      </c>
      <c r="J177" s="40" t="str">
        <f t="shared" si="15"/>
        <v>PwC/ii</v>
      </c>
    </row>
    <row r="178" spans="1:10" x14ac:dyDescent="0.3">
      <c r="A178" t="s">
        <v>502</v>
      </c>
      <c r="B178" t="s">
        <v>1228</v>
      </c>
      <c r="C178" t="s">
        <v>919</v>
      </c>
      <c r="D178" t="s">
        <v>738</v>
      </c>
      <c r="E178" t="s">
        <v>742</v>
      </c>
      <c r="G178" s="40" t="str">
        <f t="shared" si="12"/>
        <v>A.02.IR02.IR03.at.least.one.recource.locator</v>
      </c>
      <c r="H178" s="40" t="str">
        <f t="shared" si="13"/>
        <v>type:,sev:,ms:JRC,status:confirmed</v>
      </c>
      <c r="I178" s="40" t="str">
        <f t="shared" si="14"/>
        <v xml:space="preserve">*This issue has been extracted from the issue list on:https://ies-svn.jrc.ec.europa.eu/issues/2685*
# Comment
There is a typo in the name: 'recource' instead of 'resource'
</v>
      </c>
      <c r="J178" s="40" t="str">
        <f t="shared" si="15"/>
        <v>PwC/ii</v>
      </c>
    </row>
    <row r="179" spans="1:10" x14ac:dyDescent="0.3">
      <c r="A179" t="s">
        <v>502</v>
      </c>
      <c r="B179" t="s">
        <v>1228</v>
      </c>
      <c r="C179" t="s">
        <v>920</v>
      </c>
      <c r="D179" t="s">
        <v>738</v>
      </c>
      <c r="E179" t="s">
        <v>742</v>
      </c>
      <c r="G179" s="40" t="str">
        <f t="shared" si="12"/>
        <v>A.02.IR02.IR03.at.least.one.recource.locator</v>
      </c>
      <c r="H179" s="40" t="str">
        <f t="shared" si="13"/>
        <v>type:,sev:,ms:JRC,status:confirmed</v>
      </c>
      <c r="I179" s="40" t="str">
        <f t="shared" si="14"/>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J179" s="40" t="str">
        <f t="shared" si="15"/>
        <v>PwC/ii</v>
      </c>
    </row>
    <row r="180" spans="1:10" x14ac:dyDescent="0.3">
      <c r="A180" t="s">
        <v>502</v>
      </c>
      <c r="B180" t="s">
        <v>1228</v>
      </c>
      <c r="C180" t="s">
        <v>919</v>
      </c>
      <c r="D180" t="s">
        <v>738</v>
      </c>
      <c r="E180" t="s">
        <v>742</v>
      </c>
      <c r="G180" s="40" t="str">
        <f t="shared" si="12"/>
        <v>A.02.IR02.IR03.at.least.one.recource.locator</v>
      </c>
      <c r="H180" s="40" t="str">
        <f t="shared" si="13"/>
        <v>type:,sev:,ms:JRC,status:confirmed</v>
      </c>
      <c r="I180" s="40" t="str">
        <f t="shared" si="14"/>
        <v xml:space="preserve">*This issue has been extracted from the issue list on:https://ies-svn.jrc.ec.europa.eu/issues/2685*
# Comment
There is a typo in the name: 'recource' instead of 'resource'
</v>
      </c>
      <c r="J180" s="40" t="str">
        <f t="shared" si="15"/>
        <v>PwC/ii</v>
      </c>
    </row>
    <row r="181" spans="1:10" x14ac:dyDescent="0.3">
      <c r="A181" t="s">
        <v>502</v>
      </c>
      <c r="B181" t="s">
        <v>1228</v>
      </c>
      <c r="C181" t="s">
        <v>920</v>
      </c>
      <c r="D181" t="s">
        <v>738</v>
      </c>
      <c r="E181" t="s">
        <v>742</v>
      </c>
      <c r="G181" s="40" t="str">
        <f t="shared" si="12"/>
        <v>A.02.IR02.IR03.at.least.one.recource.locator</v>
      </c>
      <c r="H181" s="40" t="str">
        <f t="shared" si="13"/>
        <v>type:,sev:,ms:JRC,status:confirmed</v>
      </c>
      <c r="I181" s="40" t="str">
        <f t="shared" si="14"/>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J181" s="40" t="str">
        <f t="shared" si="15"/>
        <v>PwC/ii</v>
      </c>
    </row>
    <row r="182" spans="1:10" x14ac:dyDescent="0.3">
      <c r="A182" t="s">
        <v>880</v>
      </c>
      <c r="B182" t="s">
        <v>1253</v>
      </c>
      <c r="C182" t="s">
        <v>881</v>
      </c>
      <c r="D182" t="s">
        <v>738</v>
      </c>
      <c r="E182" t="s">
        <v>742</v>
      </c>
      <c r="G182" s="40" t="str">
        <f t="shared" si="12"/>
        <v>The Prerequisites section of each test contains a ...</v>
      </c>
      <c r="H182" s="40" t="str">
        <f t="shared" si="13"/>
        <v>type:GE,sev:,ms:JRC,status:confirmed</v>
      </c>
      <c r="I182"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82" s="40" t="str">
        <f t="shared" si="15"/>
        <v>PwC/ii</v>
      </c>
    </row>
    <row r="183" spans="1:10" x14ac:dyDescent="0.3">
      <c r="A183" t="s">
        <v>921</v>
      </c>
      <c r="B183" t="s">
        <v>1253</v>
      </c>
      <c r="C183" t="s">
        <v>922</v>
      </c>
      <c r="D183" t="s">
        <v>738</v>
      </c>
      <c r="E183" t="s">
        <v>742</v>
      </c>
      <c r="G183" s="40" t="str">
        <f t="shared" si="12"/>
        <v>The 'SDS' part in the test names (A.03.IR05.SDS) d...</v>
      </c>
      <c r="H183" s="40" t="str">
        <f t="shared" si="13"/>
        <v>type:GE,sev:,ms:JRC,status:confirmed</v>
      </c>
      <c r="I183" s="40" t="str">
        <f t="shared" si="14"/>
        <v xml:space="preserve">*This issue has been extracted from the issue list on:https://ies-svn.jrc.ec.europa.eu/issues/2685*
# Comment
The 'SDS' part in the test names (A.03.IR05.SDS) does not apply anymore as the standard ISO19139 schemas are used
</v>
      </c>
      <c r="J183" s="40" t="str">
        <f t="shared" si="15"/>
        <v>PwC/ii</v>
      </c>
    </row>
    <row r="184" spans="1:10" x14ac:dyDescent="0.3">
      <c r="A184" t="s">
        <v>880</v>
      </c>
      <c r="B184" t="s">
        <v>1253</v>
      </c>
      <c r="C184" t="s">
        <v>881</v>
      </c>
      <c r="D184" t="s">
        <v>738</v>
      </c>
      <c r="E184" t="s">
        <v>742</v>
      </c>
      <c r="G184" s="40" t="str">
        <f t="shared" si="12"/>
        <v>The Prerequisites section of each test contains a ...</v>
      </c>
      <c r="H184" s="40" t="str">
        <f t="shared" si="13"/>
        <v>type:GE,sev:,ms:JRC,status:confirmed</v>
      </c>
      <c r="I184"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84" s="40" t="str">
        <f t="shared" si="15"/>
        <v>PwC/ii</v>
      </c>
    </row>
    <row r="185" spans="1:10" x14ac:dyDescent="0.3">
      <c r="A185" t="s">
        <v>921</v>
      </c>
      <c r="B185" t="s">
        <v>1253</v>
      </c>
      <c r="C185" t="s">
        <v>922</v>
      </c>
      <c r="D185" t="s">
        <v>738</v>
      </c>
      <c r="E185" t="s">
        <v>742</v>
      </c>
      <c r="G185" s="40" t="str">
        <f t="shared" si="12"/>
        <v>The 'SDS' part in the test names (A.03.IR05.SDS) d...</v>
      </c>
      <c r="H185" s="40" t="str">
        <f t="shared" si="13"/>
        <v>type:GE,sev:,ms:JRC,status:confirmed</v>
      </c>
      <c r="I185" s="40" t="str">
        <f t="shared" si="14"/>
        <v xml:space="preserve">*This issue has been extracted from the issue list on:https://ies-svn.jrc.ec.europa.eu/issues/2685*
# Comment
The 'SDS' part in the test names (A.03.IR05.SDS) does not apply anymore as the standard ISO19139 schemas are used
</v>
      </c>
      <c r="J185" s="40" t="str">
        <f t="shared" si="15"/>
        <v>PwC/ii</v>
      </c>
    </row>
    <row r="186" spans="1:10" x14ac:dyDescent="0.3">
      <c r="A186" t="s">
        <v>88</v>
      </c>
      <c r="B186" t="s">
        <v>1269</v>
      </c>
      <c r="C186" t="s">
        <v>923</v>
      </c>
      <c r="D186" t="s">
        <v>441</v>
      </c>
      <c r="E186" t="s">
        <v>747</v>
      </c>
      <c r="G186" s="40" t="str">
        <f t="shared" si="12"/>
        <v>A.01.validate</v>
      </c>
      <c r="H186" s="40" t="str">
        <f t="shared" si="13"/>
        <v>type:CT,sev:minor,ms:ARENA,status:confirmed</v>
      </c>
      <c r="I186" s="40" t="str">
        <f t="shared" si="14"/>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J186" s="40" t="str">
        <f t="shared" si="15"/>
        <v>Paul van Genuchten</v>
      </c>
    </row>
    <row r="187" spans="1:10" x14ac:dyDescent="0.3">
      <c r="A187" t="s">
        <v>88</v>
      </c>
      <c r="B187" t="s">
        <v>1252</v>
      </c>
      <c r="C187" t="s">
        <v>924</v>
      </c>
      <c r="D187" t="s">
        <v>441</v>
      </c>
      <c r="E187" t="s">
        <v>742</v>
      </c>
      <c r="G187" s="40" t="str">
        <f t="shared" si="12"/>
        <v>A.01.validate</v>
      </c>
      <c r="H187" s="40" t="str">
        <f t="shared" si="13"/>
        <v>type:ED,sev:minor,ms:DE,status:confirmed</v>
      </c>
      <c r="I187" s="40" t="str">
        <f t="shared" si="14"/>
        <v>*This issue has been extracted from the issue list on:https://ies-svn.jrc.ec.europa.eu/issues/2685*
# Comment
'...against ISO 19139 version 2005-DIS with...' is not a correct reference
# Proposed Change
Correct the reference.</v>
      </c>
      <c r="J187" s="40" t="str">
        <f t="shared" si="15"/>
        <v>PwC/ii</v>
      </c>
    </row>
    <row r="188" spans="1:10" x14ac:dyDescent="0.3">
      <c r="A188" t="s">
        <v>88</v>
      </c>
      <c r="B188" t="s">
        <v>1270</v>
      </c>
      <c r="C188" t="s">
        <v>925</v>
      </c>
      <c r="D188" t="s">
        <v>441</v>
      </c>
      <c r="E188" t="s">
        <v>742</v>
      </c>
      <c r="G188" s="40" t="str">
        <f t="shared" si="12"/>
        <v>A.01.validate</v>
      </c>
      <c r="H188" s="40" t="str">
        <f t="shared" si="13"/>
        <v>type:CR,sev:medium,ms:DE,status:confirmed</v>
      </c>
      <c r="I188" s="40" t="str">
        <f t="shared" si="14"/>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J188" s="40" t="str">
        <f t="shared" si="15"/>
        <v>PwC/ii</v>
      </c>
    </row>
    <row r="189" spans="1:10" x14ac:dyDescent="0.3">
      <c r="A189" t="s">
        <v>91</v>
      </c>
      <c r="B189" t="s">
        <v>1271</v>
      </c>
      <c r="C189" t="s">
        <v>926</v>
      </c>
      <c r="D189" t="s">
        <v>441</v>
      </c>
      <c r="E189" t="s">
        <v>748</v>
      </c>
      <c r="G189" s="40" t="str">
        <f t="shared" si="12"/>
        <v>A.02.title</v>
      </c>
      <c r="H189" s="40" t="str">
        <f t="shared" si="13"/>
        <v>type:CR,sev:minor,ms:ARENA,status:confirmed</v>
      </c>
      <c r="I189" s="40" t="str">
        <f t="shared" si="14"/>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J189" s="40" t="str">
        <f t="shared" si="15"/>
        <v>Antonio Rotundo</v>
      </c>
    </row>
    <row r="190" spans="1:10" x14ac:dyDescent="0.3">
      <c r="A190" t="s">
        <v>91</v>
      </c>
      <c r="B190" t="s">
        <v>1228</v>
      </c>
      <c r="C190" t="s">
        <v>927</v>
      </c>
      <c r="D190" t="s">
        <v>441</v>
      </c>
      <c r="E190" t="s">
        <v>742</v>
      </c>
      <c r="G190" s="40" t="str">
        <f t="shared" si="12"/>
        <v>A.02.title</v>
      </c>
      <c r="H190" s="40" t="str">
        <f t="shared" si="13"/>
        <v>type:,sev:,ms:JRC,status:confirmed</v>
      </c>
      <c r="I190" s="40" t="str">
        <f t="shared" si="14"/>
        <v>*This issue has been extracted from the issue list on:https://ies-svn.jrc.ec.europa.eu/issues/2685*
# Comment
The purpose is not formulated correctly: 
'Purpose: The title by which the cited resource is known'
# Proposed Change
Change to: 
'Purpose: Checks that a resource title is provided'</v>
      </c>
      <c r="J190" s="40" t="str">
        <f t="shared" si="15"/>
        <v>PwC/ii</v>
      </c>
    </row>
    <row r="191" spans="1:10" x14ac:dyDescent="0.3">
      <c r="A191" t="s">
        <v>95</v>
      </c>
      <c r="B191" t="s">
        <v>1271</v>
      </c>
      <c r="C191" t="s">
        <v>926</v>
      </c>
      <c r="D191" t="s">
        <v>441</v>
      </c>
      <c r="E191" t="s">
        <v>748</v>
      </c>
      <c r="G191" s="40" t="str">
        <f t="shared" si="12"/>
        <v>A.03.abstract</v>
      </c>
      <c r="H191" s="40" t="str">
        <f t="shared" si="13"/>
        <v>type:CR,sev:minor,ms:ARENA,status:confirmed</v>
      </c>
      <c r="I191" s="40" t="str">
        <f t="shared" si="14"/>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J191" s="40" t="str">
        <f t="shared" si="15"/>
        <v>Antonio Rotundo</v>
      </c>
    </row>
    <row r="192" spans="1:10" x14ac:dyDescent="0.3">
      <c r="A192" t="s">
        <v>458</v>
      </c>
      <c r="B192" t="s">
        <v>1228</v>
      </c>
      <c r="C192" t="s">
        <v>928</v>
      </c>
      <c r="D192" t="s">
        <v>441</v>
      </c>
      <c r="E192" t="s">
        <v>742</v>
      </c>
      <c r="G192" s="40" t="str">
        <f t="shared" si="12"/>
        <v>A.04.IR01.IR02.hierarchy</v>
      </c>
      <c r="H192" s="40" t="str">
        <f t="shared" si="13"/>
        <v>type:,sev:,ms:JRC,status:confirmed</v>
      </c>
      <c r="I192" s="40" t="str">
        <f t="shared" si="14"/>
        <v>*This issue has been extracted from the issue list on:https://ies-svn.jrc.ec.europa.eu/issues/2685*
# Comment
The purpose is not formulated correctly: 
'Purpose: Type of the cited resource must be provided'
# Proposed Change
Change to: 
'Purpose: Checks that a resource type is provided'</v>
      </c>
      <c r="J192" s="40" t="str">
        <f t="shared" si="15"/>
        <v>PwC/ii</v>
      </c>
    </row>
    <row r="193" spans="1:10" x14ac:dyDescent="0.3">
      <c r="A193" t="s">
        <v>458</v>
      </c>
      <c r="B193" t="s">
        <v>1228</v>
      </c>
      <c r="C193" t="s">
        <v>929</v>
      </c>
      <c r="D193" t="s">
        <v>441</v>
      </c>
      <c r="E193" t="s">
        <v>742</v>
      </c>
      <c r="G193" s="40" t="str">
        <f t="shared" si="12"/>
        <v>A.04.IR01.IR02.hierarchy</v>
      </c>
      <c r="H193" s="40" t="str">
        <f t="shared" si="13"/>
        <v>type:,sev:,ms:JRC,status:confirmed</v>
      </c>
      <c r="I193" s="40" t="str">
        <f t="shared" si="14"/>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J193" s="40" t="str">
        <f t="shared" si="15"/>
        <v>PwC/ii</v>
      </c>
    </row>
    <row r="194" spans="1:10" x14ac:dyDescent="0.3">
      <c r="A194" t="s">
        <v>458</v>
      </c>
      <c r="B194" t="s">
        <v>1228</v>
      </c>
      <c r="C194" t="s">
        <v>930</v>
      </c>
      <c r="D194" t="s">
        <v>441</v>
      </c>
      <c r="E194" t="s">
        <v>742</v>
      </c>
      <c r="G194" s="40" t="str">
        <f t="shared" si="12"/>
        <v>A.04.IR01.IR02.hierarchy</v>
      </c>
      <c r="H194" s="40" t="str">
        <f t="shared" si="13"/>
        <v>type:,sev:,ms:JRC,status:confirmed</v>
      </c>
      <c r="I194" s="40" t="str">
        <f t="shared" si="14"/>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J194" s="40" t="str">
        <f t="shared" si="15"/>
        <v>PwC/ii</v>
      </c>
    </row>
    <row r="195" spans="1:10" x14ac:dyDescent="0.3">
      <c r="A195" t="s">
        <v>96</v>
      </c>
      <c r="B195" t="s">
        <v>1272</v>
      </c>
      <c r="C195" t="s">
        <v>931</v>
      </c>
      <c r="D195" t="s">
        <v>441</v>
      </c>
      <c r="E195" t="s">
        <v>748</v>
      </c>
      <c r="G195" s="40" t="str">
        <f t="shared" si="12"/>
        <v>A.05.IR14.ds.keyword</v>
      </c>
      <c r="H195" s="40" t="str">
        <f t="shared" si="13"/>
        <v>type:ED,sev:,ms:ARENA,status:confirmed</v>
      </c>
      <c r="I195" s="40" t="str">
        <f t="shared" si="14"/>
        <v>*This issue has been extracted from the issue list on:https://ies-svn.jrc.ec.europa.eu/issues/2685*
# Comment
Another prerequisite is test case A.04.
# Proposed Change
Add the test case as a prerequisite.</v>
      </c>
      <c r="J195" s="40" t="str">
        <f t="shared" si="15"/>
        <v>Antonio Rotundo</v>
      </c>
    </row>
    <row r="196" spans="1:10" x14ac:dyDescent="0.3">
      <c r="A196" t="s">
        <v>96</v>
      </c>
      <c r="B196" t="s">
        <v>1269</v>
      </c>
      <c r="C196" t="s">
        <v>932</v>
      </c>
      <c r="D196" t="s">
        <v>441</v>
      </c>
      <c r="E196" t="s">
        <v>748</v>
      </c>
      <c r="G196" s="40" t="str">
        <f t="shared" si="12"/>
        <v>A.05.IR14.ds.keyword</v>
      </c>
      <c r="H196" s="40" t="str">
        <f t="shared" si="13"/>
        <v>type:CT,sev:minor,ms:ARENA,status:confirmed</v>
      </c>
      <c r="I196" s="40" t="str">
        <f t="shared" si="14"/>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J196" s="40" t="str">
        <f t="shared" si="15"/>
        <v>Antonio Rotundo</v>
      </c>
    </row>
    <row r="197" spans="1:10" x14ac:dyDescent="0.3">
      <c r="A197" t="s">
        <v>96</v>
      </c>
      <c r="B197" t="s">
        <v>1262</v>
      </c>
      <c r="C197" t="s">
        <v>933</v>
      </c>
      <c r="D197" t="s">
        <v>441</v>
      </c>
      <c r="E197" t="s">
        <v>742</v>
      </c>
      <c r="G197" s="40" t="str">
        <f t="shared" si="12"/>
        <v>A.05.IR14.ds.keyword</v>
      </c>
      <c r="H197" s="40" t="str">
        <f t="shared" si="13"/>
        <v>type:CT,sev:medium,ms:DE,status:confirmed</v>
      </c>
      <c r="I197" s="40" t="str">
        <f t="shared" si="14"/>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J197" s="40" t="str">
        <f t="shared" si="15"/>
        <v>PwC/ii</v>
      </c>
    </row>
    <row r="198" spans="1:10" x14ac:dyDescent="0.3">
      <c r="A198" t="s">
        <v>96</v>
      </c>
      <c r="B198" t="s">
        <v>1252</v>
      </c>
      <c r="C198" t="s">
        <v>934</v>
      </c>
      <c r="D198" t="s">
        <v>441</v>
      </c>
      <c r="E198" t="s">
        <v>742</v>
      </c>
      <c r="G198" s="40" t="str">
        <f t="shared" si="12"/>
        <v>A.05.IR14.ds.keyword</v>
      </c>
      <c r="H198" s="40" t="str">
        <f t="shared" si="13"/>
        <v>type:ED,sev:minor,ms:DE,status:confirmed</v>
      </c>
      <c r="I198" s="40" t="str">
        <f t="shared" si="14"/>
        <v>*This issue has been extracted from the issue list on:https://ies-svn.jrc.ec.europa.eu/issues/2685*
# Comment
The reference should be 2.4 and not 2.2.3.
# Proposed Change
Check and change.</v>
      </c>
      <c r="J198" s="40" t="str">
        <f t="shared" si="15"/>
        <v>PwC/ii</v>
      </c>
    </row>
    <row r="199" spans="1:10" x14ac:dyDescent="0.3">
      <c r="A199" t="s">
        <v>96</v>
      </c>
      <c r="B199" t="s">
        <v>1265</v>
      </c>
      <c r="C199" t="s">
        <v>935</v>
      </c>
      <c r="D199" t="s">
        <v>441</v>
      </c>
      <c r="E199" t="s">
        <v>742</v>
      </c>
      <c r="G199" s="40" t="str">
        <f t="shared" si="12"/>
        <v>A.05.IR14.ds.keyword</v>
      </c>
      <c r="H199" s="40" t="str">
        <f t="shared" si="13"/>
        <v>type:CT,sev:medium,ms:NL,status:confirmed</v>
      </c>
      <c r="I199" s="40" t="str">
        <f t="shared" si="14"/>
        <v>*This issue has been extracted from the issue list on:https://ies-svn.jrc.ec.europa.eu/issues/2685*
# Comment
How can be checked if any duplicate of that thesaurus is referenced? This can only if they are known 
# Proposed Change
Delete this part of the check</v>
      </c>
      <c r="J199" s="40" t="str">
        <f t="shared" si="15"/>
        <v>PwC/ii</v>
      </c>
    </row>
    <row r="200" spans="1:10" x14ac:dyDescent="0.3">
      <c r="A200" t="s">
        <v>96</v>
      </c>
      <c r="B200" t="s">
        <v>1273</v>
      </c>
      <c r="C200" t="s">
        <v>936</v>
      </c>
      <c r="D200" t="s">
        <v>441</v>
      </c>
      <c r="E200" t="s">
        <v>742</v>
      </c>
      <c r="G200" s="40" t="str">
        <f t="shared" si="12"/>
        <v>A.05.IR14.ds.keyword</v>
      </c>
      <c r="H200" s="40" t="str">
        <f t="shared" si="13"/>
        <v>type:CR,sev:medium,ms:NL,status:confirmed</v>
      </c>
      <c r="I200" s="40" t="str">
        <f t="shared" si="14"/>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J200" s="40" t="str">
        <f t="shared" si="15"/>
        <v>PwC/ii</v>
      </c>
    </row>
    <row r="201" spans="1:10" x14ac:dyDescent="0.3">
      <c r="A201" t="s">
        <v>96</v>
      </c>
      <c r="B201" t="s">
        <v>1265</v>
      </c>
      <c r="C201" t="s">
        <v>935</v>
      </c>
      <c r="D201" t="s">
        <v>441</v>
      </c>
      <c r="E201" t="s">
        <v>742</v>
      </c>
      <c r="G201" s="40" t="str">
        <f t="shared" si="12"/>
        <v>A.05.IR14.ds.keyword</v>
      </c>
      <c r="H201" s="40" t="str">
        <f t="shared" si="13"/>
        <v>type:CT,sev:medium,ms:NL,status:confirmed</v>
      </c>
      <c r="I201" s="40" t="str">
        <f t="shared" si="14"/>
        <v>*This issue has been extracted from the issue list on:https://ies-svn.jrc.ec.europa.eu/issues/2685*
# Comment
How can be checked if any duplicate of that thesaurus is referenced? This can only if they are known 
# Proposed Change
Delete this part of the check</v>
      </c>
      <c r="J201" s="40" t="str">
        <f t="shared" si="15"/>
        <v>PwC/ii</v>
      </c>
    </row>
    <row r="202" spans="1:10" x14ac:dyDescent="0.3">
      <c r="A202" t="s">
        <v>96</v>
      </c>
      <c r="B202" t="s">
        <v>1273</v>
      </c>
      <c r="C202" t="s">
        <v>936</v>
      </c>
      <c r="D202" t="s">
        <v>441</v>
      </c>
      <c r="E202" t="s">
        <v>742</v>
      </c>
      <c r="G202" s="40" t="str">
        <f t="shared" si="12"/>
        <v>A.05.IR14.ds.keyword</v>
      </c>
      <c r="H202" s="40" t="str">
        <f t="shared" si="13"/>
        <v>type:CR,sev:medium,ms:NL,status:confirmed</v>
      </c>
      <c r="I202" s="40" t="str">
        <f t="shared" si="14"/>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J202" s="40" t="str">
        <f t="shared" si="15"/>
        <v>PwC/ii</v>
      </c>
    </row>
    <row r="203" spans="1:10" x14ac:dyDescent="0.3">
      <c r="A203" t="s">
        <v>461</v>
      </c>
      <c r="B203" t="s">
        <v>1228</v>
      </c>
      <c r="C203" t="s">
        <v>937</v>
      </c>
      <c r="D203" t="s">
        <v>441</v>
      </c>
      <c r="E203" t="s">
        <v>742</v>
      </c>
      <c r="G203" s="40" t="str">
        <f t="shared" si="12"/>
        <v>A.05.IR14.ds.keyword.md</v>
      </c>
      <c r="H203" s="40" t="str">
        <f t="shared" si="13"/>
        <v>type:,sev:,ms:JRC,status:confirmed</v>
      </c>
      <c r="I203" s="40" t="str">
        <f t="shared" si="14"/>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J203" s="40" t="str">
        <f t="shared" si="15"/>
        <v>PwC/ii</v>
      </c>
    </row>
    <row r="204" spans="1:10" x14ac:dyDescent="0.3">
      <c r="A204" t="s">
        <v>461</v>
      </c>
      <c r="B204" t="s">
        <v>1228</v>
      </c>
      <c r="C204" t="s">
        <v>938</v>
      </c>
      <c r="D204" t="s">
        <v>441</v>
      </c>
      <c r="E204" t="s">
        <v>742</v>
      </c>
      <c r="G204" s="40" t="str">
        <f t="shared" si="12"/>
        <v>A.05.IR14.ds.keyword.md</v>
      </c>
      <c r="H204" s="40" t="str">
        <f t="shared" si="13"/>
        <v>type:,sev:,ms:JRC,status:confirmed</v>
      </c>
      <c r="I204" s="40" t="str">
        <f t="shared" si="14"/>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J204" s="40" t="str">
        <f t="shared" si="15"/>
        <v>PwC/ii</v>
      </c>
    </row>
    <row r="205" spans="1:10" x14ac:dyDescent="0.3">
      <c r="A205" t="s">
        <v>461</v>
      </c>
      <c r="B205" t="s">
        <v>1228</v>
      </c>
      <c r="C205" t="s">
        <v>939</v>
      </c>
      <c r="D205" t="s">
        <v>441</v>
      </c>
      <c r="E205" t="s">
        <v>742</v>
      </c>
      <c r="G205" s="40" t="str">
        <f t="shared" si="12"/>
        <v>A.05.IR14.ds.keyword.md</v>
      </c>
      <c r="H205" s="40" t="str">
        <f t="shared" si="13"/>
        <v>type:,sev:,ms:JRC,status:confirmed</v>
      </c>
      <c r="I205" s="40" t="str">
        <f t="shared" si="14"/>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J205" s="40" t="str">
        <f t="shared" si="15"/>
        <v>PwC/ii</v>
      </c>
    </row>
    <row r="206" spans="1:10" x14ac:dyDescent="0.3">
      <c r="A206" t="s">
        <v>461</v>
      </c>
      <c r="B206" t="s">
        <v>1228</v>
      </c>
      <c r="C206" t="s">
        <v>940</v>
      </c>
      <c r="D206" t="s">
        <v>441</v>
      </c>
      <c r="E206" t="s">
        <v>742</v>
      </c>
      <c r="G206" s="40" t="str">
        <f t="shared" si="12"/>
        <v>A.05.IR14.ds.keyword.md</v>
      </c>
      <c r="H206" s="40" t="str">
        <f t="shared" si="13"/>
        <v>type:,sev:,ms:JRC,status:confirmed</v>
      </c>
      <c r="I206" s="40" t="str">
        <f t="shared" si="14"/>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J206" s="40" t="str">
        <f t="shared" si="15"/>
        <v>PwC/ii</v>
      </c>
    </row>
    <row r="207" spans="1:10" x14ac:dyDescent="0.3">
      <c r="A207" t="s">
        <v>461</v>
      </c>
      <c r="B207" t="s">
        <v>1228</v>
      </c>
      <c r="C207" t="s">
        <v>941</v>
      </c>
      <c r="D207" t="s">
        <v>441</v>
      </c>
      <c r="E207" t="s">
        <v>742</v>
      </c>
      <c r="G207" s="40" t="str">
        <f t="shared" si="12"/>
        <v>A.05.IR14.ds.keyword.md</v>
      </c>
      <c r="H207" s="40" t="str">
        <f t="shared" si="13"/>
        <v>type:,sev:,ms:JRC,status:confirmed</v>
      </c>
      <c r="I207" s="40" t="str">
        <f t="shared" si="14"/>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J207" s="40" t="str">
        <f t="shared" si="15"/>
        <v>PwC/ii</v>
      </c>
    </row>
    <row r="208" spans="1:10" x14ac:dyDescent="0.3">
      <c r="A208" t="s">
        <v>100</v>
      </c>
      <c r="B208" t="s">
        <v>1272</v>
      </c>
      <c r="C208" t="s">
        <v>942</v>
      </c>
      <c r="D208" t="s">
        <v>441</v>
      </c>
      <c r="E208" t="s">
        <v>748</v>
      </c>
      <c r="G208" s="40" t="str">
        <f t="shared" si="12"/>
        <v>A.06.IR15.srv.keyword</v>
      </c>
      <c r="H208" s="40" t="str">
        <f t="shared" si="13"/>
        <v>type:ED,sev:,ms:ARENA,status:confirmed</v>
      </c>
      <c r="I208" s="40" t="str">
        <f t="shared" si="14"/>
        <v>*This issue has been extracted from the issue list on:https://ies-svn.jrc.ec.europa.eu/issues/2685*
# Comment
Another prerequisite is test case A.04, needed to determine whether the resource is a service.
# Proposed Change
Add the test case as a prerequisite.</v>
      </c>
      <c r="J208" s="40" t="str">
        <f t="shared" si="15"/>
        <v>Antonio Rotundo</v>
      </c>
    </row>
    <row r="209" spans="1:10" x14ac:dyDescent="0.3">
      <c r="A209" t="s">
        <v>100</v>
      </c>
      <c r="B209" t="s">
        <v>1252</v>
      </c>
      <c r="C209" t="s">
        <v>934</v>
      </c>
      <c r="D209" t="s">
        <v>441</v>
      </c>
      <c r="E209" t="s">
        <v>742</v>
      </c>
      <c r="G209" s="40" t="str">
        <f t="shared" si="12"/>
        <v>A.06.IR15.srv.keyword</v>
      </c>
      <c r="H209" s="40" t="str">
        <f t="shared" si="13"/>
        <v>type:ED,sev:minor,ms:DE,status:confirmed</v>
      </c>
      <c r="I209" s="40" t="str">
        <f t="shared" si="14"/>
        <v>*This issue has been extracted from the issue list on:https://ies-svn.jrc.ec.europa.eu/issues/2685*
# Comment
The reference should be 2.4 and not 2.2.3.
# Proposed Change
Check and change.</v>
      </c>
      <c r="J209" s="40" t="str">
        <f t="shared" si="15"/>
        <v>PwC/ii</v>
      </c>
    </row>
    <row r="210" spans="1:10" x14ac:dyDescent="0.3">
      <c r="A210" t="s">
        <v>100</v>
      </c>
      <c r="B210" t="s">
        <v>1228</v>
      </c>
      <c r="C210" t="s">
        <v>943</v>
      </c>
      <c r="D210" t="s">
        <v>441</v>
      </c>
      <c r="E210" t="s">
        <v>742</v>
      </c>
      <c r="G210" s="40" t="str">
        <f t="shared" si="12"/>
        <v>A.06.IR15.srv.keyword</v>
      </c>
      <c r="H210" s="40" t="str">
        <f t="shared" si="13"/>
        <v>type:,sev:,ms:JRC,status:confirmed</v>
      </c>
      <c r="I210" s="40" t="str">
        <f t="shared" si="14"/>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J210" s="40" t="str">
        <f t="shared" si="15"/>
        <v>PwC/ii</v>
      </c>
    </row>
    <row r="211" spans="1:10" x14ac:dyDescent="0.3">
      <c r="A211" t="s">
        <v>100</v>
      </c>
      <c r="B211" t="s">
        <v>1228</v>
      </c>
      <c r="C211" t="s">
        <v>944</v>
      </c>
      <c r="D211" t="s">
        <v>441</v>
      </c>
      <c r="E211" t="s">
        <v>742</v>
      </c>
      <c r="G211" s="40" t="str">
        <f t="shared" si="12"/>
        <v>A.06.IR15.srv.keyword</v>
      </c>
      <c r="H211" s="40" t="str">
        <f t="shared" si="13"/>
        <v>type:,sev:,ms:JRC,status:confirmed</v>
      </c>
      <c r="I211" s="40" t="str">
        <f t="shared" si="14"/>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J211" s="40" t="str">
        <f t="shared" si="15"/>
        <v>PwC/ii</v>
      </c>
    </row>
    <row r="212" spans="1:10" x14ac:dyDescent="0.3">
      <c r="A212" t="s">
        <v>102</v>
      </c>
      <c r="B212" t="s">
        <v>1274</v>
      </c>
      <c r="C212" t="s">
        <v>945</v>
      </c>
      <c r="D212" t="s">
        <v>441</v>
      </c>
      <c r="E212" t="s">
        <v>748</v>
      </c>
      <c r="G212" s="40" t="str">
        <f t="shared" si="12"/>
        <v>A.07.IR05.IR06.ds.identification</v>
      </c>
      <c r="H212" s="40" t="str">
        <f t="shared" si="13"/>
        <v>type:CR,type:CT,sev:,ms:ARENA,status:confirmed</v>
      </c>
      <c r="I212" s="40" t="str">
        <f t="shared" si="14"/>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J212" s="40" t="str">
        <f t="shared" si="15"/>
        <v>Antonio Rotundo</v>
      </c>
    </row>
    <row r="213" spans="1:10" x14ac:dyDescent="0.3">
      <c r="A213" t="s">
        <v>102</v>
      </c>
      <c r="B213" t="s">
        <v>1272</v>
      </c>
      <c r="C213" t="s">
        <v>946</v>
      </c>
      <c r="D213" t="s">
        <v>441</v>
      </c>
      <c r="E213" t="s">
        <v>748</v>
      </c>
      <c r="G213" s="40" t="str">
        <f t="shared" si="12"/>
        <v>A.07.IR05.IR06.ds.identification</v>
      </c>
      <c r="H213" s="40" t="str">
        <f t="shared" si="13"/>
        <v>type:ED,sev:,ms:ARENA,status:confirmed</v>
      </c>
      <c r="I213" s="40" t="str">
        <f t="shared" si="14"/>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J213" s="40" t="str">
        <f t="shared" si="15"/>
        <v>Antonio Rotundo</v>
      </c>
    </row>
    <row r="214" spans="1:10" x14ac:dyDescent="0.3">
      <c r="A214" t="s">
        <v>102</v>
      </c>
      <c r="B214" t="s">
        <v>1260</v>
      </c>
      <c r="C214" t="s">
        <v>947</v>
      </c>
      <c r="D214" t="s">
        <v>441</v>
      </c>
      <c r="E214" t="s">
        <v>742</v>
      </c>
      <c r="G214" s="40" t="str">
        <f t="shared" ref="G214:G277" si="16">SUBSTITUTE(SUBSTITUTE(SUBSTITUTE(SUBSTITUTE(A214,"‘","'"),"’","'"),"”","'"),"“","'")</f>
        <v>A.07.IR05.IR06.ds.identification</v>
      </c>
      <c r="H214" s="40" t="str">
        <f t="shared" ref="H214:H277" si="17">B214</f>
        <v>type:GE,sev:medium,ms:DE,status:confirmed</v>
      </c>
      <c r="I214" s="40" t="str">
        <f t="shared" ref="I214:I277" si="18">SUBSTITUTE(SUBSTITUTE(SUBSTITUTE(SUBSTITUTE(C214,"‘","'"),"’","'"),"”","'"),"“","'")</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J214" s="40" t="str">
        <f t="shared" ref="J214:J277" si="19">E214</f>
        <v>PwC/ii</v>
      </c>
    </row>
    <row r="215" spans="1:10" x14ac:dyDescent="0.3">
      <c r="A215" t="s">
        <v>102</v>
      </c>
      <c r="B215" t="s">
        <v>1228</v>
      </c>
      <c r="C215" t="s">
        <v>948</v>
      </c>
      <c r="D215" t="s">
        <v>441</v>
      </c>
      <c r="E215" t="s">
        <v>742</v>
      </c>
      <c r="G215" s="40" t="str">
        <f t="shared" si="16"/>
        <v>A.07.IR05.IR06.ds.identification</v>
      </c>
      <c r="H215" s="40" t="str">
        <f t="shared" si="17"/>
        <v>type:,sev:,ms:JRC,status:confirmed</v>
      </c>
      <c r="I215" s="40" t="str">
        <f t="shared" si="18"/>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J215" s="40" t="str">
        <f t="shared" si="19"/>
        <v>PwC/ii</v>
      </c>
    </row>
    <row r="216" spans="1:10" x14ac:dyDescent="0.3">
      <c r="A216" t="s">
        <v>102</v>
      </c>
      <c r="B216" t="s">
        <v>1228</v>
      </c>
      <c r="C216" t="s">
        <v>949</v>
      </c>
      <c r="D216" t="s">
        <v>441</v>
      </c>
      <c r="E216" t="s">
        <v>742</v>
      </c>
      <c r="G216" s="40" t="str">
        <f t="shared" si="16"/>
        <v>A.07.IR05.IR06.ds.identification</v>
      </c>
      <c r="H216" s="40" t="str">
        <f t="shared" si="17"/>
        <v>type:,sev:,ms:JRC,status:confirmed</v>
      </c>
      <c r="I216" s="40" t="str">
        <f t="shared" si="18"/>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J216" s="40" t="str">
        <f t="shared" si="19"/>
        <v>PwC/ii</v>
      </c>
    </row>
    <row r="217" spans="1:10" x14ac:dyDescent="0.3">
      <c r="A217" t="s">
        <v>105</v>
      </c>
      <c r="B217" t="s">
        <v>1275</v>
      </c>
      <c r="C217" t="s">
        <v>950</v>
      </c>
      <c r="D217" t="s">
        <v>441</v>
      </c>
      <c r="E217" t="s">
        <v>748</v>
      </c>
      <c r="G217" s="40" t="str">
        <f t="shared" si="16"/>
        <v>A.08.IR03.ds.linkage</v>
      </c>
      <c r="H217" s="40" t="str">
        <f t="shared" si="17"/>
        <v>type:CT,sev:,ms:ARENA,status:confirmed</v>
      </c>
      <c r="I217" s="40" t="str">
        <f t="shared" si="18"/>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J217" s="40" t="str">
        <f t="shared" si="19"/>
        <v>Antonio Rotundo</v>
      </c>
    </row>
    <row r="218" spans="1:10" x14ac:dyDescent="0.3">
      <c r="A218" t="s">
        <v>105</v>
      </c>
      <c r="B218" t="s">
        <v>1275</v>
      </c>
      <c r="C218" t="s">
        <v>951</v>
      </c>
      <c r="D218" t="s">
        <v>441</v>
      </c>
      <c r="E218" t="s">
        <v>748</v>
      </c>
      <c r="G218" s="40" t="str">
        <f t="shared" si="16"/>
        <v>A.08.IR03.ds.linkage</v>
      </c>
      <c r="H218" s="40" t="str">
        <f t="shared" si="17"/>
        <v>type:CT,sev:,ms:ARENA,status:confirmed</v>
      </c>
      <c r="I218" s="40" t="str">
        <f t="shared" si="18"/>
        <v xml:space="preserve">*This issue has been extracted from the issue list on:https://ies-svn.jrc.ec.europa.eu/issues/2685*
# Comment
Testability: A manual test is suggested, if the resource locator is a web page with further instructions or a client application. 
</v>
      </c>
      <c r="J218" s="40" t="str">
        <f t="shared" si="19"/>
        <v>Antonio Rotundo</v>
      </c>
    </row>
    <row r="219" spans="1:10" x14ac:dyDescent="0.3">
      <c r="A219" t="s">
        <v>105</v>
      </c>
      <c r="B219" t="s">
        <v>1228</v>
      </c>
      <c r="C219" t="s">
        <v>952</v>
      </c>
      <c r="D219" t="s">
        <v>441</v>
      </c>
      <c r="E219" t="s">
        <v>742</v>
      </c>
      <c r="G219" s="40" t="str">
        <f t="shared" si="16"/>
        <v>A.08.IR03.ds.linkage</v>
      </c>
      <c r="H219" s="40" t="str">
        <f t="shared" si="17"/>
        <v>type:,sev:,ms:JRC,status:confirmed</v>
      </c>
      <c r="I219" s="40" t="str">
        <f t="shared" si="18"/>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J219" s="40" t="str">
        <f t="shared" si="19"/>
        <v>PwC/ii</v>
      </c>
    </row>
    <row r="220" spans="1:10" x14ac:dyDescent="0.3">
      <c r="A220" t="s">
        <v>105</v>
      </c>
      <c r="B220" t="s">
        <v>1228</v>
      </c>
      <c r="C220" t="s">
        <v>953</v>
      </c>
      <c r="D220" t="s">
        <v>441</v>
      </c>
      <c r="E220" t="s">
        <v>742</v>
      </c>
      <c r="G220" s="40" t="str">
        <f t="shared" si="16"/>
        <v>A.08.IR03.ds.linkage</v>
      </c>
      <c r="H220" s="40" t="str">
        <f t="shared" si="17"/>
        <v>type:,sev:,ms:JRC,status:confirmed</v>
      </c>
      <c r="I220" s="40" t="str">
        <f t="shared" si="18"/>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J220" s="40" t="str">
        <f t="shared" si="19"/>
        <v>PwC/ii</v>
      </c>
    </row>
    <row r="221" spans="1:10" x14ac:dyDescent="0.3">
      <c r="A221" t="s">
        <v>618</v>
      </c>
      <c r="B221" t="s">
        <v>1252</v>
      </c>
      <c r="C221" t="s">
        <v>954</v>
      </c>
      <c r="D221" t="s">
        <v>441</v>
      </c>
      <c r="E221" t="s">
        <v>742</v>
      </c>
      <c r="G221" s="40" t="str">
        <f t="shared" si="16"/>
        <v>A.08.IR03.ds.linkage and
A.09.IR04.srv.linkage</v>
      </c>
      <c r="H221" s="40" t="str">
        <f t="shared" si="17"/>
        <v>type:ED,sev:minor,ms:DE,status:confirmed</v>
      </c>
      <c r="I221" s="40" t="str">
        <f t="shared" si="18"/>
        <v>*This issue has been extracted from the issue list on:https://ies-svn.jrc.ec.europa.eu/issues/2685*
# Comment
Test method, second paragraph: If one or more are provided:
# Proposed Change
Change the '.' to ':'.</v>
      </c>
      <c r="J221" s="40" t="str">
        <f t="shared" si="19"/>
        <v>PwC/ii</v>
      </c>
    </row>
    <row r="222" spans="1:10" x14ac:dyDescent="0.3">
      <c r="A222" t="s">
        <v>689</v>
      </c>
      <c r="B222" t="s">
        <v>1265</v>
      </c>
      <c r="C222" t="s">
        <v>955</v>
      </c>
      <c r="D222" t="s">
        <v>441</v>
      </c>
      <c r="E222" t="s">
        <v>742</v>
      </c>
      <c r="G222" s="40" t="str">
        <f t="shared" si="16"/>
        <v>A.08.IR03.ds.linkage
And
A.09.IR04.srv.linkage</v>
      </c>
      <c r="H222" s="40" t="str">
        <f t="shared" si="17"/>
        <v>type:CT,sev:medium,ms:NL,status:confirmed</v>
      </c>
      <c r="I222" s="40" t="str">
        <f t="shared" si="18"/>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J222" s="40" t="str">
        <f t="shared" si="19"/>
        <v>PwC/ii</v>
      </c>
    </row>
    <row r="223" spans="1:10" x14ac:dyDescent="0.3">
      <c r="A223" t="s">
        <v>689</v>
      </c>
      <c r="B223" t="s">
        <v>1265</v>
      </c>
      <c r="C223" t="s">
        <v>955</v>
      </c>
      <c r="D223" t="s">
        <v>441</v>
      </c>
      <c r="E223" t="s">
        <v>742</v>
      </c>
      <c r="G223" s="40" t="str">
        <f t="shared" si="16"/>
        <v>A.08.IR03.ds.linkage
And
A.09.IR04.srv.linkage</v>
      </c>
      <c r="H223" s="40" t="str">
        <f t="shared" si="17"/>
        <v>type:CT,sev:medium,ms:NL,status:confirmed</v>
      </c>
      <c r="I223" s="40" t="str">
        <f t="shared" si="18"/>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J223" s="40" t="str">
        <f t="shared" si="19"/>
        <v>PwC/ii</v>
      </c>
    </row>
    <row r="224" spans="1:10" x14ac:dyDescent="0.3">
      <c r="A224" t="s">
        <v>109</v>
      </c>
      <c r="B224" t="s">
        <v>1275</v>
      </c>
      <c r="C224" t="s">
        <v>956</v>
      </c>
      <c r="D224" t="s">
        <v>441</v>
      </c>
      <c r="E224" t="s">
        <v>747</v>
      </c>
      <c r="G224" s="40" t="str">
        <f t="shared" si="16"/>
        <v>A.09.IR04.srv.linkage</v>
      </c>
      <c r="H224" s="40" t="str">
        <f t="shared" si="17"/>
        <v>type:CT,sev:,ms:ARENA,status:confirmed</v>
      </c>
      <c r="I224" s="40" t="str">
        <f t="shared" si="18"/>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J224" s="40" t="str">
        <f t="shared" si="19"/>
        <v>Paul van Genuchten</v>
      </c>
    </row>
    <row r="225" spans="1:10" x14ac:dyDescent="0.3">
      <c r="A225" t="s">
        <v>109</v>
      </c>
      <c r="B225" t="s">
        <v>1228</v>
      </c>
      <c r="C225" t="s">
        <v>957</v>
      </c>
      <c r="D225" t="s">
        <v>441</v>
      </c>
      <c r="E225" t="s">
        <v>742</v>
      </c>
      <c r="G225" s="40" t="str">
        <f t="shared" si="16"/>
        <v>A.09.IR04.srv.linkage</v>
      </c>
      <c r="H225" s="40" t="str">
        <f t="shared" si="17"/>
        <v>type:,sev:,ms:JRC,status:confirmed</v>
      </c>
      <c r="I225" s="40" t="str">
        <f t="shared" si="18"/>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J225" s="40" t="str">
        <f t="shared" si="19"/>
        <v>PwC/ii</v>
      </c>
    </row>
    <row r="226" spans="1:10" x14ac:dyDescent="0.3">
      <c r="A226" t="s">
        <v>111</v>
      </c>
      <c r="B226" t="s">
        <v>1238</v>
      </c>
      <c r="C226" t="s">
        <v>958</v>
      </c>
      <c r="D226" t="s">
        <v>441</v>
      </c>
      <c r="E226" t="s">
        <v>747</v>
      </c>
      <c r="G226" s="40" t="str">
        <f t="shared" si="16"/>
        <v>A.10.IR08.IR09.ds.language</v>
      </c>
      <c r="H226" s="40" t="str">
        <f t="shared" si="17"/>
        <v>type:,sev:,ms:ARENA,status:confirmed</v>
      </c>
      <c r="I226" s="40" t="str">
        <f t="shared" si="18"/>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J226" s="40" t="str">
        <f t="shared" si="19"/>
        <v>Paul van Genuchten</v>
      </c>
    </row>
    <row r="227" spans="1:10" x14ac:dyDescent="0.3">
      <c r="A227" t="s">
        <v>112</v>
      </c>
      <c r="B227" t="s">
        <v>1272</v>
      </c>
      <c r="C227" t="s">
        <v>931</v>
      </c>
      <c r="D227" t="s">
        <v>441</v>
      </c>
      <c r="E227" t="s">
        <v>747</v>
      </c>
      <c r="G227" s="40" t="str">
        <f t="shared" si="16"/>
        <v>A.11.IR10.IR11.ds.topic</v>
      </c>
      <c r="H227" s="40" t="str">
        <f t="shared" si="17"/>
        <v>type:ED,sev:,ms:ARENA,status:confirmed</v>
      </c>
      <c r="I227" s="40" t="str">
        <f t="shared" si="18"/>
        <v>*This issue has been extracted from the issue list on:https://ies-svn.jrc.ec.europa.eu/issues/2685*
# Comment
Another prerequisite is test case A.04.
# Proposed Change
Add the test case as a prerequisite.</v>
      </c>
      <c r="J227" s="40" t="str">
        <f t="shared" si="19"/>
        <v>Paul van Genuchten</v>
      </c>
    </row>
    <row r="228" spans="1:10" x14ac:dyDescent="0.3">
      <c r="A228" t="s">
        <v>113</v>
      </c>
      <c r="B228" t="s">
        <v>1272</v>
      </c>
      <c r="C228" t="s">
        <v>931</v>
      </c>
      <c r="D228" t="s">
        <v>441</v>
      </c>
      <c r="E228" t="s">
        <v>747</v>
      </c>
      <c r="G228" s="40" t="str">
        <f t="shared" si="16"/>
        <v>A.12.IR12.srv.type</v>
      </c>
      <c r="H228" s="40" t="str">
        <f t="shared" si="17"/>
        <v>type:ED,sev:,ms:ARENA,status:confirmed</v>
      </c>
      <c r="I228" s="40" t="str">
        <f t="shared" si="18"/>
        <v>*This issue has been extracted from the issue list on:https://ies-svn.jrc.ec.europa.eu/issues/2685*
# Comment
Another prerequisite is test case A.04.
# Proposed Change
Add the test case as a prerequisite.</v>
      </c>
      <c r="J228" s="40" t="str">
        <f t="shared" si="19"/>
        <v>Paul van Genuchten</v>
      </c>
    </row>
    <row r="229" spans="1:10" x14ac:dyDescent="0.3">
      <c r="A229" t="s">
        <v>113</v>
      </c>
      <c r="B229" t="s">
        <v>1228</v>
      </c>
      <c r="C229" t="s">
        <v>959</v>
      </c>
      <c r="D229" t="s">
        <v>441</v>
      </c>
      <c r="E229" t="s">
        <v>742</v>
      </c>
      <c r="G229" s="40" t="str">
        <f t="shared" si="16"/>
        <v>A.12.IR12.srv.type</v>
      </c>
      <c r="H229" s="40" t="str">
        <f t="shared" si="17"/>
        <v>type:,sev:,ms:JRC,status:confirmed</v>
      </c>
      <c r="I229" s="40" t="str">
        <f t="shared" si="18"/>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J229" s="40" t="str">
        <f t="shared" si="19"/>
        <v>PwC/ii</v>
      </c>
    </row>
    <row r="230" spans="1:10" x14ac:dyDescent="0.3">
      <c r="A230" t="s">
        <v>466</v>
      </c>
      <c r="B230" t="s">
        <v>1228</v>
      </c>
      <c r="C230" t="s">
        <v>960</v>
      </c>
      <c r="D230" t="s">
        <v>441</v>
      </c>
      <c r="E230" t="s">
        <v>742</v>
      </c>
      <c r="G230" s="40" t="str">
        <f t="shared" si="16"/>
        <v>A.13.IR13.keyword.md</v>
      </c>
      <c r="H230" s="40" t="str">
        <f t="shared" si="17"/>
        <v>type:,sev:,ms:JRC,status:confirmed</v>
      </c>
      <c r="I230" s="40" t="str">
        <f t="shared" si="18"/>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J230" s="40" t="str">
        <f t="shared" si="19"/>
        <v>PwC/ii</v>
      </c>
    </row>
    <row r="231" spans="1:10" x14ac:dyDescent="0.3">
      <c r="A231" t="s">
        <v>114</v>
      </c>
      <c r="B231" t="s">
        <v>1275</v>
      </c>
      <c r="C231" t="s">
        <v>961</v>
      </c>
      <c r="D231" t="s">
        <v>441</v>
      </c>
      <c r="E231" t="s">
        <v>747</v>
      </c>
      <c r="G231" s="40" t="str">
        <f t="shared" si="16"/>
        <v>A.14.IR16.IR17.IR18.vocab</v>
      </c>
      <c r="H231" s="40" t="str">
        <f t="shared" si="17"/>
        <v>type:CT,sev:,ms:ARENA,status:confirmed</v>
      </c>
      <c r="I231" s="40" t="str">
        <f t="shared" si="18"/>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J231" s="40" t="str">
        <f t="shared" si="19"/>
        <v>Paul van Genuchten</v>
      </c>
    </row>
    <row r="232" spans="1:10" x14ac:dyDescent="0.3">
      <c r="A232" t="s">
        <v>114</v>
      </c>
      <c r="B232" t="s">
        <v>1228</v>
      </c>
      <c r="C232" t="s">
        <v>962</v>
      </c>
      <c r="D232" t="s">
        <v>441</v>
      </c>
      <c r="E232" t="s">
        <v>742</v>
      </c>
      <c r="G232" s="40" t="str">
        <f t="shared" si="16"/>
        <v>A.14.IR16.IR17.IR18.vocab</v>
      </c>
      <c r="H232" s="40" t="str">
        <f t="shared" si="17"/>
        <v>type:,sev:,ms:JRC,status:confirmed</v>
      </c>
      <c r="I232" s="40" t="str">
        <f t="shared" si="18"/>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J232" s="40" t="str">
        <f t="shared" si="19"/>
        <v>PwC/ii</v>
      </c>
    </row>
    <row r="233" spans="1:10" x14ac:dyDescent="0.3">
      <c r="A233" t="s">
        <v>328</v>
      </c>
      <c r="B233" t="s">
        <v>1252</v>
      </c>
      <c r="C233" t="s">
        <v>963</v>
      </c>
      <c r="D233" t="s">
        <v>441</v>
      </c>
      <c r="E233" t="s">
        <v>742</v>
      </c>
      <c r="G233" s="40" t="str">
        <f t="shared" si="16"/>
        <v>A.15.IR19.kws-in-vocab</v>
      </c>
      <c r="H233" s="40" t="str">
        <f t="shared" si="17"/>
        <v>type:ED,sev:minor,ms:DE,status:confirmed</v>
      </c>
      <c r="I233" s="40" t="str">
        <f t="shared" si="18"/>
        <v>*This issue has been extracted from the issue list on:https://ies-svn.jrc.ec.europa.eu/issues/2685*
# Comment
Reference: TG MD 2.4.2, Req 19
# Proposed Change
Add correct reference.</v>
      </c>
      <c r="J233" s="40" t="str">
        <f t="shared" si="19"/>
        <v>PwC/ii</v>
      </c>
    </row>
    <row r="234" spans="1:10" x14ac:dyDescent="0.3">
      <c r="A234" t="s">
        <v>328</v>
      </c>
      <c r="B234" t="s">
        <v>1228</v>
      </c>
      <c r="C234" t="s">
        <v>964</v>
      </c>
      <c r="D234" t="s">
        <v>441</v>
      </c>
      <c r="E234" t="s">
        <v>742</v>
      </c>
      <c r="G234" s="40" t="str">
        <f t="shared" si="16"/>
        <v>A.15.IR19.kws-in-vocab</v>
      </c>
      <c r="H234" s="40" t="str">
        <f t="shared" si="17"/>
        <v>type:,sev:,ms:JRC,status:confirmed</v>
      </c>
      <c r="I234" s="40" t="str">
        <f t="shared" si="18"/>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J234" s="40" t="str">
        <f t="shared" si="19"/>
        <v>PwC/ii</v>
      </c>
    </row>
    <row r="235" spans="1:10" x14ac:dyDescent="0.3">
      <c r="A235" t="s">
        <v>328</v>
      </c>
      <c r="B235" t="s">
        <v>1228</v>
      </c>
      <c r="C235" t="s">
        <v>965</v>
      </c>
      <c r="D235" t="s">
        <v>441</v>
      </c>
      <c r="E235" t="s">
        <v>742</v>
      </c>
      <c r="G235" s="40" t="str">
        <f t="shared" si="16"/>
        <v>A.15.IR19.kws-in-vocab</v>
      </c>
      <c r="H235" s="40" t="str">
        <f t="shared" si="17"/>
        <v>type:,sev:,ms:JRC,status:confirmed</v>
      </c>
      <c r="I235" s="40" t="str">
        <f t="shared" si="18"/>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J235" s="40" t="str">
        <f t="shared" si="19"/>
        <v>PwC/ii</v>
      </c>
    </row>
    <row r="236" spans="1:10" x14ac:dyDescent="0.3">
      <c r="A236" t="s">
        <v>116</v>
      </c>
      <c r="B236" t="s">
        <v>1275</v>
      </c>
      <c r="C236" t="s">
        <v>966</v>
      </c>
      <c r="D236" t="s">
        <v>441</v>
      </c>
      <c r="E236" t="s">
        <v>747</v>
      </c>
      <c r="G236" s="40" t="str">
        <f t="shared" si="16"/>
        <v>A.16.IR20.IR21.ds.bounds</v>
      </c>
      <c r="H236" s="40" t="str">
        <f t="shared" si="17"/>
        <v>type:CT,sev:,ms:ARENA,status:confirmed</v>
      </c>
      <c r="I236" s="40" t="str">
        <f t="shared" si="18"/>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J236" s="40" t="str">
        <f t="shared" si="19"/>
        <v>Paul van Genuchten</v>
      </c>
    </row>
    <row r="237" spans="1:10" x14ac:dyDescent="0.3">
      <c r="A237" t="s">
        <v>116</v>
      </c>
      <c r="B237" t="s">
        <v>1272</v>
      </c>
      <c r="C237" t="s">
        <v>931</v>
      </c>
      <c r="D237" t="s">
        <v>441</v>
      </c>
      <c r="E237" t="s">
        <v>747</v>
      </c>
      <c r="G237" s="40" t="str">
        <f t="shared" si="16"/>
        <v>A.16.IR20.IR21.ds.bounds</v>
      </c>
      <c r="H237" s="40" t="str">
        <f t="shared" si="17"/>
        <v>type:ED,sev:,ms:ARENA,status:confirmed</v>
      </c>
      <c r="I237" s="40" t="str">
        <f t="shared" si="18"/>
        <v>*This issue has been extracted from the issue list on:https://ies-svn.jrc.ec.europa.eu/issues/2685*
# Comment
Another prerequisite is test case A.04.
# Proposed Change
Add the test case as a prerequisite.</v>
      </c>
      <c r="J237" s="40" t="str">
        <f t="shared" si="19"/>
        <v>Paul van Genuchten</v>
      </c>
    </row>
    <row r="238" spans="1:10" x14ac:dyDescent="0.3">
      <c r="A238" t="s">
        <v>116</v>
      </c>
      <c r="B238" t="s">
        <v>1262</v>
      </c>
      <c r="C238" t="s">
        <v>967</v>
      </c>
      <c r="D238" t="s">
        <v>441</v>
      </c>
      <c r="E238" t="s">
        <v>742</v>
      </c>
      <c r="G238" s="40" t="str">
        <f t="shared" si="16"/>
        <v>A.16.IR20.IR21.ds.bounds</v>
      </c>
      <c r="H238" s="40" t="str">
        <f t="shared" si="17"/>
        <v>type:CT,sev:medium,ms:DE,status:confirmed</v>
      </c>
      <c r="I238" s="40" t="str">
        <f t="shared" si="18"/>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J238" s="40" t="str">
        <f t="shared" si="19"/>
        <v>PwC/ii</v>
      </c>
    </row>
    <row r="239" spans="1:10" x14ac:dyDescent="0.3">
      <c r="A239" t="s">
        <v>116</v>
      </c>
      <c r="B239" t="s">
        <v>1265</v>
      </c>
      <c r="C239" t="s">
        <v>968</v>
      </c>
      <c r="D239" t="s">
        <v>441</v>
      </c>
      <c r="E239" t="s">
        <v>742</v>
      </c>
      <c r="G239" s="40" t="str">
        <f t="shared" si="16"/>
        <v>A.16.IR20.IR21.ds.bounds</v>
      </c>
      <c r="H239" s="40" t="str">
        <f t="shared" si="17"/>
        <v>type:CT,sev:medium,ms:NL,status:confirmed</v>
      </c>
      <c r="I239" s="40" t="str">
        <f t="shared" si="18"/>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J239" s="40" t="str">
        <f t="shared" si="19"/>
        <v>PwC/ii</v>
      </c>
    </row>
    <row r="240" spans="1:10" x14ac:dyDescent="0.3">
      <c r="A240" t="s">
        <v>116</v>
      </c>
      <c r="B240" t="s">
        <v>1265</v>
      </c>
      <c r="C240" t="s">
        <v>968</v>
      </c>
      <c r="D240" t="s">
        <v>441</v>
      </c>
      <c r="E240" t="s">
        <v>742</v>
      </c>
      <c r="G240" s="40" t="str">
        <f t="shared" si="16"/>
        <v>A.16.IR20.IR21.ds.bounds</v>
      </c>
      <c r="H240" s="40" t="str">
        <f t="shared" si="17"/>
        <v>type:CT,sev:medium,ms:NL,status:confirmed</v>
      </c>
      <c r="I240" s="40" t="str">
        <f t="shared" si="18"/>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J240" s="40" t="str">
        <f t="shared" si="19"/>
        <v>PwC/ii</v>
      </c>
    </row>
    <row r="241" spans="1:10" x14ac:dyDescent="0.3">
      <c r="A241" t="s">
        <v>117</v>
      </c>
      <c r="B241" t="s">
        <v>1237</v>
      </c>
      <c r="C241" t="s">
        <v>969</v>
      </c>
      <c r="D241" t="s">
        <v>441</v>
      </c>
      <c r="E241" t="s">
        <v>747</v>
      </c>
      <c r="G241" s="40" t="str">
        <f t="shared" si="16"/>
        <v>A.17.IR22.IR23.ds.temporal</v>
      </c>
      <c r="H241" s="40" t="str">
        <f t="shared" si="17"/>
        <v>type:CT,sev:medium,ms:ARENA,status:confirmed</v>
      </c>
      <c r="I241" s="40" t="str">
        <f t="shared" si="18"/>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J241" s="40" t="str">
        <f t="shared" si="19"/>
        <v>Paul van Genuchten</v>
      </c>
    </row>
    <row r="242" spans="1:10" x14ac:dyDescent="0.3">
      <c r="A242" t="s">
        <v>117</v>
      </c>
      <c r="B242" t="s">
        <v>1252</v>
      </c>
      <c r="C242" t="s">
        <v>970</v>
      </c>
      <c r="D242" t="s">
        <v>441</v>
      </c>
      <c r="E242" t="s">
        <v>742</v>
      </c>
      <c r="G242" s="40" t="str">
        <f t="shared" si="16"/>
        <v>A.17.IR22.IR23.ds.temporal</v>
      </c>
      <c r="H242" s="40" t="str">
        <f t="shared" si="17"/>
        <v>type:ED,sev:minor,ms:DE,status:confirmed</v>
      </c>
      <c r="I242" s="40" t="str">
        <f t="shared" si="18"/>
        <v>*This issue has been extracted from the issue list on:https://ies-svn.jrc.ec.europa.eu/issues/2685*
# Comment
missing word at first bullet at "Test method"
# Proposed Change
"Is a valid TimePeriod given and ..."</v>
      </c>
      <c r="J242" s="40" t="str">
        <f t="shared" si="19"/>
        <v>PwC/ii</v>
      </c>
    </row>
    <row r="243" spans="1:10" x14ac:dyDescent="0.3">
      <c r="A243" t="s">
        <v>117</v>
      </c>
      <c r="B243" t="s">
        <v>1262</v>
      </c>
      <c r="C243" t="s">
        <v>971</v>
      </c>
      <c r="D243" t="s">
        <v>441</v>
      </c>
      <c r="E243" t="s">
        <v>742</v>
      </c>
      <c r="G243" s="40" t="str">
        <f t="shared" si="16"/>
        <v>A.17.IR22.IR23.ds.temporal</v>
      </c>
      <c r="H243" s="40" t="str">
        <f t="shared" si="17"/>
        <v>type:CT,sev:medium,ms:DE,status:confirmed</v>
      </c>
      <c r="I243" s="40" t="str">
        <f t="shared" si="18"/>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J243" s="40" t="str">
        <f t="shared" si="19"/>
        <v>PwC/ii</v>
      </c>
    </row>
    <row r="244" spans="1:10" x14ac:dyDescent="0.3">
      <c r="A244" t="s">
        <v>117</v>
      </c>
      <c r="B244" t="s">
        <v>1253</v>
      </c>
      <c r="C244" t="s">
        <v>972</v>
      </c>
      <c r="D244" t="s">
        <v>441</v>
      </c>
      <c r="E244" t="s">
        <v>742</v>
      </c>
      <c r="G244" s="40" t="str">
        <f t="shared" si="16"/>
        <v>A.17.IR22.IR23.ds.temporal</v>
      </c>
      <c r="H244" s="40" t="str">
        <f t="shared" si="17"/>
        <v>type:GE,sev:,ms:JRC,status:confirmed</v>
      </c>
      <c r="I244" s="40" t="str">
        <f t="shared" si="18"/>
        <v>*This issue has been extracted from the issue list on:https://ies-svn.jrc.ec.europa.eu/issues/2685*
# Comment
The test method is not formulated very clearly:
# Proposed Change
Reformulate</v>
      </c>
      <c r="J244" s="40" t="str">
        <f t="shared" si="19"/>
        <v>PwC/ii</v>
      </c>
    </row>
    <row r="245" spans="1:10" x14ac:dyDescent="0.3">
      <c r="A245" t="s">
        <v>338</v>
      </c>
      <c r="B245" t="s">
        <v>1252</v>
      </c>
      <c r="C245" t="s">
        <v>973</v>
      </c>
      <c r="D245" t="s">
        <v>441</v>
      </c>
      <c r="E245" t="s">
        <v>742</v>
      </c>
      <c r="G245" s="40" t="str">
        <f t="shared" si="16"/>
        <v>A.19.IR22.ds.conformity</v>
      </c>
      <c r="H245" s="40" t="str">
        <f t="shared" si="17"/>
        <v>type:ED,sev:minor,ms:DE,status:confirmed</v>
      </c>
      <c r="I245" s="40" t="str">
        <f t="shared" si="18"/>
        <v>*This issue has been extracted from the issue list on:https://ies-svn.jrc.ec.europa.eu/issues/2685*
# Comment
The reference should be 2.8 and not 2.8.1
# Proposed Change
Check and change.</v>
      </c>
      <c r="J245" s="40" t="str">
        <f t="shared" si="19"/>
        <v>PwC/ii</v>
      </c>
    </row>
    <row r="246" spans="1:10" x14ac:dyDescent="0.3">
      <c r="A246" t="s">
        <v>469</v>
      </c>
      <c r="B246" t="s">
        <v>1228</v>
      </c>
      <c r="C246" t="s">
        <v>974</v>
      </c>
      <c r="D246" t="s">
        <v>441</v>
      </c>
      <c r="E246" t="s">
        <v>742</v>
      </c>
      <c r="G246" s="40" t="str">
        <f t="shared" si="16"/>
        <v>A.19.IR28.ds.conformity</v>
      </c>
      <c r="H246" s="40" t="str">
        <f t="shared" si="17"/>
        <v>type:,sev:,ms:JRC,status:confirmed</v>
      </c>
      <c r="I246" s="40" t="str">
        <f t="shared" si="18"/>
        <v xml:space="preserve">*This issue has been extracted from the issue list on:https://ies-svn.jrc.ec.europa.eu/issues/2685*
# Comment
The test does not consider the notEvaluated case
</v>
      </c>
      <c r="J246" s="40" t="str">
        <f t="shared" si="19"/>
        <v>PwC/ii</v>
      </c>
    </row>
    <row r="247" spans="1:10" x14ac:dyDescent="0.3">
      <c r="A247" t="s">
        <v>469</v>
      </c>
      <c r="B247" t="s">
        <v>1263</v>
      </c>
      <c r="C247" t="s">
        <v>975</v>
      </c>
      <c r="D247" t="s">
        <v>441</v>
      </c>
      <c r="E247" t="s">
        <v>742</v>
      </c>
      <c r="G247" s="40" t="str">
        <f t="shared" si="16"/>
        <v>A.19.IR28.ds.conformity</v>
      </c>
      <c r="H247" s="40" t="str">
        <f t="shared" si="17"/>
        <v>type:AT,sev:medium,ms:NL,status:confirmed</v>
      </c>
      <c r="I247" s="40" t="str">
        <f t="shared" si="18"/>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J247" s="40" t="str">
        <f t="shared" si="19"/>
        <v>PwC/ii</v>
      </c>
    </row>
    <row r="248" spans="1:10" x14ac:dyDescent="0.3">
      <c r="A248" t="s">
        <v>469</v>
      </c>
      <c r="B248" t="s">
        <v>1263</v>
      </c>
      <c r="C248" t="s">
        <v>975</v>
      </c>
      <c r="D248" t="s">
        <v>441</v>
      </c>
      <c r="E248" t="s">
        <v>742</v>
      </c>
      <c r="G248" s="40" t="str">
        <f t="shared" si="16"/>
        <v>A.19.IR28.ds.conformity</v>
      </c>
      <c r="H248" s="40" t="str">
        <f t="shared" si="17"/>
        <v>type:AT,sev:medium,ms:NL,status:confirmed</v>
      </c>
      <c r="I248" s="40" t="str">
        <f t="shared" si="18"/>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J248" s="40" t="str">
        <f t="shared" si="19"/>
        <v>PwC/ii</v>
      </c>
    </row>
    <row r="249" spans="1:10" x14ac:dyDescent="0.3">
      <c r="A249" t="s">
        <v>620</v>
      </c>
      <c r="B249" t="s">
        <v>1276</v>
      </c>
      <c r="C249" t="s">
        <v>976</v>
      </c>
      <c r="D249" t="s">
        <v>441</v>
      </c>
      <c r="E249" t="s">
        <v>742</v>
      </c>
      <c r="G249" s="40" t="str">
        <f t="shared" si="16"/>
        <v>A.19.IR28.ds.conformity
A.20.IR29.ds.specification</v>
      </c>
      <c r="H249" s="40" t="str">
        <f t="shared" si="17"/>
        <v>type:GE,type:CT,sev:critical,ms:DE,status:confirmed</v>
      </c>
      <c r="I249" s="40" t="str">
        <f t="shared" si="18"/>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J249" s="40" t="str">
        <f t="shared" si="19"/>
        <v>PwC/ii</v>
      </c>
    </row>
    <row r="250" spans="1:10" x14ac:dyDescent="0.3">
      <c r="A250" t="s">
        <v>340</v>
      </c>
      <c r="B250" t="s">
        <v>1252</v>
      </c>
      <c r="C250" t="s">
        <v>977</v>
      </c>
      <c r="D250" t="s">
        <v>441</v>
      </c>
      <c r="E250" t="s">
        <v>742</v>
      </c>
      <c r="G250" s="40" t="str">
        <f t="shared" si="16"/>
        <v>A.20.IR29.ds.specification</v>
      </c>
      <c r="H250" s="40" t="str">
        <f t="shared" si="17"/>
        <v>type:ED,sev:minor,ms:DE,status:confirmed</v>
      </c>
      <c r="I250" s="40" t="str">
        <f t="shared" si="18"/>
        <v>*This issue has been extracted from the issue list on:https://ies-svn.jrc.ec.europa.eu/issues/2685*
# Comment
The reference should be 2.8 and not 2.8.2
# Proposed Change
Check and change.</v>
      </c>
      <c r="J250" s="40" t="str">
        <f t="shared" si="19"/>
        <v>PwC/ii</v>
      </c>
    </row>
    <row r="251" spans="1:10" x14ac:dyDescent="0.3">
      <c r="A251" t="s">
        <v>340</v>
      </c>
      <c r="B251" t="s">
        <v>1277</v>
      </c>
      <c r="C251" t="s">
        <v>978</v>
      </c>
      <c r="D251" t="s">
        <v>441</v>
      </c>
      <c r="E251" t="s">
        <v>742</v>
      </c>
      <c r="G251" s="40" t="str">
        <f t="shared" si="16"/>
        <v>A.20.IR29.ds.specification</v>
      </c>
      <c r="H251" s="40" t="str">
        <f t="shared" si="17"/>
        <v>type:GE,type:CT,sev:medium,ms:DE,status:confirmed</v>
      </c>
      <c r="I251" s="40" t="str">
        <f t="shared" si="18"/>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J251" s="40" t="str">
        <f t="shared" si="19"/>
        <v>PwC/ii</v>
      </c>
    </row>
    <row r="252" spans="1:10" x14ac:dyDescent="0.3">
      <c r="A252" t="s">
        <v>344</v>
      </c>
      <c r="B252" t="s">
        <v>1252</v>
      </c>
      <c r="C252" t="s">
        <v>979</v>
      </c>
      <c r="D252" t="s">
        <v>441</v>
      </c>
      <c r="E252" t="s">
        <v>742</v>
      </c>
      <c r="G252" s="40" t="str">
        <f t="shared" si="16"/>
        <v>A.21.IR30.IR31.ds.public.access</v>
      </c>
      <c r="H252" s="40" t="str">
        <f t="shared" si="17"/>
        <v>type:ED,sev:minor,ms:DE,status:confirmed</v>
      </c>
      <c r="I252" s="40" t="str">
        <f t="shared" si="18"/>
        <v>*This issue has been extracted from the issue list on:https://ies-svn.jrc.ec.europa.eu/issues/2685*
# Comment
The title contains IR31 twice
# Proposed Change
Remove one of the double mentioned IR31.</v>
      </c>
      <c r="J252" s="40" t="str">
        <f t="shared" si="19"/>
        <v>PwC/ii</v>
      </c>
    </row>
    <row r="253" spans="1:10" x14ac:dyDescent="0.3">
      <c r="A253" t="s">
        <v>119</v>
      </c>
      <c r="B253" t="s">
        <v>1275</v>
      </c>
      <c r="C253" t="s">
        <v>980</v>
      </c>
      <c r="D253" t="s">
        <v>441</v>
      </c>
      <c r="E253" t="s">
        <v>749</v>
      </c>
      <c r="G253" s="40" t="str">
        <f t="shared" si="16"/>
        <v>A.22.IR33..IR34.ds.access.use</v>
      </c>
      <c r="H253" s="40" t="str">
        <f t="shared" si="17"/>
        <v>type:CT,sev:,ms:ARENA,status:confirmed</v>
      </c>
      <c r="I253" s="40" t="str">
        <f t="shared" si="18"/>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J253" s="40" t="str">
        <f t="shared" si="19"/>
        <v>Alejandra Sanchez</v>
      </c>
    </row>
    <row r="254" spans="1:10" x14ac:dyDescent="0.3">
      <c r="A254" t="s">
        <v>119</v>
      </c>
      <c r="B254" t="s">
        <v>1278</v>
      </c>
      <c r="C254" t="s">
        <v>981</v>
      </c>
      <c r="D254" t="s">
        <v>441</v>
      </c>
      <c r="E254" t="s">
        <v>749</v>
      </c>
      <c r="G254" s="40" t="str">
        <f t="shared" si="16"/>
        <v>A.22.IR33..IR34.ds.access.use</v>
      </c>
      <c r="H254" s="40" t="str">
        <f t="shared" si="17"/>
        <v>type:CR,sev:,ms:ARENA,status:confirmed</v>
      </c>
      <c r="I254" s="40" t="str">
        <f t="shared" si="18"/>
        <v xml:space="preserve">*This issue has been extracted from the issue list on:https://ies-svn.jrc.ec.europa.eu/issues/2685*
# Comment
The texts 'no conditions apply' and 'conditions unknown' may be replaced by language neutral codes. See: MIWP-8 (I) Language neutral identifiers.
</v>
      </c>
      <c r="J254" s="40" t="str">
        <f t="shared" si="19"/>
        <v>Alejandra Sanchez</v>
      </c>
    </row>
    <row r="255" spans="1:10" x14ac:dyDescent="0.3">
      <c r="A255" t="s">
        <v>471</v>
      </c>
      <c r="B255" t="s">
        <v>1228</v>
      </c>
      <c r="C255" t="s">
        <v>982</v>
      </c>
      <c r="D255" t="s">
        <v>441</v>
      </c>
      <c r="E255" t="s">
        <v>742</v>
      </c>
      <c r="G255" s="40" t="str">
        <f t="shared" si="16"/>
        <v>A.23.IR35.IR36.responsible.party.contact.info</v>
      </c>
      <c r="H255" s="40" t="str">
        <f t="shared" si="17"/>
        <v>type:,sev:,ms:JRC,status:confirmed</v>
      </c>
      <c r="I255" s="40" t="str">
        <f t="shared" si="18"/>
        <v xml:space="preserve">*This issue has been extracted from the issue list on:https://ies-svn.jrc.ec.europa.eu/issues/2685*
# Comment
The test should include some checks about the email address
</v>
      </c>
      <c r="J255" s="40" t="str">
        <f t="shared" si="19"/>
        <v>PwC/ii</v>
      </c>
    </row>
    <row r="256" spans="1:10" x14ac:dyDescent="0.3">
      <c r="A256" t="s">
        <v>122</v>
      </c>
      <c r="B256" t="s">
        <v>1278</v>
      </c>
      <c r="C256" t="s">
        <v>983</v>
      </c>
      <c r="D256" t="s">
        <v>441</v>
      </c>
      <c r="E256" t="s">
        <v>749</v>
      </c>
      <c r="G256" s="40" t="str">
        <f t="shared" si="16"/>
        <v>A.24.responsible.party.role</v>
      </c>
      <c r="H256" s="40" t="str">
        <f t="shared" si="17"/>
        <v>type:CR,sev:,ms:ARENA,status:confirmed</v>
      </c>
      <c r="I256" s="40" t="str">
        <f t="shared" si="18"/>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J256" s="40" t="str">
        <f t="shared" si="19"/>
        <v>Alejandra Sanchez</v>
      </c>
    </row>
    <row r="257" spans="1:10" x14ac:dyDescent="0.3">
      <c r="A257" t="s">
        <v>473</v>
      </c>
      <c r="B257" t="s">
        <v>1228</v>
      </c>
      <c r="C257" t="s">
        <v>982</v>
      </c>
      <c r="D257" t="s">
        <v>441</v>
      </c>
      <c r="E257" t="s">
        <v>742</v>
      </c>
      <c r="G257" s="40" t="str">
        <f t="shared" si="16"/>
        <v>A.25.IR37.md.contact</v>
      </c>
      <c r="H257" s="40" t="str">
        <f t="shared" si="17"/>
        <v>type:,sev:,ms:JRC,status:confirmed</v>
      </c>
      <c r="I257" s="40" t="str">
        <f t="shared" si="18"/>
        <v xml:space="preserve">*This issue has been extracted from the issue list on:https://ies-svn.jrc.ec.europa.eu/issues/2685*
# Comment
The test should include some checks about the email address
</v>
      </c>
      <c r="J257" s="40" t="str">
        <f t="shared" si="19"/>
        <v>PwC/ii</v>
      </c>
    </row>
    <row r="258" spans="1:10" x14ac:dyDescent="0.3">
      <c r="A258" t="s">
        <v>347</v>
      </c>
      <c r="B258" t="s">
        <v>1252</v>
      </c>
      <c r="C258" t="s">
        <v>984</v>
      </c>
      <c r="D258" t="s">
        <v>441</v>
      </c>
      <c r="E258" t="s">
        <v>742</v>
      </c>
      <c r="G258" s="40" t="str">
        <f t="shared" si="16"/>
        <v>A.26.IR38.md.contact.role</v>
      </c>
      <c r="H258" s="40" t="str">
        <f t="shared" si="17"/>
        <v>type:ED,sev:minor,ms:DE,status:confirmed</v>
      </c>
      <c r="I258" s="40" t="str">
        <f t="shared" si="18"/>
        <v>*This issue has been extracted from the issue list on:https://ies-svn.jrc.ec.europa.eu/issues/2685*
# Comment
redundant and missing word at first bullet at "Open questions"
# Proposed Change
"Is The the codeList URL ..."</v>
      </c>
      <c r="J258" s="40" t="str">
        <f t="shared" si="19"/>
        <v>PwC/ii</v>
      </c>
    </row>
    <row r="259" spans="1:10" x14ac:dyDescent="0.3">
      <c r="A259" t="s">
        <v>347</v>
      </c>
      <c r="B259" t="s">
        <v>1279</v>
      </c>
      <c r="C259" t="s">
        <v>985</v>
      </c>
      <c r="D259" t="s">
        <v>441</v>
      </c>
      <c r="E259" t="s">
        <v>742</v>
      </c>
      <c r="G259" s="40" t="str">
        <f t="shared" si="16"/>
        <v>A.26.IR38.md.contact.role</v>
      </c>
      <c r="H259" s="40" t="str">
        <f t="shared" si="17"/>
        <v>type:ED,sev:Minor,ms:DE,status:confirmed</v>
      </c>
      <c r="I259" s="40" t="str">
        <f t="shared" si="18"/>
        <v>*This issue has been extracted from the issue list on:https://ies-svn.jrc.ec.europa.eu/issues/2685*
# Comment
The reference should be 2.11.1 and not 2.11.2
# Proposed Change
Check and change.</v>
      </c>
      <c r="J259" s="40" t="str">
        <f t="shared" si="19"/>
        <v>PwC/ii</v>
      </c>
    </row>
    <row r="260" spans="1:10" x14ac:dyDescent="0.3">
      <c r="A260" t="s">
        <v>347</v>
      </c>
      <c r="B260" t="s">
        <v>1228</v>
      </c>
      <c r="C260" t="s">
        <v>986</v>
      </c>
      <c r="D260" t="s">
        <v>441</v>
      </c>
      <c r="E260" t="s">
        <v>742</v>
      </c>
      <c r="G260" s="40" t="str">
        <f t="shared" si="16"/>
        <v>A.26.IR38.md.contact.role</v>
      </c>
      <c r="H260" s="40" t="str">
        <f t="shared" si="17"/>
        <v>type:,sev:,ms:JRC,status:confirmed</v>
      </c>
      <c r="I260" s="40" t="str">
        <f t="shared" si="18"/>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J260" s="40" t="str">
        <f t="shared" si="19"/>
        <v>PwC/ii</v>
      </c>
    </row>
    <row r="261" spans="1:10" x14ac:dyDescent="0.3">
      <c r="A261" t="s">
        <v>347</v>
      </c>
      <c r="B261" t="s">
        <v>1265</v>
      </c>
      <c r="C261" t="s">
        <v>987</v>
      </c>
      <c r="D261" t="s">
        <v>441</v>
      </c>
      <c r="E261" t="s">
        <v>742</v>
      </c>
      <c r="G261" s="40" t="str">
        <f t="shared" si="16"/>
        <v>A.26.IR38.md.contact.role</v>
      </c>
      <c r="H261" s="40" t="str">
        <f t="shared" si="17"/>
        <v>type:CT,sev:medium,ms:NL,status:confirmed</v>
      </c>
      <c r="I261" s="40" t="str">
        <f t="shared" si="18"/>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J261" s="40" t="str">
        <f t="shared" si="19"/>
        <v>PwC/ii</v>
      </c>
    </row>
    <row r="262" spans="1:10" x14ac:dyDescent="0.3">
      <c r="A262" t="s">
        <v>347</v>
      </c>
      <c r="B262" t="s">
        <v>1265</v>
      </c>
      <c r="C262" t="s">
        <v>987</v>
      </c>
      <c r="D262" t="s">
        <v>441</v>
      </c>
      <c r="E262" t="s">
        <v>742</v>
      </c>
      <c r="G262" s="40" t="str">
        <f t="shared" si="16"/>
        <v>A.26.IR38.md.contact.role</v>
      </c>
      <c r="H262" s="40" t="str">
        <f t="shared" si="17"/>
        <v>type:CT,sev:medium,ms:NL,status:confirmed</v>
      </c>
      <c r="I262" s="40" t="str">
        <f t="shared" si="18"/>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J262" s="40" t="str">
        <f t="shared" si="19"/>
        <v>PwC/ii</v>
      </c>
    </row>
    <row r="263" spans="1:10" x14ac:dyDescent="0.3">
      <c r="A263" t="s">
        <v>474</v>
      </c>
      <c r="B263" t="s">
        <v>1228</v>
      </c>
      <c r="C263" t="s">
        <v>988</v>
      </c>
      <c r="D263" t="s">
        <v>441</v>
      </c>
      <c r="E263" t="s">
        <v>742</v>
      </c>
      <c r="G263" s="40" t="str">
        <f t="shared" si="16"/>
        <v>A.26.IR39.language</v>
      </c>
      <c r="H263" s="40" t="str">
        <f t="shared" si="17"/>
        <v>type:,sev:,ms:JRC,status:confirmed</v>
      </c>
      <c r="I263" s="40" t="str">
        <f t="shared" si="18"/>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J263" s="40" t="str">
        <f t="shared" si="19"/>
        <v>PwC/ii</v>
      </c>
    </row>
    <row r="264" spans="1:10" x14ac:dyDescent="0.3">
      <c r="A264" t="s">
        <v>125</v>
      </c>
      <c r="B264" t="s">
        <v>1278</v>
      </c>
      <c r="C264" t="s">
        <v>989</v>
      </c>
      <c r="D264" t="s">
        <v>441</v>
      </c>
      <c r="E264" t="s">
        <v>749</v>
      </c>
      <c r="G264" s="40" t="str">
        <f t="shared" si="16"/>
        <v>A.28.creation.date</v>
      </c>
      <c r="H264" s="40" t="str">
        <f t="shared" si="17"/>
        <v>type:CR,sev:,ms:ARENA,status:confirmed</v>
      </c>
      <c r="I264" s="40" t="str">
        <f t="shared" si="18"/>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J264" s="40" t="str">
        <f t="shared" si="19"/>
        <v>Alejandra Sanchez</v>
      </c>
    </row>
    <row r="265" spans="1:10" x14ac:dyDescent="0.3">
      <c r="A265" t="s">
        <v>127</v>
      </c>
      <c r="B265" t="s">
        <v>1232</v>
      </c>
      <c r="C265" t="s">
        <v>990</v>
      </c>
      <c r="D265" t="s">
        <v>441</v>
      </c>
      <c r="E265" t="s">
        <v>749</v>
      </c>
      <c r="G265" s="40" t="str">
        <f t="shared" si="16"/>
        <v>A.29.IR07.srv.identification</v>
      </c>
      <c r="H265" s="40" t="str">
        <f t="shared" si="17"/>
        <v>type:CR,sev:medium,ms:ARENA,status:confirmed</v>
      </c>
      <c r="I265" s="40" t="str">
        <f t="shared" si="18"/>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J265" s="40" t="str">
        <f t="shared" si="19"/>
        <v>Alejandra Sanchez</v>
      </c>
    </row>
    <row r="266" spans="1:10" x14ac:dyDescent="0.3">
      <c r="A266" t="s">
        <v>127</v>
      </c>
      <c r="B266" t="s">
        <v>1228</v>
      </c>
      <c r="C266" t="s">
        <v>991</v>
      </c>
      <c r="D266" t="s">
        <v>441</v>
      </c>
      <c r="E266" t="s">
        <v>742</v>
      </c>
      <c r="G266" s="40" t="str">
        <f t="shared" si="16"/>
        <v>A.29.IR07.srv.identification</v>
      </c>
      <c r="H266" s="40" t="str">
        <f t="shared" si="17"/>
        <v>type:,sev:,ms:JRC,status:confirmed</v>
      </c>
      <c r="I266" s="40" t="str">
        <f t="shared" si="18"/>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J266" s="40" t="str">
        <f t="shared" si="19"/>
        <v>PwC/ii</v>
      </c>
    </row>
    <row r="267" spans="1:10" x14ac:dyDescent="0.3">
      <c r="A267" t="s">
        <v>351</v>
      </c>
      <c r="B267" t="s">
        <v>1252</v>
      </c>
      <c r="C267" t="s">
        <v>992</v>
      </c>
      <c r="D267" t="s">
        <v>441</v>
      </c>
      <c r="E267" t="s">
        <v>742</v>
      </c>
      <c r="G267" s="40" t="str">
        <f t="shared" si="16"/>
        <v>A.30.IR27.ds.spatial resolution</v>
      </c>
      <c r="H267" s="40" t="str">
        <f t="shared" si="17"/>
        <v>type:ED,sev:minor,ms:DE,status:confirmed</v>
      </c>
      <c r="I267" s="40" t="str">
        <f t="shared" si="18"/>
        <v>*This issue has been extracted from the issue list on:https://ies-svn.jrc.ec.europa.eu/issues/2685*
# Comment
Reference: TG MD 2.7.2, Req 27
# Proposed Change
Add correct reference.</v>
      </c>
      <c r="J267" s="40" t="str">
        <f t="shared" si="19"/>
        <v>PwC/ii</v>
      </c>
    </row>
    <row r="268" spans="1:10" x14ac:dyDescent="0.3">
      <c r="A268" t="s">
        <v>128</v>
      </c>
      <c r="B268" t="s">
        <v>1238</v>
      </c>
      <c r="C268" t="s">
        <v>993</v>
      </c>
      <c r="D268" t="s">
        <v>441</v>
      </c>
      <c r="E268" t="s">
        <v>749</v>
      </c>
      <c r="G268" s="40" t="str">
        <f t="shared" si="16"/>
        <v>A.31.IR25.resource.creation.date</v>
      </c>
      <c r="H268" s="40" t="str">
        <f t="shared" si="17"/>
        <v>type:,sev:,ms:ARENA,status:confirmed</v>
      </c>
      <c r="I268" s="40" t="str">
        <f t="shared" si="18"/>
        <v xml:space="preserve">*This issue has been extracted from the issue list on:https://ies-svn.jrc.ec.europa.eu/issues/2685*
# Comment
Coverage: This test case only addresses the creation date (TG requirement 25). The IR require also that there will be no more than one date of revision.
</v>
      </c>
      <c r="J268" s="40" t="str">
        <f t="shared" si="19"/>
        <v>Alejandra Sanchez</v>
      </c>
    </row>
    <row r="269" spans="1:10" x14ac:dyDescent="0.3">
      <c r="A269" t="s">
        <v>130</v>
      </c>
      <c r="B269" t="s">
        <v>1227</v>
      </c>
      <c r="C269" t="s">
        <v>994</v>
      </c>
      <c r="D269" t="s">
        <v>441</v>
      </c>
      <c r="E269" t="s">
        <v>749</v>
      </c>
      <c r="G269" s="40" t="str">
        <f t="shared" si="16"/>
        <v>missing A.3X.IR24</v>
      </c>
      <c r="H269" s="40" t="str">
        <f t="shared" si="17"/>
        <v>type:CT,sev:critical,ms:ARENA,status:confirmed</v>
      </c>
      <c r="I269" s="40" t="str">
        <f t="shared" si="18"/>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J269" s="40" t="str">
        <f t="shared" si="19"/>
        <v>Alejandra Sanchez</v>
      </c>
    </row>
    <row r="270" spans="1:10" x14ac:dyDescent="0.3">
      <c r="A270" t="s">
        <v>353</v>
      </c>
      <c r="B270" t="s">
        <v>1280</v>
      </c>
      <c r="C270" t="s">
        <v>995</v>
      </c>
      <c r="D270" t="s">
        <v>441</v>
      </c>
      <c r="E270" t="s">
        <v>742</v>
      </c>
      <c r="G270" s="40" t="str">
        <f t="shared" si="16"/>
        <v>Open issues</v>
      </c>
      <c r="H270" s="40" t="str">
        <f t="shared" si="17"/>
        <v>type:GE,sev:critical,ms:DE,status:confirmed</v>
      </c>
      <c r="I270" s="40" t="str">
        <f t="shared" si="18"/>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J270" s="40" t="str">
        <f t="shared" si="19"/>
        <v>PwC/ii</v>
      </c>
    </row>
    <row r="271" spans="1:10" x14ac:dyDescent="0.3">
      <c r="A271" t="s">
        <v>356</v>
      </c>
      <c r="B271" t="s">
        <v>1260</v>
      </c>
      <c r="C271" t="s">
        <v>996</v>
      </c>
      <c r="D271" t="s">
        <v>441</v>
      </c>
      <c r="E271" t="s">
        <v>742</v>
      </c>
      <c r="G271" s="40" t="str">
        <f t="shared" si="16"/>
        <v>Open questions</v>
      </c>
      <c r="H271" s="40" t="str">
        <f t="shared" si="17"/>
        <v>type:GE,sev:medium,ms:DE,status:confirmed</v>
      </c>
      <c r="I271" s="40" t="str">
        <f t="shared" si="18"/>
        <v>*This issue has been extracted from the issue list on:https://ies-svn.jrc.ec.europa.eu/issues/2685*
# Comment
The link to A.28.md.creation.date doesn't work and there's no chapter named like that.
# Proposed Change
Check and remove link or add A.28.md.creation.date to the ATS.</v>
      </c>
      <c r="J271" s="40" t="str">
        <f t="shared" si="19"/>
        <v>PwC/ii</v>
      </c>
    </row>
    <row r="272" spans="1:10" x14ac:dyDescent="0.3">
      <c r="A272" t="s">
        <v>356</v>
      </c>
      <c r="B272" t="s">
        <v>1281</v>
      </c>
      <c r="C272" t="s">
        <v>997</v>
      </c>
      <c r="D272" t="s">
        <v>441</v>
      </c>
      <c r="E272" t="s">
        <v>742</v>
      </c>
      <c r="G272" s="40" t="str">
        <f t="shared" si="16"/>
        <v>Open questions</v>
      </c>
      <c r="H272" s="40" t="str">
        <f t="shared" si="17"/>
        <v>type:,sev:medium,ms:NL,status:confirmed</v>
      </c>
      <c r="I272" s="40" t="str">
        <f t="shared" si="18"/>
        <v>*This issue has been extracted from the issue list on:https://ies-svn.jrc.ec.europa.eu/issues/2685*
# Comment
Please include those tests
# Proposed Change
Add as requirement in the new TG MD</v>
      </c>
      <c r="J272" s="40" t="str">
        <f t="shared" si="19"/>
        <v>PwC/ii</v>
      </c>
    </row>
    <row r="273" spans="1:10" x14ac:dyDescent="0.3">
      <c r="A273" t="s">
        <v>356</v>
      </c>
      <c r="B273" t="s">
        <v>1281</v>
      </c>
      <c r="C273" t="s">
        <v>997</v>
      </c>
      <c r="D273" t="s">
        <v>441</v>
      </c>
      <c r="E273" t="s">
        <v>742</v>
      </c>
      <c r="G273" s="40" t="str">
        <f t="shared" si="16"/>
        <v>Open questions</v>
      </c>
      <c r="H273" s="40" t="str">
        <f t="shared" si="17"/>
        <v>type:,sev:medium,ms:NL,status:confirmed</v>
      </c>
      <c r="I273" s="40" t="str">
        <f t="shared" si="18"/>
        <v>*This issue has been extracted from the issue list on:https://ies-svn.jrc.ec.europa.eu/issues/2685*
# Comment
Please include those tests
# Proposed Change
Add as requirement in the new TG MD</v>
      </c>
      <c r="J273" s="40" t="str">
        <f t="shared" si="19"/>
        <v>PwC/ii</v>
      </c>
    </row>
    <row r="274" spans="1:10" x14ac:dyDescent="0.3">
      <c r="A274" t="s">
        <v>442</v>
      </c>
      <c r="B274" t="s">
        <v>1282</v>
      </c>
      <c r="C274" t="s">
        <v>998</v>
      </c>
      <c r="D274" t="s">
        <v>441</v>
      </c>
      <c r="E274" t="s">
        <v>742</v>
      </c>
      <c r="G274" s="40" t="str">
        <f t="shared" si="16"/>
        <v>Vocabulary</v>
      </c>
      <c r="H274" s="40" t="str">
        <f t="shared" si="17"/>
        <v>type:ct,sev:medium,ms:FR,status:confirmed</v>
      </c>
      <c r="I274" s="40" t="str">
        <f t="shared" si="18"/>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J274" s="40" t="str">
        <f t="shared" si="19"/>
        <v>PwC/ii</v>
      </c>
    </row>
    <row r="275" spans="1:10" x14ac:dyDescent="0.3">
      <c r="A275" t="s">
        <v>446</v>
      </c>
      <c r="B275" t="s">
        <v>1283</v>
      </c>
      <c r="C275" t="s">
        <v>999</v>
      </c>
      <c r="D275" t="s">
        <v>441</v>
      </c>
      <c r="E275" t="s">
        <v>742</v>
      </c>
      <c r="G275" s="40" t="str">
        <f t="shared" si="16"/>
        <v>XML namespaces prefixes</v>
      </c>
      <c r="H275" s="40" t="str">
        <f t="shared" si="17"/>
        <v>type:ed,sev:minor,ms:FR,status:confirmed</v>
      </c>
      <c r="I275" s="40" t="str">
        <f t="shared" si="18"/>
        <v>*This issue has been extracted from the issue list on:https://ies-svn.jrc.ec.europa.eu/issues/2685*
# Comment
The list is not complete (missing srv, gmx, and probably others)
# Proposed Change
Please complete</v>
      </c>
      <c r="J275" s="40" t="str">
        <f t="shared" si="19"/>
        <v>PwC/ii</v>
      </c>
    </row>
    <row r="276" spans="1:10" x14ac:dyDescent="0.3">
      <c r="A276" t="s">
        <v>1000</v>
      </c>
      <c r="B276" t="s">
        <v>1283</v>
      </c>
      <c r="C276" t="s">
        <v>1001</v>
      </c>
      <c r="D276" t="s">
        <v>441</v>
      </c>
      <c r="E276" t="s">
        <v>742</v>
      </c>
      <c r="G276" s="40" t="str">
        <f t="shared" si="16"/>
        <v>Many namespaces are missing in xpaths. Eg: 
./gmd:...</v>
      </c>
      <c r="H276" s="40" t="str">
        <f t="shared" si="17"/>
        <v>type:ed,sev:minor,ms:FR,status:confirmed</v>
      </c>
      <c r="I276" s="40" t="str">
        <f t="shared" si="18"/>
        <v>*This issue has been extracted from the issue list on:https://ies-svn.jrc.ec.europa.eu/issues/2685*
# Comment
Many namespaces are missing in xpaths. Eg: 
./gmd:identificationInfo[1]/*/gmd:citation/*/title 
# Proposed Change
Correct them</v>
      </c>
      <c r="J276" s="40" t="str">
        <f t="shared" si="19"/>
        <v>PwC/ii</v>
      </c>
    </row>
    <row r="277" spans="1:10" x14ac:dyDescent="0.3">
      <c r="A277" t="s">
        <v>1002</v>
      </c>
      <c r="B277" t="s">
        <v>1253</v>
      </c>
      <c r="C277" t="s">
        <v>1003</v>
      </c>
      <c r="D277" t="s">
        <v>441</v>
      </c>
      <c r="E277" t="s">
        <v>742</v>
      </c>
      <c r="G277" s="40" t="str">
        <f t="shared" si="16"/>
        <v>The field 'Purpose' is often used inconsistently.
...</v>
      </c>
      <c r="H277" s="40" t="str">
        <f t="shared" si="17"/>
        <v>type:GE,sev:,ms:JRC,status:confirmed</v>
      </c>
      <c r="I277" s="40" t="str">
        <f t="shared" si="18"/>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J277" s="40" t="str">
        <f t="shared" si="19"/>
        <v>PwC/ii</v>
      </c>
    </row>
    <row r="278" spans="1:10" x14ac:dyDescent="0.3">
      <c r="A278" t="s">
        <v>1004</v>
      </c>
      <c r="B278" t="s">
        <v>1253</v>
      </c>
      <c r="C278" t="s">
        <v>1005</v>
      </c>
      <c r="D278" t="s">
        <v>441</v>
      </c>
      <c r="E278" t="s">
        <v>742</v>
      </c>
      <c r="G278" s="40" t="str">
        <f t="shared" ref="G278:G341" si="20">SUBSTITUTE(SUBSTITUTE(SUBSTITUTE(SUBSTITUTE(A278,"‘","'"),"’","'"),"”","'"),"“","'")</f>
        <v>There are Open questions
There is no explicit Impl...</v>
      </c>
      <c r="H278" s="40" t="str">
        <f t="shared" ref="H278:H341" si="21">B278</f>
        <v>type:GE,sev:,ms:JRC,status:confirmed</v>
      </c>
      <c r="I278" s="40" t="str">
        <f t="shared" ref="I278:I341" si="22">SUBSTITUTE(SUBSTITUTE(SUBSTITUTE(SUBSTITUTE(C278,"‘","'"),"’","'"),"”","'"),"“","'")</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J278" s="40" t="str">
        <f t="shared" ref="J278:J341" si="23">E278</f>
        <v>PwC/ii</v>
      </c>
    </row>
    <row r="279" spans="1:10" x14ac:dyDescent="0.3">
      <c r="A279" t="s">
        <v>1006</v>
      </c>
      <c r="B279" t="s">
        <v>1253</v>
      </c>
      <c r="C279" t="s">
        <v>1007</v>
      </c>
      <c r="D279" t="s">
        <v>441</v>
      </c>
      <c r="E279" t="s">
        <v>742</v>
      </c>
      <c r="G279" s="40" t="str">
        <f t="shared" si="20"/>
        <v>It is not clear whether this ATS aims at checking ...</v>
      </c>
      <c r="H279" s="40" t="str">
        <f t="shared" si="21"/>
        <v>type:GE,sev:,ms:JRC,status:confirmed</v>
      </c>
      <c r="I279" s="40" t="str">
        <f t="shared" si="22"/>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J279" s="40" t="str">
        <f t="shared" si="23"/>
        <v>PwC/ii</v>
      </c>
    </row>
    <row r="280" spans="1:10" x14ac:dyDescent="0.3">
      <c r="A280" t="s">
        <v>1008</v>
      </c>
      <c r="B280" t="s">
        <v>1253</v>
      </c>
      <c r="C280" t="s">
        <v>1009</v>
      </c>
      <c r="D280" t="s">
        <v>441</v>
      </c>
      <c r="E280" t="s">
        <v>742</v>
      </c>
      <c r="G280" s="40" t="str">
        <f t="shared" si="20"/>
        <v>English level is quite low...</v>
      </c>
      <c r="H280" s="40" t="str">
        <f t="shared" si="21"/>
        <v>type:GE,sev:,ms:JRC,status:confirmed</v>
      </c>
      <c r="I280" s="40" t="str">
        <f t="shared" si="22"/>
        <v>*This issue has been extracted from the issue list on:https://ies-svn.jrc.ec.europa.eu/issues/2685*
# Comment
English level is quite low
# Proposed Change
Review all English text</v>
      </c>
      <c r="J280" s="40" t="str">
        <f t="shared" si="23"/>
        <v>PwC/ii</v>
      </c>
    </row>
    <row r="281" spans="1:10" x14ac:dyDescent="0.3">
      <c r="A281" t="s">
        <v>1010</v>
      </c>
      <c r="B281" t="s">
        <v>1284</v>
      </c>
      <c r="C281" t="s">
        <v>1011</v>
      </c>
      <c r="D281" t="s">
        <v>441</v>
      </c>
      <c r="E281" t="s">
        <v>742</v>
      </c>
      <c r="G281" s="40" t="str">
        <f t="shared" si="20"/>
        <v>There is no mention of the spatial resolution for ...</v>
      </c>
      <c r="H281" s="40" t="str">
        <f t="shared" si="21"/>
        <v>type:AT,sev:,ms:JRC,status:confirmed</v>
      </c>
      <c r="I281" s="40" t="str">
        <f t="shared" si="22"/>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J281" s="40" t="str">
        <f t="shared" si="23"/>
        <v>PwC/ii</v>
      </c>
    </row>
    <row r="282" spans="1:10" x14ac:dyDescent="0.3">
      <c r="A282" t="s">
        <v>1012</v>
      </c>
      <c r="B282" t="s">
        <v>1268</v>
      </c>
      <c r="C282" t="s">
        <v>1013</v>
      </c>
      <c r="D282" t="s">
        <v>441</v>
      </c>
      <c r="E282" t="s">
        <v>742</v>
      </c>
      <c r="G282" s="40" t="str">
        <f t="shared" si="20"/>
        <v>Is it possible to add recommended tests, to preven...</v>
      </c>
      <c r="H282" s="40" t="str">
        <f t="shared" si="21"/>
        <v>type:GE,sev:,ms:NL,status:confirmed</v>
      </c>
      <c r="I282" s="40" t="str">
        <f t="shared" si="22"/>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J282" s="40" t="str">
        <f t="shared" si="23"/>
        <v>PwC/ii</v>
      </c>
    </row>
    <row r="283" spans="1:10" x14ac:dyDescent="0.3">
      <c r="A283" t="s">
        <v>1012</v>
      </c>
      <c r="B283" t="s">
        <v>1268</v>
      </c>
      <c r="C283" t="s">
        <v>1013</v>
      </c>
      <c r="D283" t="s">
        <v>441</v>
      </c>
      <c r="E283" t="s">
        <v>742</v>
      </c>
      <c r="G283" s="40" t="str">
        <f t="shared" si="20"/>
        <v>Is it possible to add recommended tests, to preven...</v>
      </c>
      <c r="H283" s="40" t="str">
        <f t="shared" si="21"/>
        <v>type:GE,sev:,ms:NL,status:confirmed</v>
      </c>
      <c r="I283" s="40" t="str">
        <f t="shared" si="22"/>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J283" s="40" t="str">
        <f t="shared" si="23"/>
        <v>PwC/ii</v>
      </c>
    </row>
    <row r="284" spans="1:10" x14ac:dyDescent="0.3">
      <c r="A284" t="s">
        <v>1014</v>
      </c>
      <c r="B284" t="s">
        <v>1224</v>
      </c>
      <c r="C284" t="s">
        <v>1015</v>
      </c>
      <c r="D284" t="s">
        <v>441</v>
      </c>
      <c r="E284" t="s">
        <v>742</v>
      </c>
      <c r="G284" s="40" t="str">
        <f t="shared" si="20"/>
        <v>Some tests, declared as automated are really descr...</v>
      </c>
      <c r="H284" s="40" t="str">
        <f t="shared" si="21"/>
        <v>type:ge,sev:critical,ms:FR,status:confirmed</v>
      </c>
      <c r="I284" s="40" t="str">
        <f t="shared" si="22"/>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J284" s="40" t="str">
        <f t="shared" si="23"/>
        <v>PwC/ii</v>
      </c>
    </row>
    <row r="285" spans="1:10" x14ac:dyDescent="0.3">
      <c r="A285" t="s">
        <v>1016</v>
      </c>
      <c r="B285" t="s">
        <v>1224</v>
      </c>
      <c r="C285" t="s">
        <v>1017</v>
      </c>
      <c r="D285" t="s">
        <v>441</v>
      </c>
      <c r="E285" t="s">
        <v>742</v>
      </c>
      <c r="G285" s="40" t="str">
        <f t="shared" si="20"/>
        <v>In the same idea, the test method often gathers se...</v>
      </c>
      <c r="H285" s="40" t="str">
        <f t="shared" si="21"/>
        <v>type:ge,sev:critical,ms:FR,status:confirmed</v>
      </c>
      <c r="I285" s="40" t="str">
        <f t="shared" si="22"/>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J285" s="40" t="str">
        <f t="shared" si="23"/>
        <v>PwC/ii</v>
      </c>
    </row>
    <row r="286" spans="1:10" x14ac:dyDescent="0.3">
      <c r="A286" t="s">
        <v>1018</v>
      </c>
      <c r="B286" t="s">
        <v>1285</v>
      </c>
      <c r="C286" t="s">
        <v>1019</v>
      </c>
      <c r="D286" t="s">
        <v>384</v>
      </c>
      <c r="E286" t="s">
        <v>746</v>
      </c>
      <c r="G286" s="40" t="str">
        <f t="shared" si="20"/>
        <v>Explicit references to the implementation requirem...</v>
      </c>
      <c r="H286" s="40" t="str">
        <f t="shared" si="21"/>
        <v>type:ED,sev:minor,ms:ARENA,status:confirmed</v>
      </c>
      <c r="I286" s="40" t="str">
        <f t="shared" si="22"/>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J286" s="40" t="str">
        <f t="shared" si="23"/>
        <v>Tim Duffy</v>
      </c>
    </row>
    <row r="287" spans="1:10" x14ac:dyDescent="0.3">
      <c r="A287" t="s">
        <v>385</v>
      </c>
      <c r="B287" t="s">
        <v>1252</v>
      </c>
      <c r="C287" t="s">
        <v>1020</v>
      </c>
      <c r="D287" t="s">
        <v>384</v>
      </c>
      <c r="E287" t="s">
        <v>742</v>
      </c>
      <c r="G287" s="40" t="str">
        <f t="shared" si="20"/>
        <v>A.02.IR04</v>
      </c>
      <c r="H287" s="40" t="str">
        <f t="shared" si="21"/>
        <v>type:ED,sev:minor,ms:DE,status:confirmed</v>
      </c>
      <c r="I287" s="40" t="str">
        <f t="shared" si="22"/>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J287" s="40" t="str">
        <f t="shared" si="23"/>
        <v>PwC/ii</v>
      </c>
    </row>
    <row r="288" spans="1:10" x14ac:dyDescent="0.3">
      <c r="A288" t="s">
        <v>212</v>
      </c>
      <c r="B288" t="s">
        <v>1285</v>
      </c>
      <c r="C288" t="s">
        <v>1021</v>
      </c>
      <c r="D288" t="s">
        <v>384</v>
      </c>
      <c r="E288" t="s">
        <v>746</v>
      </c>
      <c r="G288" s="40" t="str">
        <f t="shared" si="20"/>
        <v>A.02.IR04.extended.capabilities.node</v>
      </c>
      <c r="H288" s="40" t="str">
        <f t="shared" si="21"/>
        <v>type:ED,sev:minor,ms:ARENA,status:confirmed</v>
      </c>
      <c r="I288" s="40" t="str">
        <f t="shared" si="22"/>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J288" s="40" t="str">
        <f t="shared" si="23"/>
        <v>Tim Duffy</v>
      </c>
    </row>
    <row r="289" spans="1:10" x14ac:dyDescent="0.3">
      <c r="A289" t="s">
        <v>212</v>
      </c>
      <c r="B289" t="s">
        <v>1229</v>
      </c>
      <c r="C289" t="s">
        <v>1022</v>
      </c>
      <c r="D289" t="s">
        <v>384</v>
      </c>
      <c r="E289" t="s">
        <v>746</v>
      </c>
      <c r="G289" s="40" t="str">
        <f t="shared" si="20"/>
        <v>A.02.IR04.extended.capabilities.node</v>
      </c>
      <c r="H289" s="40" t="str">
        <f t="shared" si="21"/>
        <v>type:ED,sev:Minor,ms:ARENA,status:confirmed</v>
      </c>
      <c r="I289" s="40" t="str">
        <f t="shared" si="22"/>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J289" s="40" t="str">
        <f t="shared" si="23"/>
        <v>Tim Duffy</v>
      </c>
    </row>
    <row r="290" spans="1:10" x14ac:dyDescent="0.3">
      <c r="A290" t="s">
        <v>215</v>
      </c>
      <c r="B290" t="s">
        <v>1286</v>
      </c>
      <c r="C290" t="s">
        <v>1023</v>
      </c>
      <c r="D290" t="s">
        <v>308</v>
      </c>
      <c r="E290" t="s">
        <v>742</v>
      </c>
      <c r="G290" s="40" t="str">
        <f t="shared" si="20"/>
        <v>A.03.IR05.schema.validation</v>
      </c>
      <c r="H290" s="40" t="str">
        <f t="shared" si="21"/>
        <v>type:CT,sev:Critical,ms:NL,status:confirmed</v>
      </c>
      <c r="I290" s="40" t="str">
        <f t="shared" si="22"/>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J290" s="40" t="str">
        <f t="shared" si="23"/>
        <v>PwC/ii</v>
      </c>
    </row>
    <row r="291" spans="1:10" x14ac:dyDescent="0.3">
      <c r="A291" t="s">
        <v>215</v>
      </c>
      <c r="B291" t="s">
        <v>1286</v>
      </c>
      <c r="C291" t="s">
        <v>1023</v>
      </c>
      <c r="D291" t="s">
        <v>308</v>
      </c>
      <c r="E291" t="s">
        <v>742</v>
      </c>
      <c r="G291" s="40" t="str">
        <f t="shared" si="20"/>
        <v>A.03.IR05.schema.validation</v>
      </c>
      <c r="H291" s="40" t="str">
        <f t="shared" si="21"/>
        <v>type:CT,sev:Critical,ms:NL,status:confirmed</v>
      </c>
      <c r="I291" s="40" t="str">
        <f t="shared" si="22"/>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J291" s="40" t="str">
        <f t="shared" si="23"/>
        <v>PwC/ii</v>
      </c>
    </row>
    <row r="292" spans="1:10" x14ac:dyDescent="0.3">
      <c r="A292" t="s">
        <v>215</v>
      </c>
      <c r="B292" t="s">
        <v>1237</v>
      </c>
      <c r="C292" t="s">
        <v>1024</v>
      </c>
      <c r="D292" t="s">
        <v>384</v>
      </c>
      <c r="E292" t="s">
        <v>746</v>
      </c>
      <c r="G292" s="40" t="str">
        <f t="shared" si="20"/>
        <v>A.03.IR05.schema.validation</v>
      </c>
      <c r="H292" s="40" t="str">
        <f t="shared" si="21"/>
        <v>type:CT,sev:medium,ms:ARENA,status:confirmed</v>
      </c>
      <c r="I292" s="40" t="str">
        <f t="shared" si="22"/>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J292" s="40" t="str">
        <f t="shared" si="23"/>
        <v>Tim Duffy</v>
      </c>
    </row>
    <row r="293" spans="1:10" x14ac:dyDescent="0.3">
      <c r="A293" t="s">
        <v>216</v>
      </c>
      <c r="B293" t="s">
        <v>1234</v>
      </c>
      <c r="C293" t="s">
        <v>1025</v>
      </c>
      <c r="D293" t="s">
        <v>384</v>
      </c>
      <c r="E293" t="s">
        <v>746</v>
      </c>
      <c r="G293" s="40" t="str">
        <f t="shared" si="20"/>
        <v>A.04.IR06.metadataURL.node</v>
      </c>
      <c r="H293" s="40" t="str">
        <f t="shared" si="21"/>
        <v>type:ED,sev:medium,ms:ARENA,status:confirmed</v>
      </c>
      <c r="I293" s="40" t="str">
        <f t="shared" si="22"/>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J293" s="40" t="str">
        <f t="shared" si="23"/>
        <v>Tim Duffy</v>
      </c>
    </row>
    <row r="294" spans="1:10" x14ac:dyDescent="0.3">
      <c r="A294" t="s">
        <v>217</v>
      </c>
      <c r="B294" t="s">
        <v>1234</v>
      </c>
      <c r="C294" t="s">
        <v>1026</v>
      </c>
      <c r="D294" t="s">
        <v>384</v>
      </c>
      <c r="E294" t="s">
        <v>746</v>
      </c>
      <c r="G294" s="40" t="str">
        <f t="shared" si="20"/>
        <v>A.05.IR07.extended.capabilities.elements.node</v>
      </c>
      <c r="H294" s="40" t="str">
        <f t="shared" si="21"/>
        <v>type:ED,sev:medium,ms:ARENA,status:confirmed</v>
      </c>
      <c r="I294" s="40" t="str">
        <f t="shared" si="22"/>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J294" s="40" t="str">
        <f t="shared" si="23"/>
        <v>Tim Duffy</v>
      </c>
    </row>
    <row r="295" spans="1:10" x14ac:dyDescent="0.3">
      <c r="A295" t="s">
        <v>217</v>
      </c>
      <c r="B295" t="s">
        <v>1237</v>
      </c>
      <c r="C295" t="s">
        <v>1027</v>
      </c>
      <c r="D295" t="s">
        <v>384</v>
      </c>
      <c r="E295" t="s">
        <v>746</v>
      </c>
      <c r="G295" s="40" t="str">
        <f t="shared" si="20"/>
        <v>A.05.IR07.extended.capabilities.elements.node</v>
      </c>
      <c r="H295" s="40" t="str">
        <f t="shared" si="21"/>
        <v>type:CT,sev:medium,ms:ARENA,status:confirmed</v>
      </c>
      <c r="I295" s="40" t="str">
        <f t="shared" si="22"/>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J295" s="40" t="str">
        <f t="shared" si="23"/>
        <v>Tim Duffy</v>
      </c>
    </row>
    <row r="296" spans="1:10" x14ac:dyDescent="0.3">
      <c r="A296" t="s">
        <v>217</v>
      </c>
      <c r="B296" t="s">
        <v>1237</v>
      </c>
      <c r="C296" t="s">
        <v>1028</v>
      </c>
      <c r="D296" t="s">
        <v>384</v>
      </c>
      <c r="E296" t="s">
        <v>746</v>
      </c>
      <c r="G296" s="40" t="str">
        <f t="shared" si="20"/>
        <v>A.05.IR07.extended.capabilities.elements.node</v>
      </c>
      <c r="H296" s="40" t="str">
        <f t="shared" si="21"/>
        <v>type:CT,sev:medium,ms:ARENA,status:confirmed</v>
      </c>
      <c r="I296" s="40" t="str">
        <f t="shared" si="22"/>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J296" s="40" t="str">
        <f t="shared" si="23"/>
        <v>Tim Duffy</v>
      </c>
    </row>
    <row r="297" spans="1:10" x14ac:dyDescent="0.3">
      <c r="A297" t="s">
        <v>221</v>
      </c>
      <c r="B297" t="s">
        <v>1285</v>
      </c>
      <c r="C297" t="s">
        <v>1029</v>
      </c>
      <c r="D297" t="s">
        <v>384</v>
      </c>
      <c r="E297" t="s">
        <v>746</v>
      </c>
      <c r="G297" s="40" t="str">
        <f t="shared" si="20"/>
        <v>A.06.IR08.language.node</v>
      </c>
      <c r="H297" s="40" t="str">
        <f t="shared" si="21"/>
        <v>type:ED,sev:minor,ms:ARENA,status:confirmed</v>
      </c>
      <c r="I297" s="40" t="str">
        <f t="shared" si="22"/>
        <v>*This issue has been extracted from the issue list on:https://ies-svn.jrc.ec.europa.eu/issues/2685*
# Comment
The purpose of the test is wrong (copy-paste error). It does not refer to IR08.
# Proposed Change
Update the purpose, with the normative statement for IR08.</v>
      </c>
      <c r="J297" s="40" t="str">
        <f t="shared" si="23"/>
        <v>Tim Duffy</v>
      </c>
    </row>
    <row r="298" spans="1:10" x14ac:dyDescent="0.3">
      <c r="A298" t="s">
        <v>224</v>
      </c>
      <c r="B298" t="s">
        <v>1287</v>
      </c>
      <c r="C298" t="s">
        <v>1030</v>
      </c>
      <c r="D298" t="s">
        <v>384</v>
      </c>
      <c r="E298" t="s">
        <v>746</v>
      </c>
      <c r="G298" s="40" t="str">
        <f t="shared" si="20"/>
        <v>A.07.IR10.title.abstract</v>
      </c>
      <c r="H298" s="40" t="str">
        <f t="shared" si="21"/>
        <v>type:CT,type:CR,sev:critical,ms:ARENA,status:confirmed</v>
      </c>
      <c r="I298" s="40" t="str">
        <f t="shared" si="22"/>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J298" s="40" t="str">
        <f t="shared" si="23"/>
        <v>Tim Duffy</v>
      </c>
    </row>
    <row r="299" spans="1:10" x14ac:dyDescent="0.3">
      <c r="A299" t="s">
        <v>226</v>
      </c>
      <c r="B299" t="s">
        <v>1269</v>
      </c>
      <c r="C299" t="s">
        <v>1031</v>
      </c>
      <c r="D299" t="s">
        <v>384</v>
      </c>
      <c r="E299" t="s">
        <v>746</v>
      </c>
      <c r="G299" s="40" t="str">
        <f t="shared" si="20"/>
        <v>A.08.IR11.resource.type.node</v>
      </c>
      <c r="H299" s="40" t="str">
        <f t="shared" si="21"/>
        <v>type:CT,sev:minor,ms:ARENA,status:confirmed</v>
      </c>
      <c r="I299"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J299" s="40" t="str">
        <f t="shared" si="23"/>
        <v>Tim Duffy</v>
      </c>
    </row>
    <row r="300" spans="1:10" x14ac:dyDescent="0.3">
      <c r="A300" t="s">
        <v>229</v>
      </c>
      <c r="B300" t="s">
        <v>1269</v>
      </c>
      <c r="C300" t="s">
        <v>1032</v>
      </c>
      <c r="D300" t="s">
        <v>384</v>
      </c>
      <c r="E300" t="s">
        <v>746</v>
      </c>
      <c r="G300" s="40" t="str">
        <f t="shared" si="20"/>
        <v>A.09.IR12.resource.locator.node</v>
      </c>
      <c r="H300" s="40" t="str">
        <f t="shared" si="21"/>
        <v>type:CT,sev:minor,ms:ARENA,status:confirmed</v>
      </c>
      <c r="I300"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J300" s="40" t="str">
        <f t="shared" si="23"/>
        <v>Tim Duffy</v>
      </c>
    </row>
    <row r="301" spans="1:10" x14ac:dyDescent="0.3">
      <c r="A301" t="s">
        <v>232</v>
      </c>
      <c r="B301" t="s">
        <v>1237</v>
      </c>
      <c r="C301" t="s">
        <v>1033</v>
      </c>
      <c r="D301" t="s">
        <v>384</v>
      </c>
      <c r="E301" t="s">
        <v>746</v>
      </c>
      <c r="G301" s="40" t="str">
        <f t="shared" si="20"/>
        <v>A.10.IR13.coupled.resource.node</v>
      </c>
      <c r="H301" s="40" t="str">
        <f t="shared" si="21"/>
        <v>type:CT,sev:medium,ms:ARENA,status:confirmed</v>
      </c>
      <c r="I301" s="40" t="str">
        <f t="shared" si="22"/>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J301" s="40" t="str">
        <f t="shared" si="23"/>
        <v>Tim Duffy</v>
      </c>
    </row>
    <row r="302" spans="1:10" x14ac:dyDescent="0.3">
      <c r="A302" t="s">
        <v>232</v>
      </c>
      <c r="B302" t="s">
        <v>1228</v>
      </c>
      <c r="C302" t="s">
        <v>1034</v>
      </c>
      <c r="D302" t="s">
        <v>384</v>
      </c>
      <c r="E302" t="s">
        <v>742</v>
      </c>
      <c r="G302" s="40" t="str">
        <f t="shared" si="20"/>
        <v>A.10.IR13.coupled.resource.node</v>
      </c>
      <c r="H302" s="40" t="str">
        <f t="shared" si="21"/>
        <v>type:,sev:,ms:JRC,status:confirmed</v>
      </c>
      <c r="I302" s="40" t="str">
        <f t="shared" si="22"/>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J302" s="40" t="str">
        <f t="shared" si="23"/>
        <v>PwC/ii</v>
      </c>
    </row>
    <row r="303" spans="1:10" x14ac:dyDescent="0.3">
      <c r="A303" t="s">
        <v>232</v>
      </c>
      <c r="B303" t="s">
        <v>1228</v>
      </c>
      <c r="C303" t="s">
        <v>1034</v>
      </c>
      <c r="D303" t="s">
        <v>384</v>
      </c>
      <c r="E303" t="s">
        <v>742</v>
      </c>
      <c r="G303" s="40" t="str">
        <f t="shared" si="20"/>
        <v>A.10.IR13.coupled.resource.node</v>
      </c>
      <c r="H303" s="40" t="str">
        <f t="shared" si="21"/>
        <v>type:,sev:,ms:JRC,status:confirmed</v>
      </c>
      <c r="I303" s="40" t="str">
        <f t="shared" si="22"/>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J303" s="40" t="str">
        <f t="shared" si="23"/>
        <v>PwC/ii</v>
      </c>
    </row>
    <row r="304" spans="1:10" x14ac:dyDescent="0.3">
      <c r="A304" t="s">
        <v>233</v>
      </c>
      <c r="B304" t="s">
        <v>1237</v>
      </c>
      <c r="C304" t="s">
        <v>1035</v>
      </c>
      <c r="D304" t="s">
        <v>384</v>
      </c>
      <c r="E304" t="s">
        <v>746</v>
      </c>
      <c r="G304" s="40" t="str">
        <f t="shared" si="20"/>
        <v>A.11.IR14.metadata.record.node</v>
      </c>
      <c r="H304" s="40" t="str">
        <f t="shared" si="21"/>
        <v>type:CT,sev:medium,ms:ARENA,status:confirmed</v>
      </c>
      <c r="I304" s="40" t="str">
        <f t="shared" si="22"/>
        <v>*This issue has been extracted from the issue list on:https://ies-svn.jrc.ec.europa.eu/issues/2685*
# Comment
This test case duplicates A.10.IR13.coupled.resource.node. 
# Proposed Change
Option 1: merge test case with A.10.IR13.
Option 2: split the test method over the two test cases.</v>
      </c>
      <c r="J304" s="40" t="str">
        <f t="shared" si="23"/>
        <v>Tim Duffy</v>
      </c>
    </row>
    <row r="305" spans="1:10" x14ac:dyDescent="0.3">
      <c r="A305" t="s">
        <v>234</v>
      </c>
      <c r="B305" t="s">
        <v>1238</v>
      </c>
      <c r="C305" t="s">
        <v>1036</v>
      </c>
      <c r="D305" t="s">
        <v>384</v>
      </c>
      <c r="E305" t="s">
        <v>746</v>
      </c>
      <c r="G305" s="40" t="str">
        <f t="shared" si="20"/>
        <v>A.12.IR15.spatialdataservicetype.node</v>
      </c>
      <c r="H305" s="40" t="str">
        <f t="shared" si="21"/>
        <v>type:,sev:,ms:ARENA,status:confirmed</v>
      </c>
      <c r="I305"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J305" s="40" t="str">
        <f t="shared" si="23"/>
        <v>Tim Duffy</v>
      </c>
    </row>
    <row r="306" spans="1:10" x14ac:dyDescent="0.3">
      <c r="A306" t="s">
        <v>238</v>
      </c>
      <c r="B306" t="s">
        <v>1237</v>
      </c>
      <c r="C306" t="s">
        <v>1037</v>
      </c>
      <c r="D306" t="s">
        <v>384</v>
      </c>
      <c r="E306" t="s">
        <v>746</v>
      </c>
      <c r="G306" s="40" t="str">
        <f t="shared" si="20"/>
        <v>A.13.IR18.keywords.node</v>
      </c>
      <c r="H306" s="40" t="str">
        <f t="shared" si="21"/>
        <v>type:CT,sev:medium,ms:ARENA,status:confirmed</v>
      </c>
      <c r="I306" s="40" t="str">
        <f t="shared" si="22"/>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J306" s="40" t="str">
        <f t="shared" si="23"/>
        <v>Tim Duffy</v>
      </c>
    </row>
    <row r="307" spans="1:10" x14ac:dyDescent="0.3">
      <c r="A307" t="s">
        <v>240</v>
      </c>
      <c r="B307" t="s">
        <v>1237</v>
      </c>
      <c r="C307" t="s">
        <v>1038</v>
      </c>
      <c r="D307" t="s">
        <v>384</v>
      </c>
      <c r="E307" t="s">
        <v>746</v>
      </c>
      <c r="G307" s="40" t="str">
        <f t="shared" si="20"/>
        <v>A.15.IR20.dates.node</v>
      </c>
      <c r="H307" s="40" t="str">
        <f t="shared" si="21"/>
        <v>type:CT,sev:medium,ms:ARENA,status:confirmed</v>
      </c>
      <c r="I307" s="40" t="str">
        <f t="shared" si="22"/>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J307" s="40" t="str">
        <f t="shared" si="23"/>
        <v>Tim Duffy</v>
      </c>
    </row>
    <row r="308" spans="1:10" x14ac:dyDescent="0.3">
      <c r="A308" t="s">
        <v>243</v>
      </c>
      <c r="B308" t="s">
        <v>1269</v>
      </c>
      <c r="C308" t="s">
        <v>1039</v>
      </c>
      <c r="D308" t="s">
        <v>384</v>
      </c>
      <c r="E308" t="s">
        <v>746</v>
      </c>
      <c r="G308" s="40" t="str">
        <f t="shared" si="20"/>
        <v>A.16.IR21.temporal.reference.node</v>
      </c>
      <c r="H308" s="40" t="str">
        <f t="shared" si="21"/>
        <v>type:CT,sev:minor,ms:ARENA,status:confirmed</v>
      </c>
      <c r="I308" s="40" t="str">
        <f t="shared" si="22"/>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J308" s="40" t="str">
        <f t="shared" si="23"/>
        <v>Tim Duffy</v>
      </c>
    </row>
    <row r="309" spans="1:10" x14ac:dyDescent="0.3">
      <c r="A309" t="s">
        <v>244</v>
      </c>
      <c r="B309" t="s">
        <v>1285</v>
      </c>
      <c r="C309" t="s">
        <v>1040</v>
      </c>
      <c r="D309" t="s">
        <v>384</v>
      </c>
      <c r="E309" t="s">
        <v>746</v>
      </c>
      <c r="G309" s="40" t="str">
        <f t="shared" si="20"/>
        <v>A.17.IR22.conformity.deegree.node</v>
      </c>
      <c r="H309" s="40" t="str">
        <f t="shared" si="21"/>
        <v>type:ED,sev:minor,ms:ARENA,status:confirmed</v>
      </c>
      <c r="I309" s="40" t="str">
        <f t="shared" si="22"/>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J309" s="40" t="str">
        <f t="shared" si="23"/>
        <v>Tim Duffy</v>
      </c>
    </row>
    <row r="310" spans="1:10" x14ac:dyDescent="0.3">
      <c r="A310" t="s">
        <v>245</v>
      </c>
      <c r="B310" t="s">
        <v>1238</v>
      </c>
      <c r="C310" t="s">
        <v>1041</v>
      </c>
      <c r="D310" t="s">
        <v>384</v>
      </c>
      <c r="E310" t="s">
        <v>746</v>
      </c>
      <c r="G310" s="40" t="str">
        <f t="shared" si="20"/>
        <v>A.18.IR23.conformity.node</v>
      </c>
      <c r="H310" s="40" t="str">
        <f t="shared" si="21"/>
        <v>type:,sev:,ms:ARENA,status:confirmed</v>
      </c>
      <c r="I310" s="40" t="str">
        <f t="shared" si="22"/>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J310" s="40" t="str">
        <f t="shared" si="23"/>
        <v>Tim Duffy</v>
      </c>
    </row>
    <row r="311" spans="1:10" x14ac:dyDescent="0.3">
      <c r="A311" t="s">
        <v>247</v>
      </c>
      <c r="B311" t="s">
        <v>1269</v>
      </c>
      <c r="C311" t="s">
        <v>1042</v>
      </c>
      <c r="D311" t="s">
        <v>384</v>
      </c>
      <c r="E311" t="s">
        <v>746</v>
      </c>
      <c r="G311" s="40" t="str">
        <f t="shared" si="20"/>
        <v>A.19.IR24.fees.node</v>
      </c>
      <c r="H311" s="40" t="str">
        <f t="shared" si="21"/>
        <v>type:CT,sev:minor,ms:ARENA,status:confirmed</v>
      </c>
      <c r="I311" s="40" t="str">
        <f t="shared" si="22"/>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J311" s="40" t="str">
        <f t="shared" si="23"/>
        <v>Tim Duffy</v>
      </c>
    </row>
    <row r="312" spans="1:10" x14ac:dyDescent="0.3">
      <c r="A312" t="s">
        <v>250</v>
      </c>
      <c r="B312" t="s">
        <v>1269</v>
      </c>
      <c r="C312" t="s">
        <v>1043</v>
      </c>
      <c r="D312" t="s">
        <v>384</v>
      </c>
      <c r="E312" t="s">
        <v>746</v>
      </c>
      <c r="G312" s="40" t="str">
        <f t="shared" si="20"/>
        <v>A.20.IR25.contactpersonprimary.node</v>
      </c>
      <c r="H312" s="40" t="str">
        <f t="shared" si="21"/>
        <v>type:CT,sev:minor,ms:ARENA,status:confirmed</v>
      </c>
      <c r="I312" s="40" t="str">
        <f t="shared" si="22"/>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J312" s="40" t="str">
        <f t="shared" si="23"/>
        <v>Tim Duffy</v>
      </c>
    </row>
    <row r="313" spans="1:10" x14ac:dyDescent="0.3">
      <c r="A313" t="s">
        <v>251</v>
      </c>
      <c r="B313" t="s">
        <v>1269</v>
      </c>
      <c r="C313" t="s">
        <v>1044</v>
      </c>
      <c r="D313" t="s">
        <v>384</v>
      </c>
      <c r="E313" t="s">
        <v>746</v>
      </c>
      <c r="G313" s="40" t="str">
        <f t="shared" si="20"/>
        <v>A.22.IR27.IR28.metadata.pointofcontact.node</v>
      </c>
      <c r="H313" s="40" t="str">
        <f t="shared" si="21"/>
        <v>type:CT,sev:minor,ms:ARENA,status:confirmed</v>
      </c>
      <c r="I313" s="40" t="str">
        <f t="shared" si="22"/>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J313" s="40" t="str">
        <f t="shared" si="23"/>
        <v>Tim Duffy</v>
      </c>
    </row>
    <row r="314" spans="1:10" x14ac:dyDescent="0.3">
      <c r="A314" t="s">
        <v>254</v>
      </c>
      <c r="B314" t="s">
        <v>1269</v>
      </c>
      <c r="C314" t="s">
        <v>1044</v>
      </c>
      <c r="D314" t="s">
        <v>384</v>
      </c>
      <c r="E314" t="s">
        <v>746</v>
      </c>
      <c r="G314" s="40" t="str">
        <f t="shared" si="20"/>
        <v>A.24.IR29.metadata.date.node</v>
      </c>
      <c r="H314" s="40" t="str">
        <f t="shared" si="21"/>
        <v>type:CT,sev:minor,ms:ARENA,status:confirmed</v>
      </c>
      <c r="I314" s="40" t="str">
        <f t="shared" si="22"/>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J314" s="40" t="str">
        <f t="shared" si="23"/>
        <v>Tim Duffy</v>
      </c>
    </row>
    <row r="315" spans="1:10" x14ac:dyDescent="0.3">
      <c r="A315" t="s">
        <v>255</v>
      </c>
      <c r="B315" t="s">
        <v>1269</v>
      </c>
      <c r="C315" t="s">
        <v>1045</v>
      </c>
      <c r="D315" t="s">
        <v>384</v>
      </c>
      <c r="E315" t="s">
        <v>746</v>
      </c>
      <c r="G315" s="40" t="str">
        <f t="shared" si="20"/>
        <v>A.26.IR31.getmap.format.node</v>
      </c>
      <c r="H315" s="40" t="str">
        <f t="shared" si="21"/>
        <v>type:CT,sev:minor,ms:ARENA,status:confirmed</v>
      </c>
      <c r="I315" s="40" t="str">
        <f t="shared" si="22"/>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J315" s="40" t="str">
        <f t="shared" si="23"/>
        <v>Tim Duffy</v>
      </c>
    </row>
    <row r="316" spans="1:10" x14ac:dyDescent="0.3">
      <c r="A316" t="s">
        <v>258</v>
      </c>
      <c r="B316" t="s">
        <v>1269</v>
      </c>
      <c r="C316" t="s">
        <v>1046</v>
      </c>
      <c r="D316" t="s">
        <v>384</v>
      </c>
      <c r="E316" t="s">
        <v>746</v>
      </c>
      <c r="G316" s="40" t="str">
        <f t="shared" si="20"/>
        <v>A.31.IR36.layer.bbox.node</v>
      </c>
      <c r="H316" s="40" t="str">
        <f t="shared" si="21"/>
        <v>type:CT,sev:minor,ms:ARENA,status:confirmed</v>
      </c>
      <c r="I316" s="40" t="str">
        <f t="shared" si="22"/>
        <v>*This issue has been extracted from the issue list on:https://ies-svn.jrc.ec.europa.eu/issues/2685*
# Comment
The test method does not explain how to determine 'all supported CRS' to test against. 
# Proposed Change
Clarify that this is based on the wms:CRS elements.</v>
      </c>
      <c r="J316" s="40" t="str">
        <f t="shared" si="23"/>
        <v>Tim Duffy</v>
      </c>
    </row>
    <row r="317" spans="1:10" x14ac:dyDescent="0.3">
      <c r="A317" t="s">
        <v>263</v>
      </c>
      <c r="B317" t="s">
        <v>1285</v>
      </c>
      <c r="C317" t="s">
        <v>1047</v>
      </c>
      <c r="D317" t="s">
        <v>384</v>
      </c>
      <c r="E317" t="s">
        <v>746</v>
      </c>
      <c r="G317" s="40" t="str">
        <f t="shared" si="20"/>
        <v>A.32.IR38.layer.identifier.node</v>
      </c>
      <c r="H317" s="40" t="str">
        <f t="shared" si="21"/>
        <v>type:ED,sev:minor,ms:ARENA,status:confirmed</v>
      </c>
      <c r="I317" s="40" t="str">
        <f t="shared" si="22"/>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J317" s="40" t="str">
        <f t="shared" si="23"/>
        <v>Tim Duffy</v>
      </c>
    </row>
    <row r="318" spans="1:10" x14ac:dyDescent="0.3">
      <c r="A318" t="s">
        <v>263</v>
      </c>
      <c r="B318" t="s">
        <v>1228</v>
      </c>
      <c r="C318" t="s">
        <v>1048</v>
      </c>
      <c r="D318" t="s">
        <v>384</v>
      </c>
      <c r="E318" t="s">
        <v>742</v>
      </c>
      <c r="G318" s="40" t="str">
        <f t="shared" si="20"/>
        <v>A.32.IR38.layer.identifier.node</v>
      </c>
      <c r="H318" s="40" t="str">
        <f t="shared" si="21"/>
        <v>type:,sev:,ms:JRC,status:confirmed</v>
      </c>
      <c r="I318" s="40" t="str">
        <f t="shared" si="22"/>
        <v xml:space="preserve">*This issue has been extracted from the issue list on:https://ies-svn.jrc.ec.europa.eu/issues/2685*
# Comment
The identifiers found here, together with the information in authorityURL, shall match the information found from MetadataURL.
</v>
      </c>
      <c r="J318" s="40" t="str">
        <f t="shared" si="23"/>
        <v>PwC/ii</v>
      </c>
    </row>
    <row r="319" spans="1:10" x14ac:dyDescent="0.3">
      <c r="A319" t="s">
        <v>263</v>
      </c>
      <c r="B319" t="s">
        <v>1228</v>
      </c>
      <c r="C319" t="s">
        <v>1048</v>
      </c>
      <c r="D319" t="s">
        <v>384</v>
      </c>
      <c r="E319" t="s">
        <v>742</v>
      </c>
      <c r="G319" s="40" t="str">
        <f t="shared" si="20"/>
        <v>A.32.IR38.layer.identifier.node</v>
      </c>
      <c r="H319" s="40" t="str">
        <f t="shared" si="21"/>
        <v>type:,sev:,ms:JRC,status:confirmed</v>
      </c>
      <c r="I319" s="40" t="str">
        <f t="shared" si="22"/>
        <v xml:space="preserve">*This issue has been extracted from the issue list on:https://ies-svn.jrc.ec.europa.eu/issues/2685*
# Comment
The identifiers found here, together with the information in authorityURL, shall match the information found from MetadataURL.
</v>
      </c>
      <c r="J319" s="40" t="str">
        <f t="shared" si="23"/>
        <v>PwC/ii</v>
      </c>
    </row>
    <row r="320" spans="1:10" x14ac:dyDescent="0.3">
      <c r="A320" t="s">
        <v>265</v>
      </c>
      <c r="B320" t="s">
        <v>1234</v>
      </c>
      <c r="C320" t="s">
        <v>1049</v>
      </c>
      <c r="D320" t="s">
        <v>384</v>
      </c>
      <c r="E320" t="s">
        <v>746</v>
      </c>
      <c r="G320" s="40" t="str">
        <f t="shared" si="20"/>
        <v>A.33.IR38.authority.url.node</v>
      </c>
      <c r="H320" s="40" t="str">
        <f t="shared" si="21"/>
        <v>type:ED,sev:medium,ms:ARENA,status:confirmed</v>
      </c>
      <c r="I320" s="40" t="str">
        <f t="shared" si="22"/>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J320" s="40" t="str">
        <f t="shared" si="23"/>
        <v>Tim Duffy</v>
      </c>
    </row>
    <row r="321" spans="1:10" x14ac:dyDescent="0.3">
      <c r="A321" t="s">
        <v>265</v>
      </c>
      <c r="B321" t="s">
        <v>1228</v>
      </c>
      <c r="C321" t="s">
        <v>1050</v>
      </c>
      <c r="D321" t="s">
        <v>384</v>
      </c>
      <c r="E321" t="s">
        <v>742</v>
      </c>
      <c r="G321" s="40" t="str">
        <f t="shared" si="20"/>
        <v>A.33.IR38.authority.url.node</v>
      </c>
      <c r="H321" s="40" t="str">
        <f t="shared" si="21"/>
        <v>type:,sev:,ms:JRC,status:confirmed</v>
      </c>
      <c r="I321" s="40" t="str">
        <f t="shared" si="22"/>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J321" s="40" t="str">
        <f t="shared" si="23"/>
        <v>PwC/ii</v>
      </c>
    </row>
    <row r="322" spans="1:10" x14ac:dyDescent="0.3">
      <c r="A322" t="s">
        <v>265</v>
      </c>
      <c r="B322" t="s">
        <v>1228</v>
      </c>
      <c r="C322" t="s">
        <v>1050</v>
      </c>
      <c r="D322" t="s">
        <v>384</v>
      </c>
      <c r="E322" t="s">
        <v>742</v>
      </c>
      <c r="G322" s="40" t="str">
        <f t="shared" si="20"/>
        <v>A.33.IR38.authority.url.node</v>
      </c>
      <c r="H322" s="40" t="str">
        <f t="shared" si="21"/>
        <v>type:,sev:,ms:JRC,status:confirmed</v>
      </c>
      <c r="I322" s="40" t="str">
        <f t="shared" si="22"/>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J322" s="40" t="str">
        <f t="shared" si="23"/>
        <v>PwC/ii</v>
      </c>
    </row>
    <row r="323" spans="1:10" x14ac:dyDescent="0.3">
      <c r="A323" t="s">
        <v>266</v>
      </c>
      <c r="B323" t="s">
        <v>1288</v>
      </c>
      <c r="C323" t="s">
        <v>1051</v>
      </c>
      <c r="D323" t="s">
        <v>384</v>
      </c>
      <c r="E323" t="s">
        <v>746</v>
      </c>
      <c r="G323" s="40" t="str">
        <f t="shared" si="20"/>
        <v>A.35.IR39.harmonized.layer.name</v>
      </c>
      <c r="H323" s="40" t="str">
        <f t="shared" si="21"/>
        <v>type:GE,sev:minor,ms:ARENA,status:confirmed</v>
      </c>
      <c r="I323" s="40" t="str">
        <f t="shared" si="22"/>
        <v xml:space="preserve">*This issue has been extracted from the issue list on:https://ies-svn.jrc.ec.europa.eu/issues/2685*
# Comment
Overlap with A.10 with regard to the testing of the HREF attribute.
</v>
      </c>
      <c r="J323" s="40" t="str">
        <f t="shared" si="23"/>
        <v>Tim Duffy</v>
      </c>
    </row>
    <row r="324" spans="1:10" x14ac:dyDescent="0.3">
      <c r="A324" t="s">
        <v>266</v>
      </c>
      <c r="B324" t="s">
        <v>1289</v>
      </c>
      <c r="C324" t="s">
        <v>1052</v>
      </c>
      <c r="D324" t="s">
        <v>308</v>
      </c>
      <c r="E324" t="s">
        <v>742</v>
      </c>
      <c r="G324" s="40" t="str">
        <f t="shared" si="20"/>
        <v>A.35.IR39.harmonized.layer.name</v>
      </c>
      <c r="H324" s="40" t="str">
        <f t="shared" si="21"/>
        <v>type:GE,sev:,ms:AT,status:confirmed</v>
      </c>
      <c r="I324" s="40" t="str">
        <f t="shared" si="22"/>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J324" s="40" t="str">
        <f t="shared" si="23"/>
        <v>PwC/ii</v>
      </c>
    </row>
    <row r="325" spans="1:10" x14ac:dyDescent="0.3">
      <c r="A325" t="s">
        <v>266</v>
      </c>
      <c r="B325" t="s">
        <v>1290</v>
      </c>
      <c r="C325" t="s">
        <v>1053</v>
      </c>
      <c r="D325" t="s">
        <v>308</v>
      </c>
      <c r="E325" t="s">
        <v>742</v>
      </c>
      <c r="G325" s="40" t="str">
        <f t="shared" si="20"/>
        <v>A.35.IR39.harmonized.layer.name</v>
      </c>
      <c r="H325" s="40" t="str">
        <f t="shared" si="21"/>
        <v>type:ED,sev:Minor,ms:NL,status:confirmed</v>
      </c>
      <c r="I325" s="40" t="str">
        <f t="shared" si="22"/>
        <v>*This issue has been extracted from the issue list on:https://ies-svn.jrc.ec.europa.eu/issues/2685*
# Comment
A typo. The 'test method' section and the Notes section refer to 'WMTS layers'. This must be 'WMS layers'.
# Proposed Change
Change WMTS to WMS</v>
      </c>
      <c r="J325" s="40" t="str">
        <f t="shared" si="23"/>
        <v>PwC/ii</v>
      </c>
    </row>
    <row r="326" spans="1:10" x14ac:dyDescent="0.3">
      <c r="A326" t="s">
        <v>266</v>
      </c>
      <c r="B326" t="s">
        <v>1290</v>
      </c>
      <c r="C326" t="s">
        <v>1053</v>
      </c>
      <c r="D326" t="s">
        <v>308</v>
      </c>
      <c r="E326" t="s">
        <v>742</v>
      </c>
      <c r="G326" s="40" t="str">
        <f t="shared" si="20"/>
        <v>A.35.IR39.harmonized.layer.name</v>
      </c>
      <c r="H326" s="40" t="str">
        <f t="shared" si="21"/>
        <v>type:ED,sev:Minor,ms:NL,status:confirmed</v>
      </c>
      <c r="I326" s="40" t="str">
        <f t="shared" si="22"/>
        <v>*This issue has been extracted from the issue list on:https://ies-svn.jrc.ec.europa.eu/issues/2685*
# Comment
A typo. The 'test method' section and the Notes section refer to 'WMTS layers'. This must be 'WMS layers'.
# Proposed Change
Change WMTS to WMS</v>
      </c>
      <c r="J326" s="40" t="str">
        <f t="shared" si="23"/>
        <v>PwC/ii</v>
      </c>
    </row>
    <row r="327" spans="1:10" x14ac:dyDescent="0.3">
      <c r="A327" t="s">
        <v>388</v>
      </c>
      <c r="B327" t="s">
        <v>1260</v>
      </c>
      <c r="C327" t="s">
        <v>1054</v>
      </c>
      <c r="D327" t="s">
        <v>308</v>
      </c>
      <c r="E327" t="s">
        <v>742</v>
      </c>
      <c r="G327" s="40" t="str">
        <f t="shared" si="20"/>
        <v>A.36.IR40.etrs89</v>
      </c>
      <c r="H327" s="40" t="str">
        <f t="shared" si="21"/>
        <v>type:GE,sev:medium,ms:DE,status:confirmed</v>
      </c>
      <c r="I327" s="40" t="str">
        <f t="shared" si="22"/>
        <v xml:space="preserve">*This issue has been extracted from the issue list on:https://ies-svn.jrc.ec.europa.eu/issues/2685*
# Comment
What about the INSPIRE relevant CRS (EPSG 4258, 3034)? Should they be mentioned here as well?
# Proposed Change
Add the INSPIRE CRS applicable for WMS  </v>
      </c>
      <c r="J327" s="40" t="str">
        <f t="shared" si="23"/>
        <v>PwC/ii</v>
      </c>
    </row>
    <row r="328" spans="1:10" x14ac:dyDescent="0.3">
      <c r="A328" t="s">
        <v>268</v>
      </c>
      <c r="B328" t="s">
        <v>1225</v>
      </c>
      <c r="C328" t="s">
        <v>1055</v>
      </c>
      <c r="D328" t="s">
        <v>384</v>
      </c>
      <c r="E328" t="s">
        <v>746</v>
      </c>
      <c r="G328" s="40" t="str">
        <f t="shared" si="20"/>
        <v>A.36.IR40.etrs89.itrs.crs</v>
      </c>
      <c r="H328" s="40" t="str">
        <f t="shared" si="21"/>
        <v>type:GE,sev:medium,ms:ARENA,status:confirmed</v>
      </c>
      <c r="I328" s="40" t="str">
        <f t="shared" si="22"/>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J328" s="40" t="str">
        <f t="shared" si="23"/>
        <v>Tim Duffy</v>
      </c>
    </row>
    <row r="329" spans="1:10" x14ac:dyDescent="0.3">
      <c r="A329" t="s">
        <v>275</v>
      </c>
      <c r="B329" t="s">
        <v>1238</v>
      </c>
      <c r="C329" t="s">
        <v>1056</v>
      </c>
      <c r="D329" t="s">
        <v>384</v>
      </c>
      <c r="E329" t="s">
        <v>746</v>
      </c>
      <c r="G329" s="40" t="str">
        <f t="shared" si="20"/>
        <v>A.39.IR16.spatial.data.service.keyword.embedded.metadata</v>
      </c>
      <c r="H329" s="40" t="str">
        <f t="shared" si="21"/>
        <v>type:,sev:,ms:ARENA,status:confirmed</v>
      </c>
      <c r="I329" s="40" t="str">
        <f t="shared" si="22"/>
        <v>*This issue has been extracted from the issue list on:https://ies-svn.jrc.ec.europa.eu/issues/2685*
# Comment
Test case already includes a test for this. 
This test case only needs to be executed in the context of 'scenario 2'. 
# Proposed Change
Consider merging with A.13.IR18.keywords.node.</v>
      </c>
      <c r="J329" s="40" t="str">
        <f t="shared" si="23"/>
        <v>Tim Duffy</v>
      </c>
    </row>
    <row r="330" spans="1:10" x14ac:dyDescent="0.3">
      <c r="A330" t="s">
        <v>196</v>
      </c>
      <c r="B330" t="s">
        <v>1291</v>
      </c>
      <c r="C330" t="s">
        <v>1057</v>
      </c>
      <c r="D330" t="s">
        <v>384</v>
      </c>
      <c r="E330" t="s">
        <v>746</v>
      </c>
      <c r="G330" s="40" t="str">
        <f t="shared" si="20"/>
        <v>IR01</v>
      </c>
      <c r="H330" s="40" t="str">
        <f t="shared" si="21"/>
        <v>type:CR,sev:Medium,ms:ARENA,status:confirmed</v>
      </c>
      <c r="I330" s="40" t="str">
        <f t="shared" si="22"/>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J330" s="40" t="str">
        <f t="shared" si="23"/>
        <v>Tim Duffy</v>
      </c>
    </row>
    <row r="331" spans="1:10" x14ac:dyDescent="0.3">
      <c r="A331" t="s">
        <v>199</v>
      </c>
      <c r="B331" t="s">
        <v>1241</v>
      </c>
      <c r="C331" t="s">
        <v>1058</v>
      </c>
      <c r="D331" t="s">
        <v>384</v>
      </c>
      <c r="E331" t="s">
        <v>746</v>
      </c>
      <c r="G331" s="40" t="str">
        <f t="shared" si="20"/>
        <v>IR02, IR03</v>
      </c>
      <c r="H331" s="40" t="str">
        <f t="shared" si="21"/>
        <v>type:CT,sev:Medium,ms:ARENA,status:confirmed</v>
      </c>
      <c r="I331" s="40" t="str">
        <f t="shared" si="22"/>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J331" s="40" t="str">
        <f t="shared" si="23"/>
        <v>Tim Duffy</v>
      </c>
    </row>
    <row r="332" spans="1:10" x14ac:dyDescent="0.3">
      <c r="A332" t="s">
        <v>199</v>
      </c>
      <c r="B332" t="s">
        <v>1241</v>
      </c>
      <c r="C332" t="s">
        <v>1059</v>
      </c>
      <c r="D332" t="s">
        <v>384</v>
      </c>
      <c r="E332" t="s">
        <v>746</v>
      </c>
      <c r="G332" s="40" t="str">
        <f t="shared" si="20"/>
        <v>IR02, IR03</v>
      </c>
      <c r="H332" s="40" t="str">
        <f t="shared" si="21"/>
        <v>type:CT,sev:Medium,ms:ARENA,status:confirmed</v>
      </c>
      <c r="I332" s="40" t="str">
        <f t="shared" si="22"/>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J332" s="40" t="str">
        <f t="shared" si="23"/>
        <v>Tim Duffy</v>
      </c>
    </row>
    <row r="333" spans="1:10" x14ac:dyDescent="0.3">
      <c r="A333" t="s">
        <v>204</v>
      </c>
      <c r="B333" t="s">
        <v>1232</v>
      </c>
      <c r="C333" t="s">
        <v>1060</v>
      </c>
      <c r="D333" t="s">
        <v>384</v>
      </c>
      <c r="E333" t="s">
        <v>746</v>
      </c>
      <c r="G333" s="40" t="str">
        <f t="shared" si="20"/>
        <v>IR04</v>
      </c>
      <c r="H333" s="40" t="str">
        <f t="shared" si="21"/>
        <v>type:CR,sev:medium,ms:ARENA,status:confirmed</v>
      </c>
      <c r="I333" s="40" t="str">
        <f t="shared" si="22"/>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J333" s="40" t="str">
        <f t="shared" si="23"/>
        <v>Tim Duffy</v>
      </c>
    </row>
    <row r="334" spans="1:10" x14ac:dyDescent="0.3">
      <c r="A334" t="s">
        <v>206</v>
      </c>
      <c r="B334" t="s">
        <v>1234</v>
      </c>
      <c r="C334" t="s">
        <v>1061</v>
      </c>
      <c r="D334" t="s">
        <v>384</v>
      </c>
      <c r="E334" t="s">
        <v>746</v>
      </c>
      <c r="G334" s="40" t="str">
        <f t="shared" si="20"/>
        <v>IR06</v>
      </c>
      <c r="H334" s="40" t="str">
        <f t="shared" si="21"/>
        <v>type:ED,sev:medium,ms:ARENA,status:confirmed</v>
      </c>
      <c r="I334" s="40" t="str">
        <f t="shared" si="22"/>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J334" s="40" t="str">
        <f t="shared" si="23"/>
        <v>Tim Duffy</v>
      </c>
    </row>
    <row r="335" spans="1:10" x14ac:dyDescent="0.3">
      <c r="A335" t="s">
        <v>208</v>
      </c>
      <c r="B335" t="s">
        <v>1234</v>
      </c>
      <c r="C335" t="s">
        <v>1062</v>
      </c>
      <c r="D335" t="s">
        <v>384</v>
      </c>
      <c r="E335" t="s">
        <v>746</v>
      </c>
      <c r="G335" s="40" t="str">
        <f t="shared" si="20"/>
        <v>IR07</v>
      </c>
      <c r="H335" s="40" t="str">
        <f t="shared" si="21"/>
        <v>type:ED,sev:medium,ms:ARENA,status:confirmed</v>
      </c>
      <c r="I335" s="40" t="str">
        <f t="shared" si="22"/>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J335" s="40" t="str">
        <f t="shared" si="23"/>
        <v>Tim Duffy</v>
      </c>
    </row>
    <row r="336" spans="1:10" x14ac:dyDescent="0.3">
      <c r="A336" t="s">
        <v>208</v>
      </c>
      <c r="B336" t="s">
        <v>1234</v>
      </c>
      <c r="C336" t="s">
        <v>1063</v>
      </c>
      <c r="D336" t="s">
        <v>384</v>
      </c>
      <c r="E336" t="s">
        <v>746</v>
      </c>
      <c r="G336" s="40" t="str">
        <f t="shared" si="20"/>
        <v>IR07</v>
      </c>
      <c r="H336" s="40" t="str">
        <f t="shared" si="21"/>
        <v>type:ED,sev:medium,ms:ARENA,status:confirmed</v>
      </c>
      <c r="I336" s="40" t="str">
        <f t="shared" si="22"/>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J336" s="40" t="str">
        <f t="shared" si="23"/>
        <v>Tim Duffy</v>
      </c>
    </row>
    <row r="337" spans="1:10" x14ac:dyDescent="0.3">
      <c r="A337" t="s">
        <v>236</v>
      </c>
      <c r="B337" t="s">
        <v>1237</v>
      </c>
      <c r="C337" t="s">
        <v>1064</v>
      </c>
      <c r="D337" t="s">
        <v>384</v>
      </c>
      <c r="E337" t="s">
        <v>746</v>
      </c>
      <c r="G337" s="40" t="str">
        <f t="shared" si="20"/>
        <v>IR17</v>
      </c>
      <c r="H337" s="40" t="str">
        <f t="shared" si="21"/>
        <v>type:CT,sev:medium,ms:ARENA,status:confirmed</v>
      </c>
      <c r="I337" s="40" t="str">
        <f t="shared" si="22"/>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J337" s="40" t="str">
        <f t="shared" si="23"/>
        <v>Tim Duffy</v>
      </c>
    </row>
    <row r="338" spans="1:10" x14ac:dyDescent="0.3">
      <c r="A338" t="s">
        <v>261</v>
      </c>
      <c r="B338" t="s">
        <v>1269</v>
      </c>
      <c r="C338" t="s">
        <v>1065</v>
      </c>
      <c r="D338" t="s">
        <v>384</v>
      </c>
      <c r="E338" t="s">
        <v>746</v>
      </c>
      <c r="G338" s="40" t="str">
        <f t="shared" si="20"/>
        <v>IR37 (missing test case)</v>
      </c>
      <c r="H338" s="40" t="str">
        <f t="shared" si="21"/>
        <v>type:CT,sev:minor,ms:ARENA,status:confirmed</v>
      </c>
      <c r="I338" s="40" t="str">
        <f t="shared" si="22"/>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J338" s="40" t="str">
        <f t="shared" si="23"/>
        <v>Tim Duffy</v>
      </c>
    </row>
    <row r="339" spans="1:10" x14ac:dyDescent="0.3">
      <c r="A339" t="s">
        <v>270</v>
      </c>
      <c r="B339" t="s">
        <v>1241</v>
      </c>
      <c r="C339" t="s">
        <v>1066</v>
      </c>
      <c r="D339" t="s">
        <v>384</v>
      </c>
      <c r="E339" t="s">
        <v>746</v>
      </c>
      <c r="G339" s="40" t="str">
        <f t="shared" si="20"/>
        <v>IR49 (missing)</v>
      </c>
      <c r="H339" s="40" t="str">
        <f t="shared" si="21"/>
        <v>type:CT,sev:Medium,ms:ARENA,status:confirmed</v>
      </c>
      <c r="I339" s="40" t="str">
        <f t="shared" si="22"/>
        <v xml:space="preserve">*This issue has been extracted from the issue list on:https://ies-svn.jrc.ec.europa.eu/issues/2685*
# Comment
It is not clear why IR49 on category layer MetadataURL cannot be tested. 
</v>
      </c>
      <c r="J339" s="40" t="str">
        <f t="shared" si="23"/>
        <v>Tim Duffy</v>
      </c>
    </row>
    <row r="340" spans="1:10" x14ac:dyDescent="0.3">
      <c r="A340" t="s">
        <v>272</v>
      </c>
      <c r="B340" t="s">
        <v>1241</v>
      </c>
      <c r="C340" t="s">
        <v>1067</v>
      </c>
      <c r="D340" t="s">
        <v>384</v>
      </c>
      <c r="E340" t="s">
        <v>746</v>
      </c>
      <c r="G340" s="40" t="str">
        <f t="shared" si="20"/>
        <v>IR50-IR59</v>
      </c>
      <c r="H340" s="40" t="str">
        <f t="shared" si="21"/>
        <v>type:CT,sev:Medium,ms:ARENA,status:confirmed</v>
      </c>
      <c r="I340" s="40" t="str">
        <f t="shared" si="22"/>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J340" s="40" t="str">
        <f t="shared" si="23"/>
        <v>Tim Duffy</v>
      </c>
    </row>
    <row r="341" spans="1:10" x14ac:dyDescent="0.3">
      <c r="A341" t="s">
        <v>211</v>
      </c>
      <c r="B341" t="s">
        <v>1237</v>
      </c>
      <c r="C341" t="s">
        <v>1068</v>
      </c>
      <c r="D341" t="s">
        <v>384</v>
      </c>
      <c r="E341" t="s">
        <v>746</v>
      </c>
      <c r="G341" s="40" t="str">
        <f t="shared" si="20"/>
        <v>missing for IR09</v>
      </c>
      <c r="H341" s="40" t="str">
        <f t="shared" si="21"/>
        <v>type:CT,sev:medium,ms:ARENA,status:confirmed</v>
      </c>
      <c r="I341" s="40" t="str">
        <f t="shared" si="22"/>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J341" s="40" t="str">
        <f t="shared" si="23"/>
        <v>Tim Duffy</v>
      </c>
    </row>
    <row r="342" spans="1:10" x14ac:dyDescent="0.3">
      <c r="A342" t="s">
        <v>1069</v>
      </c>
      <c r="B342" t="s">
        <v>1253</v>
      </c>
      <c r="C342" t="s">
        <v>1070</v>
      </c>
      <c r="D342" t="s">
        <v>384</v>
      </c>
      <c r="E342" t="s">
        <v>742</v>
      </c>
      <c r="G342" s="40" t="str">
        <f t="shared" ref="G342:G363" si="24">SUBSTITUTE(SUBSTITUTE(SUBSTITUTE(SUBSTITUTE(A342,"‘","'"),"’","'"),"”","'"),"“","'")</f>
        <v>If MetadataURL is specified in the Extended Capabi...</v>
      </c>
      <c r="H342" s="40" t="str">
        <f t="shared" ref="H342:H363" si="25">B342</f>
        <v>type:GE,sev:,ms:JRC,status:confirmed</v>
      </c>
      <c r="I342" s="40" t="str">
        <f t="shared" ref="I342:I363" si="26">SUBSTITUTE(SUBSTITUTE(SUBSTITUTE(SUBSTITUTE(C342,"‘","'"),"’","'"),"”","'"),"“","'")</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J342" s="40" t="str">
        <f t="shared" ref="J342:J363" si="27">E342</f>
        <v>PwC/ii</v>
      </c>
    </row>
    <row r="343" spans="1:10" x14ac:dyDescent="0.3">
      <c r="A343" t="s">
        <v>1071</v>
      </c>
      <c r="B343" t="s">
        <v>1253</v>
      </c>
      <c r="C343" t="s">
        <v>1072</v>
      </c>
      <c r="D343" t="s">
        <v>384</v>
      </c>
      <c r="E343" t="s">
        <v>742</v>
      </c>
      <c r="G343" s="40" t="str">
        <f t="shared" si="24"/>
        <v>When the resource referenced by a MetadataURL elem...</v>
      </c>
      <c r="H343" s="40" t="str">
        <f t="shared" si="25"/>
        <v>type:GE,sev:,ms:JRC,status:confirmed</v>
      </c>
      <c r="I343" s="40" t="str">
        <f t="shared" si="26"/>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J343" s="40" t="str">
        <f t="shared" si="27"/>
        <v>PwC/ii</v>
      </c>
    </row>
    <row r="344" spans="1:10" x14ac:dyDescent="0.3">
      <c r="A344" t="s">
        <v>1073</v>
      </c>
      <c r="B344" t="s">
        <v>1253</v>
      </c>
      <c r="C344" t="s">
        <v>1074</v>
      </c>
      <c r="D344" t="s">
        <v>384</v>
      </c>
      <c r="E344" t="s">
        <v>742</v>
      </c>
      <c r="G344" s="40" t="str">
        <f t="shared" si="24"/>
        <v>The Prerequisites contain  the following sentences...</v>
      </c>
      <c r="H344" s="40" t="str">
        <f t="shared" si="25"/>
        <v>type:GE,sev:,ms:JRC,status:confirmed</v>
      </c>
      <c r="I344" s="40" t="str">
        <f t="shared" si="26"/>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J344" s="40" t="str">
        <f t="shared" si="27"/>
        <v>PwC/ii</v>
      </c>
    </row>
    <row r="345" spans="1:10" x14ac:dyDescent="0.3">
      <c r="A345" t="s">
        <v>1069</v>
      </c>
      <c r="B345" t="s">
        <v>1253</v>
      </c>
      <c r="C345" t="s">
        <v>1070</v>
      </c>
      <c r="D345" t="s">
        <v>384</v>
      </c>
      <c r="E345" t="s">
        <v>742</v>
      </c>
      <c r="G345" s="40" t="str">
        <f t="shared" si="24"/>
        <v>If MetadataURL is specified in the Extended Capabi...</v>
      </c>
      <c r="H345" s="40" t="str">
        <f t="shared" si="25"/>
        <v>type:GE,sev:,ms:JRC,status:confirmed</v>
      </c>
      <c r="I345" s="40" t="str">
        <f t="shared" si="26"/>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J345" s="40" t="str">
        <f t="shared" si="27"/>
        <v>PwC/ii</v>
      </c>
    </row>
    <row r="346" spans="1:10" x14ac:dyDescent="0.3">
      <c r="A346" t="s">
        <v>1071</v>
      </c>
      <c r="B346" t="s">
        <v>1253</v>
      </c>
      <c r="C346" t="s">
        <v>1072</v>
      </c>
      <c r="D346" t="s">
        <v>384</v>
      </c>
      <c r="E346" t="s">
        <v>742</v>
      </c>
      <c r="G346" s="40" t="str">
        <f t="shared" si="24"/>
        <v>When the resource referenced by a MetadataURL elem...</v>
      </c>
      <c r="H346" s="40" t="str">
        <f t="shared" si="25"/>
        <v>type:GE,sev:,ms:JRC,status:confirmed</v>
      </c>
      <c r="I346" s="40" t="str">
        <f t="shared" si="26"/>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J346" s="40" t="str">
        <f t="shared" si="27"/>
        <v>PwC/ii</v>
      </c>
    </row>
    <row r="347" spans="1:10" x14ac:dyDescent="0.3">
      <c r="A347" t="s">
        <v>1073</v>
      </c>
      <c r="B347" t="s">
        <v>1253</v>
      </c>
      <c r="C347" t="s">
        <v>1074</v>
      </c>
      <c r="D347" t="s">
        <v>384</v>
      </c>
      <c r="E347" t="s">
        <v>742</v>
      </c>
      <c r="G347" s="40" t="str">
        <f t="shared" si="24"/>
        <v>The Prerequisites contain  the following sentences...</v>
      </c>
      <c r="H347" s="40" t="str">
        <f t="shared" si="25"/>
        <v>type:GE,sev:,ms:JRC,status:confirmed</v>
      </c>
      <c r="I347" s="40" t="str">
        <f t="shared" si="26"/>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J347" s="40" t="str">
        <f t="shared" si="27"/>
        <v>PwC/ii</v>
      </c>
    </row>
    <row r="348" spans="1:10" x14ac:dyDescent="0.3">
      <c r="A348" t="s">
        <v>1018</v>
      </c>
      <c r="B348" t="s">
        <v>1285</v>
      </c>
      <c r="C348" t="s">
        <v>1075</v>
      </c>
      <c r="D348" t="s">
        <v>398</v>
      </c>
      <c r="E348" t="s">
        <v>743</v>
      </c>
      <c r="G348" s="40" t="str">
        <f t="shared" si="24"/>
        <v>Explicit references to the implementation requirem...</v>
      </c>
      <c r="H348" s="40" t="str">
        <f t="shared" si="25"/>
        <v>type:ED,sev:minor,ms:ARENA,status:confirmed</v>
      </c>
      <c r="I348" s="40" t="str">
        <f t="shared" si="26"/>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J348" s="40" t="str">
        <f t="shared" si="27"/>
        <v>michellutz</v>
      </c>
    </row>
    <row r="349" spans="1:10" x14ac:dyDescent="0.3">
      <c r="A349" t="s">
        <v>1076</v>
      </c>
      <c r="B349" t="s">
        <v>1225</v>
      </c>
      <c r="C349" t="s">
        <v>1077</v>
      </c>
      <c r="D349" t="s">
        <v>398</v>
      </c>
      <c r="E349" t="s">
        <v>743</v>
      </c>
      <c r="G349" s="40" t="str">
        <f t="shared" si="24"/>
        <v>Prerequisites should reference other test cases in...</v>
      </c>
      <c r="H349" s="40" t="str">
        <f t="shared" si="25"/>
        <v>type:GE,sev:medium,ms:ARENA,status:confirmed</v>
      </c>
      <c r="I349" s="40" t="str">
        <f t="shared" si="26"/>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J349" s="40" t="str">
        <f t="shared" si="27"/>
        <v>michellutz</v>
      </c>
    </row>
    <row r="350" spans="1:10" x14ac:dyDescent="0.3">
      <c r="A350" t="s">
        <v>1078</v>
      </c>
      <c r="B350" t="s">
        <v>1225</v>
      </c>
      <c r="C350" t="s">
        <v>1079</v>
      </c>
      <c r="D350" t="s">
        <v>398</v>
      </c>
      <c r="E350" t="s">
        <v>743</v>
      </c>
      <c r="G350" s="40" t="str">
        <f t="shared" si="24"/>
        <v>Link to specific test case is missing for prerequi...</v>
      </c>
      <c r="H350" s="40" t="str">
        <f t="shared" si="25"/>
        <v>type:GE,sev:medium,ms:ARENA,status:confirmed</v>
      </c>
      <c r="I350" s="40" t="str">
        <f t="shared" si="26"/>
        <v>*This issue has been extracted from the issue list on:https://ies-svn.jrc.ec.europa.eu/issues/2685*
# Comment
Link to specific test case is missing for prerequisites
# Proposed Change
Update prerequisites with specific reference tests</v>
      </c>
      <c r="J350" s="40" t="str">
        <f t="shared" si="27"/>
        <v>michellutz</v>
      </c>
    </row>
    <row r="351" spans="1:10" x14ac:dyDescent="0.3">
      <c r="A351" t="s">
        <v>285</v>
      </c>
      <c r="B351" t="s">
        <v>1234</v>
      </c>
      <c r="C351" t="s">
        <v>1080</v>
      </c>
      <c r="D351" t="s">
        <v>398</v>
      </c>
      <c r="E351" t="s">
        <v>743</v>
      </c>
      <c r="G351" s="40" t="str">
        <f t="shared" si="24"/>
        <v>A.01.IR77.language.param</v>
      </c>
      <c r="H351" s="40" t="str">
        <f t="shared" si="25"/>
        <v>type:ED,sev:medium,ms:ARENA,status:confirmed</v>
      </c>
      <c r="I351" s="40" t="str">
        <f t="shared" si="26"/>
        <v xml:space="preserve">*This issue has been extracted from the issue list on:https://ies-svn.jrc.ec.europa.eu/issues/2685*
# Comment
The meaning of 'RESTful or procedure oriented' could be clarified.
</v>
      </c>
      <c r="J351" s="40" t="str">
        <f t="shared" si="27"/>
        <v>michellutz</v>
      </c>
    </row>
    <row r="352" spans="1:10" x14ac:dyDescent="0.3">
      <c r="A352" t="s">
        <v>287</v>
      </c>
      <c r="B352" t="s">
        <v>1235</v>
      </c>
      <c r="C352" t="s">
        <v>1081</v>
      </c>
      <c r="D352" t="s">
        <v>398</v>
      </c>
      <c r="E352" t="s">
        <v>743</v>
      </c>
      <c r="G352" s="40" t="str">
        <f t="shared" si="24"/>
        <v>A.02.IR79.layer.metadata.ref</v>
      </c>
      <c r="H352" s="40" t="str">
        <f t="shared" si="25"/>
        <v>type:GE,type:ED,sev:medium,ms:ARENA,status:confirmed</v>
      </c>
      <c r="I352" s="40" t="str">
        <f t="shared" si="26"/>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J352" s="40" t="str">
        <f t="shared" si="27"/>
        <v>michellutz</v>
      </c>
    </row>
    <row r="353" spans="1:10" x14ac:dyDescent="0.3">
      <c r="A353" t="s">
        <v>288</v>
      </c>
      <c r="B353" t="s">
        <v>1234</v>
      </c>
      <c r="C353" t="s">
        <v>1082</v>
      </c>
      <c r="D353" t="s">
        <v>398</v>
      </c>
      <c r="E353" t="s">
        <v>743</v>
      </c>
      <c r="G353" s="40" t="str">
        <f t="shared" si="24"/>
        <v>A.03.IR82.image.format</v>
      </c>
      <c r="H353" s="40" t="str">
        <f t="shared" si="25"/>
        <v>type:ED,sev:medium,ms:ARENA,status:confirmed</v>
      </c>
      <c r="I353" s="40" t="str">
        <f t="shared" si="26"/>
        <v>*This issue has been extracted from the issue list on:https://ies-svn.jrc.ec.europa.eu/issues/2685*
# Comment
Reference refers to Chapter 5.2.3.3.2.2, while the correct chapter would be Chapter 4.2.3.3.2.2
# Proposed Change
Update reference to TG VS Chapter 4.2.3.3.2.2</v>
      </c>
      <c r="J353" s="40" t="str">
        <f t="shared" si="27"/>
        <v>michellutz</v>
      </c>
    </row>
    <row r="354" spans="1:10" x14ac:dyDescent="0.3">
      <c r="A354" t="s">
        <v>291</v>
      </c>
      <c r="B354" t="s">
        <v>1234</v>
      </c>
      <c r="C354" t="s">
        <v>1083</v>
      </c>
      <c r="D354" t="s">
        <v>398</v>
      </c>
      <c r="E354" t="s">
        <v>743</v>
      </c>
      <c r="G354" s="40" t="str">
        <f t="shared" si="24"/>
        <v>A.04.layer.name.id</v>
      </c>
      <c r="H354" s="40" t="str">
        <f t="shared" si="25"/>
        <v>type:ED,sev:medium,ms:ARENA,status:confirmed</v>
      </c>
      <c r="I354" s="40" t="str">
        <f t="shared" si="26"/>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J354" s="40" t="str">
        <f t="shared" si="27"/>
        <v>michellutz</v>
      </c>
    </row>
    <row r="355" spans="1:10" x14ac:dyDescent="0.3">
      <c r="A355" t="s">
        <v>293</v>
      </c>
      <c r="B355" t="s">
        <v>1285</v>
      </c>
      <c r="C355" t="s">
        <v>1084</v>
      </c>
      <c r="D355" t="s">
        <v>398</v>
      </c>
      <c r="E355" t="s">
        <v>743</v>
      </c>
      <c r="G355" s="40" t="str">
        <f t="shared" si="24"/>
        <v>A.05.IR85.layer.title</v>
      </c>
      <c r="H355" s="40" t="str">
        <f t="shared" si="25"/>
        <v>type:ED,sev:minor,ms:ARENA,status:confirmed</v>
      </c>
      <c r="I355" s="40" t="str">
        <f t="shared" si="26"/>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J355" s="40" t="str">
        <f t="shared" si="27"/>
        <v>michellutz</v>
      </c>
    </row>
    <row r="356" spans="1:10" x14ac:dyDescent="0.3">
      <c r="A356" t="s">
        <v>293</v>
      </c>
      <c r="B356" t="s">
        <v>1229</v>
      </c>
      <c r="C356" t="s">
        <v>1085</v>
      </c>
      <c r="D356" t="s">
        <v>398</v>
      </c>
      <c r="E356" t="s">
        <v>743</v>
      </c>
      <c r="G356" s="40" t="str">
        <f t="shared" si="24"/>
        <v>A.05.IR85.layer.title</v>
      </c>
      <c r="H356" s="40" t="str">
        <f t="shared" si="25"/>
        <v>type:ED,sev:Minor,ms:ARENA,status:confirmed</v>
      </c>
      <c r="I356" s="40" t="str">
        <f t="shared" si="26"/>
        <v>*This issue has been extracted from the issue list on:https://ies-svn.jrc.ec.europa.eu/issues/2685*
# Comment
Add an explicit reference to implementation requirement 85
# Proposed Change
Add an explicit reference to implementation requirement 85</v>
      </c>
      <c r="J356" s="40" t="str">
        <f t="shared" si="27"/>
        <v>michellutz</v>
      </c>
    </row>
    <row r="357" spans="1:10" x14ac:dyDescent="0.3">
      <c r="A357" t="s">
        <v>295</v>
      </c>
      <c r="B357" t="s">
        <v>1231</v>
      </c>
      <c r="C357" t="s">
        <v>1086</v>
      </c>
      <c r="D357" t="s">
        <v>398</v>
      </c>
      <c r="E357" t="s">
        <v>743</v>
      </c>
      <c r="G357" s="40" t="str">
        <f t="shared" si="24"/>
        <v>A.06.IR86.layer.abstract</v>
      </c>
      <c r="H357" s="40" t="str">
        <f t="shared" si="25"/>
        <v>type:AT,sev:critical,ms:ARENA,status:confirmed</v>
      </c>
      <c r="I357" s="40" t="str">
        <f t="shared" si="26"/>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J357" s="40" t="str">
        <f t="shared" si="27"/>
        <v>michellutz</v>
      </c>
    </row>
    <row r="358" spans="1:10" x14ac:dyDescent="0.3">
      <c r="A358" t="s">
        <v>298</v>
      </c>
      <c r="B358" t="s">
        <v>1231</v>
      </c>
      <c r="C358" t="s">
        <v>1087</v>
      </c>
      <c r="D358" t="s">
        <v>398</v>
      </c>
      <c r="E358" t="s">
        <v>743</v>
      </c>
      <c r="G358" s="40" t="str">
        <f t="shared" si="24"/>
        <v>A.07.IR88.layer.bbox</v>
      </c>
      <c r="H358" s="40" t="str">
        <f t="shared" si="25"/>
        <v>type:AT,sev:critical,ms:ARENA,status:confirmed</v>
      </c>
      <c r="I358" s="40" t="str">
        <f t="shared" si="26"/>
        <v>*This issue has been extracted from the issue list on:https://ies-svn.jrc.ec.europa.eu/issues/2685*
# Comment
The test method states 'longitude and latitude, in this order' – How to test that a value is longitude or latitude?
# Proposed Change
Evaluate and update test method</v>
      </c>
      <c r="J358" s="40" t="str">
        <f t="shared" si="27"/>
        <v>michellutz</v>
      </c>
    </row>
    <row r="359" spans="1:10" x14ac:dyDescent="0.3">
      <c r="A359" t="s">
        <v>300</v>
      </c>
      <c r="B359" t="s">
        <v>1231</v>
      </c>
      <c r="C359" t="s">
        <v>1088</v>
      </c>
      <c r="D359" t="s">
        <v>398</v>
      </c>
      <c r="E359" t="s">
        <v>743</v>
      </c>
      <c r="G359" s="40" t="str">
        <f t="shared" si="24"/>
        <v>A.08.IR90.layer.style</v>
      </c>
      <c r="H359" s="40" t="str">
        <f t="shared" si="25"/>
        <v>type:AT,sev:critical,ms:ARENA,status:confirmed</v>
      </c>
      <c r="I359" s="40" t="str">
        <f t="shared" si="26"/>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J359" s="40" t="str">
        <f t="shared" si="27"/>
        <v>michellutz</v>
      </c>
    </row>
    <row r="360" spans="1:10" x14ac:dyDescent="0.3">
      <c r="A360" t="s">
        <v>303</v>
      </c>
      <c r="B360" t="s">
        <v>1292</v>
      </c>
      <c r="C360" t="s">
        <v>1089</v>
      </c>
      <c r="D360" t="s">
        <v>398</v>
      </c>
      <c r="E360" t="s">
        <v>743</v>
      </c>
      <c r="G360" s="40" t="str">
        <f t="shared" si="24"/>
        <v>A.09.IR91.layer.legend</v>
      </c>
      <c r="H360" s="40" t="str">
        <f t="shared" si="25"/>
        <v>type:CR,sev:critical,ms:ARENA,status:confirmed</v>
      </c>
      <c r="I360" s="40" t="str">
        <f t="shared" si="26"/>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J360" s="40" t="str">
        <f t="shared" si="27"/>
        <v>michellutz</v>
      </c>
    </row>
    <row r="361" spans="1:10" x14ac:dyDescent="0.3">
      <c r="A361" t="s">
        <v>399</v>
      </c>
      <c r="B361" t="s">
        <v>1293</v>
      </c>
      <c r="C361" t="s">
        <v>1090</v>
      </c>
      <c r="D361" t="s">
        <v>398</v>
      </c>
      <c r="E361" t="s">
        <v>742</v>
      </c>
      <c r="G361" s="40" t="str">
        <f t="shared" si="24"/>
        <v>IR 89</v>
      </c>
      <c r="H361" s="40" t="str">
        <f t="shared" si="25"/>
        <v>type:AT,sev:medium,ms:DE,status:confirmed</v>
      </c>
      <c r="I361" s="40" t="str">
        <f t="shared" si="26"/>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J361" s="40" t="str">
        <f t="shared" si="27"/>
        <v>PwC/ii</v>
      </c>
    </row>
    <row r="362" spans="1:10" x14ac:dyDescent="0.3">
      <c r="A362" t="s">
        <v>277</v>
      </c>
      <c r="B362" t="s">
        <v>1241</v>
      </c>
      <c r="C362" t="s">
        <v>1091</v>
      </c>
      <c r="D362" t="s">
        <v>398</v>
      </c>
      <c r="E362" t="s">
        <v>743</v>
      </c>
      <c r="G362" s="40" t="str">
        <f t="shared" si="24"/>
        <v>IR74-IR75, IR78, IR81, IR82</v>
      </c>
      <c r="H362" s="40" t="str">
        <f t="shared" si="25"/>
        <v>type:CT,sev:Medium,ms:ARENA,status:confirmed</v>
      </c>
      <c r="I362" s="40" t="str">
        <f t="shared" si="26"/>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J362" s="40" t="str">
        <f t="shared" si="27"/>
        <v>michellutz</v>
      </c>
    </row>
    <row r="363" spans="1:10" x14ac:dyDescent="0.3">
      <c r="A363" t="s">
        <v>402</v>
      </c>
      <c r="B363" t="s">
        <v>1260</v>
      </c>
      <c r="C363" t="s">
        <v>1092</v>
      </c>
      <c r="D363" t="s">
        <v>398</v>
      </c>
      <c r="E363" t="s">
        <v>742</v>
      </c>
      <c r="G363" s="40" t="str">
        <f t="shared" si="24"/>
        <v>Tile Matrix</v>
      </c>
      <c r="H363" s="40" t="str">
        <f t="shared" si="25"/>
        <v>type:GE,sev:medium,ms:DE,status:confirmed</v>
      </c>
      <c r="I363" s="40" t="str">
        <f t="shared" si="26"/>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J363" s="40" t="str">
        <f t="shared" si="27"/>
        <v>PwC/ii</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3"/>
  <sheetViews>
    <sheetView workbookViewId="0">
      <selection activeCell="B4" sqref="B4"/>
    </sheetView>
  </sheetViews>
  <sheetFormatPr defaultRowHeight="14.4" x14ac:dyDescent="0.3"/>
  <cols>
    <col min="3" max="3" width="8.88671875" customWidth="1"/>
  </cols>
  <sheetData>
    <row r="1" spans="1:4" x14ac:dyDescent="0.3">
      <c r="A1" t="s">
        <v>750</v>
      </c>
      <c r="B1" t="s">
        <v>751</v>
      </c>
      <c r="C1" t="s">
        <v>752</v>
      </c>
      <c r="D1" t="s">
        <v>741</v>
      </c>
    </row>
    <row r="2" spans="1:4" x14ac:dyDescent="0.3">
      <c r="A2" t="s">
        <v>754</v>
      </c>
      <c r="B2" t="s">
        <v>1217</v>
      </c>
      <c r="C2" t="s">
        <v>755</v>
      </c>
      <c r="D2" t="s">
        <v>742</v>
      </c>
    </row>
    <row r="3" spans="1:4" x14ac:dyDescent="0.3">
      <c r="A3" t="s">
        <v>756</v>
      </c>
      <c r="B3" t="s">
        <v>1218</v>
      </c>
      <c r="C3" t="s">
        <v>757</v>
      </c>
      <c r="D3" t="s">
        <v>742</v>
      </c>
    </row>
    <row r="4" spans="1:4" x14ac:dyDescent="0.3">
      <c r="A4" t="s">
        <v>1096</v>
      </c>
      <c r="B4" t="s">
        <v>1218</v>
      </c>
      <c r="C4" t="s">
        <v>1097</v>
      </c>
      <c r="D4" t="s">
        <v>742</v>
      </c>
    </row>
    <row r="5" spans="1:4" x14ac:dyDescent="0.3">
      <c r="A5" t="s">
        <v>760</v>
      </c>
      <c r="B5" t="s">
        <v>1219</v>
      </c>
      <c r="C5" t="s">
        <v>761</v>
      </c>
      <c r="D5" t="s">
        <v>742</v>
      </c>
    </row>
    <row r="6" spans="1:4" x14ac:dyDescent="0.3">
      <c r="A6" t="s">
        <v>762</v>
      </c>
      <c r="B6" t="s">
        <v>1220</v>
      </c>
      <c r="C6" t="s">
        <v>1098</v>
      </c>
      <c r="D6" t="s">
        <v>743</v>
      </c>
    </row>
    <row r="7" spans="1:4" x14ac:dyDescent="0.3">
      <c r="A7" t="s">
        <v>764</v>
      </c>
      <c r="B7" t="s">
        <v>1221</v>
      </c>
      <c r="C7" t="s">
        <v>765</v>
      </c>
      <c r="D7" t="s">
        <v>743</v>
      </c>
    </row>
    <row r="8" spans="1:4" x14ac:dyDescent="0.3">
      <c r="A8" t="s">
        <v>766</v>
      </c>
      <c r="B8" t="s">
        <v>1221</v>
      </c>
      <c r="C8" t="s">
        <v>1099</v>
      </c>
      <c r="D8" t="s">
        <v>743</v>
      </c>
    </row>
    <row r="9" spans="1:4" x14ac:dyDescent="0.3">
      <c r="A9" t="s">
        <v>768</v>
      </c>
      <c r="B9" t="s">
        <v>1221</v>
      </c>
      <c r="C9" t="s">
        <v>1100</v>
      </c>
      <c r="D9" t="s">
        <v>743</v>
      </c>
    </row>
    <row r="10" spans="1:4" x14ac:dyDescent="0.3">
      <c r="A10" t="s">
        <v>1101</v>
      </c>
      <c r="B10" t="s">
        <v>1221</v>
      </c>
      <c r="C10" t="s">
        <v>1102</v>
      </c>
      <c r="D10" t="s">
        <v>743</v>
      </c>
    </row>
    <row r="11" spans="1:4" x14ac:dyDescent="0.3">
      <c r="A11" t="s">
        <v>772</v>
      </c>
      <c r="B11" t="s">
        <v>1221</v>
      </c>
      <c r="C11" t="s">
        <v>773</v>
      </c>
      <c r="D11" t="s">
        <v>743</v>
      </c>
    </row>
    <row r="12" spans="1:4" x14ac:dyDescent="0.3">
      <c r="A12" t="s">
        <v>1103</v>
      </c>
      <c r="B12" t="s">
        <v>1221</v>
      </c>
      <c r="C12" t="s">
        <v>1104</v>
      </c>
      <c r="D12" t="s">
        <v>743</v>
      </c>
    </row>
    <row r="13" spans="1:4" x14ac:dyDescent="0.3">
      <c r="A13" t="s">
        <v>776</v>
      </c>
      <c r="B13" t="s">
        <v>1222</v>
      </c>
      <c r="C13" t="s">
        <v>777</v>
      </c>
      <c r="D13" t="s">
        <v>742</v>
      </c>
    </row>
    <row r="14" spans="1:4" x14ac:dyDescent="0.3">
      <c r="A14" t="s">
        <v>778</v>
      </c>
      <c r="B14" t="s">
        <v>1223</v>
      </c>
      <c r="C14" t="s">
        <v>779</v>
      </c>
      <c r="D14" t="s">
        <v>742</v>
      </c>
    </row>
    <row r="15" spans="1:4" x14ac:dyDescent="0.3">
      <c r="A15" t="s">
        <v>778</v>
      </c>
      <c r="B15" t="s">
        <v>1223</v>
      </c>
      <c r="C15" t="s">
        <v>779</v>
      </c>
      <c r="D15" t="s">
        <v>742</v>
      </c>
    </row>
    <row r="16" spans="1:4" x14ac:dyDescent="0.3">
      <c r="A16" t="s">
        <v>780</v>
      </c>
      <c r="B16" t="s">
        <v>1224</v>
      </c>
      <c r="C16" t="s">
        <v>781</v>
      </c>
      <c r="D16" t="s">
        <v>742</v>
      </c>
    </row>
    <row r="17" spans="1:4" x14ac:dyDescent="0.3">
      <c r="A17" t="s">
        <v>782</v>
      </c>
      <c r="B17" t="s">
        <v>1225</v>
      </c>
      <c r="C17" t="s">
        <v>783</v>
      </c>
      <c r="D17" t="s">
        <v>744</v>
      </c>
    </row>
    <row r="18" spans="1:4" x14ac:dyDescent="0.3">
      <c r="A18" t="s">
        <v>145</v>
      </c>
      <c r="B18" t="s">
        <v>1226</v>
      </c>
      <c r="C18" t="s">
        <v>784</v>
      </c>
      <c r="D18" t="s">
        <v>744</v>
      </c>
    </row>
    <row r="19" spans="1:4" x14ac:dyDescent="0.3">
      <c r="A19" t="s">
        <v>146</v>
      </c>
      <c r="B19" t="s">
        <v>1227</v>
      </c>
      <c r="C19" t="s">
        <v>1105</v>
      </c>
      <c r="D19" t="s">
        <v>744</v>
      </c>
    </row>
    <row r="20" spans="1:4" x14ac:dyDescent="0.3">
      <c r="A20" t="s">
        <v>148</v>
      </c>
      <c r="B20" t="s">
        <v>1227</v>
      </c>
      <c r="C20" t="s">
        <v>1106</v>
      </c>
      <c r="D20" t="s">
        <v>744</v>
      </c>
    </row>
    <row r="21" spans="1:4" x14ac:dyDescent="0.3">
      <c r="A21" t="s">
        <v>489</v>
      </c>
      <c r="B21" t="s">
        <v>1228</v>
      </c>
      <c r="C21" t="s">
        <v>787</v>
      </c>
      <c r="D21" t="s">
        <v>742</v>
      </c>
    </row>
    <row r="22" spans="1:4" x14ac:dyDescent="0.3">
      <c r="A22" t="s">
        <v>489</v>
      </c>
      <c r="B22" t="s">
        <v>1228</v>
      </c>
      <c r="C22" t="s">
        <v>787</v>
      </c>
      <c r="D22" t="s">
        <v>742</v>
      </c>
    </row>
    <row r="23" spans="1:4" x14ac:dyDescent="0.3">
      <c r="A23" t="s">
        <v>150</v>
      </c>
      <c r="B23" t="s">
        <v>1229</v>
      </c>
      <c r="C23" t="s">
        <v>788</v>
      </c>
      <c r="D23" t="s">
        <v>744</v>
      </c>
    </row>
    <row r="24" spans="1:4" x14ac:dyDescent="0.3">
      <c r="A24" t="s">
        <v>151</v>
      </c>
      <c r="B24" t="s">
        <v>1230</v>
      </c>
      <c r="C24" t="s">
        <v>1107</v>
      </c>
      <c r="D24" t="s">
        <v>744</v>
      </c>
    </row>
    <row r="25" spans="1:4" x14ac:dyDescent="0.3">
      <c r="A25" t="s">
        <v>153</v>
      </c>
      <c r="B25" t="s">
        <v>1230</v>
      </c>
      <c r="C25" t="s">
        <v>1108</v>
      </c>
      <c r="D25" t="s">
        <v>744</v>
      </c>
    </row>
    <row r="26" spans="1:4" x14ac:dyDescent="0.3">
      <c r="A26" t="s">
        <v>155</v>
      </c>
      <c r="B26" t="s">
        <v>1230</v>
      </c>
      <c r="C26" t="s">
        <v>1109</v>
      </c>
      <c r="D26" t="s">
        <v>744</v>
      </c>
    </row>
    <row r="27" spans="1:4" x14ac:dyDescent="0.3">
      <c r="A27" t="s">
        <v>156</v>
      </c>
      <c r="B27" t="s">
        <v>1231</v>
      </c>
      <c r="C27" t="s">
        <v>792</v>
      </c>
      <c r="D27" t="s">
        <v>744</v>
      </c>
    </row>
    <row r="28" spans="1:4" x14ac:dyDescent="0.3">
      <c r="A28" t="s">
        <v>158</v>
      </c>
      <c r="B28" t="s">
        <v>1229</v>
      </c>
      <c r="C28" t="s">
        <v>793</v>
      </c>
      <c r="D28" t="s">
        <v>744</v>
      </c>
    </row>
    <row r="29" spans="1:4" x14ac:dyDescent="0.3">
      <c r="A29" t="s">
        <v>159</v>
      </c>
      <c r="B29" t="s">
        <v>1230</v>
      </c>
      <c r="C29" t="s">
        <v>794</v>
      </c>
      <c r="D29" t="s">
        <v>744</v>
      </c>
    </row>
    <row r="30" spans="1:4" x14ac:dyDescent="0.3">
      <c r="A30" t="s">
        <v>161</v>
      </c>
      <c r="B30" t="s">
        <v>1230</v>
      </c>
      <c r="C30" t="s">
        <v>795</v>
      </c>
      <c r="D30" t="s">
        <v>744</v>
      </c>
    </row>
    <row r="31" spans="1:4" x14ac:dyDescent="0.3">
      <c r="A31" t="s">
        <v>162</v>
      </c>
      <c r="B31" t="s">
        <v>1232</v>
      </c>
      <c r="C31" t="s">
        <v>1110</v>
      </c>
      <c r="D31" t="s">
        <v>744</v>
      </c>
    </row>
    <row r="32" spans="1:4" x14ac:dyDescent="0.3">
      <c r="A32" t="s">
        <v>163</v>
      </c>
      <c r="B32" t="s">
        <v>1230</v>
      </c>
      <c r="C32" t="s">
        <v>797</v>
      </c>
      <c r="D32" t="s">
        <v>744</v>
      </c>
    </row>
    <row r="33" spans="1:4" x14ac:dyDescent="0.3">
      <c r="A33" t="s">
        <v>164</v>
      </c>
      <c r="B33" t="s">
        <v>1231</v>
      </c>
      <c r="C33" t="s">
        <v>798</v>
      </c>
      <c r="D33" t="s">
        <v>744</v>
      </c>
    </row>
    <row r="34" spans="1:4" x14ac:dyDescent="0.3">
      <c r="A34" t="s">
        <v>166</v>
      </c>
      <c r="B34" t="s">
        <v>1231</v>
      </c>
      <c r="C34" t="s">
        <v>1111</v>
      </c>
      <c r="D34" t="s">
        <v>744</v>
      </c>
    </row>
    <row r="35" spans="1:4" x14ac:dyDescent="0.3">
      <c r="A35" t="s">
        <v>167</v>
      </c>
      <c r="B35" t="s">
        <v>1230</v>
      </c>
      <c r="C35" t="s">
        <v>797</v>
      </c>
      <c r="D35" t="s">
        <v>744</v>
      </c>
    </row>
    <row r="36" spans="1:4" x14ac:dyDescent="0.3">
      <c r="A36" t="s">
        <v>168</v>
      </c>
      <c r="B36" t="s">
        <v>1230</v>
      </c>
      <c r="C36" t="s">
        <v>800</v>
      </c>
      <c r="D36" t="s">
        <v>744</v>
      </c>
    </row>
    <row r="37" spans="1:4" x14ac:dyDescent="0.3">
      <c r="A37" t="s">
        <v>170</v>
      </c>
      <c r="B37" t="s">
        <v>1233</v>
      </c>
      <c r="C37" t="s">
        <v>1112</v>
      </c>
      <c r="D37" t="s">
        <v>744</v>
      </c>
    </row>
    <row r="38" spans="1:4" x14ac:dyDescent="0.3">
      <c r="A38" t="s">
        <v>171</v>
      </c>
      <c r="B38" t="s">
        <v>1234</v>
      </c>
      <c r="C38" t="s">
        <v>1113</v>
      </c>
      <c r="D38" t="s">
        <v>744</v>
      </c>
    </row>
    <row r="39" spans="1:4" x14ac:dyDescent="0.3">
      <c r="A39" t="s">
        <v>172</v>
      </c>
      <c r="B39" t="s">
        <v>1234</v>
      </c>
      <c r="C39" t="s">
        <v>803</v>
      </c>
      <c r="D39" t="s">
        <v>744</v>
      </c>
    </row>
    <row r="40" spans="1:4" x14ac:dyDescent="0.3">
      <c r="A40" t="s">
        <v>173</v>
      </c>
      <c r="B40" t="s">
        <v>1230</v>
      </c>
      <c r="C40" t="s">
        <v>804</v>
      </c>
      <c r="D40" t="s">
        <v>744</v>
      </c>
    </row>
    <row r="41" spans="1:4" x14ac:dyDescent="0.3">
      <c r="A41" t="s">
        <v>175</v>
      </c>
      <c r="B41" t="s">
        <v>1233</v>
      </c>
      <c r="C41" t="s">
        <v>1114</v>
      </c>
      <c r="D41" t="s">
        <v>744</v>
      </c>
    </row>
    <row r="42" spans="1:4" x14ac:dyDescent="0.3">
      <c r="A42" t="s">
        <v>176</v>
      </c>
      <c r="B42" t="s">
        <v>1235</v>
      </c>
      <c r="C42" t="s">
        <v>1115</v>
      </c>
      <c r="D42" t="s">
        <v>744</v>
      </c>
    </row>
    <row r="43" spans="1:4" x14ac:dyDescent="0.3">
      <c r="A43" t="s">
        <v>177</v>
      </c>
      <c r="B43" t="s">
        <v>1230</v>
      </c>
      <c r="C43" t="s">
        <v>807</v>
      </c>
      <c r="D43" t="s">
        <v>744</v>
      </c>
    </row>
    <row r="44" spans="1:4" x14ac:dyDescent="0.3">
      <c r="A44" t="s">
        <v>178</v>
      </c>
      <c r="B44" t="s">
        <v>1230</v>
      </c>
      <c r="C44" t="s">
        <v>807</v>
      </c>
      <c r="D44" t="s">
        <v>744</v>
      </c>
    </row>
    <row r="45" spans="1:4" x14ac:dyDescent="0.3">
      <c r="A45" t="s">
        <v>179</v>
      </c>
      <c r="B45" t="s">
        <v>1236</v>
      </c>
      <c r="C45" t="s">
        <v>807</v>
      </c>
      <c r="D45" t="s">
        <v>744</v>
      </c>
    </row>
    <row r="46" spans="1:4" x14ac:dyDescent="0.3">
      <c r="A46" t="s">
        <v>181</v>
      </c>
      <c r="B46" t="s">
        <v>1231</v>
      </c>
      <c r="C46" t="s">
        <v>808</v>
      </c>
      <c r="D46" t="s">
        <v>744</v>
      </c>
    </row>
    <row r="47" spans="1:4" x14ac:dyDescent="0.3">
      <c r="A47" t="s">
        <v>182</v>
      </c>
      <c r="B47" t="s">
        <v>1236</v>
      </c>
      <c r="C47" t="s">
        <v>809</v>
      </c>
      <c r="D47" t="s">
        <v>744</v>
      </c>
    </row>
    <row r="48" spans="1:4" x14ac:dyDescent="0.3">
      <c r="A48" t="s">
        <v>183</v>
      </c>
      <c r="B48" t="s">
        <v>1230</v>
      </c>
      <c r="C48" t="s">
        <v>810</v>
      </c>
      <c r="D48" t="s">
        <v>744</v>
      </c>
    </row>
    <row r="49" spans="1:4" x14ac:dyDescent="0.3">
      <c r="A49" t="s">
        <v>184</v>
      </c>
      <c r="B49" t="s">
        <v>1237</v>
      </c>
      <c r="C49" t="s">
        <v>811</v>
      </c>
      <c r="D49" t="s">
        <v>744</v>
      </c>
    </row>
    <row r="50" spans="1:4" x14ac:dyDescent="0.3">
      <c r="A50" t="s">
        <v>187</v>
      </c>
      <c r="B50" t="s">
        <v>1237</v>
      </c>
      <c r="C50" t="s">
        <v>812</v>
      </c>
      <c r="D50" t="s">
        <v>744</v>
      </c>
    </row>
    <row r="51" spans="1:4" x14ac:dyDescent="0.3">
      <c r="A51" t="s">
        <v>190</v>
      </c>
      <c r="B51" t="s">
        <v>1234</v>
      </c>
      <c r="C51" t="s">
        <v>1116</v>
      </c>
      <c r="D51" t="s">
        <v>744</v>
      </c>
    </row>
    <row r="52" spans="1:4" x14ac:dyDescent="0.3">
      <c r="A52" t="s">
        <v>191</v>
      </c>
      <c r="B52" t="s">
        <v>1238</v>
      </c>
      <c r="C52" t="s">
        <v>814</v>
      </c>
      <c r="D52" t="s">
        <v>744</v>
      </c>
    </row>
    <row r="53" spans="1:4" x14ac:dyDescent="0.3">
      <c r="A53" t="s">
        <v>486</v>
      </c>
      <c r="B53" t="s">
        <v>1228</v>
      </c>
      <c r="C53" t="s">
        <v>815</v>
      </c>
      <c r="D53" t="s">
        <v>742</v>
      </c>
    </row>
    <row r="54" spans="1:4" x14ac:dyDescent="0.3">
      <c r="A54" t="s">
        <v>487</v>
      </c>
      <c r="B54" t="s">
        <v>1228</v>
      </c>
      <c r="C54" t="s">
        <v>816</v>
      </c>
      <c r="D54" t="s">
        <v>742</v>
      </c>
    </row>
    <row r="55" spans="1:4" x14ac:dyDescent="0.3">
      <c r="A55" t="s">
        <v>490</v>
      </c>
      <c r="B55" t="s">
        <v>1228</v>
      </c>
      <c r="C55" t="s">
        <v>1117</v>
      </c>
      <c r="D55" t="s">
        <v>742</v>
      </c>
    </row>
    <row r="56" spans="1:4" x14ac:dyDescent="0.3">
      <c r="A56" t="s">
        <v>490</v>
      </c>
      <c r="B56" t="s">
        <v>1228</v>
      </c>
      <c r="C56" t="s">
        <v>1117</v>
      </c>
      <c r="D56" t="s">
        <v>742</v>
      </c>
    </row>
    <row r="57" spans="1:4" x14ac:dyDescent="0.3">
      <c r="A57" t="s">
        <v>491</v>
      </c>
      <c r="B57" t="s">
        <v>1228</v>
      </c>
      <c r="C57" t="s">
        <v>818</v>
      </c>
      <c r="D57" t="s">
        <v>742</v>
      </c>
    </row>
    <row r="58" spans="1:4" x14ac:dyDescent="0.3">
      <c r="A58" t="s">
        <v>491</v>
      </c>
      <c r="B58" t="s">
        <v>1228</v>
      </c>
      <c r="C58" t="s">
        <v>818</v>
      </c>
      <c r="D58" t="s">
        <v>742</v>
      </c>
    </row>
    <row r="59" spans="1:4" x14ac:dyDescent="0.3">
      <c r="A59" t="s">
        <v>492</v>
      </c>
      <c r="B59" t="s">
        <v>1228</v>
      </c>
      <c r="C59" t="s">
        <v>819</v>
      </c>
      <c r="D59" t="s">
        <v>742</v>
      </c>
    </row>
    <row r="60" spans="1:4" x14ac:dyDescent="0.3">
      <c r="A60" t="s">
        <v>492</v>
      </c>
      <c r="B60" t="s">
        <v>1228</v>
      </c>
      <c r="C60" t="s">
        <v>819</v>
      </c>
      <c r="D60" t="s">
        <v>742</v>
      </c>
    </row>
    <row r="61" spans="1:4" x14ac:dyDescent="0.3">
      <c r="A61" t="s">
        <v>494</v>
      </c>
      <c r="B61" t="s">
        <v>1228</v>
      </c>
      <c r="C61" t="s">
        <v>820</v>
      </c>
      <c r="D61" t="s">
        <v>742</v>
      </c>
    </row>
    <row r="62" spans="1:4" x14ac:dyDescent="0.3">
      <c r="A62" t="s">
        <v>494</v>
      </c>
      <c r="B62" t="s">
        <v>1228</v>
      </c>
      <c r="C62" t="s">
        <v>820</v>
      </c>
      <c r="D62" t="s">
        <v>742</v>
      </c>
    </row>
    <row r="63" spans="1:4" x14ac:dyDescent="0.3">
      <c r="A63" t="s">
        <v>496</v>
      </c>
      <c r="B63" t="s">
        <v>1228</v>
      </c>
      <c r="C63" t="s">
        <v>820</v>
      </c>
      <c r="D63" t="s">
        <v>742</v>
      </c>
    </row>
    <row r="64" spans="1:4" x14ac:dyDescent="0.3">
      <c r="A64" t="s">
        <v>496</v>
      </c>
      <c r="B64" t="s">
        <v>1228</v>
      </c>
      <c r="C64" t="s">
        <v>820</v>
      </c>
      <c r="D64" t="s">
        <v>742</v>
      </c>
    </row>
    <row r="65" spans="1:4" x14ac:dyDescent="0.3">
      <c r="A65" t="s">
        <v>12</v>
      </c>
      <c r="B65" t="s">
        <v>1239</v>
      </c>
      <c r="C65" t="s">
        <v>821</v>
      </c>
      <c r="D65" t="s">
        <v>745</v>
      </c>
    </row>
    <row r="66" spans="1:4" x14ac:dyDescent="0.3">
      <c r="A66" t="s">
        <v>498</v>
      </c>
      <c r="B66" t="s">
        <v>1228</v>
      </c>
      <c r="C66" t="s">
        <v>1118</v>
      </c>
      <c r="D66" t="s">
        <v>742</v>
      </c>
    </row>
    <row r="67" spans="1:4" x14ac:dyDescent="0.3">
      <c r="A67" t="s">
        <v>498</v>
      </c>
      <c r="B67" t="s">
        <v>1228</v>
      </c>
      <c r="C67" t="s">
        <v>1118</v>
      </c>
      <c r="D67" t="s">
        <v>742</v>
      </c>
    </row>
    <row r="68" spans="1:4" x14ac:dyDescent="0.3">
      <c r="A68" t="s">
        <v>15</v>
      </c>
      <c r="B68" t="s">
        <v>1239</v>
      </c>
      <c r="C68" t="s">
        <v>823</v>
      </c>
      <c r="D68" t="s">
        <v>745</v>
      </c>
    </row>
    <row r="69" spans="1:4" x14ac:dyDescent="0.3">
      <c r="A69" t="s">
        <v>18</v>
      </c>
      <c r="B69" t="s">
        <v>1239</v>
      </c>
      <c r="C69" t="s">
        <v>1119</v>
      </c>
      <c r="D69" t="s">
        <v>745</v>
      </c>
    </row>
    <row r="70" spans="1:4" x14ac:dyDescent="0.3">
      <c r="A70" t="s">
        <v>18</v>
      </c>
      <c r="B70" t="s">
        <v>1240</v>
      </c>
      <c r="C70" t="s">
        <v>825</v>
      </c>
      <c r="D70" t="s">
        <v>745</v>
      </c>
    </row>
    <row r="71" spans="1:4" x14ac:dyDescent="0.3">
      <c r="A71" t="s">
        <v>23</v>
      </c>
      <c r="B71" t="s">
        <v>1241</v>
      </c>
      <c r="C71" t="s">
        <v>1120</v>
      </c>
      <c r="D71" t="s">
        <v>745</v>
      </c>
    </row>
    <row r="72" spans="1:4" x14ac:dyDescent="0.3">
      <c r="A72" t="s">
        <v>23</v>
      </c>
      <c r="B72" t="s">
        <v>1242</v>
      </c>
      <c r="C72" t="s">
        <v>1121</v>
      </c>
      <c r="D72" t="s">
        <v>745</v>
      </c>
    </row>
    <row r="73" spans="1:4" x14ac:dyDescent="0.3">
      <c r="A73" t="s">
        <v>29</v>
      </c>
      <c r="B73" t="s">
        <v>1241</v>
      </c>
      <c r="C73" t="s">
        <v>1122</v>
      </c>
      <c r="D73" t="s">
        <v>745</v>
      </c>
    </row>
    <row r="74" spans="1:4" x14ac:dyDescent="0.3">
      <c r="A74" t="s">
        <v>32</v>
      </c>
      <c r="B74" t="s">
        <v>1240</v>
      </c>
      <c r="C74" t="s">
        <v>829</v>
      </c>
      <c r="D74" t="s">
        <v>745</v>
      </c>
    </row>
    <row r="75" spans="1:4" x14ac:dyDescent="0.3">
      <c r="A75" t="s">
        <v>32</v>
      </c>
      <c r="B75" t="s">
        <v>1243</v>
      </c>
      <c r="C75" t="s">
        <v>1123</v>
      </c>
      <c r="D75" t="s">
        <v>742</v>
      </c>
    </row>
    <row r="76" spans="1:4" x14ac:dyDescent="0.3">
      <c r="A76" t="s">
        <v>32</v>
      </c>
      <c r="B76" t="s">
        <v>1243</v>
      </c>
      <c r="C76" t="s">
        <v>1123</v>
      </c>
      <c r="D76" t="s">
        <v>742</v>
      </c>
    </row>
    <row r="77" spans="1:4" x14ac:dyDescent="0.3">
      <c r="A77" t="s">
        <v>35</v>
      </c>
      <c r="B77" t="s">
        <v>1242</v>
      </c>
      <c r="C77" t="s">
        <v>831</v>
      </c>
      <c r="D77" t="s">
        <v>745</v>
      </c>
    </row>
    <row r="78" spans="1:4" x14ac:dyDescent="0.3">
      <c r="A78" t="s">
        <v>37</v>
      </c>
      <c r="B78" t="s">
        <v>1229</v>
      </c>
      <c r="C78" t="s">
        <v>832</v>
      </c>
      <c r="D78" t="s">
        <v>745</v>
      </c>
    </row>
    <row r="79" spans="1:4" x14ac:dyDescent="0.3">
      <c r="A79" t="s">
        <v>523</v>
      </c>
      <c r="B79" t="s">
        <v>1244</v>
      </c>
      <c r="C79" t="s">
        <v>833</v>
      </c>
      <c r="D79" t="s">
        <v>742</v>
      </c>
    </row>
    <row r="80" spans="1:4" x14ac:dyDescent="0.3">
      <c r="A80" t="s">
        <v>523</v>
      </c>
      <c r="B80" t="s">
        <v>1244</v>
      </c>
      <c r="C80" t="s">
        <v>833</v>
      </c>
      <c r="D80" t="s">
        <v>742</v>
      </c>
    </row>
    <row r="81" spans="1:4" x14ac:dyDescent="0.3">
      <c r="A81" t="s">
        <v>41</v>
      </c>
      <c r="B81" t="s">
        <v>1241</v>
      </c>
      <c r="C81" t="s">
        <v>1124</v>
      </c>
      <c r="D81" t="s">
        <v>745</v>
      </c>
    </row>
    <row r="82" spans="1:4" x14ac:dyDescent="0.3">
      <c r="A82" t="s">
        <v>44</v>
      </c>
      <c r="B82" t="s">
        <v>1241</v>
      </c>
      <c r="C82" t="s">
        <v>1125</v>
      </c>
      <c r="D82" t="s">
        <v>745</v>
      </c>
    </row>
    <row r="83" spans="1:4" x14ac:dyDescent="0.3">
      <c r="A83" t="s">
        <v>47</v>
      </c>
      <c r="B83" t="s">
        <v>1241</v>
      </c>
      <c r="C83" t="s">
        <v>1126</v>
      </c>
      <c r="D83" t="s">
        <v>745</v>
      </c>
    </row>
    <row r="84" spans="1:4" x14ac:dyDescent="0.3">
      <c r="A84" t="s">
        <v>49</v>
      </c>
      <c r="B84" t="s">
        <v>1241</v>
      </c>
      <c r="C84" t="s">
        <v>1127</v>
      </c>
      <c r="D84" t="s">
        <v>745</v>
      </c>
    </row>
    <row r="85" spans="1:4" x14ac:dyDescent="0.3">
      <c r="A85" t="s">
        <v>49</v>
      </c>
      <c r="B85" t="s">
        <v>1241</v>
      </c>
      <c r="C85" t="s">
        <v>838</v>
      </c>
      <c r="D85" t="s">
        <v>745</v>
      </c>
    </row>
    <row r="86" spans="1:4" x14ac:dyDescent="0.3">
      <c r="A86" t="s">
        <v>49</v>
      </c>
      <c r="B86" t="s">
        <v>1241</v>
      </c>
      <c r="C86" t="s">
        <v>839</v>
      </c>
      <c r="D86" t="s">
        <v>745</v>
      </c>
    </row>
    <row r="87" spans="1:4" x14ac:dyDescent="0.3">
      <c r="A87" t="s">
        <v>306</v>
      </c>
      <c r="B87" t="s">
        <v>1245</v>
      </c>
      <c r="C87" t="s">
        <v>840</v>
      </c>
      <c r="D87" t="s">
        <v>742</v>
      </c>
    </row>
    <row r="88" spans="1:4" x14ac:dyDescent="0.3">
      <c r="A88" t="s">
        <v>306</v>
      </c>
      <c r="B88" t="s">
        <v>1246</v>
      </c>
      <c r="C88" t="s">
        <v>841</v>
      </c>
      <c r="D88" t="s">
        <v>742</v>
      </c>
    </row>
    <row r="89" spans="1:4" x14ac:dyDescent="0.3">
      <c r="A89" t="s">
        <v>54</v>
      </c>
      <c r="B89" t="s">
        <v>1241</v>
      </c>
      <c r="C89" t="s">
        <v>842</v>
      </c>
      <c r="D89" t="s">
        <v>745</v>
      </c>
    </row>
    <row r="90" spans="1:4" x14ac:dyDescent="0.3">
      <c r="A90" t="s">
        <v>58</v>
      </c>
      <c r="B90" t="s">
        <v>1241</v>
      </c>
      <c r="C90" t="s">
        <v>843</v>
      </c>
      <c r="D90" t="s">
        <v>745</v>
      </c>
    </row>
    <row r="91" spans="1:4" x14ac:dyDescent="0.3">
      <c r="A91" t="s">
        <v>57</v>
      </c>
      <c r="B91" t="s">
        <v>1241</v>
      </c>
      <c r="C91" t="s">
        <v>1128</v>
      </c>
      <c r="D91" t="s">
        <v>745</v>
      </c>
    </row>
    <row r="92" spans="1:4" x14ac:dyDescent="0.3">
      <c r="A92" t="s">
        <v>61</v>
      </c>
      <c r="B92" t="s">
        <v>1241</v>
      </c>
      <c r="C92" t="s">
        <v>1129</v>
      </c>
      <c r="D92" t="s">
        <v>745</v>
      </c>
    </row>
    <row r="93" spans="1:4" x14ac:dyDescent="0.3">
      <c r="A93" t="s">
        <v>64</v>
      </c>
      <c r="B93" t="s">
        <v>1247</v>
      </c>
      <c r="C93" t="s">
        <v>846</v>
      </c>
      <c r="D93" t="s">
        <v>745</v>
      </c>
    </row>
    <row r="94" spans="1:4" x14ac:dyDescent="0.3">
      <c r="A94" t="s">
        <v>550</v>
      </c>
      <c r="B94" t="s">
        <v>1241</v>
      </c>
      <c r="C94" t="s">
        <v>1130</v>
      </c>
      <c r="D94" t="s">
        <v>745</v>
      </c>
    </row>
    <row r="95" spans="1:4" x14ac:dyDescent="0.3">
      <c r="A95" t="s">
        <v>68</v>
      </c>
      <c r="B95" t="s">
        <v>1242</v>
      </c>
      <c r="C95" t="s">
        <v>1131</v>
      </c>
      <c r="D95" t="s">
        <v>745</v>
      </c>
    </row>
    <row r="96" spans="1:4" x14ac:dyDescent="0.3">
      <c r="A96" t="s">
        <v>849</v>
      </c>
      <c r="B96" t="s">
        <v>1248</v>
      </c>
      <c r="C96" t="s">
        <v>850</v>
      </c>
      <c r="D96" t="s">
        <v>745</v>
      </c>
    </row>
    <row r="97" spans="1:4" x14ac:dyDescent="0.3">
      <c r="A97" t="s">
        <v>526</v>
      </c>
      <c r="B97" t="s">
        <v>1243</v>
      </c>
      <c r="C97" t="s">
        <v>851</v>
      </c>
      <c r="D97" t="s">
        <v>742</v>
      </c>
    </row>
    <row r="98" spans="1:4" x14ac:dyDescent="0.3">
      <c r="A98" t="s">
        <v>526</v>
      </c>
      <c r="B98" t="s">
        <v>1243</v>
      </c>
      <c r="C98" t="s">
        <v>851</v>
      </c>
      <c r="D98" t="s">
        <v>742</v>
      </c>
    </row>
    <row r="99" spans="1:4" x14ac:dyDescent="0.3">
      <c r="A99" t="s">
        <v>852</v>
      </c>
      <c r="B99" t="s">
        <v>1229</v>
      </c>
      <c r="C99" t="s">
        <v>853</v>
      </c>
      <c r="D99" t="s">
        <v>745</v>
      </c>
    </row>
    <row r="100" spans="1:4" x14ac:dyDescent="0.3">
      <c r="A100" t="s">
        <v>854</v>
      </c>
      <c r="B100" t="s">
        <v>1249</v>
      </c>
      <c r="C100" t="s">
        <v>855</v>
      </c>
      <c r="D100" t="s">
        <v>742</v>
      </c>
    </row>
    <row r="101" spans="1:4" x14ac:dyDescent="0.3">
      <c r="A101" t="s">
        <v>74</v>
      </c>
      <c r="B101" t="s">
        <v>1250</v>
      </c>
      <c r="C101" t="s">
        <v>1132</v>
      </c>
      <c r="D101" t="s">
        <v>745</v>
      </c>
    </row>
    <row r="102" spans="1:4" x14ac:dyDescent="0.3">
      <c r="A102" t="s">
        <v>74</v>
      </c>
      <c r="B102" t="s">
        <v>1228</v>
      </c>
      <c r="C102" t="s">
        <v>1133</v>
      </c>
      <c r="D102" t="s">
        <v>742</v>
      </c>
    </row>
    <row r="103" spans="1:4" x14ac:dyDescent="0.3">
      <c r="A103" t="s">
        <v>74</v>
      </c>
      <c r="B103" t="s">
        <v>1228</v>
      </c>
      <c r="C103" t="s">
        <v>1133</v>
      </c>
      <c r="D103" t="s">
        <v>742</v>
      </c>
    </row>
    <row r="104" spans="1:4" x14ac:dyDescent="0.3">
      <c r="A104" t="s">
        <v>76</v>
      </c>
      <c r="B104" t="s">
        <v>1241</v>
      </c>
      <c r="C104" t="s">
        <v>1134</v>
      </c>
      <c r="D104" t="s">
        <v>745</v>
      </c>
    </row>
    <row r="105" spans="1:4" x14ac:dyDescent="0.3">
      <c r="A105" t="s">
        <v>76</v>
      </c>
      <c r="B105" t="s">
        <v>1241</v>
      </c>
      <c r="C105" t="s">
        <v>1135</v>
      </c>
      <c r="D105" t="s">
        <v>745</v>
      </c>
    </row>
    <row r="106" spans="1:4" x14ac:dyDescent="0.3">
      <c r="A106" t="s">
        <v>76</v>
      </c>
      <c r="B106" t="s">
        <v>1242</v>
      </c>
      <c r="C106" t="s">
        <v>860</v>
      </c>
      <c r="D106" t="s">
        <v>745</v>
      </c>
    </row>
    <row r="107" spans="1:4" x14ac:dyDescent="0.3">
      <c r="A107" t="s">
        <v>76</v>
      </c>
      <c r="B107" t="s">
        <v>1243</v>
      </c>
      <c r="C107" t="s">
        <v>861</v>
      </c>
      <c r="D107" t="s">
        <v>742</v>
      </c>
    </row>
    <row r="108" spans="1:4" x14ac:dyDescent="0.3">
      <c r="A108" t="s">
        <v>76</v>
      </c>
      <c r="B108" t="s">
        <v>1243</v>
      </c>
      <c r="C108" t="s">
        <v>861</v>
      </c>
      <c r="D108" t="s">
        <v>742</v>
      </c>
    </row>
    <row r="109" spans="1:4" x14ac:dyDescent="0.3">
      <c r="A109" t="s">
        <v>539</v>
      </c>
      <c r="B109" t="s">
        <v>1251</v>
      </c>
      <c r="C109" t="s">
        <v>862</v>
      </c>
      <c r="D109" t="s">
        <v>742</v>
      </c>
    </row>
    <row r="110" spans="1:4" x14ac:dyDescent="0.3">
      <c r="A110" t="s">
        <v>539</v>
      </c>
      <c r="B110" t="s">
        <v>1251</v>
      </c>
      <c r="C110" t="s">
        <v>862</v>
      </c>
      <c r="D110" t="s">
        <v>742</v>
      </c>
    </row>
    <row r="111" spans="1:4" x14ac:dyDescent="0.3">
      <c r="A111" t="s">
        <v>395</v>
      </c>
      <c r="B111" t="s">
        <v>1252</v>
      </c>
      <c r="C111" t="s">
        <v>863</v>
      </c>
      <c r="D111" t="s">
        <v>742</v>
      </c>
    </row>
    <row r="112" spans="1:4" x14ac:dyDescent="0.3">
      <c r="A112" t="s">
        <v>82</v>
      </c>
      <c r="B112" t="s">
        <v>1250</v>
      </c>
      <c r="C112" t="s">
        <v>1136</v>
      </c>
      <c r="D112" t="s">
        <v>745</v>
      </c>
    </row>
    <row r="113" spans="1:4" x14ac:dyDescent="0.3">
      <c r="A113" t="s">
        <v>82</v>
      </c>
      <c r="B113" t="s">
        <v>1241</v>
      </c>
      <c r="C113" t="s">
        <v>865</v>
      </c>
      <c r="D113" t="s">
        <v>745</v>
      </c>
    </row>
    <row r="114" spans="1:4" x14ac:dyDescent="0.3">
      <c r="A114" t="s">
        <v>849</v>
      </c>
      <c r="B114" t="s">
        <v>1248</v>
      </c>
      <c r="C114" t="s">
        <v>850</v>
      </c>
      <c r="D114" t="s">
        <v>745</v>
      </c>
    </row>
    <row r="115" spans="1:4" x14ac:dyDescent="0.3">
      <c r="A115" t="s">
        <v>866</v>
      </c>
      <c r="B115" t="s">
        <v>1253</v>
      </c>
      <c r="C115" t="s">
        <v>867</v>
      </c>
      <c r="D115" t="s">
        <v>742</v>
      </c>
    </row>
    <row r="116" spans="1:4" x14ac:dyDescent="0.3">
      <c r="A116" t="s">
        <v>866</v>
      </c>
      <c r="B116" t="s">
        <v>1253</v>
      </c>
      <c r="C116" t="s">
        <v>867</v>
      </c>
      <c r="D116" t="s">
        <v>742</v>
      </c>
    </row>
    <row r="117" spans="1:4" x14ac:dyDescent="0.3">
      <c r="A117" t="s">
        <v>406</v>
      </c>
      <c r="B117" t="s">
        <v>1254</v>
      </c>
      <c r="C117" t="s">
        <v>1137</v>
      </c>
      <c r="D117" t="s">
        <v>742</v>
      </c>
    </row>
    <row r="118" spans="1:4" x14ac:dyDescent="0.3">
      <c r="A118" t="s">
        <v>406</v>
      </c>
      <c r="B118" t="s">
        <v>1254</v>
      </c>
      <c r="C118" t="s">
        <v>869</v>
      </c>
      <c r="D118" t="s">
        <v>742</v>
      </c>
    </row>
    <row r="119" spans="1:4" x14ac:dyDescent="0.3">
      <c r="A119" t="s">
        <v>413</v>
      </c>
      <c r="B119" t="s">
        <v>1254</v>
      </c>
      <c r="C119" t="s">
        <v>870</v>
      </c>
      <c r="D119" t="s">
        <v>742</v>
      </c>
    </row>
    <row r="120" spans="1:4" x14ac:dyDescent="0.3">
      <c r="A120" t="s">
        <v>416</v>
      </c>
      <c r="B120" t="s">
        <v>1254</v>
      </c>
      <c r="C120" t="s">
        <v>1138</v>
      </c>
      <c r="D120" t="s">
        <v>742</v>
      </c>
    </row>
    <row r="121" spans="1:4" x14ac:dyDescent="0.3">
      <c r="A121" t="s">
        <v>419</v>
      </c>
      <c r="B121" t="s">
        <v>1255</v>
      </c>
      <c r="C121" t="s">
        <v>872</v>
      </c>
      <c r="D121" t="s">
        <v>742</v>
      </c>
    </row>
    <row r="122" spans="1:4" x14ac:dyDescent="0.3">
      <c r="A122" t="s">
        <v>422</v>
      </c>
      <c r="B122" t="s">
        <v>1254</v>
      </c>
      <c r="C122" t="s">
        <v>873</v>
      </c>
      <c r="D122" t="s">
        <v>742</v>
      </c>
    </row>
    <row r="123" spans="1:4" x14ac:dyDescent="0.3">
      <c r="A123" t="s">
        <v>425</v>
      </c>
      <c r="B123" t="s">
        <v>1256</v>
      </c>
      <c r="C123" t="s">
        <v>874</v>
      </c>
      <c r="D123" t="s">
        <v>742</v>
      </c>
    </row>
    <row r="124" spans="1:4" x14ac:dyDescent="0.3">
      <c r="A124" t="s">
        <v>428</v>
      </c>
      <c r="B124" t="s">
        <v>1254</v>
      </c>
      <c r="C124" t="s">
        <v>875</v>
      </c>
      <c r="D124" t="s">
        <v>742</v>
      </c>
    </row>
    <row r="125" spans="1:4" x14ac:dyDescent="0.3">
      <c r="A125" t="s">
        <v>430</v>
      </c>
      <c r="B125" t="s">
        <v>1255</v>
      </c>
      <c r="C125" t="s">
        <v>876</v>
      </c>
      <c r="D125" t="s">
        <v>742</v>
      </c>
    </row>
    <row r="126" spans="1:4" x14ac:dyDescent="0.3">
      <c r="A126" t="s">
        <v>432</v>
      </c>
      <c r="B126" t="s">
        <v>1255</v>
      </c>
      <c r="C126" t="s">
        <v>1139</v>
      </c>
      <c r="D126" t="s">
        <v>742</v>
      </c>
    </row>
    <row r="127" spans="1:4" x14ac:dyDescent="0.3">
      <c r="A127" t="s">
        <v>434</v>
      </c>
      <c r="B127" t="s">
        <v>1257</v>
      </c>
      <c r="C127" t="s">
        <v>878</v>
      </c>
      <c r="D127" t="s">
        <v>742</v>
      </c>
    </row>
    <row r="128" spans="1:4" x14ac:dyDescent="0.3">
      <c r="A128" t="s">
        <v>504</v>
      </c>
      <c r="B128" t="s">
        <v>1228</v>
      </c>
      <c r="C128" t="s">
        <v>1140</v>
      </c>
      <c r="D128" t="s">
        <v>742</v>
      </c>
    </row>
    <row r="129" spans="1:4" x14ac:dyDescent="0.3">
      <c r="A129" t="s">
        <v>504</v>
      </c>
      <c r="B129" t="s">
        <v>1228</v>
      </c>
      <c r="C129" t="s">
        <v>1140</v>
      </c>
      <c r="D129" t="s">
        <v>742</v>
      </c>
    </row>
    <row r="130" spans="1:4" x14ac:dyDescent="0.3">
      <c r="A130" t="s">
        <v>880</v>
      </c>
      <c r="B130" t="s">
        <v>1253</v>
      </c>
      <c r="C130" t="s">
        <v>881</v>
      </c>
      <c r="D130" t="s">
        <v>742</v>
      </c>
    </row>
    <row r="131" spans="1:4" x14ac:dyDescent="0.3">
      <c r="A131" t="s">
        <v>880</v>
      </c>
      <c r="B131" t="s">
        <v>1253</v>
      </c>
      <c r="C131" t="s">
        <v>881</v>
      </c>
      <c r="D131" t="s">
        <v>742</v>
      </c>
    </row>
    <row r="132" spans="1:4" x14ac:dyDescent="0.3">
      <c r="A132" t="s">
        <v>882</v>
      </c>
      <c r="B132" t="s">
        <v>1226</v>
      </c>
      <c r="C132" t="s">
        <v>883</v>
      </c>
      <c r="D132" t="s">
        <v>743</v>
      </c>
    </row>
    <row r="133" spans="1:4" x14ac:dyDescent="0.3">
      <c r="A133" t="s">
        <v>884</v>
      </c>
      <c r="B133" t="s">
        <v>1249</v>
      </c>
      <c r="C133" t="s">
        <v>885</v>
      </c>
      <c r="D133" t="s">
        <v>742</v>
      </c>
    </row>
    <row r="134" spans="1:4" x14ac:dyDescent="0.3">
      <c r="A134" t="s">
        <v>133</v>
      </c>
      <c r="B134" t="s">
        <v>1258</v>
      </c>
      <c r="C134" t="s">
        <v>1141</v>
      </c>
      <c r="D134" t="s">
        <v>743</v>
      </c>
    </row>
    <row r="135" spans="1:4" x14ac:dyDescent="0.3">
      <c r="A135" t="s">
        <v>133</v>
      </c>
      <c r="B135" t="s">
        <v>1232</v>
      </c>
      <c r="C135" t="s">
        <v>887</v>
      </c>
      <c r="D135" t="s">
        <v>743</v>
      </c>
    </row>
    <row r="136" spans="1:4" x14ac:dyDescent="0.3">
      <c r="A136" t="s">
        <v>135</v>
      </c>
      <c r="B136" t="s">
        <v>1232</v>
      </c>
      <c r="C136" t="s">
        <v>888</v>
      </c>
      <c r="D136" t="s">
        <v>743</v>
      </c>
    </row>
    <row r="137" spans="1:4" x14ac:dyDescent="0.3">
      <c r="A137" t="s">
        <v>138</v>
      </c>
      <c r="B137" t="s">
        <v>1234</v>
      </c>
      <c r="C137" t="s">
        <v>1142</v>
      </c>
      <c r="D137" t="s">
        <v>743</v>
      </c>
    </row>
    <row r="138" spans="1:4" x14ac:dyDescent="0.3">
      <c r="A138" t="s">
        <v>141</v>
      </c>
      <c r="B138" t="s">
        <v>1259</v>
      </c>
      <c r="C138" t="s">
        <v>890</v>
      </c>
      <c r="D138" t="s">
        <v>743</v>
      </c>
    </row>
    <row r="139" spans="1:4" x14ac:dyDescent="0.3">
      <c r="A139" t="s">
        <v>141</v>
      </c>
      <c r="B139" t="s">
        <v>1259</v>
      </c>
      <c r="C139" t="s">
        <v>1143</v>
      </c>
      <c r="D139" t="s">
        <v>743</v>
      </c>
    </row>
    <row r="140" spans="1:4" x14ac:dyDescent="0.3">
      <c r="A140" t="s">
        <v>143</v>
      </c>
      <c r="B140" t="s">
        <v>1259</v>
      </c>
      <c r="C140" t="s">
        <v>892</v>
      </c>
      <c r="D140" t="s">
        <v>743</v>
      </c>
    </row>
    <row r="141" spans="1:4" x14ac:dyDescent="0.3">
      <c r="A141" t="s">
        <v>360</v>
      </c>
      <c r="B141" t="s">
        <v>1260</v>
      </c>
      <c r="C141" t="s">
        <v>893</v>
      </c>
      <c r="D141" t="s">
        <v>742</v>
      </c>
    </row>
    <row r="142" spans="1:4" x14ac:dyDescent="0.3">
      <c r="A142" t="s">
        <v>360</v>
      </c>
      <c r="B142" t="s">
        <v>1261</v>
      </c>
      <c r="C142" t="s">
        <v>894</v>
      </c>
      <c r="D142" t="s">
        <v>742</v>
      </c>
    </row>
    <row r="143" spans="1:4" x14ac:dyDescent="0.3">
      <c r="A143" t="s">
        <v>360</v>
      </c>
      <c r="B143" t="s">
        <v>1262</v>
      </c>
      <c r="C143" t="s">
        <v>895</v>
      </c>
      <c r="D143" t="s">
        <v>742</v>
      </c>
    </row>
    <row r="144" spans="1:4" x14ac:dyDescent="0.3">
      <c r="A144" t="s">
        <v>360</v>
      </c>
      <c r="B144" t="s">
        <v>1263</v>
      </c>
      <c r="C144" t="s">
        <v>896</v>
      </c>
      <c r="D144" t="s">
        <v>742</v>
      </c>
    </row>
    <row r="145" spans="1:4" x14ac:dyDescent="0.3">
      <c r="A145" t="s">
        <v>360</v>
      </c>
      <c r="B145" t="s">
        <v>1264</v>
      </c>
      <c r="C145" t="s">
        <v>897</v>
      </c>
      <c r="D145" t="s">
        <v>742</v>
      </c>
    </row>
    <row r="146" spans="1:4" x14ac:dyDescent="0.3">
      <c r="A146" t="s">
        <v>360</v>
      </c>
      <c r="B146" t="s">
        <v>1263</v>
      </c>
      <c r="C146" t="s">
        <v>896</v>
      </c>
      <c r="D146" t="s">
        <v>742</v>
      </c>
    </row>
    <row r="147" spans="1:4" x14ac:dyDescent="0.3">
      <c r="A147" t="s">
        <v>360</v>
      </c>
      <c r="B147" t="s">
        <v>1264</v>
      </c>
      <c r="C147" t="s">
        <v>897</v>
      </c>
      <c r="D147" t="s">
        <v>742</v>
      </c>
    </row>
    <row r="148" spans="1:4" x14ac:dyDescent="0.3">
      <c r="A148" t="s">
        <v>367</v>
      </c>
      <c r="B148" t="s">
        <v>1252</v>
      </c>
      <c r="C148" t="s">
        <v>898</v>
      </c>
      <c r="D148" t="s">
        <v>742</v>
      </c>
    </row>
    <row r="149" spans="1:4" x14ac:dyDescent="0.3">
      <c r="A149" t="s">
        <v>370</v>
      </c>
      <c r="B149" t="s">
        <v>1260</v>
      </c>
      <c r="C149" t="s">
        <v>899</v>
      </c>
      <c r="D149" t="s">
        <v>742</v>
      </c>
    </row>
    <row r="150" spans="1:4" x14ac:dyDescent="0.3">
      <c r="A150" t="s">
        <v>372</v>
      </c>
      <c r="B150" t="s">
        <v>1260</v>
      </c>
      <c r="C150" t="s">
        <v>900</v>
      </c>
      <c r="D150" t="s">
        <v>742</v>
      </c>
    </row>
    <row r="151" spans="1:4" x14ac:dyDescent="0.3">
      <c r="A151" t="s">
        <v>375</v>
      </c>
      <c r="B151" t="s">
        <v>1260</v>
      </c>
      <c r="C151" t="s">
        <v>901</v>
      </c>
      <c r="D151" t="s">
        <v>742</v>
      </c>
    </row>
    <row r="152" spans="1:4" x14ac:dyDescent="0.3">
      <c r="A152" t="s">
        <v>375</v>
      </c>
      <c r="B152" t="s">
        <v>1252</v>
      </c>
      <c r="C152" t="s">
        <v>902</v>
      </c>
      <c r="D152" t="s">
        <v>742</v>
      </c>
    </row>
    <row r="153" spans="1:4" x14ac:dyDescent="0.3">
      <c r="A153" t="s">
        <v>375</v>
      </c>
      <c r="B153" t="s">
        <v>1265</v>
      </c>
      <c r="C153" t="s">
        <v>903</v>
      </c>
      <c r="D153" t="s">
        <v>742</v>
      </c>
    </row>
    <row r="154" spans="1:4" x14ac:dyDescent="0.3">
      <c r="A154" t="s">
        <v>375</v>
      </c>
      <c r="B154" t="s">
        <v>1265</v>
      </c>
      <c r="C154" t="s">
        <v>903</v>
      </c>
      <c r="D154" t="s">
        <v>742</v>
      </c>
    </row>
    <row r="155" spans="1:4" x14ac:dyDescent="0.3">
      <c r="A155" t="s">
        <v>378</v>
      </c>
      <c r="B155" t="s">
        <v>1266</v>
      </c>
      <c r="C155" t="s">
        <v>904</v>
      </c>
      <c r="D155" t="s">
        <v>742</v>
      </c>
    </row>
    <row r="156" spans="1:4" x14ac:dyDescent="0.3">
      <c r="A156" t="s">
        <v>378</v>
      </c>
      <c r="B156" t="s">
        <v>1265</v>
      </c>
      <c r="C156" t="s">
        <v>905</v>
      </c>
      <c r="D156" t="s">
        <v>742</v>
      </c>
    </row>
    <row r="157" spans="1:4" x14ac:dyDescent="0.3">
      <c r="A157" t="s">
        <v>378</v>
      </c>
      <c r="B157" t="s">
        <v>1265</v>
      </c>
      <c r="C157" t="s">
        <v>905</v>
      </c>
      <c r="D157" t="s">
        <v>742</v>
      </c>
    </row>
    <row r="158" spans="1:4" x14ac:dyDescent="0.3">
      <c r="A158" t="s">
        <v>353</v>
      </c>
      <c r="B158" t="s">
        <v>1267</v>
      </c>
      <c r="C158" t="s">
        <v>906</v>
      </c>
      <c r="D158" t="s">
        <v>742</v>
      </c>
    </row>
    <row r="159" spans="1:4" x14ac:dyDescent="0.3">
      <c r="A159" t="s">
        <v>353</v>
      </c>
      <c r="B159" t="s">
        <v>1260</v>
      </c>
      <c r="C159" t="s">
        <v>907</v>
      </c>
      <c r="D159" t="s">
        <v>742</v>
      </c>
    </row>
    <row r="160" spans="1:4" x14ac:dyDescent="0.3">
      <c r="A160" t="s">
        <v>515</v>
      </c>
      <c r="B160" t="s">
        <v>1268</v>
      </c>
      <c r="C160" t="s">
        <v>908</v>
      </c>
      <c r="D160" t="s">
        <v>742</v>
      </c>
    </row>
    <row r="161" spans="1:4" x14ac:dyDescent="0.3">
      <c r="A161" t="s">
        <v>515</v>
      </c>
      <c r="B161" t="s">
        <v>1268</v>
      </c>
      <c r="C161" t="s">
        <v>908</v>
      </c>
      <c r="D161" t="s">
        <v>742</v>
      </c>
    </row>
    <row r="162" spans="1:4" x14ac:dyDescent="0.3">
      <c r="A162" t="s">
        <v>475</v>
      </c>
      <c r="B162" t="s">
        <v>1228</v>
      </c>
      <c r="C162" t="s">
        <v>1144</v>
      </c>
      <c r="D162" t="s">
        <v>742</v>
      </c>
    </row>
    <row r="163" spans="1:4" x14ac:dyDescent="0.3">
      <c r="A163" t="s">
        <v>475</v>
      </c>
      <c r="B163" t="s">
        <v>1228</v>
      </c>
      <c r="C163" t="s">
        <v>910</v>
      </c>
      <c r="D163" t="s">
        <v>742</v>
      </c>
    </row>
    <row r="164" spans="1:4" x14ac:dyDescent="0.3">
      <c r="A164" t="s">
        <v>476</v>
      </c>
      <c r="B164" t="s">
        <v>1228</v>
      </c>
      <c r="C164" t="s">
        <v>911</v>
      </c>
      <c r="D164" t="s">
        <v>742</v>
      </c>
    </row>
    <row r="165" spans="1:4" x14ac:dyDescent="0.3">
      <c r="A165" t="s">
        <v>477</v>
      </c>
      <c r="B165" t="s">
        <v>1228</v>
      </c>
      <c r="C165" t="s">
        <v>912</v>
      </c>
      <c r="D165" t="s">
        <v>742</v>
      </c>
    </row>
    <row r="166" spans="1:4" x14ac:dyDescent="0.3">
      <c r="A166" t="s">
        <v>477</v>
      </c>
      <c r="B166" t="s">
        <v>1228</v>
      </c>
      <c r="C166" t="s">
        <v>913</v>
      </c>
      <c r="D166" t="s">
        <v>742</v>
      </c>
    </row>
    <row r="167" spans="1:4" x14ac:dyDescent="0.3">
      <c r="A167" t="s">
        <v>478</v>
      </c>
      <c r="B167" t="s">
        <v>1228</v>
      </c>
      <c r="C167" t="s">
        <v>914</v>
      </c>
      <c r="D167" t="s">
        <v>742</v>
      </c>
    </row>
    <row r="168" spans="1:4" x14ac:dyDescent="0.3">
      <c r="A168" t="s">
        <v>478</v>
      </c>
      <c r="B168" t="s">
        <v>1228</v>
      </c>
      <c r="C168" t="s">
        <v>913</v>
      </c>
      <c r="D168" t="s">
        <v>742</v>
      </c>
    </row>
    <row r="169" spans="1:4" x14ac:dyDescent="0.3">
      <c r="A169" t="s">
        <v>479</v>
      </c>
      <c r="B169" t="s">
        <v>1228</v>
      </c>
      <c r="C169" t="s">
        <v>1145</v>
      </c>
      <c r="D169" t="s">
        <v>742</v>
      </c>
    </row>
    <row r="170" spans="1:4" x14ac:dyDescent="0.3">
      <c r="A170" t="s">
        <v>480</v>
      </c>
      <c r="B170" t="s">
        <v>1228</v>
      </c>
      <c r="C170" t="s">
        <v>916</v>
      </c>
      <c r="D170" t="s">
        <v>742</v>
      </c>
    </row>
    <row r="171" spans="1:4" x14ac:dyDescent="0.3">
      <c r="A171" t="s">
        <v>482</v>
      </c>
      <c r="B171" t="s">
        <v>1228</v>
      </c>
      <c r="C171" t="s">
        <v>916</v>
      </c>
      <c r="D171" t="s">
        <v>742</v>
      </c>
    </row>
    <row r="172" spans="1:4" x14ac:dyDescent="0.3">
      <c r="A172" t="s">
        <v>483</v>
      </c>
      <c r="B172" t="s">
        <v>1228</v>
      </c>
      <c r="C172" t="s">
        <v>916</v>
      </c>
      <c r="D172" t="s">
        <v>742</v>
      </c>
    </row>
    <row r="173" spans="1:4" x14ac:dyDescent="0.3">
      <c r="A173" t="s">
        <v>484</v>
      </c>
      <c r="B173" t="s">
        <v>1228</v>
      </c>
      <c r="C173" t="s">
        <v>913</v>
      </c>
      <c r="D173" t="s">
        <v>742</v>
      </c>
    </row>
    <row r="174" spans="1:4" x14ac:dyDescent="0.3">
      <c r="A174" t="s">
        <v>485</v>
      </c>
      <c r="B174" t="s">
        <v>1228</v>
      </c>
      <c r="C174" t="s">
        <v>1146</v>
      </c>
      <c r="D174" t="s">
        <v>742</v>
      </c>
    </row>
    <row r="175" spans="1:4" x14ac:dyDescent="0.3">
      <c r="A175" t="s">
        <v>880</v>
      </c>
      <c r="B175" t="s">
        <v>1253</v>
      </c>
      <c r="C175" t="s">
        <v>881</v>
      </c>
      <c r="D175" t="s">
        <v>742</v>
      </c>
    </row>
    <row r="176" spans="1:4" x14ac:dyDescent="0.3">
      <c r="A176" t="s">
        <v>500</v>
      </c>
      <c r="B176" t="s">
        <v>1228</v>
      </c>
      <c r="C176" t="s">
        <v>1147</v>
      </c>
      <c r="D176" t="s">
        <v>742</v>
      </c>
    </row>
    <row r="177" spans="1:4" x14ac:dyDescent="0.3">
      <c r="A177" t="s">
        <v>500</v>
      </c>
      <c r="B177" t="s">
        <v>1228</v>
      </c>
      <c r="C177" t="s">
        <v>1147</v>
      </c>
      <c r="D177" t="s">
        <v>742</v>
      </c>
    </row>
    <row r="178" spans="1:4" x14ac:dyDescent="0.3">
      <c r="A178" t="s">
        <v>502</v>
      </c>
      <c r="B178" t="s">
        <v>1228</v>
      </c>
      <c r="C178" t="s">
        <v>1148</v>
      </c>
      <c r="D178" t="s">
        <v>742</v>
      </c>
    </row>
    <row r="179" spans="1:4" x14ac:dyDescent="0.3">
      <c r="A179" t="s">
        <v>502</v>
      </c>
      <c r="B179" t="s">
        <v>1228</v>
      </c>
      <c r="C179" t="s">
        <v>920</v>
      </c>
      <c r="D179" t="s">
        <v>742</v>
      </c>
    </row>
    <row r="180" spans="1:4" x14ac:dyDescent="0.3">
      <c r="A180" t="s">
        <v>502</v>
      </c>
      <c r="B180" t="s">
        <v>1228</v>
      </c>
      <c r="C180" t="s">
        <v>1148</v>
      </c>
      <c r="D180" t="s">
        <v>742</v>
      </c>
    </row>
    <row r="181" spans="1:4" x14ac:dyDescent="0.3">
      <c r="A181" t="s">
        <v>502</v>
      </c>
      <c r="B181" t="s">
        <v>1228</v>
      </c>
      <c r="C181" t="s">
        <v>920</v>
      </c>
      <c r="D181" t="s">
        <v>742</v>
      </c>
    </row>
    <row r="182" spans="1:4" x14ac:dyDescent="0.3">
      <c r="A182" t="s">
        <v>880</v>
      </c>
      <c r="B182" t="s">
        <v>1253</v>
      </c>
      <c r="C182" t="s">
        <v>881</v>
      </c>
      <c r="D182" t="s">
        <v>742</v>
      </c>
    </row>
    <row r="183" spans="1:4" x14ac:dyDescent="0.3">
      <c r="A183" t="s">
        <v>1149</v>
      </c>
      <c r="B183" t="s">
        <v>1253</v>
      </c>
      <c r="C183" t="s">
        <v>1150</v>
      </c>
      <c r="D183" t="s">
        <v>742</v>
      </c>
    </row>
    <row r="184" spans="1:4" x14ac:dyDescent="0.3">
      <c r="A184" t="s">
        <v>880</v>
      </c>
      <c r="B184" t="s">
        <v>1253</v>
      </c>
      <c r="C184" t="s">
        <v>881</v>
      </c>
      <c r="D184" t="s">
        <v>742</v>
      </c>
    </row>
    <row r="185" spans="1:4" x14ac:dyDescent="0.3">
      <c r="A185" t="s">
        <v>1149</v>
      </c>
      <c r="B185" t="s">
        <v>1253</v>
      </c>
      <c r="C185" t="s">
        <v>1150</v>
      </c>
      <c r="D185" t="s">
        <v>742</v>
      </c>
    </row>
    <row r="186" spans="1:4" x14ac:dyDescent="0.3">
      <c r="A186" t="s">
        <v>88</v>
      </c>
      <c r="B186" t="s">
        <v>1269</v>
      </c>
      <c r="C186" t="s">
        <v>923</v>
      </c>
      <c r="D186" t="s">
        <v>747</v>
      </c>
    </row>
    <row r="187" spans="1:4" x14ac:dyDescent="0.3">
      <c r="A187" t="s">
        <v>88</v>
      </c>
      <c r="B187" t="s">
        <v>1252</v>
      </c>
      <c r="C187" t="s">
        <v>924</v>
      </c>
      <c r="D187" t="s">
        <v>742</v>
      </c>
    </row>
    <row r="188" spans="1:4" x14ac:dyDescent="0.3">
      <c r="A188" t="s">
        <v>88</v>
      </c>
      <c r="B188" t="s">
        <v>1270</v>
      </c>
      <c r="C188" t="s">
        <v>925</v>
      </c>
      <c r="D188" t="s">
        <v>742</v>
      </c>
    </row>
    <row r="189" spans="1:4" x14ac:dyDescent="0.3">
      <c r="A189" t="s">
        <v>91</v>
      </c>
      <c r="B189" t="s">
        <v>1271</v>
      </c>
      <c r="C189" t="s">
        <v>926</v>
      </c>
      <c r="D189" t="s">
        <v>748</v>
      </c>
    </row>
    <row r="190" spans="1:4" x14ac:dyDescent="0.3">
      <c r="A190" t="s">
        <v>91</v>
      </c>
      <c r="B190" t="s">
        <v>1228</v>
      </c>
      <c r="C190" t="s">
        <v>1151</v>
      </c>
      <c r="D190" t="s">
        <v>742</v>
      </c>
    </row>
    <row r="191" spans="1:4" x14ac:dyDescent="0.3">
      <c r="A191" t="s">
        <v>95</v>
      </c>
      <c r="B191" t="s">
        <v>1271</v>
      </c>
      <c r="C191" t="s">
        <v>926</v>
      </c>
      <c r="D191" t="s">
        <v>748</v>
      </c>
    </row>
    <row r="192" spans="1:4" x14ac:dyDescent="0.3">
      <c r="A192" t="s">
        <v>458</v>
      </c>
      <c r="B192" t="s">
        <v>1228</v>
      </c>
      <c r="C192" t="s">
        <v>1152</v>
      </c>
      <c r="D192" t="s">
        <v>742</v>
      </c>
    </row>
    <row r="193" spans="1:4" x14ac:dyDescent="0.3">
      <c r="A193" t="s">
        <v>458</v>
      </c>
      <c r="B193" t="s">
        <v>1228</v>
      </c>
      <c r="C193" t="s">
        <v>1153</v>
      </c>
      <c r="D193" t="s">
        <v>742</v>
      </c>
    </row>
    <row r="194" spans="1:4" x14ac:dyDescent="0.3">
      <c r="A194" t="s">
        <v>458</v>
      </c>
      <c r="B194" t="s">
        <v>1228</v>
      </c>
      <c r="C194" t="s">
        <v>1154</v>
      </c>
      <c r="D194" t="s">
        <v>742</v>
      </c>
    </row>
    <row r="195" spans="1:4" x14ac:dyDescent="0.3">
      <c r="A195" t="s">
        <v>96</v>
      </c>
      <c r="B195" t="s">
        <v>1272</v>
      </c>
      <c r="C195" t="s">
        <v>931</v>
      </c>
      <c r="D195" t="s">
        <v>748</v>
      </c>
    </row>
    <row r="196" spans="1:4" x14ac:dyDescent="0.3">
      <c r="A196" t="s">
        <v>96</v>
      </c>
      <c r="B196" t="s">
        <v>1269</v>
      </c>
      <c r="C196" t="s">
        <v>932</v>
      </c>
      <c r="D196" t="s">
        <v>748</v>
      </c>
    </row>
    <row r="197" spans="1:4" x14ac:dyDescent="0.3">
      <c r="A197" t="s">
        <v>96</v>
      </c>
      <c r="B197" t="s">
        <v>1262</v>
      </c>
      <c r="C197" t="s">
        <v>933</v>
      </c>
      <c r="D197" t="s">
        <v>742</v>
      </c>
    </row>
    <row r="198" spans="1:4" x14ac:dyDescent="0.3">
      <c r="A198" t="s">
        <v>96</v>
      </c>
      <c r="B198" t="s">
        <v>1252</v>
      </c>
      <c r="C198" t="s">
        <v>934</v>
      </c>
      <c r="D198" t="s">
        <v>742</v>
      </c>
    </row>
    <row r="199" spans="1:4" x14ac:dyDescent="0.3">
      <c r="A199" t="s">
        <v>96</v>
      </c>
      <c r="B199" t="s">
        <v>1265</v>
      </c>
      <c r="C199" t="s">
        <v>935</v>
      </c>
      <c r="D199" t="s">
        <v>742</v>
      </c>
    </row>
    <row r="200" spans="1:4" x14ac:dyDescent="0.3">
      <c r="A200" t="s">
        <v>96</v>
      </c>
      <c r="B200" t="s">
        <v>1273</v>
      </c>
      <c r="C200" t="s">
        <v>1155</v>
      </c>
      <c r="D200" t="s">
        <v>742</v>
      </c>
    </row>
    <row r="201" spans="1:4" x14ac:dyDescent="0.3">
      <c r="A201" t="s">
        <v>96</v>
      </c>
      <c r="B201" t="s">
        <v>1265</v>
      </c>
      <c r="C201" t="s">
        <v>935</v>
      </c>
      <c r="D201" t="s">
        <v>742</v>
      </c>
    </row>
    <row r="202" spans="1:4" x14ac:dyDescent="0.3">
      <c r="A202" t="s">
        <v>96</v>
      </c>
      <c r="B202" t="s">
        <v>1273</v>
      </c>
      <c r="C202" t="s">
        <v>1155</v>
      </c>
      <c r="D202" t="s">
        <v>742</v>
      </c>
    </row>
    <row r="203" spans="1:4" x14ac:dyDescent="0.3">
      <c r="A203" t="s">
        <v>461</v>
      </c>
      <c r="B203" t="s">
        <v>1228</v>
      </c>
      <c r="C203" t="s">
        <v>1156</v>
      </c>
      <c r="D203" t="s">
        <v>742</v>
      </c>
    </row>
    <row r="204" spans="1:4" x14ac:dyDescent="0.3">
      <c r="A204" t="s">
        <v>461</v>
      </c>
      <c r="B204" t="s">
        <v>1228</v>
      </c>
      <c r="C204" t="s">
        <v>1157</v>
      </c>
      <c r="D204" t="s">
        <v>742</v>
      </c>
    </row>
    <row r="205" spans="1:4" x14ac:dyDescent="0.3">
      <c r="A205" t="s">
        <v>461</v>
      </c>
      <c r="B205" t="s">
        <v>1228</v>
      </c>
      <c r="C205" t="s">
        <v>939</v>
      </c>
      <c r="D205" t="s">
        <v>742</v>
      </c>
    </row>
    <row r="206" spans="1:4" x14ac:dyDescent="0.3">
      <c r="A206" t="s">
        <v>461</v>
      </c>
      <c r="B206" t="s">
        <v>1228</v>
      </c>
      <c r="C206" t="s">
        <v>1158</v>
      </c>
      <c r="D206" t="s">
        <v>742</v>
      </c>
    </row>
    <row r="207" spans="1:4" x14ac:dyDescent="0.3">
      <c r="A207" t="s">
        <v>461</v>
      </c>
      <c r="B207" t="s">
        <v>1228</v>
      </c>
      <c r="C207" t="s">
        <v>1159</v>
      </c>
      <c r="D207" t="s">
        <v>742</v>
      </c>
    </row>
    <row r="208" spans="1:4" x14ac:dyDescent="0.3">
      <c r="A208" t="s">
        <v>100</v>
      </c>
      <c r="B208" t="s">
        <v>1272</v>
      </c>
      <c r="C208" t="s">
        <v>942</v>
      </c>
      <c r="D208" t="s">
        <v>748</v>
      </c>
    </row>
    <row r="209" spans="1:4" x14ac:dyDescent="0.3">
      <c r="A209" t="s">
        <v>100</v>
      </c>
      <c r="B209" t="s">
        <v>1252</v>
      </c>
      <c r="C209" t="s">
        <v>934</v>
      </c>
      <c r="D209" t="s">
        <v>742</v>
      </c>
    </row>
    <row r="210" spans="1:4" x14ac:dyDescent="0.3">
      <c r="A210" t="s">
        <v>100</v>
      </c>
      <c r="B210" t="s">
        <v>1228</v>
      </c>
      <c r="C210" t="s">
        <v>1160</v>
      </c>
      <c r="D210" t="s">
        <v>742</v>
      </c>
    </row>
    <row r="211" spans="1:4" x14ac:dyDescent="0.3">
      <c r="A211" t="s">
        <v>100</v>
      </c>
      <c r="B211" t="s">
        <v>1228</v>
      </c>
      <c r="C211" t="s">
        <v>1161</v>
      </c>
      <c r="D211" t="s">
        <v>742</v>
      </c>
    </row>
    <row r="212" spans="1:4" x14ac:dyDescent="0.3">
      <c r="A212" t="s">
        <v>102</v>
      </c>
      <c r="B212" t="s">
        <v>1274</v>
      </c>
      <c r="C212" t="s">
        <v>1162</v>
      </c>
      <c r="D212" t="s">
        <v>748</v>
      </c>
    </row>
    <row r="213" spans="1:4" x14ac:dyDescent="0.3">
      <c r="A213" t="s">
        <v>102</v>
      </c>
      <c r="B213" t="s">
        <v>1272</v>
      </c>
      <c r="C213" t="s">
        <v>946</v>
      </c>
      <c r="D213" t="s">
        <v>748</v>
      </c>
    </row>
    <row r="214" spans="1:4" x14ac:dyDescent="0.3">
      <c r="A214" t="s">
        <v>102</v>
      </c>
      <c r="B214" t="s">
        <v>1260</v>
      </c>
      <c r="C214" t="s">
        <v>947</v>
      </c>
      <c r="D214" t="s">
        <v>742</v>
      </c>
    </row>
    <row r="215" spans="1:4" x14ac:dyDescent="0.3">
      <c r="A215" t="s">
        <v>102</v>
      </c>
      <c r="B215" t="s">
        <v>1228</v>
      </c>
      <c r="C215" t="s">
        <v>1163</v>
      </c>
      <c r="D215" t="s">
        <v>742</v>
      </c>
    </row>
    <row r="216" spans="1:4" x14ac:dyDescent="0.3">
      <c r="A216" t="s">
        <v>102</v>
      </c>
      <c r="B216" t="s">
        <v>1228</v>
      </c>
      <c r="C216" t="s">
        <v>1164</v>
      </c>
      <c r="D216" t="s">
        <v>742</v>
      </c>
    </row>
    <row r="217" spans="1:4" x14ac:dyDescent="0.3">
      <c r="A217" t="s">
        <v>105</v>
      </c>
      <c r="B217" t="s">
        <v>1275</v>
      </c>
      <c r="C217" t="s">
        <v>1165</v>
      </c>
      <c r="D217" t="s">
        <v>748</v>
      </c>
    </row>
    <row r="218" spans="1:4" x14ac:dyDescent="0.3">
      <c r="A218" t="s">
        <v>105</v>
      </c>
      <c r="B218" t="s">
        <v>1275</v>
      </c>
      <c r="C218" t="s">
        <v>951</v>
      </c>
      <c r="D218" t="s">
        <v>748</v>
      </c>
    </row>
    <row r="219" spans="1:4" x14ac:dyDescent="0.3">
      <c r="A219" t="s">
        <v>105</v>
      </c>
      <c r="B219" t="s">
        <v>1228</v>
      </c>
      <c r="C219" t="s">
        <v>1166</v>
      </c>
      <c r="D219" t="s">
        <v>742</v>
      </c>
    </row>
    <row r="220" spans="1:4" x14ac:dyDescent="0.3">
      <c r="A220" t="s">
        <v>105</v>
      </c>
      <c r="B220" t="s">
        <v>1228</v>
      </c>
      <c r="C220" t="s">
        <v>1167</v>
      </c>
      <c r="D220" t="s">
        <v>742</v>
      </c>
    </row>
    <row r="221" spans="1:4" x14ac:dyDescent="0.3">
      <c r="A221" t="s">
        <v>618</v>
      </c>
      <c r="B221" t="s">
        <v>1252</v>
      </c>
      <c r="C221" t="s">
        <v>954</v>
      </c>
      <c r="D221" t="s">
        <v>742</v>
      </c>
    </row>
    <row r="222" spans="1:4" x14ac:dyDescent="0.3">
      <c r="A222" t="s">
        <v>689</v>
      </c>
      <c r="B222" t="s">
        <v>1265</v>
      </c>
      <c r="C222" t="s">
        <v>955</v>
      </c>
      <c r="D222" t="s">
        <v>742</v>
      </c>
    </row>
    <row r="223" spans="1:4" x14ac:dyDescent="0.3">
      <c r="A223" t="s">
        <v>689</v>
      </c>
      <c r="B223" t="s">
        <v>1265</v>
      </c>
      <c r="C223" t="s">
        <v>955</v>
      </c>
      <c r="D223" t="s">
        <v>742</v>
      </c>
    </row>
    <row r="224" spans="1:4" x14ac:dyDescent="0.3">
      <c r="A224" t="s">
        <v>109</v>
      </c>
      <c r="B224" t="s">
        <v>1275</v>
      </c>
      <c r="C224" t="s">
        <v>1168</v>
      </c>
      <c r="D224" t="s">
        <v>747</v>
      </c>
    </row>
    <row r="225" spans="1:4" x14ac:dyDescent="0.3">
      <c r="A225" t="s">
        <v>109</v>
      </c>
      <c r="B225" t="s">
        <v>1228</v>
      </c>
      <c r="C225" t="s">
        <v>957</v>
      </c>
      <c r="D225" t="s">
        <v>742</v>
      </c>
    </row>
    <row r="226" spans="1:4" x14ac:dyDescent="0.3">
      <c r="A226" t="s">
        <v>111</v>
      </c>
      <c r="B226" t="s">
        <v>1238</v>
      </c>
      <c r="C226" t="s">
        <v>1169</v>
      </c>
      <c r="D226" t="s">
        <v>747</v>
      </c>
    </row>
    <row r="227" spans="1:4" x14ac:dyDescent="0.3">
      <c r="A227" t="s">
        <v>112</v>
      </c>
      <c r="B227" t="s">
        <v>1272</v>
      </c>
      <c r="C227" t="s">
        <v>931</v>
      </c>
      <c r="D227" t="s">
        <v>747</v>
      </c>
    </row>
    <row r="228" spans="1:4" x14ac:dyDescent="0.3">
      <c r="A228" t="s">
        <v>113</v>
      </c>
      <c r="B228" t="s">
        <v>1272</v>
      </c>
      <c r="C228" t="s">
        <v>931</v>
      </c>
      <c r="D228" t="s">
        <v>747</v>
      </c>
    </row>
    <row r="229" spans="1:4" x14ac:dyDescent="0.3">
      <c r="A229" t="s">
        <v>113</v>
      </c>
      <c r="B229" t="s">
        <v>1228</v>
      </c>
      <c r="C229" t="s">
        <v>1170</v>
      </c>
      <c r="D229" t="s">
        <v>742</v>
      </c>
    </row>
    <row r="230" spans="1:4" x14ac:dyDescent="0.3">
      <c r="A230" t="s">
        <v>466</v>
      </c>
      <c r="B230" t="s">
        <v>1228</v>
      </c>
      <c r="C230" t="s">
        <v>1171</v>
      </c>
      <c r="D230" t="s">
        <v>742</v>
      </c>
    </row>
    <row r="231" spans="1:4" x14ac:dyDescent="0.3">
      <c r="A231" t="s">
        <v>114</v>
      </c>
      <c r="B231" t="s">
        <v>1275</v>
      </c>
      <c r="C231" t="s">
        <v>961</v>
      </c>
      <c r="D231" t="s">
        <v>747</v>
      </c>
    </row>
    <row r="232" spans="1:4" x14ac:dyDescent="0.3">
      <c r="A232" t="s">
        <v>114</v>
      </c>
      <c r="B232" t="s">
        <v>1228</v>
      </c>
      <c r="C232" t="s">
        <v>1172</v>
      </c>
      <c r="D232" t="s">
        <v>742</v>
      </c>
    </row>
    <row r="233" spans="1:4" x14ac:dyDescent="0.3">
      <c r="A233" t="s">
        <v>328</v>
      </c>
      <c r="B233" t="s">
        <v>1252</v>
      </c>
      <c r="C233" t="s">
        <v>963</v>
      </c>
      <c r="D233" t="s">
        <v>742</v>
      </c>
    </row>
    <row r="234" spans="1:4" x14ac:dyDescent="0.3">
      <c r="A234" t="s">
        <v>328</v>
      </c>
      <c r="B234" t="s">
        <v>1228</v>
      </c>
      <c r="C234" t="s">
        <v>1173</v>
      </c>
      <c r="D234" t="s">
        <v>742</v>
      </c>
    </row>
    <row r="235" spans="1:4" x14ac:dyDescent="0.3">
      <c r="A235" t="s">
        <v>328</v>
      </c>
      <c r="B235" t="s">
        <v>1228</v>
      </c>
      <c r="C235" t="s">
        <v>1174</v>
      </c>
      <c r="D235" t="s">
        <v>742</v>
      </c>
    </row>
    <row r="236" spans="1:4" x14ac:dyDescent="0.3">
      <c r="A236" t="s">
        <v>116</v>
      </c>
      <c r="B236" t="s">
        <v>1275</v>
      </c>
      <c r="C236" t="s">
        <v>966</v>
      </c>
      <c r="D236" t="s">
        <v>747</v>
      </c>
    </row>
    <row r="237" spans="1:4" x14ac:dyDescent="0.3">
      <c r="A237" t="s">
        <v>116</v>
      </c>
      <c r="B237" t="s">
        <v>1272</v>
      </c>
      <c r="C237" t="s">
        <v>931</v>
      </c>
      <c r="D237" t="s">
        <v>747</v>
      </c>
    </row>
    <row r="238" spans="1:4" x14ac:dyDescent="0.3">
      <c r="A238" t="s">
        <v>116</v>
      </c>
      <c r="B238" t="s">
        <v>1262</v>
      </c>
      <c r="C238" t="s">
        <v>967</v>
      </c>
      <c r="D238" t="s">
        <v>742</v>
      </c>
    </row>
    <row r="239" spans="1:4" x14ac:dyDescent="0.3">
      <c r="A239" t="s">
        <v>116</v>
      </c>
      <c r="B239" t="s">
        <v>1265</v>
      </c>
      <c r="C239" t="s">
        <v>968</v>
      </c>
      <c r="D239" t="s">
        <v>742</v>
      </c>
    </row>
    <row r="240" spans="1:4" x14ac:dyDescent="0.3">
      <c r="A240" t="s">
        <v>116</v>
      </c>
      <c r="B240" t="s">
        <v>1265</v>
      </c>
      <c r="C240" t="s">
        <v>968</v>
      </c>
      <c r="D240" t="s">
        <v>742</v>
      </c>
    </row>
    <row r="241" spans="1:4" x14ac:dyDescent="0.3">
      <c r="A241" t="s">
        <v>117</v>
      </c>
      <c r="B241" t="s">
        <v>1237</v>
      </c>
      <c r="C241" t="s">
        <v>1175</v>
      </c>
      <c r="D241" t="s">
        <v>747</v>
      </c>
    </row>
    <row r="242" spans="1:4" x14ac:dyDescent="0.3">
      <c r="A242" t="s">
        <v>117</v>
      </c>
      <c r="B242" t="s">
        <v>1252</v>
      </c>
      <c r="C242" t="s">
        <v>970</v>
      </c>
      <c r="D242" t="s">
        <v>742</v>
      </c>
    </row>
    <row r="243" spans="1:4" x14ac:dyDescent="0.3">
      <c r="A243" t="s">
        <v>117</v>
      </c>
      <c r="B243" t="s">
        <v>1262</v>
      </c>
      <c r="C243" t="s">
        <v>1176</v>
      </c>
      <c r="D243" t="s">
        <v>742</v>
      </c>
    </row>
    <row r="244" spans="1:4" x14ac:dyDescent="0.3">
      <c r="A244" t="s">
        <v>117</v>
      </c>
      <c r="B244" t="s">
        <v>1253</v>
      </c>
      <c r="C244" t="s">
        <v>972</v>
      </c>
      <c r="D244" t="s">
        <v>742</v>
      </c>
    </row>
    <row r="245" spans="1:4" x14ac:dyDescent="0.3">
      <c r="A245" t="s">
        <v>338</v>
      </c>
      <c r="B245" t="s">
        <v>1252</v>
      </c>
      <c r="C245" t="s">
        <v>973</v>
      </c>
      <c r="D245" t="s">
        <v>742</v>
      </c>
    </row>
    <row r="246" spans="1:4" x14ac:dyDescent="0.3">
      <c r="A246" t="s">
        <v>469</v>
      </c>
      <c r="B246" t="s">
        <v>1228</v>
      </c>
      <c r="C246" t="s">
        <v>974</v>
      </c>
      <c r="D246" t="s">
        <v>742</v>
      </c>
    </row>
    <row r="247" spans="1:4" x14ac:dyDescent="0.3">
      <c r="A247" t="s">
        <v>469</v>
      </c>
      <c r="B247" t="s">
        <v>1263</v>
      </c>
      <c r="C247" t="s">
        <v>975</v>
      </c>
      <c r="D247" t="s">
        <v>742</v>
      </c>
    </row>
    <row r="248" spans="1:4" x14ac:dyDescent="0.3">
      <c r="A248" t="s">
        <v>469</v>
      </c>
      <c r="B248" t="s">
        <v>1263</v>
      </c>
      <c r="C248" t="s">
        <v>975</v>
      </c>
      <c r="D248" t="s">
        <v>742</v>
      </c>
    </row>
    <row r="249" spans="1:4" x14ac:dyDescent="0.3">
      <c r="A249" t="s">
        <v>620</v>
      </c>
      <c r="B249" t="s">
        <v>1276</v>
      </c>
      <c r="C249" t="s">
        <v>976</v>
      </c>
      <c r="D249" t="s">
        <v>742</v>
      </c>
    </row>
    <row r="250" spans="1:4" x14ac:dyDescent="0.3">
      <c r="A250" t="s">
        <v>340</v>
      </c>
      <c r="B250" t="s">
        <v>1252</v>
      </c>
      <c r="C250" t="s">
        <v>977</v>
      </c>
      <c r="D250" t="s">
        <v>742</v>
      </c>
    </row>
    <row r="251" spans="1:4" x14ac:dyDescent="0.3">
      <c r="A251" t="s">
        <v>340</v>
      </c>
      <c r="B251" t="s">
        <v>1277</v>
      </c>
      <c r="C251" t="s">
        <v>978</v>
      </c>
      <c r="D251" t="s">
        <v>742</v>
      </c>
    </row>
    <row r="252" spans="1:4" x14ac:dyDescent="0.3">
      <c r="A252" t="s">
        <v>344</v>
      </c>
      <c r="B252" t="s">
        <v>1252</v>
      </c>
      <c r="C252" t="s">
        <v>979</v>
      </c>
      <c r="D252" t="s">
        <v>742</v>
      </c>
    </row>
    <row r="253" spans="1:4" x14ac:dyDescent="0.3">
      <c r="A253" t="s">
        <v>119</v>
      </c>
      <c r="B253" t="s">
        <v>1275</v>
      </c>
      <c r="C253" t="s">
        <v>1177</v>
      </c>
      <c r="D253" t="s">
        <v>749</v>
      </c>
    </row>
    <row r="254" spans="1:4" x14ac:dyDescent="0.3">
      <c r="A254" t="s">
        <v>119</v>
      </c>
      <c r="B254" t="s">
        <v>1278</v>
      </c>
      <c r="C254" t="s">
        <v>1178</v>
      </c>
      <c r="D254" t="s">
        <v>749</v>
      </c>
    </row>
    <row r="255" spans="1:4" x14ac:dyDescent="0.3">
      <c r="A255" t="s">
        <v>471</v>
      </c>
      <c r="B255" t="s">
        <v>1228</v>
      </c>
      <c r="C255" t="s">
        <v>982</v>
      </c>
      <c r="D255" t="s">
        <v>742</v>
      </c>
    </row>
    <row r="256" spans="1:4" x14ac:dyDescent="0.3">
      <c r="A256" t="s">
        <v>122</v>
      </c>
      <c r="B256" t="s">
        <v>1278</v>
      </c>
      <c r="C256" t="s">
        <v>983</v>
      </c>
      <c r="D256" t="s">
        <v>749</v>
      </c>
    </row>
    <row r="257" spans="1:4" x14ac:dyDescent="0.3">
      <c r="A257" t="s">
        <v>473</v>
      </c>
      <c r="B257" t="s">
        <v>1228</v>
      </c>
      <c r="C257" t="s">
        <v>982</v>
      </c>
      <c r="D257" t="s">
        <v>742</v>
      </c>
    </row>
    <row r="258" spans="1:4" x14ac:dyDescent="0.3">
      <c r="A258" t="s">
        <v>347</v>
      </c>
      <c r="B258" t="s">
        <v>1252</v>
      </c>
      <c r="C258" t="s">
        <v>984</v>
      </c>
      <c r="D258" t="s">
        <v>742</v>
      </c>
    </row>
    <row r="259" spans="1:4" x14ac:dyDescent="0.3">
      <c r="A259" t="s">
        <v>347</v>
      </c>
      <c r="B259" t="s">
        <v>1279</v>
      </c>
      <c r="C259" t="s">
        <v>985</v>
      </c>
      <c r="D259" t="s">
        <v>742</v>
      </c>
    </row>
    <row r="260" spans="1:4" x14ac:dyDescent="0.3">
      <c r="A260" t="s">
        <v>347</v>
      </c>
      <c r="B260" t="s">
        <v>1228</v>
      </c>
      <c r="C260" t="s">
        <v>986</v>
      </c>
      <c r="D260" t="s">
        <v>742</v>
      </c>
    </row>
    <row r="261" spans="1:4" x14ac:dyDescent="0.3">
      <c r="A261" t="s">
        <v>347</v>
      </c>
      <c r="B261" t="s">
        <v>1265</v>
      </c>
      <c r="C261" t="s">
        <v>1179</v>
      </c>
      <c r="D261" t="s">
        <v>742</v>
      </c>
    </row>
    <row r="262" spans="1:4" x14ac:dyDescent="0.3">
      <c r="A262" t="s">
        <v>347</v>
      </c>
      <c r="B262" t="s">
        <v>1265</v>
      </c>
      <c r="C262" t="s">
        <v>1179</v>
      </c>
      <c r="D262" t="s">
        <v>742</v>
      </c>
    </row>
    <row r="263" spans="1:4" x14ac:dyDescent="0.3">
      <c r="A263" t="s">
        <v>474</v>
      </c>
      <c r="B263" t="s">
        <v>1228</v>
      </c>
      <c r="C263" t="s">
        <v>988</v>
      </c>
      <c r="D263" t="s">
        <v>742</v>
      </c>
    </row>
    <row r="264" spans="1:4" x14ac:dyDescent="0.3">
      <c r="A264" t="s">
        <v>125</v>
      </c>
      <c r="B264" t="s">
        <v>1278</v>
      </c>
      <c r="C264" t="s">
        <v>989</v>
      </c>
      <c r="D264" t="s">
        <v>749</v>
      </c>
    </row>
    <row r="265" spans="1:4" x14ac:dyDescent="0.3">
      <c r="A265" t="s">
        <v>127</v>
      </c>
      <c r="B265" t="s">
        <v>1232</v>
      </c>
      <c r="C265" t="s">
        <v>1180</v>
      </c>
      <c r="D265" t="s">
        <v>749</v>
      </c>
    </row>
    <row r="266" spans="1:4" x14ac:dyDescent="0.3">
      <c r="A266" t="s">
        <v>127</v>
      </c>
      <c r="B266" t="s">
        <v>1228</v>
      </c>
      <c r="C266" t="s">
        <v>1181</v>
      </c>
      <c r="D266" t="s">
        <v>742</v>
      </c>
    </row>
    <row r="267" spans="1:4" x14ac:dyDescent="0.3">
      <c r="A267" t="s">
        <v>351</v>
      </c>
      <c r="B267" t="s">
        <v>1252</v>
      </c>
      <c r="C267" t="s">
        <v>992</v>
      </c>
      <c r="D267" t="s">
        <v>742</v>
      </c>
    </row>
    <row r="268" spans="1:4" x14ac:dyDescent="0.3">
      <c r="A268" t="s">
        <v>128</v>
      </c>
      <c r="B268" t="s">
        <v>1238</v>
      </c>
      <c r="C268" t="s">
        <v>993</v>
      </c>
      <c r="D268" t="s">
        <v>749</v>
      </c>
    </row>
    <row r="269" spans="1:4" x14ac:dyDescent="0.3">
      <c r="A269" t="s">
        <v>130</v>
      </c>
      <c r="B269" t="s">
        <v>1227</v>
      </c>
      <c r="C269" t="s">
        <v>994</v>
      </c>
      <c r="D269" t="s">
        <v>749</v>
      </c>
    </row>
    <row r="270" spans="1:4" x14ac:dyDescent="0.3">
      <c r="A270" t="s">
        <v>353</v>
      </c>
      <c r="B270" t="s">
        <v>1280</v>
      </c>
      <c r="C270" t="s">
        <v>995</v>
      </c>
      <c r="D270" t="s">
        <v>742</v>
      </c>
    </row>
    <row r="271" spans="1:4" x14ac:dyDescent="0.3">
      <c r="A271" t="s">
        <v>356</v>
      </c>
      <c r="B271" t="s">
        <v>1260</v>
      </c>
      <c r="C271" t="s">
        <v>996</v>
      </c>
      <c r="D271" t="s">
        <v>742</v>
      </c>
    </row>
    <row r="272" spans="1:4" x14ac:dyDescent="0.3">
      <c r="A272" t="s">
        <v>356</v>
      </c>
      <c r="B272" t="s">
        <v>1281</v>
      </c>
      <c r="C272" t="s">
        <v>997</v>
      </c>
      <c r="D272" t="s">
        <v>742</v>
      </c>
    </row>
    <row r="273" spans="1:4" x14ac:dyDescent="0.3">
      <c r="A273" t="s">
        <v>356</v>
      </c>
      <c r="B273" t="s">
        <v>1281</v>
      </c>
      <c r="C273" t="s">
        <v>997</v>
      </c>
      <c r="D273" t="s">
        <v>742</v>
      </c>
    </row>
    <row r="274" spans="1:4" x14ac:dyDescent="0.3">
      <c r="A274" t="s">
        <v>442</v>
      </c>
      <c r="B274" t="s">
        <v>1282</v>
      </c>
      <c r="C274" t="s">
        <v>998</v>
      </c>
      <c r="D274" t="s">
        <v>742</v>
      </c>
    </row>
    <row r="275" spans="1:4" x14ac:dyDescent="0.3">
      <c r="A275" t="s">
        <v>446</v>
      </c>
      <c r="B275" t="s">
        <v>1283</v>
      </c>
      <c r="C275" t="s">
        <v>999</v>
      </c>
      <c r="D275" t="s">
        <v>742</v>
      </c>
    </row>
    <row r="276" spans="1:4" x14ac:dyDescent="0.3">
      <c r="A276" t="s">
        <v>1000</v>
      </c>
      <c r="B276" t="s">
        <v>1283</v>
      </c>
      <c r="C276" t="s">
        <v>1001</v>
      </c>
      <c r="D276" t="s">
        <v>742</v>
      </c>
    </row>
    <row r="277" spans="1:4" x14ac:dyDescent="0.3">
      <c r="A277" t="s">
        <v>1182</v>
      </c>
      <c r="B277" t="s">
        <v>1253</v>
      </c>
      <c r="C277" t="s">
        <v>1183</v>
      </c>
      <c r="D277" t="s">
        <v>742</v>
      </c>
    </row>
    <row r="278" spans="1:4" x14ac:dyDescent="0.3">
      <c r="A278" t="s">
        <v>1004</v>
      </c>
      <c r="B278" t="s">
        <v>1253</v>
      </c>
      <c r="C278" t="s">
        <v>1005</v>
      </c>
      <c r="D278" t="s">
        <v>742</v>
      </c>
    </row>
    <row r="279" spans="1:4" x14ac:dyDescent="0.3">
      <c r="A279" t="s">
        <v>1006</v>
      </c>
      <c r="B279" t="s">
        <v>1253</v>
      </c>
      <c r="C279" t="s">
        <v>1007</v>
      </c>
      <c r="D279" t="s">
        <v>742</v>
      </c>
    </row>
    <row r="280" spans="1:4" x14ac:dyDescent="0.3">
      <c r="A280" t="s">
        <v>1008</v>
      </c>
      <c r="B280" t="s">
        <v>1253</v>
      </c>
      <c r="C280" t="s">
        <v>1009</v>
      </c>
      <c r="D280" t="s">
        <v>742</v>
      </c>
    </row>
    <row r="281" spans="1:4" x14ac:dyDescent="0.3">
      <c r="A281" t="s">
        <v>1010</v>
      </c>
      <c r="B281" t="s">
        <v>1284</v>
      </c>
      <c r="C281" t="s">
        <v>1011</v>
      </c>
      <c r="D281" t="s">
        <v>742</v>
      </c>
    </row>
    <row r="282" spans="1:4" x14ac:dyDescent="0.3">
      <c r="A282" t="s">
        <v>1012</v>
      </c>
      <c r="B282" t="s">
        <v>1268</v>
      </c>
      <c r="C282" t="s">
        <v>1013</v>
      </c>
      <c r="D282" t="s">
        <v>742</v>
      </c>
    </row>
    <row r="283" spans="1:4" x14ac:dyDescent="0.3">
      <c r="A283" t="s">
        <v>1012</v>
      </c>
      <c r="B283" t="s">
        <v>1268</v>
      </c>
      <c r="C283" t="s">
        <v>1013</v>
      </c>
      <c r="D283" t="s">
        <v>742</v>
      </c>
    </row>
    <row r="284" spans="1:4" x14ac:dyDescent="0.3">
      <c r="A284" t="s">
        <v>1014</v>
      </c>
      <c r="B284" t="s">
        <v>1224</v>
      </c>
      <c r="C284" t="s">
        <v>1184</v>
      </c>
      <c r="D284" t="s">
        <v>742</v>
      </c>
    </row>
    <row r="285" spans="1:4" x14ac:dyDescent="0.3">
      <c r="A285" t="s">
        <v>1016</v>
      </c>
      <c r="B285" t="s">
        <v>1224</v>
      </c>
      <c r="C285" t="s">
        <v>1017</v>
      </c>
      <c r="D285" t="s">
        <v>742</v>
      </c>
    </row>
    <row r="286" spans="1:4" x14ac:dyDescent="0.3">
      <c r="A286" t="s">
        <v>1018</v>
      </c>
      <c r="B286" t="s">
        <v>1285</v>
      </c>
      <c r="C286" t="s">
        <v>1019</v>
      </c>
      <c r="D286" t="s">
        <v>746</v>
      </c>
    </row>
    <row r="287" spans="1:4" x14ac:dyDescent="0.3">
      <c r="A287" t="s">
        <v>385</v>
      </c>
      <c r="B287" t="s">
        <v>1252</v>
      </c>
      <c r="C287" t="s">
        <v>1020</v>
      </c>
      <c r="D287" t="s">
        <v>742</v>
      </c>
    </row>
    <row r="288" spans="1:4" x14ac:dyDescent="0.3">
      <c r="A288" t="s">
        <v>212</v>
      </c>
      <c r="B288" t="s">
        <v>1285</v>
      </c>
      <c r="C288" t="s">
        <v>1185</v>
      </c>
      <c r="D288" t="s">
        <v>746</v>
      </c>
    </row>
    <row r="289" spans="1:4" x14ac:dyDescent="0.3">
      <c r="A289" t="s">
        <v>212</v>
      </c>
      <c r="B289" t="s">
        <v>1229</v>
      </c>
      <c r="C289" t="s">
        <v>1022</v>
      </c>
      <c r="D289" t="s">
        <v>746</v>
      </c>
    </row>
    <row r="290" spans="1:4" x14ac:dyDescent="0.3">
      <c r="A290" t="s">
        <v>215</v>
      </c>
      <c r="B290" t="s">
        <v>1286</v>
      </c>
      <c r="C290" t="s">
        <v>1023</v>
      </c>
      <c r="D290" t="s">
        <v>742</v>
      </c>
    </row>
    <row r="291" spans="1:4" x14ac:dyDescent="0.3">
      <c r="A291" t="s">
        <v>215</v>
      </c>
      <c r="B291" t="s">
        <v>1286</v>
      </c>
      <c r="C291" t="s">
        <v>1023</v>
      </c>
      <c r="D291" t="s">
        <v>742</v>
      </c>
    </row>
    <row r="292" spans="1:4" x14ac:dyDescent="0.3">
      <c r="A292" t="s">
        <v>215</v>
      </c>
      <c r="B292" t="s">
        <v>1237</v>
      </c>
      <c r="C292" t="s">
        <v>1024</v>
      </c>
      <c r="D292" t="s">
        <v>746</v>
      </c>
    </row>
    <row r="293" spans="1:4" x14ac:dyDescent="0.3">
      <c r="A293" t="s">
        <v>216</v>
      </c>
      <c r="B293" t="s">
        <v>1234</v>
      </c>
      <c r="C293" t="s">
        <v>1186</v>
      </c>
      <c r="D293" t="s">
        <v>746</v>
      </c>
    </row>
    <row r="294" spans="1:4" x14ac:dyDescent="0.3">
      <c r="A294" t="s">
        <v>217</v>
      </c>
      <c r="B294" t="s">
        <v>1234</v>
      </c>
      <c r="C294" t="s">
        <v>1187</v>
      </c>
      <c r="D294" t="s">
        <v>746</v>
      </c>
    </row>
    <row r="295" spans="1:4" x14ac:dyDescent="0.3">
      <c r="A295" t="s">
        <v>217</v>
      </c>
      <c r="B295" t="s">
        <v>1237</v>
      </c>
      <c r="C295" t="s">
        <v>1188</v>
      </c>
      <c r="D295" t="s">
        <v>746</v>
      </c>
    </row>
    <row r="296" spans="1:4" x14ac:dyDescent="0.3">
      <c r="A296" t="s">
        <v>217</v>
      </c>
      <c r="B296" t="s">
        <v>1237</v>
      </c>
      <c r="C296" t="s">
        <v>1189</v>
      </c>
      <c r="D296" t="s">
        <v>746</v>
      </c>
    </row>
    <row r="297" spans="1:4" x14ac:dyDescent="0.3">
      <c r="A297" t="s">
        <v>221</v>
      </c>
      <c r="B297" t="s">
        <v>1285</v>
      </c>
      <c r="C297" t="s">
        <v>1029</v>
      </c>
      <c r="D297" t="s">
        <v>746</v>
      </c>
    </row>
    <row r="298" spans="1:4" x14ac:dyDescent="0.3">
      <c r="A298" t="s">
        <v>224</v>
      </c>
      <c r="B298" t="s">
        <v>1287</v>
      </c>
      <c r="C298" t="s">
        <v>1190</v>
      </c>
      <c r="D298" t="s">
        <v>746</v>
      </c>
    </row>
    <row r="299" spans="1:4" x14ac:dyDescent="0.3">
      <c r="A299" t="s">
        <v>226</v>
      </c>
      <c r="B299" t="s">
        <v>1269</v>
      </c>
      <c r="C299" t="s">
        <v>1191</v>
      </c>
      <c r="D299" t="s">
        <v>746</v>
      </c>
    </row>
    <row r="300" spans="1:4" x14ac:dyDescent="0.3">
      <c r="A300" t="s">
        <v>229</v>
      </c>
      <c r="B300" t="s">
        <v>1269</v>
      </c>
      <c r="C300" t="s">
        <v>1192</v>
      </c>
      <c r="D300" t="s">
        <v>746</v>
      </c>
    </row>
    <row r="301" spans="1:4" x14ac:dyDescent="0.3">
      <c r="A301" t="s">
        <v>232</v>
      </c>
      <c r="B301" t="s">
        <v>1237</v>
      </c>
      <c r="C301" t="s">
        <v>1193</v>
      </c>
      <c r="D301" t="s">
        <v>746</v>
      </c>
    </row>
    <row r="302" spans="1:4" x14ac:dyDescent="0.3">
      <c r="A302" t="s">
        <v>232</v>
      </c>
      <c r="B302" t="s">
        <v>1228</v>
      </c>
      <c r="C302" t="s">
        <v>1034</v>
      </c>
      <c r="D302" t="s">
        <v>742</v>
      </c>
    </row>
    <row r="303" spans="1:4" x14ac:dyDescent="0.3">
      <c r="A303" t="s">
        <v>232</v>
      </c>
      <c r="B303" t="s">
        <v>1228</v>
      </c>
      <c r="C303" t="s">
        <v>1034</v>
      </c>
      <c r="D303" t="s">
        <v>742</v>
      </c>
    </row>
    <row r="304" spans="1:4" x14ac:dyDescent="0.3">
      <c r="A304" t="s">
        <v>233</v>
      </c>
      <c r="B304" t="s">
        <v>1237</v>
      </c>
      <c r="C304" t="s">
        <v>1035</v>
      </c>
      <c r="D304" t="s">
        <v>746</v>
      </c>
    </row>
    <row r="305" spans="1:4" x14ac:dyDescent="0.3">
      <c r="A305" t="s">
        <v>234</v>
      </c>
      <c r="B305" t="s">
        <v>1238</v>
      </c>
      <c r="C305" t="s">
        <v>1194</v>
      </c>
      <c r="D305" t="s">
        <v>746</v>
      </c>
    </row>
    <row r="306" spans="1:4" x14ac:dyDescent="0.3">
      <c r="A306" t="s">
        <v>238</v>
      </c>
      <c r="B306" t="s">
        <v>1237</v>
      </c>
      <c r="C306" t="s">
        <v>1195</v>
      </c>
      <c r="D306" t="s">
        <v>746</v>
      </c>
    </row>
    <row r="307" spans="1:4" x14ac:dyDescent="0.3">
      <c r="A307" t="s">
        <v>240</v>
      </c>
      <c r="B307" t="s">
        <v>1237</v>
      </c>
      <c r="C307" t="s">
        <v>1196</v>
      </c>
      <c r="D307" t="s">
        <v>746</v>
      </c>
    </row>
    <row r="308" spans="1:4" x14ac:dyDescent="0.3">
      <c r="A308" t="s">
        <v>243</v>
      </c>
      <c r="B308" t="s">
        <v>1269</v>
      </c>
      <c r="C308" t="s">
        <v>1197</v>
      </c>
      <c r="D308" t="s">
        <v>746</v>
      </c>
    </row>
    <row r="309" spans="1:4" x14ac:dyDescent="0.3">
      <c r="A309" t="s">
        <v>244</v>
      </c>
      <c r="B309" t="s">
        <v>1285</v>
      </c>
      <c r="C309" t="s">
        <v>1198</v>
      </c>
      <c r="D309" t="s">
        <v>746</v>
      </c>
    </row>
    <row r="310" spans="1:4" x14ac:dyDescent="0.3">
      <c r="A310" t="s">
        <v>245</v>
      </c>
      <c r="B310" t="s">
        <v>1238</v>
      </c>
      <c r="C310" t="s">
        <v>1199</v>
      </c>
      <c r="D310" t="s">
        <v>746</v>
      </c>
    </row>
    <row r="311" spans="1:4" x14ac:dyDescent="0.3">
      <c r="A311" t="s">
        <v>247</v>
      </c>
      <c r="B311" t="s">
        <v>1269</v>
      </c>
      <c r="C311" t="s">
        <v>1200</v>
      </c>
      <c r="D311" t="s">
        <v>746</v>
      </c>
    </row>
    <row r="312" spans="1:4" x14ac:dyDescent="0.3">
      <c r="A312" t="s">
        <v>250</v>
      </c>
      <c r="B312" t="s">
        <v>1269</v>
      </c>
      <c r="C312" t="s">
        <v>1043</v>
      </c>
      <c r="D312" t="s">
        <v>746</v>
      </c>
    </row>
    <row r="313" spans="1:4" x14ac:dyDescent="0.3">
      <c r="A313" t="s">
        <v>251</v>
      </c>
      <c r="B313" t="s">
        <v>1269</v>
      </c>
      <c r="C313" t="s">
        <v>1201</v>
      </c>
      <c r="D313" t="s">
        <v>746</v>
      </c>
    </row>
    <row r="314" spans="1:4" x14ac:dyDescent="0.3">
      <c r="A314" t="s">
        <v>254</v>
      </c>
      <c r="B314" t="s">
        <v>1269</v>
      </c>
      <c r="C314" t="s">
        <v>1201</v>
      </c>
      <c r="D314" t="s">
        <v>746</v>
      </c>
    </row>
    <row r="315" spans="1:4" x14ac:dyDescent="0.3">
      <c r="A315" t="s">
        <v>255</v>
      </c>
      <c r="B315" t="s">
        <v>1269</v>
      </c>
      <c r="C315" t="s">
        <v>1202</v>
      </c>
      <c r="D315" t="s">
        <v>746</v>
      </c>
    </row>
    <row r="316" spans="1:4" x14ac:dyDescent="0.3">
      <c r="A316" t="s">
        <v>258</v>
      </c>
      <c r="B316" t="s">
        <v>1269</v>
      </c>
      <c r="C316" t="s">
        <v>1203</v>
      </c>
      <c r="D316" t="s">
        <v>746</v>
      </c>
    </row>
    <row r="317" spans="1:4" x14ac:dyDescent="0.3">
      <c r="A317" t="s">
        <v>263</v>
      </c>
      <c r="B317" t="s">
        <v>1285</v>
      </c>
      <c r="C317" t="s">
        <v>1047</v>
      </c>
      <c r="D317" t="s">
        <v>746</v>
      </c>
    </row>
    <row r="318" spans="1:4" x14ac:dyDescent="0.3">
      <c r="A318" t="s">
        <v>263</v>
      </c>
      <c r="B318" t="s">
        <v>1228</v>
      </c>
      <c r="C318" t="s">
        <v>1048</v>
      </c>
      <c r="D318" t="s">
        <v>742</v>
      </c>
    </row>
    <row r="319" spans="1:4" x14ac:dyDescent="0.3">
      <c r="A319" t="s">
        <v>263</v>
      </c>
      <c r="B319" t="s">
        <v>1228</v>
      </c>
      <c r="C319" t="s">
        <v>1048</v>
      </c>
      <c r="D319" t="s">
        <v>742</v>
      </c>
    </row>
    <row r="320" spans="1:4" x14ac:dyDescent="0.3">
      <c r="A320" t="s">
        <v>265</v>
      </c>
      <c r="B320" t="s">
        <v>1234</v>
      </c>
      <c r="C320" t="s">
        <v>1049</v>
      </c>
      <c r="D320" t="s">
        <v>746</v>
      </c>
    </row>
    <row r="321" spans="1:4" x14ac:dyDescent="0.3">
      <c r="A321" t="s">
        <v>265</v>
      </c>
      <c r="B321" t="s">
        <v>1228</v>
      </c>
      <c r="C321" t="s">
        <v>1050</v>
      </c>
      <c r="D321" t="s">
        <v>742</v>
      </c>
    </row>
    <row r="322" spans="1:4" x14ac:dyDescent="0.3">
      <c r="A322" t="s">
        <v>265</v>
      </c>
      <c r="B322" t="s">
        <v>1228</v>
      </c>
      <c r="C322" t="s">
        <v>1050</v>
      </c>
      <c r="D322" t="s">
        <v>742</v>
      </c>
    </row>
    <row r="323" spans="1:4" x14ac:dyDescent="0.3">
      <c r="A323" t="s">
        <v>266</v>
      </c>
      <c r="B323" t="s">
        <v>1288</v>
      </c>
      <c r="C323" t="s">
        <v>1051</v>
      </c>
      <c r="D323" t="s">
        <v>746</v>
      </c>
    </row>
    <row r="324" spans="1:4" x14ac:dyDescent="0.3">
      <c r="A324" t="s">
        <v>266</v>
      </c>
      <c r="B324" t="s">
        <v>1289</v>
      </c>
      <c r="C324" t="s">
        <v>1052</v>
      </c>
      <c r="D324" t="s">
        <v>742</v>
      </c>
    </row>
    <row r="325" spans="1:4" x14ac:dyDescent="0.3">
      <c r="A325" t="s">
        <v>266</v>
      </c>
      <c r="B325" t="s">
        <v>1290</v>
      </c>
      <c r="C325" t="s">
        <v>1204</v>
      </c>
      <c r="D325" t="s">
        <v>742</v>
      </c>
    </row>
    <row r="326" spans="1:4" x14ac:dyDescent="0.3">
      <c r="A326" t="s">
        <v>266</v>
      </c>
      <c r="B326" t="s">
        <v>1290</v>
      </c>
      <c r="C326" t="s">
        <v>1204</v>
      </c>
      <c r="D326" t="s">
        <v>742</v>
      </c>
    </row>
    <row r="327" spans="1:4" x14ac:dyDescent="0.3">
      <c r="A327" t="s">
        <v>388</v>
      </c>
      <c r="B327" t="s">
        <v>1260</v>
      </c>
      <c r="C327" t="s">
        <v>1054</v>
      </c>
      <c r="D327" t="s">
        <v>742</v>
      </c>
    </row>
    <row r="328" spans="1:4" x14ac:dyDescent="0.3">
      <c r="A328" t="s">
        <v>268</v>
      </c>
      <c r="B328" t="s">
        <v>1225</v>
      </c>
      <c r="C328" t="s">
        <v>1205</v>
      </c>
      <c r="D328" t="s">
        <v>746</v>
      </c>
    </row>
    <row r="329" spans="1:4" x14ac:dyDescent="0.3">
      <c r="A329" t="s">
        <v>275</v>
      </c>
      <c r="B329" t="s">
        <v>1238</v>
      </c>
      <c r="C329" t="s">
        <v>1206</v>
      </c>
      <c r="D329" t="s">
        <v>746</v>
      </c>
    </row>
    <row r="330" spans="1:4" x14ac:dyDescent="0.3">
      <c r="A330" t="s">
        <v>196</v>
      </c>
      <c r="B330" t="s">
        <v>1291</v>
      </c>
      <c r="C330" t="s">
        <v>1057</v>
      </c>
      <c r="D330" t="s">
        <v>746</v>
      </c>
    </row>
    <row r="331" spans="1:4" x14ac:dyDescent="0.3">
      <c r="A331" t="s">
        <v>199</v>
      </c>
      <c r="B331" t="s">
        <v>1241</v>
      </c>
      <c r="C331" t="s">
        <v>1207</v>
      </c>
      <c r="D331" t="s">
        <v>746</v>
      </c>
    </row>
    <row r="332" spans="1:4" x14ac:dyDescent="0.3">
      <c r="A332" t="s">
        <v>199</v>
      </c>
      <c r="B332" t="s">
        <v>1241</v>
      </c>
      <c r="C332" t="s">
        <v>1059</v>
      </c>
      <c r="D332" t="s">
        <v>746</v>
      </c>
    </row>
    <row r="333" spans="1:4" x14ac:dyDescent="0.3">
      <c r="A333" t="s">
        <v>204</v>
      </c>
      <c r="B333" t="s">
        <v>1232</v>
      </c>
      <c r="C333" t="s">
        <v>1208</v>
      </c>
      <c r="D333" t="s">
        <v>746</v>
      </c>
    </row>
    <row r="334" spans="1:4" x14ac:dyDescent="0.3">
      <c r="A334" t="s">
        <v>206</v>
      </c>
      <c r="B334" t="s">
        <v>1234</v>
      </c>
      <c r="C334" t="s">
        <v>1209</v>
      </c>
      <c r="D334" t="s">
        <v>746</v>
      </c>
    </row>
    <row r="335" spans="1:4" x14ac:dyDescent="0.3">
      <c r="A335" t="s">
        <v>208</v>
      </c>
      <c r="B335" t="s">
        <v>1234</v>
      </c>
      <c r="C335" t="s">
        <v>1210</v>
      </c>
      <c r="D335" t="s">
        <v>746</v>
      </c>
    </row>
    <row r="336" spans="1:4" x14ac:dyDescent="0.3">
      <c r="A336" t="s">
        <v>208</v>
      </c>
      <c r="B336" t="s">
        <v>1234</v>
      </c>
      <c r="C336" t="s">
        <v>1211</v>
      </c>
      <c r="D336" t="s">
        <v>746</v>
      </c>
    </row>
    <row r="337" spans="1:4" x14ac:dyDescent="0.3">
      <c r="A337" t="s">
        <v>236</v>
      </c>
      <c r="B337" t="s">
        <v>1237</v>
      </c>
      <c r="C337" t="s">
        <v>1064</v>
      </c>
      <c r="D337" t="s">
        <v>746</v>
      </c>
    </row>
    <row r="338" spans="1:4" x14ac:dyDescent="0.3">
      <c r="A338" t="s">
        <v>261</v>
      </c>
      <c r="B338" t="s">
        <v>1269</v>
      </c>
      <c r="C338" t="s">
        <v>1065</v>
      </c>
      <c r="D338" t="s">
        <v>746</v>
      </c>
    </row>
    <row r="339" spans="1:4" x14ac:dyDescent="0.3">
      <c r="A339" t="s">
        <v>270</v>
      </c>
      <c r="B339" t="s">
        <v>1241</v>
      </c>
      <c r="C339" t="s">
        <v>1066</v>
      </c>
      <c r="D339" t="s">
        <v>746</v>
      </c>
    </row>
    <row r="340" spans="1:4" x14ac:dyDescent="0.3">
      <c r="A340" t="s">
        <v>272</v>
      </c>
      <c r="B340" t="s">
        <v>1241</v>
      </c>
      <c r="C340" t="s">
        <v>1067</v>
      </c>
      <c r="D340" t="s">
        <v>746</v>
      </c>
    </row>
    <row r="341" spans="1:4" x14ac:dyDescent="0.3">
      <c r="A341" t="s">
        <v>211</v>
      </c>
      <c r="B341" t="s">
        <v>1237</v>
      </c>
      <c r="C341" t="s">
        <v>1068</v>
      </c>
      <c r="D341" t="s">
        <v>746</v>
      </c>
    </row>
    <row r="342" spans="1:4" x14ac:dyDescent="0.3">
      <c r="A342" t="s">
        <v>1069</v>
      </c>
      <c r="B342" t="s">
        <v>1253</v>
      </c>
      <c r="C342" t="s">
        <v>1070</v>
      </c>
      <c r="D342" t="s">
        <v>742</v>
      </c>
    </row>
    <row r="343" spans="1:4" x14ac:dyDescent="0.3">
      <c r="A343" t="s">
        <v>1071</v>
      </c>
      <c r="B343" t="s">
        <v>1253</v>
      </c>
      <c r="C343" t="s">
        <v>1072</v>
      </c>
      <c r="D343" t="s">
        <v>742</v>
      </c>
    </row>
    <row r="344" spans="1:4" x14ac:dyDescent="0.3">
      <c r="A344" t="s">
        <v>1073</v>
      </c>
      <c r="B344" t="s">
        <v>1253</v>
      </c>
      <c r="C344" t="s">
        <v>1074</v>
      </c>
      <c r="D344" t="s">
        <v>742</v>
      </c>
    </row>
    <row r="345" spans="1:4" x14ac:dyDescent="0.3">
      <c r="A345" t="s">
        <v>1069</v>
      </c>
      <c r="B345" t="s">
        <v>1253</v>
      </c>
      <c r="C345" t="s">
        <v>1070</v>
      </c>
      <c r="D345" t="s">
        <v>742</v>
      </c>
    </row>
    <row r="346" spans="1:4" x14ac:dyDescent="0.3">
      <c r="A346" t="s">
        <v>1071</v>
      </c>
      <c r="B346" t="s">
        <v>1253</v>
      </c>
      <c r="C346" t="s">
        <v>1072</v>
      </c>
      <c r="D346" t="s">
        <v>742</v>
      </c>
    </row>
    <row r="347" spans="1:4" x14ac:dyDescent="0.3">
      <c r="A347" t="s">
        <v>1073</v>
      </c>
      <c r="B347" t="s">
        <v>1253</v>
      </c>
      <c r="C347" t="s">
        <v>1074</v>
      </c>
      <c r="D347" t="s">
        <v>742</v>
      </c>
    </row>
    <row r="348" spans="1:4" x14ac:dyDescent="0.3">
      <c r="A348" t="s">
        <v>1018</v>
      </c>
      <c r="B348" t="s">
        <v>1285</v>
      </c>
      <c r="C348" t="s">
        <v>1075</v>
      </c>
      <c r="D348" t="s">
        <v>743</v>
      </c>
    </row>
    <row r="349" spans="1:4" x14ac:dyDescent="0.3">
      <c r="A349" t="s">
        <v>1076</v>
      </c>
      <c r="B349" t="s">
        <v>1225</v>
      </c>
      <c r="C349" t="s">
        <v>1077</v>
      </c>
      <c r="D349" t="s">
        <v>743</v>
      </c>
    </row>
    <row r="350" spans="1:4" x14ac:dyDescent="0.3">
      <c r="A350" t="s">
        <v>1078</v>
      </c>
      <c r="B350" t="s">
        <v>1225</v>
      </c>
      <c r="C350" t="s">
        <v>1079</v>
      </c>
      <c r="D350" t="s">
        <v>743</v>
      </c>
    </row>
    <row r="351" spans="1:4" x14ac:dyDescent="0.3">
      <c r="A351" t="s">
        <v>285</v>
      </c>
      <c r="B351" t="s">
        <v>1234</v>
      </c>
      <c r="C351" t="s">
        <v>1212</v>
      </c>
      <c r="D351" t="s">
        <v>743</v>
      </c>
    </row>
    <row r="352" spans="1:4" x14ac:dyDescent="0.3">
      <c r="A352" t="s">
        <v>287</v>
      </c>
      <c r="B352" t="s">
        <v>1235</v>
      </c>
      <c r="C352" t="s">
        <v>1213</v>
      </c>
      <c r="D352" t="s">
        <v>743</v>
      </c>
    </row>
    <row r="353" spans="1:4" x14ac:dyDescent="0.3">
      <c r="A353" t="s">
        <v>288</v>
      </c>
      <c r="B353" t="s">
        <v>1234</v>
      </c>
      <c r="C353" t="s">
        <v>1082</v>
      </c>
      <c r="D353" t="s">
        <v>743</v>
      </c>
    </row>
    <row r="354" spans="1:4" x14ac:dyDescent="0.3">
      <c r="A354" t="s">
        <v>291</v>
      </c>
      <c r="B354" t="s">
        <v>1234</v>
      </c>
      <c r="C354" t="s">
        <v>1214</v>
      </c>
      <c r="D354" t="s">
        <v>743</v>
      </c>
    </row>
    <row r="355" spans="1:4" x14ac:dyDescent="0.3">
      <c r="A355" t="s">
        <v>293</v>
      </c>
      <c r="B355" t="s">
        <v>1285</v>
      </c>
      <c r="C355" t="s">
        <v>1215</v>
      </c>
      <c r="D355" t="s">
        <v>743</v>
      </c>
    </row>
    <row r="356" spans="1:4" x14ac:dyDescent="0.3">
      <c r="A356" t="s">
        <v>293</v>
      </c>
      <c r="B356" t="s">
        <v>1229</v>
      </c>
      <c r="C356" t="s">
        <v>1085</v>
      </c>
      <c r="D356" t="s">
        <v>743</v>
      </c>
    </row>
    <row r="357" spans="1:4" x14ac:dyDescent="0.3">
      <c r="A357" t="s">
        <v>295</v>
      </c>
      <c r="B357" t="s">
        <v>1231</v>
      </c>
      <c r="C357" t="s">
        <v>1086</v>
      </c>
      <c r="D357" t="s">
        <v>743</v>
      </c>
    </row>
    <row r="358" spans="1:4" x14ac:dyDescent="0.3">
      <c r="A358" t="s">
        <v>298</v>
      </c>
      <c r="B358" t="s">
        <v>1231</v>
      </c>
      <c r="C358" t="s">
        <v>1216</v>
      </c>
      <c r="D358" t="s">
        <v>743</v>
      </c>
    </row>
    <row r="359" spans="1:4" x14ac:dyDescent="0.3">
      <c r="A359" t="s">
        <v>300</v>
      </c>
      <c r="B359" t="s">
        <v>1231</v>
      </c>
      <c r="C359" t="s">
        <v>1088</v>
      </c>
      <c r="D359" t="s">
        <v>743</v>
      </c>
    </row>
    <row r="360" spans="1:4" x14ac:dyDescent="0.3">
      <c r="A360" t="s">
        <v>303</v>
      </c>
      <c r="B360" t="s">
        <v>1292</v>
      </c>
      <c r="C360" t="s">
        <v>1089</v>
      </c>
      <c r="D360" t="s">
        <v>743</v>
      </c>
    </row>
    <row r="361" spans="1:4" x14ac:dyDescent="0.3">
      <c r="A361" t="s">
        <v>399</v>
      </c>
      <c r="B361" t="s">
        <v>1293</v>
      </c>
      <c r="C361" t="s">
        <v>1090</v>
      </c>
      <c r="D361" t="s">
        <v>742</v>
      </c>
    </row>
    <row r="362" spans="1:4" x14ac:dyDescent="0.3">
      <c r="A362" t="s">
        <v>277</v>
      </c>
      <c r="B362" t="s">
        <v>1241</v>
      </c>
      <c r="C362" t="s">
        <v>1091</v>
      </c>
      <c r="D362" t="s">
        <v>743</v>
      </c>
    </row>
    <row r="363" spans="1:4" x14ac:dyDescent="0.3">
      <c r="A363" t="s">
        <v>402</v>
      </c>
      <c r="B363" t="s">
        <v>1260</v>
      </c>
      <c r="C363" t="s">
        <v>1092</v>
      </c>
      <c r="D363"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Lutz</dc:creator>
  <cp:lastModifiedBy>Jens Scheerlinck</cp:lastModifiedBy>
  <dcterms:created xsi:type="dcterms:W3CDTF">2016-03-14T17:23:36Z</dcterms:created>
  <dcterms:modified xsi:type="dcterms:W3CDTF">2016-03-21T12:27:32Z</dcterms:modified>
</cp:coreProperties>
</file>