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atry\Downloads\"/>
    </mc:Choice>
  </mc:AlternateContent>
  <xr:revisionPtr revIDLastSave="0" documentId="13_ncr:1_{6C9D19D3-452D-4D77-8FF5-BF8099B785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definedNames>
    <definedName name="_xlchart.v1.0" hidden="1">Arkusz1!$A$1:$A$32</definedName>
    <definedName name="_xlchart.v1.1" hidden="1">Arkusz1!$A$1:$A$32</definedName>
    <definedName name="_xlchart.v1.2" hidden="1">Arkusz1!$A$1:$A$32</definedName>
    <definedName name="_xlchart.v1.3" hidden="1">Arkusz1!$A$1:$A$32</definedName>
    <definedName name="_xlchart.v1.4" hidden="1">Arkusz1!$A$1:$A$32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/>
  <c r="X6" i="1"/>
  <c r="W6" i="1"/>
  <c r="V6" i="1"/>
  <c r="T6" i="1"/>
  <c r="S6" i="1"/>
  <c r="R6" i="1"/>
  <c r="Q6" i="1"/>
  <c r="P6" i="1" a="1"/>
  <c r="P6" i="1" s="1"/>
  <c r="O6" i="1"/>
  <c r="N6" i="1"/>
  <c r="G7" i="1"/>
  <c r="G8" i="1"/>
  <c r="G9" i="1"/>
  <c r="G10" i="1"/>
  <c r="G11" i="1"/>
  <c r="G6" i="1"/>
  <c r="I6" i="1" a="1"/>
  <c r="I7" i="1" s="1"/>
  <c r="D1" i="1"/>
  <c r="I10" i="1" l="1"/>
  <c r="I6" i="1"/>
  <c r="I9" i="1"/>
  <c r="I8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<sst xmlns="http://schemas.openxmlformats.org/spreadsheetml/2006/main" count="40" uniqueCount="40">
  <si>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R</t>
  </si>
  <si>
    <t>k</t>
  </si>
  <si>
    <t>h</t>
  </si>
  <si>
    <t>Statystyka opisowa</t>
  </si>
  <si>
    <t>zmienna</t>
  </si>
  <si>
    <t>dawka</t>
  </si>
  <si>
    <t>Nważnych</t>
  </si>
  <si>
    <t>Średnia</t>
  </si>
  <si>
    <t>Mediana</t>
  </si>
  <si>
    <t>Moda</t>
  </si>
  <si>
    <t xml:space="preserve">Licznosc mody </t>
  </si>
  <si>
    <t>min</t>
  </si>
  <si>
    <t>maks</t>
  </si>
  <si>
    <t>dolny kwart</t>
  </si>
  <si>
    <t>gorny kwart</t>
  </si>
  <si>
    <t>odch. Std</t>
  </si>
  <si>
    <t>wsp. Zmn</t>
  </si>
  <si>
    <t>skoczność</t>
  </si>
  <si>
    <t>Średnia dobowa dawka promieniowania wynosi 13,2 MED</t>
  </si>
  <si>
    <t xml:space="preserve">Współczynnnik zmiennośći 29,2% - </t>
  </si>
  <si>
    <t xml:space="preserve">odchylenie standardowe stanowi 29,2% </t>
  </si>
  <si>
    <t>wartości średniej</t>
  </si>
  <si>
    <t>Mediqana 13,5 : w co najmniej 50%</t>
  </si>
  <si>
    <t xml:space="preserve">miejscowości dawka promieniowania </t>
  </si>
  <si>
    <t>wynosi co najwyżej 13,5 MED</t>
  </si>
  <si>
    <t>(i w co najmniej 50% miejscowosci</t>
  </si>
  <si>
    <t>dawka promieniowania wynosi co</t>
  </si>
  <si>
    <t>najmniej 13,5 MED)</t>
  </si>
  <si>
    <t>(i w co najmniej 75% miejscowosci</t>
  </si>
  <si>
    <t>dawks prom wynosci no najmniej 11,5 MED)</t>
  </si>
  <si>
    <t>Górny Kwartyl 15: co  najmniej 75% miejscow</t>
  </si>
  <si>
    <t>dawka prom wynosi co najwyzej 15</t>
  </si>
  <si>
    <t>(i w co najmniej 25% miejscow</t>
  </si>
  <si>
    <t>dawka prom wynosci co najmniej 15)</t>
  </si>
  <si>
    <t>wspołczynnik skoczności - 0,34-</t>
  </si>
  <si>
    <t xml:space="preserve">asymetria lewostronna - w wiecej niż </t>
  </si>
  <si>
    <t>50% miejsowości dawka promieniowania</t>
  </si>
  <si>
    <t>jest powyżej średniej.</t>
  </si>
  <si>
    <t>Dolny Kwartyl 11,75: co najmniej 25% miejscowości</t>
  </si>
  <si>
    <t>dawka promieniowania wynosci co najwyżej 11,75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</si>
</sst>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2" fillId="0" borderId="0" xfId="1" applyNumberFormat="1" applyFont="1" applyAlignment="1">
      <alignment vertical="center"/>
    </xf>
  </cellXfs>
  <cellStyles count="2">
    <cellStyle name="Normalny" xfId="0" builtinId="0"/>
    <cellStyle name="Normalny_Arkusz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Histogram:</a:t>
            </a:r>
            <a:r>
              <a:rPr lang="pl-PL" baseline="0"/>
              <a:t> średnie dobowe dawki promieniowania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0226851851851854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Arkusz1!$G$6:$G$11</c:f>
              <c:strCache>
                <c:ptCount val="6"/>
                <c:pt idx="0">
                  <c:v>3-6</c:v>
                </c:pt>
                <c:pt idx="1">
                  <c:v>6-9</c:v>
                </c:pt>
                <c:pt idx="2">
                  <c:v>9-12</c:v>
                </c:pt>
                <c:pt idx="3">
                  <c:v>12-15</c:v>
                </c:pt>
                <c:pt idx="4">
                  <c:v>15-18</c:v>
                </c:pt>
                <c:pt idx="5">
                  <c:v>18-21</c:v>
                </c:pt>
              </c:strCache>
            </c:strRef>
          </c:cat>
          <c:val>
            <c:numRef>
              <c:f>Arkusz1!$I$6:$I$11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F-4870-A1C3-216CFB1DD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1"/>
        <c:axId val="361992328"/>
        <c:axId val="361995072"/>
      </c:barChart>
      <c:catAx>
        <c:axId val="361992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1995072"/>
        <c:crosses val="autoZero"/>
        <c:auto val="1"/>
        <c:lblAlgn val="ctr"/>
        <c:lblOffset val="100"/>
        <c:noMultiLvlLbl val="0"/>
      </c:catAx>
      <c:valAx>
        <c:axId val="3619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1992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pomary dawki promieniowania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pomary dawki promieniowania</a:t>
          </a:r>
        </a:p>
      </cx:txPr>
    </cx:title>
    <cx:plotArea>
      <cx:plotAreaRegion>
        <cx:series layoutId="boxWhisker" uniqueId="{C880198D-71A2-4843-A587-900B647B2235}">
          <cx:spPr>
            <a:solidFill>
              <a:sysClr val="window" lastClr="FFFFFF"/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63999999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pomary dawki promieniowania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pomary dawki promieniowania</a:t>
          </a:r>
        </a:p>
      </cx:txPr>
    </cx:title>
    <cx:plotArea>
      <cx:plotAreaRegion>
        <cx:series layoutId="boxWhisker" uniqueId="{C880198D-71A2-4843-A587-900B647B2235}">
          <cx:spPr>
            <a:solidFill>
              <a:sysClr val="window" lastClr="FFFFFF"/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0" nonoutliers="1" outliers="1"/>
            <cx:statistics quartileMethod="exclusive"/>
          </cx:layoutPr>
        </cx:series>
      </cx:plotAreaRegion>
      <cx:axis id="0" hidden="1">
        <cx:catScaling gapWidth="1.63999999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pomary dawki promieniowania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pomary dawki promieniowania</a:t>
          </a:r>
        </a:p>
      </cx:txPr>
    </cx:title>
    <cx:plotArea>
      <cx:plotAreaRegion>
        <cx:series layoutId="boxWhisker" uniqueId="{C880198D-71A2-4843-A587-900B647B2235}">
          <cx:spPr>
            <a:solidFill>
              <a:schemeClr val="bg1"/>
            </a:solidFill>
            <a:ln>
              <a:noFill/>
            </a:ln>
          </cx:spPr>
          <cx:dataLabels>
            <cx:spPr>
              <a:ln>
                <a:noFill/>
              </a:ln>
              <a:effectLst>
                <a:glow>
                  <a:schemeClr val="bg1">
                    <a:alpha val="40000"/>
                  </a:schemeClr>
                </a:glow>
              </a:effectLst>
            </cx:spPr>
            <cx:visibility seriesName="0" categoryName="0" value="1"/>
            <cx:separator>, </cx:separator>
          </cx:dataLabels>
          <cx:dataId val="0"/>
          <cx:layoutPr>
            <cx:visibility meanLine="0" meanMarker="0" nonoutliers="1" outliers="1"/>
            <cx:statistics quartileMethod="exclusive"/>
          </cx:layoutPr>
        </cx:series>
      </cx:plotAreaRegion>
      <cx:axis id="0" hidden="1">
        <cx:catScaling gapWidth="1.63999999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14</xdr:row>
      <xdr:rowOff>128587</xdr:rowOff>
    </xdr:from>
    <xdr:to>
      <xdr:col>10</xdr:col>
      <xdr:colOff>542925</xdr:colOff>
      <xdr:row>29</xdr:row>
      <xdr:rowOff>14287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571499</xdr:colOff>
      <xdr:row>29</xdr:row>
      <xdr:rowOff>123825</xdr:rowOff>
    </xdr:from>
    <xdr:to>
      <xdr:col>12</xdr:col>
      <xdr:colOff>333375</xdr:colOff>
      <xdr:row>57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7E56611D-289A-AC20-FAF1-6624A835EB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1099" y="5667375"/>
              <a:ext cx="6515101" cy="539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</xdr:col>
      <xdr:colOff>542925</xdr:colOff>
      <xdr:row>59</xdr:row>
      <xdr:rowOff>95250</xdr:rowOff>
    </xdr:from>
    <xdr:to>
      <xdr:col>12</xdr:col>
      <xdr:colOff>304801</xdr:colOff>
      <xdr:row>87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F2F243E2-F957-44B1-AAD8-018E8D918D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525" y="11353800"/>
              <a:ext cx="6515101" cy="539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</xdr:col>
      <xdr:colOff>552450</xdr:colOff>
      <xdr:row>90</xdr:row>
      <xdr:rowOff>28575</xdr:rowOff>
    </xdr:from>
    <xdr:to>
      <xdr:col>12</xdr:col>
      <xdr:colOff>314326</xdr:colOff>
      <xdr:row>118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Wykres 4">
              <a:extLst>
                <a:ext uri="{FF2B5EF4-FFF2-40B4-BE49-F238E27FC236}">
                  <a16:creationId xmlns:a16="http://schemas.microsoft.com/office/drawing/2014/main" id="{B76671B5-4B2D-4A5C-B145-9A1F7A3990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2050" y="17192625"/>
              <a:ext cx="6515101" cy="539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activeCell="R103" sqref="R103"/>
    </sheetView>
  </sheetViews>
  <sheetFormatPr defaultRowHeight="15" x14ac:dyDescent="0.25"/>
  <cols>
    <col min="4" max="4" width="9.85546875" bestFit="1" customWidth="1"/>
    <col min="13" max="13" width="9.85546875" bestFit="1" customWidth="1"/>
    <col min="15" max="15" width="9.85546875" bestFit="1" customWidth="1"/>
    <col min="17" max="17" width="14.140625" bestFit="1" customWidth="1"/>
    <col min="18" max="18" width="9.85546875" bestFit="1" customWidth="1"/>
    <col min="19" max="19" width="5.5703125" bestFit="1" customWidth="1"/>
    <col min="20" max="21" width="11.42578125" bestFit="1" customWidth="1"/>
    <col min="24" max="24" width="9.7109375" bestFit="1" customWidth="1"/>
  </cols>
  <sheetData>
    <row r="1" spans="1:24" x14ac:dyDescent="0.25">
      <c r="A1" s="6">
        <v>14</v>
      </c>
      <c r="C1" t="s">
        <v>0</v>
      </c>
      <c r="D1">
        <f>MAX(A1:A32)-MIN(A1:A32)</f>
        <v>17</v>
      </c>
    </row>
    <row r="2" spans="1:24" x14ac:dyDescent="0.25">
      <c r="A2" s="6">
        <v>15</v>
      </c>
    </row>
    <row r="3" spans="1:24" ht="15.75" thickBot="1" x14ac:dyDescent="0.3">
      <c r="A3" s="6">
        <v>13</v>
      </c>
      <c r="C3" t="s">
        <v>1</v>
      </c>
      <c r="D3">
        <v>6</v>
      </c>
    </row>
    <row r="4" spans="1:24" ht="15.75" thickBot="1" x14ac:dyDescent="0.3">
      <c r="A4" s="6">
        <v>12</v>
      </c>
      <c r="C4" t="s">
        <v>2</v>
      </c>
      <c r="D4">
        <v>3</v>
      </c>
      <c r="M4" s="3" t="s">
        <v>3</v>
      </c>
      <c r="N4" s="4"/>
      <c r="O4" s="4"/>
      <c r="P4" s="4"/>
      <c r="Q4" s="4"/>
      <c r="R4" s="4"/>
      <c r="S4" s="4"/>
      <c r="T4" s="4"/>
      <c r="U4" s="4"/>
      <c r="V4" s="4"/>
      <c r="W4" s="4"/>
      <c r="X4" s="5"/>
    </row>
    <row r="5" spans="1:24" x14ac:dyDescent="0.25">
      <c r="A5" s="6">
        <v>21</v>
      </c>
      <c r="L5" t="s">
        <v>4</v>
      </c>
      <c r="M5" s="2" t="s">
        <v>6</v>
      </c>
      <c r="N5" s="2" t="s">
        <v>7</v>
      </c>
      <c r="O5" s="2" t="s">
        <v>8</v>
      </c>
      <c r="P5" s="2" t="s">
        <v>9</v>
      </c>
      <c r="Q5" s="2" t="s">
        <v>10</v>
      </c>
      <c r="R5" s="2" t="s">
        <v>11</v>
      </c>
      <c r="S5" s="2" t="s">
        <v>12</v>
      </c>
      <c r="T5" s="2" t="s">
        <v>13</v>
      </c>
      <c r="U5" s="2" t="s">
        <v>14</v>
      </c>
      <c r="V5" s="2" t="s">
        <v>15</v>
      </c>
      <c r="W5" s="2" t="s">
        <v>16</v>
      </c>
      <c r="X5" s="2" t="s">
        <v>17</v>
      </c>
    </row>
    <row r="6" spans="1:24" x14ac:dyDescent="0.25">
      <c r="A6" s="6">
        <v>15</v>
      </c>
      <c r="D6">
        <v>3</v>
      </c>
      <c r="E6">
        <v>6</v>
      </c>
      <c r="G6" t="str">
        <f>D6&amp;"-"&amp;E6</f>
        <v>3-6</v>
      </c>
      <c r="I6">
        <f t="array" ref="I6:I11">FREQUENCY(A1:A32,E6:E11)</f>
        <v>2</v>
      </c>
      <c r="L6" t="s">
        <v>5</v>
      </c>
      <c r="M6" s="1">
        <v>32</v>
      </c>
      <c r="N6" s="1">
        <f>AVERAGE(A1:A32)</f>
        <v>13.1875</v>
      </c>
      <c r="O6" s="1">
        <f>MEDIAN(A1:A32)</f>
        <v>13.5</v>
      </c>
      <c r="P6" s="1" cm="1">
        <f t="array" ref="P6:P7">_xlfn.MODE.MULT(A:A)</f>
        <v>14</v>
      </c>
      <c r="Q6" s="1">
        <f>COUNTIF(A:A,P6)</f>
        <v>5</v>
      </c>
      <c r="R6" s="1">
        <f>MIN(A:A)</f>
        <v>4</v>
      </c>
      <c r="S6" s="1">
        <f>MAX(A1:A32)</f>
        <v>21</v>
      </c>
      <c r="T6" s="1">
        <f>_xlfn.QUARTILE.INC(A1:A32,1)</f>
        <v>11.75</v>
      </c>
      <c r="U6" s="1">
        <f>_xlfn.QUARTILE.INC(A1:A32,3)</f>
        <v>15</v>
      </c>
      <c r="V6" s="1">
        <f>_xlfn.STDEV.S(A1:A32)</f>
        <v>3.8557665235165586</v>
      </c>
      <c r="W6" s="1">
        <f>(V6/N6)*100</f>
        <v>29.238039988751158</v>
      </c>
      <c r="X6" s="1">
        <f>SKEW(A1:A32)</f>
        <v>-0.33941532955235348</v>
      </c>
    </row>
    <row r="7" spans="1:24" x14ac:dyDescent="0.25">
      <c r="A7" s="6">
        <v>17</v>
      </c>
      <c r="D7">
        <v>6</v>
      </c>
      <c r="E7">
        <v>9</v>
      </c>
      <c r="G7" t="str">
        <f t="shared" ref="G7:G11" si="0">D7&amp;"-"&amp;E7</f>
        <v>6-9</v>
      </c>
      <c r="I7">
        <v>3</v>
      </c>
      <c r="P7">
        <v>12</v>
      </c>
    </row>
    <row r="8" spans="1:24" x14ac:dyDescent="0.25">
      <c r="A8" s="6">
        <v>20</v>
      </c>
      <c r="D8">
        <v>9</v>
      </c>
      <c r="E8">
        <v>12</v>
      </c>
      <c r="G8" t="str">
        <f t="shared" si="0"/>
        <v>9-12</v>
      </c>
      <c r="I8">
        <v>8</v>
      </c>
    </row>
    <row r="9" spans="1:24" x14ac:dyDescent="0.25">
      <c r="A9" s="6">
        <v>7</v>
      </c>
      <c r="D9">
        <v>12</v>
      </c>
      <c r="E9">
        <v>15</v>
      </c>
      <c r="G9" t="str">
        <f t="shared" si="0"/>
        <v>12-15</v>
      </c>
      <c r="I9">
        <v>12</v>
      </c>
      <c r="N9" t="s">
        <v>18</v>
      </c>
    </row>
    <row r="10" spans="1:24" x14ac:dyDescent="0.25">
      <c r="A10" s="6">
        <v>12</v>
      </c>
      <c r="D10">
        <v>15</v>
      </c>
      <c r="E10">
        <v>18</v>
      </c>
      <c r="G10" t="str">
        <f t="shared" si="0"/>
        <v>15-18</v>
      </c>
      <c r="I10">
        <v>4</v>
      </c>
    </row>
    <row r="11" spans="1:24" x14ac:dyDescent="0.25">
      <c r="A11" s="6">
        <v>5</v>
      </c>
      <c r="D11">
        <v>18</v>
      </c>
      <c r="E11">
        <v>21</v>
      </c>
      <c r="G11" t="str">
        <f t="shared" si="0"/>
        <v>18-21</v>
      </c>
      <c r="I11">
        <v>3</v>
      </c>
      <c r="N11" t="s">
        <v>19</v>
      </c>
    </row>
    <row r="12" spans="1:24" x14ac:dyDescent="0.25">
      <c r="A12" s="6">
        <v>9</v>
      </c>
      <c r="N12" t="s">
        <v>20</v>
      </c>
    </row>
    <row r="13" spans="1:24" x14ac:dyDescent="0.25">
      <c r="A13" s="6">
        <v>12</v>
      </c>
      <c r="N13" t="s">
        <v>21</v>
      </c>
    </row>
    <row r="14" spans="1:24" x14ac:dyDescent="0.25">
      <c r="A14" s="6">
        <v>13</v>
      </c>
    </row>
    <row r="15" spans="1:24" x14ac:dyDescent="0.25">
      <c r="A15" s="6">
        <v>19</v>
      </c>
      <c r="N15" t="s">
        <v>22</v>
      </c>
    </row>
    <row r="16" spans="1:24" x14ac:dyDescent="0.25">
      <c r="A16" s="6">
        <v>4</v>
      </c>
      <c r="N16" t="s">
        <v>23</v>
      </c>
    </row>
    <row r="17" spans="1:14" x14ac:dyDescent="0.25">
      <c r="A17" s="6">
        <v>10</v>
      </c>
      <c r="N17" t="s">
        <v>24</v>
      </c>
    </row>
    <row r="18" spans="1:14" x14ac:dyDescent="0.25">
      <c r="A18" s="6">
        <v>11</v>
      </c>
      <c r="N18" t="s">
        <v>25</v>
      </c>
    </row>
    <row r="19" spans="1:14" x14ac:dyDescent="0.25">
      <c r="A19" s="6">
        <v>14</v>
      </c>
      <c r="N19" t="s">
        <v>26</v>
      </c>
    </row>
    <row r="20" spans="1:14" x14ac:dyDescent="0.25">
      <c r="A20" s="6">
        <v>9</v>
      </c>
      <c r="N20" t="s">
        <v>27</v>
      </c>
    </row>
    <row r="21" spans="1:14" x14ac:dyDescent="0.25">
      <c r="A21" s="6">
        <v>12</v>
      </c>
    </row>
    <row r="22" spans="1:14" x14ac:dyDescent="0.25">
      <c r="A22" s="6">
        <v>11</v>
      </c>
      <c r="N22" t="s">
        <v>38</v>
      </c>
    </row>
    <row r="23" spans="1:14" x14ac:dyDescent="0.25">
      <c r="A23" s="6">
        <v>15</v>
      </c>
      <c r="N23" t="s">
        <v>39</v>
      </c>
    </row>
    <row r="24" spans="1:14" x14ac:dyDescent="0.25">
      <c r="A24" s="6">
        <v>14</v>
      </c>
      <c r="N24" t="s">
        <v>28</v>
      </c>
    </row>
    <row r="25" spans="1:14" x14ac:dyDescent="0.25">
      <c r="A25" s="6">
        <v>17</v>
      </c>
      <c r="N25" t="s">
        <v>29</v>
      </c>
    </row>
    <row r="26" spans="1:14" x14ac:dyDescent="0.25">
      <c r="A26" s="6">
        <v>13</v>
      </c>
    </row>
    <row r="27" spans="1:14" x14ac:dyDescent="0.25">
      <c r="A27" s="6">
        <v>15</v>
      </c>
      <c r="N27" t="s">
        <v>30</v>
      </c>
    </row>
    <row r="28" spans="1:14" x14ac:dyDescent="0.25">
      <c r="A28" s="6">
        <v>16</v>
      </c>
      <c r="N28" t="s">
        <v>31</v>
      </c>
    </row>
    <row r="29" spans="1:14" x14ac:dyDescent="0.25">
      <c r="A29" s="6">
        <v>12</v>
      </c>
      <c r="N29" t="s">
        <v>32</v>
      </c>
    </row>
    <row r="30" spans="1:14" x14ac:dyDescent="0.25">
      <c r="A30" s="6">
        <v>14</v>
      </c>
      <c r="N30" t="s">
        <v>33</v>
      </c>
    </row>
    <row r="31" spans="1:14" x14ac:dyDescent="0.25">
      <c r="A31" s="6">
        <v>17</v>
      </c>
    </row>
    <row r="32" spans="1:14" x14ac:dyDescent="0.25">
      <c r="A32" s="6">
        <v>14</v>
      </c>
      <c r="N32" t="s">
        <v>34</v>
      </c>
    </row>
    <row r="33" spans="14:14" x14ac:dyDescent="0.25">
      <c r="N33" t="s">
        <v>35</v>
      </c>
    </row>
    <row r="34" spans="14:14" x14ac:dyDescent="0.25">
      <c r="N34" t="s">
        <v>36</v>
      </c>
    </row>
    <row r="35" spans="14:14" x14ac:dyDescent="0.25">
      <c r="N35" t="s">
        <v>37</v>
      </c>
    </row>
  </sheetData>
  <mergeCells count="1">
    <mergeCell ref="M4:X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Emiek</cp:lastModifiedBy>
  <dcterms:created xsi:type="dcterms:W3CDTF">2022-12-08T09:59:27Z</dcterms:created>
  <dcterms:modified xsi:type="dcterms:W3CDTF">2022-12-13T19:42:45Z</dcterms:modified>
</cp:coreProperties>
</file>