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KUleuven\InDoorDeviceLocalisation\documentation\"/>
    </mc:Choice>
  </mc:AlternateContent>
  <xr:revisionPtr revIDLastSave="0" documentId="13_ncr:1_{5DF2F554-390B-48DF-BD80-524A42FCB674}" xr6:coauthVersionLast="36" xr6:coauthVersionMax="41" xr10:uidLastSave="{00000000-0000-0000-0000-000000000000}"/>
  <bookViews>
    <workbookView xWindow="20355" yWindow="0" windowWidth="17280" windowHeight="8970" xr2:uid="{00000000-000D-0000-FFFF-FFFF00000000}"/>
  </bookViews>
  <sheets>
    <sheet name="NIEUWE MACS" sheetId="3" r:id="rId1"/>
    <sheet name="Blad1" sheetId="2" r:id="rId2"/>
    <sheet name="project2Acsv_versieP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2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2" i="3"/>
  <c r="E43" i="3"/>
  <c r="E44" i="3"/>
  <c r="E45" i="3"/>
  <c r="E46" i="3"/>
  <c r="E41" i="3"/>
  <c r="E48" i="3"/>
  <c r="E49" i="3"/>
  <c r="E50" i="3"/>
  <c r="E51" i="3"/>
  <c r="E52" i="3"/>
  <c r="E53" i="3"/>
  <c r="E54" i="3"/>
  <c r="E55" i="3"/>
  <c r="E47" i="3"/>
  <c r="E2" i="3"/>
  <c r="E5" i="3"/>
  <c r="E4" i="3"/>
  <c r="E3" i="3"/>
  <c r="E6" i="3"/>
  <c r="E8" i="3"/>
  <c r="E7" i="3"/>
  <c r="E14" i="3"/>
  <c r="E13" i="3"/>
  <c r="E12" i="3"/>
  <c r="E11" i="3"/>
  <c r="E15" i="3"/>
  <c r="E10" i="3"/>
  <c r="E9" i="3"/>
  <c r="E16" i="3"/>
  <c r="E17" i="3"/>
  <c r="E18" i="3"/>
  <c r="E20" i="3"/>
  <c r="E21" i="3"/>
  <c r="E19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2" i="1"/>
  <c r="I3" i="1"/>
  <c r="J3" i="1" s="1"/>
  <c r="K3" i="1" s="1"/>
  <c r="L3" i="1" s="1"/>
  <c r="M3" i="1" s="1"/>
  <c r="I4" i="1"/>
  <c r="I5" i="1"/>
  <c r="J5" i="1" s="1"/>
  <c r="K5" i="1" s="1"/>
  <c r="L5" i="1" s="1"/>
  <c r="M5" i="1" s="1"/>
  <c r="I6" i="1"/>
  <c r="J6" i="1" s="1"/>
  <c r="K6" i="1" s="1"/>
  <c r="L6" i="1" s="1"/>
  <c r="M6" i="1" s="1"/>
  <c r="I7" i="1"/>
  <c r="J7" i="1" s="1"/>
  <c r="K7" i="1" s="1"/>
  <c r="L7" i="1" s="1"/>
  <c r="M7" i="1" s="1"/>
  <c r="N7" i="1"/>
  <c r="I8" i="1"/>
  <c r="I9" i="1"/>
  <c r="N9" i="1" s="1"/>
  <c r="I10" i="1"/>
  <c r="J10" i="1" s="1"/>
  <c r="K10" i="1" s="1"/>
  <c r="L10" i="1" s="1"/>
  <c r="M10" i="1" s="1"/>
  <c r="I11" i="1"/>
  <c r="N11" i="1" s="1"/>
  <c r="J11" i="1"/>
  <c r="K11" i="1" s="1"/>
  <c r="L11" i="1" s="1"/>
  <c r="M11" i="1" s="1"/>
  <c r="I12" i="1"/>
  <c r="I13" i="1"/>
  <c r="J13" i="1" s="1"/>
  <c r="K13" i="1" s="1"/>
  <c r="L13" i="1" s="1"/>
  <c r="M13" i="1" s="1"/>
  <c r="I14" i="1"/>
  <c r="J14" i="1" s="1"/>
  <c r="K14" i="1" s="1"/>
  <c r="L14" i="1" s="1"/>
  <c r="M14" i="1" s="1"/>
  <c r="I15" i="1"/>
  <c r="J15" i="1"/>
  <c r="K15" i="1" s="1"/>
  <c r="L15" i="1" s="1"/>
  <c r="M15" i="1" s="1"/>
  <c r="N15" i="1"/>
  <c r="I16" i="1"/>
  <c r="I17" i="1"/>
  <c r="N17" i="1" s="1"/>
  <c r="J17" i="1"/>
  <c r="K17" i="1" s="1"/>
  <c r="L17" i="1" s="1"/>
  <c r="M17" i="1" s="1"/>
  <c r="I18" i="1"/>
  <c r="J18" i="1"/>
  <c r="K18" i="1" s="1"/>
  <c r="L18" i="1" s="1"/>
  <c r="M18" i="1" s="1"/>
  <c r="N18" i="1"/>
  <c r="I19" i="1"/>
  <c r="J19" i="1"/>
  <c r="K19" i="1" s="1"/>
  <c r="L19" i="1" s="1"/>
  <c r="M19" i="1" s="1"/>
  <c r="N19" i="1"/>
  <c r="I20" i="1"/>
  <c r="I21" i="1"/>
  <c r="J21" i="1" s="1"/>
  <c r="K21" i="1" s="1"/>
  <c r="L21" i="1" s="1"/>
  <c r="M21" i="1" s="1"/>
  <c r="I22" i="1"/>
  <c r="J22" i="1"/>
  <c r="K22" i="1" s="1"/>
  <c r="L22" i="1" s="1"/>
  <c r="M22" i="1" s="1"/>
  <c r="N22" i="1"/>
  <c r="I23" i="1"/>
  <c r="J23" i="1"/>
  <c r="K23" i="1" s="1"/>
  <c r="L23" i="1" s="1"/>
  <c r="M23" i="1" s="1"/>
  <c r="N23" i="1"/>
  <c r="I24" i="1"/>
  <c r="I25" i="1"/>
  <c r="N25" i="1" s="1"/>
  <c r="J25" i="1"/>
  <c r="K25" i="1" s="1"/>
  <c r="L25" i="1" s="1"/>
  <c r="M25" i="1" s="1"/>
  <c r="I26" i="1"/>
  <c r="J26" i="1" s="1"/>
  <c r="K26" i="1" s="1"/>
  <c r="L26" i="1" s="1"/>
  <c r="M26" i="1" s="1"/>
  <c r="I27" i="1"/>
  <c r="N27" i="1" s="1"/>
  <c r="J27" i="1"/>
  <c r="K27" i="1" s="1"/>
  <c r="L27" i="1" s="1"/>
  <c r="M27" i="1" s="1"/>
  <c r="I28" i="1"/>
  <c r="I29" i="1"/>
  <c r="J29" i="1" s="1"/>
  <c r="K29" i="1" s="1"/>
  <c r="L29" i="1" s="1"/>
  <c r="M29" i="1" s="1"/>
  <c r="I30" i="1"/>
  <c r="J30" i="1" s="1"/>
  <c r="K30" i="1" s="1"/>
  <c r="L30" i="1" s="1"/>
  <c r="M30" i="1" s="1"/>
  <c r="I31" i="1"/>
  <c r="J31" i="1"/>
  <c r="K31" i="1" s="1"/>
  <c r="L31" i="1" s="1"/>
  <c r="M31" i="1" s="1"/>
  <c r="N31" i="1"/>
  <c r="I32" i="1"/>
  <c r="I33" i="1"/>
  <c r="N33" i="1" s="1"/>
  <c r="I34" i="1"/>
  <c r="J34" i="1" s="1"/>
  <c r="K34" i="1" s="1"/>
  <c r="L34" i="1" s="1"/>
  <c r="M34" i="1" s="1"/>
  <c r="I35" i="1"/>
  <c r="N35" i="1" s="1"/>
  <c r="J35" i="1"/>
  <c r="K35" i="1" s="1"/>
  <c r="L35" i="1" s="1"/>
  <c r="M35" i="1" s="1"/>
  <c r="I36" i="1"/>
  <c r="I37" i="1"/>
  <c r="N37" i="1" s="1"/>
  <c r="J37" i="1"/>
  <c r="K37" i="1" s="1"/>
  <c r="L37" i="1" s="1"/>
  <c r="M37" i="1" s="1"/>
  <c r="I38" i="1"/>
  <c r="J38" i="1" s="1"/>
  <c r="K38" i="1" s="1"/>
  <c r="L38" i="1" s="1"/>
  <c r="M38" i="1" s="1"/>
  <c r="I39" i="1"/>
  <c r="N39" i="1" s="1"/>
  <c r="I40" i="1"/>
  <c r="I41" i="1"/>
  <c r="J41" i="1"/>
  <c r="K41" i="1" s="1"/>
  <c r="L41" i="1" s="1"/>
  <c r="M41" i="1" s="1"/>
  <c r="N41" i="1"/>
  <c r="I42" i="1"/>
  <c r="J42" i="1" s="1"/>
  <c r="K42" i="1" s="1"/>
  <c r="L42" i="1" s="1"/>
  <c r="M42" i="1" s="1"/>
  <c r="I43" i="1"/>
  <c r="N43" i="1" s="1"/>
  <c r="J43" i="1"/>
  <c r="K43" i="1" s="1"/>
  <c r="L43" i="1" s="1"/>
  <c r="M43" i="1" s="1"/>
  <c r="I44" i="1"/>
  <c r="I45" i="1"/>
  <c r="N45" i="1" s="1"/>
  <c r="J45" i="1"/>
  <c r="K45" i="1" s="1"/>
  <c r="L45" i="1" s="1"/>
  <c r="M45" i="1" s="1"/>
  <c r="I46" i="1"/>
  <c r="J46" i="1" s="1"/>
  <c r="K46" i="1" s="1"/>
  <c r="L46" i="1" s="1"/>
  <c r="M46" i="1" s="1"/>
  <c r="I47" i="1"/>
  <c r="J47" i="1" s="1"/>
  <c r="K47" i="1" s="1"/>
  <c r="L47" i="1" s="1"/>
  <c r="M47" i="1" s="1"/>
  <c r="N47" i="1"/>
  <c r="I48" i="1"/>
  <c r="I49" i="1"/>
  <c r="J49" i="1" s="1"/>
  <c r="K49" i="1" s="1"/>
  <c r="L49" i="1" s="1"/>
  <c r="M49" i="1" s="1"/>
  <c r="N49" i="1"/>
  <c r="I50" i="1"/>
  <c r="J50" i="1"/>
  <c r="K50" i="1" s="1"/>
  <c r="L50" i="1" s="1"/>
  <c r="M50" i="1" s="1"/>
  <c r="N50" i="1"/>
  <c r="I51" i="1"/>
  <c r="J51" i="1"/>
  <c r="K51" i="1" s="1"/>
  <c r="L51" i="1" s="1"/>
  <c r="M51" i="1" s="1"/>
  <c r="N51" i="1"/>
  <c r="I52" i="1"/>
  <c r="I53" i="1"/>
  <c r="J53" i="1"/>
  <c r="K53" i="1" s="1"/>
  <c r="L53" i="1" s="1"/>
  <c r="M53" i="1" s="1"/>
  <c r="N53" i="1"/>
  <c r="I54" i="1"/>
  <c r="J54" i="1" s="1"/>
  <c r="K54" i="1" s="1"/>
  <c r="L54" i="1" s="1"/>
  <c r="M54" i="1" s="1"/>
  <c r="I55" i="1"/>
  <c r="J55" i="1" s="1"/>
  <c r="K55" i="1" s="1"/>
  <c r="L55" i="1" s="1"/>
  <c r="M55" i="1" s="1"/>
  <c r="I56" i="1"/>
  <c r="I57" i="1"/>
  <c r="J57" i="1" s="1"/>
  <c r="K57" i="1" s="1"/>
  <c r="L57" i="1" s="1"/>
  <c r="M57" i="1" s="1"/>
  <c r="I58" i="1"/>
  <c r="J58" i="1"/>
  <c r="K58" i="1" s="1"/>
  <c r="L58" i="1" s="1"/>
  <c r="M58" i="1" s="1"/>
  <c r="N58" i="1"/>
  <c r="I59" i="1"/>
  <c r="J59" i="1"/>
  <c r="K59" i="1" s="1"/>
  <c r="L59" i="1" s="1"/>
  <c r="M59" i="1" s="1"/>
  <c r="N59" i="1"/>
  <c r="I60" i="1"/>
  <c r="N60" i="1" s="1"/>
  <c r="J60" i="1"/>
  <c r="K60" i="1" s="1"/>
  <c r="L60" i="1" s="1"/>
  <c r="M60" i="1" s="1"/>
  <c r="I61" i="1"/>
  <c r="J61" i="1" s="1"/>
  <c r="K61" i="1" s="1"/>
  <c r="L61" i="1" s="1"/>
  <c r="M61" i="1" s="1"/>
  <c r="I62" i="1"/>
  <c r="J62" i="1" s="1"/>
  <c r="K62" i="1" s="1"/>
  <c r="L62" i="1" s="1"/>
  <c r="M62" i="1" s="1"/>
  <c r="N2" i="1"/>
  <c r="I2" i="1"/>
  <c r="J2" i="1" s="1"/>
  <c r="K2" i="1" s="1"/>
  <c r="L2" i="1" s="1"/>
  <c r="M2" i="1" s="1"/>
  <c r="N42" i="1" l="1"/>
  <c r="N34" i="1"/>
  <c r="N30" i="1"/>
  <c r="N26" i="1"/>
  <c r="N14" i="1"/>
  <c r="N10" i="1"/>
  <c r="N54" i="1"/>
  <c r="J39" i="1"/>
  <c r="K39" i="1" s="1"/>
  <c r="L39" i="1" s="1"/>
  <c r="M39" i="1" s="1"/>
  <c r="J33" i="1"/>
  <c r="K33" i="1" s="1"/>
  <c r="L33" i="1" s="1"/>
  <c r="M33" i="1" s="1"/>
  <c r="N6" i="1"/>
  <c r="N57" i="1"/>
  <c r="N55" i="1"/>
  <c r="N61" i="1"/>
  <c r="N46" i="1"/>
  <c r="N38" i="1"/>
  <c r="J9" i="1"/>
  <c r="K9" i="1" s="1"/>
  <c r="L9" i="1" s="1"/>
  <c r="M9" i="1" s="1"/>
  <c r="N29" i="1"/>
  <c r="J24" i="1"/>
  <c r="K24" i="1" s="1"/>
  <c r="L24" i="1" s="1"/>
  <c r="M24" i="1" s="1"/>
  <c r="N24" i="1"/>
  <c r="N21" i="1"/>
  <c r="J52" i="1"/>
  <c r="K52" i="1" s="1"/>
  <c r="L52" i="1" s="1"/>
  <c r="M52" i="1" s="1"/>
  <c r="N52" i="1"/>
  <c r="J56" i="1"/>
  <c r="K56" i="1" s="1"/>
  <c r="L56" i="1" s="1"/>
  <c r="M56" i="1" s="1"/>
  <c r="N56" i="1"/>
  <c r="J48" i="1"/>
  <c r="K48" i="1" s="1"/>
  <c r="L48" i="1" s="1"/>
  <c r="M48" i="1" s="1"/>
  <c r="N48" i="1"/>
  <c r="J40" i="1"/>
  <c r="K40" i="1" s="1"/>
  <c r="L40" i="1" s="1"/>
  <c r="M40" i="1" s="1"/>
  <c r="N40" i="1"/>
  <c r="J32" i="1"/>
  <c r="K32" i="1" s="1"/>
  <c r="L32" i="1" s="1"/>
  <c r="M32" i="1" s="1"/>
  <c r="N32" i="1"/>
  <c r="J16" i="1"/>
  <c r="K16" i="1" s="1"/>
  <c r="L16" i="1" s="1"/>
  <c r="M16" i="1" s="1"/>
  <c r="N16" i="1"/>
  <c r="N13" i="1"/>
  <c r="J8" i="1"/>
  <c r="K8" i="1" s="1"/>
  <c r="L8" i="1" s="1"/>
  <c r="M8" i="1" s="1"/>
  <c r="N8" i="1"/>
  <c r="N5" i="1"/>
  <c r="J44" i="1"/>
  <c r="K44" i="1" s="1"/>
  <c r="L44" i="1" s="1"/>
  <c r="M44" i="1" s="1"/>
  <c r="N44" i="1"/>
  <c r="J36" i="1"/>
  <c r="K36" i="1" s="1"/>
  <c r="L36" i="1" s="1"/>
  <c r="M36" i="1" s="1"/>
  <c r="N36" i="1"/>
  <c r="N62" i="1"/>
  <c r="J28" i="1"/>
  <c r="K28" i="1" s="1"/>
  <c r="L28" i="1" s="1"/>
  <c r="M28" i="1" s="1"/>
  <c r="N28" i="1"/>
  <c r="J20" i="1"/>
  <c r="K20" i="1" s="1"/>
  <c r="L20" i="1" s="1"/>
  <c r="M20" i="1" s="1"/>
  <c r="N20" i="1"/>
  <c r="K12" i="1"/>
  <c r="L12" i="1" s="1"/>
  <c r="M12" i="1" s="1"/>
  <c r="N12" i="1"/>
  <c r="J4" i="1"/>
  <c r="K4" i="1" s="1"/>
  <c r="L4" i="1" s="1"/>
  <c r="M4" i="1" s="1"/>
  <c r="N4" i="1"/>
  <c r="N3" i="1"/>
  <c r="B60" i="2"/>
  <c r="B6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1" i="2"/>
</calcChain>
</file>

<file path=xl/sharedStrings.xml><?xml version="1.0" encoding="utf-8"?>
<sst xmlns="http://schemas.openxmlformats.org/spreadsheetml/2006/main" count="703" uniqueCount="326">
  <si>
    <t>Aanduiding</t>
  </si>
  <si>
    <t>MAC WAN</t>
  </si>
  <si>
    <t>locatiebeschrijving</t>
  </si>
  <si>
    <t>MAC AP</t>
  </si>
  <si>
    <t>op kaart</t>
  </si>
  <si>
    <t>location id</t>
  </si>
  <si>
    <t>lwap-89102-0015</t>
  </si>
  <si>
    <t>18:80:90:26:07:68</t>
  </si>
  <si>
    <t>onderwijslab bouwkunde, muur kant station</t>
  </si>
  <si>
    <t>40:01:7a:80:7f:13</t>
  </si>
  <si>
    <t>ok</t>
  </si>
  <si>
    <t>lwap-89102-0040</t>
  </si>
  <si>
    <t>70:DF:2F:74:9A:F4</t>
  </si>
  <si>
    <t>onderzoekslab recycon</t>
  </si>
  <si>
    <t>40:01:7a:12:e0:74</t>
  </si>
  <si>
    <t>lwap-89102-0050</t>
  </si>
  <si>
    <t>00:A7:42:87:79:7C</t>
  </si>
  <si>
    <t>onderzoekslab omgevingstechnieken</t>
  </si>
  <si>
    <t>00:a7:42:8e:8b:33</t>
  </si>
  <si>
    <t>lwap-89102-0070</t>
  </si>
  <si>
    <t>2C:5A:0F:0A:C3:FC</t>
  </si>
  <si>
    <t>opslag bulk en puin</t>
  </si>
  <si>
    <t>f8:0b:cb:3d:87:63</t>
  </si>
  <si>
    <t>lwap-89102-00102</t>
  </si>
  <si>
    <t>70:DF:2F:74:9E:18</t>
  </si>
  <si>
    <t>naast toiletten inkom, boven plafond</t>
  </si>
  <si>
    <t>40:01:7a:12:ec:d3</t>
  </si>
  <si>
    <t>lwap-89102-00192-1</t>
  </si>
  <si>
    <t>00:2C:C8:EA:31:F4</t>
  </si>
  <si>
    <t>inkomhal, rechts van trappengang</t>
  </si>
  <si>
    <t>00:2c:c8:f1:36:d2</t>
  </si>
  <si>
    <t>lwap-89102-00192-2</t>
  </si>
  <si>
    <t>2C:33:11:23:F6:64</t>
  </si>
  <si>
    <t>inkomhal, links van trappengang</t>
  </si>
  <si>
    <t>00:2c:c8:ep:23:79</t>
  </si>
  <si>
    <t>lwap-89102-0101</t>
  </si>
  <si>
    <t>70:DF:2F:1D:1C:1C</t>
  </si>
  <si>
    <t>AP landschapskantoor 1e, midden vergaderzalen</t>
  </si>
  <si>
    <t>40:01:7a:14:08:03</t>
  </si>
  <si>
    <t>lwap-89102-0120</t>
  </si>
  <si>
    <t>70:DF:2F:1D:1B:64</t>
  </si>
  <si>
    <t>onderwijslab mechanische structuren en vibro akoestiek</t>
  </si>
  <si>
    <t>40:01:7a:14:05:33</t>
  </si>
  <si>
    <t>lwap-89102-0150</t>
  </si>
  <si>
    <t>18:80:90:26:05:B4</t>
  </si>
  <si>
    <t>onderwijslab aandrijf en energietechnieken</t>
  </si>
  <si>
    <t>40:01:7a:80:78:53</t>
  </si>
  <si>
    <t>lwap-89102-0170</t>
  </si>
  <si>
    <t>70:DF:2F:74:93:14</t>
  </si>
  <si>
    <t>bergruimte machines en vermogenapp.</t>
  </si>
  <si>
    <t>40:01:7a:12:c1:53</t>
  </si>
  <si>
    <t>lwap-89102-0190</t>
  </si>
  <si>
    <t>18:80:90:25:FC:EC</t>
  </si>
  <si>
    <t>onderwijslab energie en automatisering, kant gang</t>
  </si>
  <si>
    <t>40:01:7a:80:56:01</t>
  </si>
  <si>
    <t>lwap-89102-01100</t>
  </si>
  <si>
    <t>70:DF:2F:42:2A:90</t>
  </si>
  <si>
    <t>onderwijslab mechanische vormgevingstechnieken, kant liften</t>
  </si>
  <si>
    <t>lwap-89102-01191</t>
  </si>
  <si>
    <t>00:27:E3:F1:8B:A4</t>
  </si>
  <si>
    <t>naast wc's, tegen plafond</t>
  </si>
  <si>
    <t>18:80:90:c6:a1:c3</t>
  </si>
  <si>
    <t>lwap-89102-0201</t>
  </si>
  <si>
    <t>18:80:90:26:07:40</t>
  </si>
  <si>
    <t>landschapsbureau 2e, hoek printernis</t>
  </si>
  <si>
    <t>40:01:7a:80:7e:7c</t>
  </si>
  <si>
    <t>lwap-89102-0260</t>
  </si>
  <si>
    <t>70:DF:2F:74:9D:04</t>
  </si>
  <si>
    <t>onderwijslab mechanische meettechnieken</t>
  </si>
  <si>
    <t>40:01:7a:12:e8:83</t>
  </si>
  <si>
    <t>lwap-89102-0265</t>
  </si>
  <si>
    <t>18:80:90:26:05:A0</t>
  </si>
  <si>
    <t>onderwijslab ICT, midden muur LCD</t>
  </si>
  <si>
    <t>40:01:7a:80:78:03</t>
  </si>
  <si>
    <t>lwap-89102-0280</t>
  </si>
  <si>
    <t>00:27:E3:F1:8D:0C</t>
  </si>
  <si>
    <t>onderwijslab elektronica, kant tussendeur</t>
  </si>
  <si>
    <t>18:80:90:c6:a8:03</t>
  </si>
  <si>
    <t>lwap-89102-0285</t>
  </si>
  <si>
    <t>70:DF:2F:42:2B:7C</t>
  </si>
  <si>
    <t>onderwijslab embedded software, rechtsboven doorgang IT lokaal</t>
  </si>
  <si>
    <t>40:01:7a:1c:09:23</t>
  </si>
  <si>
    <t>lwap-89102-02100</t>
  </si>
  <si>
    <t>2C:5A:0F:0A:C2:38</t>
  </si>
  <si>
    <t>AP bovenop datakast geplaatst, rechtstreeks in poort</t>
  </si>
  <si>
    <t>f8:0b:cb:3d:80:63</t>
  </si>
  <si>
    <t>lwap-89102-0301-1</t>
  </si>
  <si>
    <t>00:2C:C8:60:FA:F4</t>
  </si>
  <si>
    <t>aula, kant foyer</t>
  </si>
  <si>
    <t>00:2c:c8:8b:e2:53</t>
  </si>
  <si>
    <t>lwap-89102-0301-2</t>
  </si>
  <si>
    <t>00:2C:C8:EA:37:E8</t>
  </si>
  <si>
    <t>aula, kant raam</t>
  </si>
  <si>
    <t>00:2c:c8:e9:3b:21</t>
  </si>
  <si>
    <t>lwap-89102-0301-3</t>
  </si>
  <si>
    <t>00:2C:C8:61:D7:98</t>
  </si>
  <si>
    <t>aula, kant projectiescherm</t>
  </si>
  <si>
    <t>00:2c:c8:6a:ad:c1</t>
  </si>
  <si>
    <t>lwap-89102-0305</t>
  </si>
  <si>
    <t>70:DF:2F:1D:1E:0C</t>
  </si>
  <si>
    <t>foyer aula, boven plafond zitbank</t>
  </si>
  <si>
    <t>40:01:7a:14:0f:c3</t>
  </si>
  <si>
    <t>lwap-89102-0350-1</t>
  </si>
  <si>
    <t>08:96:AD:B0:36:00</t>
  </si>
  <si>
    <t>AP 1 cafetaria, kant zitbank tov keuken</t>
  </si>
  <si>
    <t>00:2c:c8:ed:dc:23</t>
  </si>
  <si>
    <t>lwap-89102-0350-2</t>
  </si>
  <si>
    <t>00:2C:C8:EA:32:34</t>
  </si>
  <si>
    <t>AP 2 cafetaria, kant keuken</t>
  </si>
  <si>
    <t>00:2c:c8:19:24:d3</t>
  </si>
  <si>
    <t>lwap-89102-0350-3</t>
  </si>
  <si>
    <t>00:2C:C8:61:CF:C4</t>
  </si>
  <si>
    <t>AP 3 cafetaria, doorgang buitenterras</t>
  </si>
  <si>
    <t>00:2c:c8:6a:8f:03</t>
  </si>
  <si>
    <t>lwap-89102-0350-4</t>
  </si>
  <si>
    <t>2C:5A:0F:0A:12:3C</t>
  </si>
  <si>
    <t>AP 4 cafetaria, kant liften</t>
  </si>
  <si>
    <t>2c:5a:0f:09:a9:a3</t>
  </si>
  <si>
    <t>lwap-89102-03189</t>
  </si>
  <si>
    <t>00:A7:42:87:79:30</t>
  </si>
  <si>
    <t>gang 3e, kant parking</t>
  </si>
  <si>
    <t>00:a7:42:8e:88:c3</t>
  </si>
  <si>
    <t>lwap-89102-0401</t>
  </si>
  <si>
    <t>70:DF:2F:1D:1B:54</t>
  </si>
  <si>
    <t>grote pc klas achter boven</t>
  </si>
  <si>
    <t>40:01:7a:14:04:f3</t>
  </si>
  <si>
    <t>lwap-89102-0410</t>
  </si>
  <si>
    <t>70:DF:2F:1D:19:14</t>
  </si>
  <si>
    <t>kleine pc klas vooraan boven bord</t>
  </si>
  <si>
    <t>40:01:7a:13:fc:03</t>
  </si>
  <si>
    <t>lwap-89102-0420</t>
  </si>
  <si>
    <t>A0:23:9F:DA:8C:4C</t>
  </si>
  <si>
    <t>klas medium 1</t>
  </si>
  <si>
    <t>18:80:90:dc:c8:23</t>
  </si>
  <si>
    <t>lwap-89102-0450</t>
  </si>
  <si>
    <t>70:DF:2F:42:2B:30</t>
  </si>
  <si>
    <t>klas small 1</t>
  </si>
  <si>
    <t>40:01:7a:1c:08:23</t>
  </si>
  <si>
    <t>lwap-89102-0460</t>
  </si>
  <si>
    <t>70:DF:2F:1D:1E:18</t>
  </si>
  <si>
    <t>onderzoekslokaal kine</t>
  </si>
  <si>
    <t>40:01:7a:14:10:33</t>
  </si>
  <si>
    <t>lwap-89102-0470</t>
  </si>
  <si>
    <t>00:A7:42:87:7A:30</t>
  </si>
  <si>
    <t>groot praktijklokaal kiné, hoek secretariaat</t>
  </si>
  <si>
    <t>00:a7:42:8e:90:d3</t>
  </si>
  <si>
    <t>lwap-89102-0480</t>
  </si>
  <si>
    <t>70:DF:2F:42:2B:C4</t>
  </si>
  <si>
    <t>AP praktijklokaal kiné</t>
  </si>
  <si>
    <t>40:01:7a:1c:0a:73</t>
  </si>
  <si>
    <t>lwap-89102-04184-1</t>
  </si>
  <si>
    <t>2C:33:11:23:E7:4C</t>
  </si>
  <si>
    <t>AP 1 secretariaat, tussen 4.174/4.170</t>
  </si>
  <si>
    <t>00:2c:c8:f0:fa:c3</t>
  </si>
  <si>
    <t>lwap-89102-04184-2</t>
  </si>
  <si>
    <t>08:96:AD:B0:31:2C</t>
  </si>
  <si>
    <t>AP 2 secretariaat, tussen 4.110/4.118</t>
  </si>
  <si>
    <t>00:2c:c8:ed:c9:23</t>
  </si>
  <si>
    <t>lwap-89102-0501</t>
  </si>
  <si>
    <t>70:DF:2F:5D:CC:38</t>
  </si>
  <si>
    <t>lab fysica, midden plafond</t>
  </si>
  <si>
    <t>70:df:2f:e2:06:a3</t>
  </si>
  <si>
    <t>todo</t>
  </si>
  <si>
    <t>lwap-89102-0520</t>
  </si>
  <si>
    <t>70:DF:2F:5D:CC:30</t>
  </si>
  <si>
    <t>klas medium, aan ingang</t>
  </si>
  <si>
    <t>70:df:2f:e2:06:83</t>
  </si>
  <si>
    <t>lwap-89102-0540</t>
  </si>
  <si>
    <t>00:27:E3:49:68:DC</t>
  </si>
  <si>
    <t>70:df:2f:ec:16:43</t>
  </si>
  <si>
    <t>lwap-89102-0570</t>
  </si>
  <si>
    <t>70:DF:2F:D3:60:58</t>
  </si>
  <si>
    <t>lab organische chemie, naast deur</t>
  </si>
  <si>
    <t>40:01:7a:55:84:73</t>
  </si>
  <si>
    <t>lwap-89102-0580</t>
  </si>
  <si>
    <t>A0:23:9F:DA:8A:34</t>
  </si>
  <si>
    <t>lab algemene chemie, muur tov kant station</t>
  </si>
  <si>
    <t>18:80:90:dc:bf:b3</t>
  </si>
  <si>
    <t>lwap-89102-0590</t>
  </si>
  <si>
    <t>00:27:E3:9E:9C:60</t>
  </si>
  <si>
    <t>lab instrumentele chemie, muur kant station</t>
  </si>
  <si>
    <t>70:df:2f:e7:b5:63</t>
  </si>
  <si>
    <t>lwap-89102-0601</t>
  </si>
  <si>
    <t>00:27:E3:9E:A8:38</t>
  </si>
  <si>
    <t>klas large, nis</t>
  </si>
  <si>
    <t>70:df:2f:e7:e4:73</t>
  </si>
  <si>
    <t>lwap-89102-0610</t>
  </si>
  <si>
    <t>70:DF:2F:5D:CD:4C</t>
  </si>
  <si>
    <t>klas medium 5, naast ingang</t>
  </si>
  <si>
    <t>70:df:2f:e2:0a:f3</t>
  </si>
  <si>
    <t>lwap-89102-0620-1</t>
  </si>
  <si>
    <t>00:27:E3:84:E3:04</t>
  </si>
  <si>
    <t>leercentrum, naast ingang, links van nis</t>
  </si>
  <si>
    <t>70:df:2f:ec:16:53</t>
  </si>
  <si>
    <t>lwap-89102-0620-2</t>
  </si>
  <si>
    <t>00:27:E3:49:68:E0</t>
  </si>
  <si>
    <t>leercentrum, naast ingang, rechts van nis</t>
  </si>
  <si>
    <t>70:df:2f:ec:c3:43</t>
  </si>
  <si>
    <t>lwap-89102-0640</t>
  </si>
  <si>
    <t>00:27:E3:06:19:04</t>
  </si>
  <si>
    <t>klas medium 6, achter</t>
  </si>
  <si>
    <t>70:df:2f:7b:8e:63</t>
  </si>
  <si>
    <t>lwap-89102-0650</t>
  </si>
  <si>
    <t>00:27:E3:5E:2D:AC</t>
  </si>
  <si>
    <t>klas medium 7, naast deur</t>
  </si>
  <si>
    <t>70:df:2f:34:dc:53</t>
  </si>
  <si>
    <t>lwap-89102-0660</t>
  </si>
  <si>
    <t>70:DF:2F:42:2A:6C</t>
  </si>
  <si>
    <t>klas small 3, naast deur</t>
  </si>
  <si>
    <t>40:01:7a:1c:05:23</t>
  </si>
  <si>
    <t>lwap-89102-0670</t>
  </si>
  <si>
    <t>00:27:E3:84:E3:88</t>
  </si>
  <si>
    <t>klas small 4, naast deur</t>
  </si>
  <si>
    <t>70:df:2f:ec:c5:43</t>
  </si>
  <si>
    <t>lwap-89102-0690</t>
  </si>
  <si>
    <t>2C:5A:0F:0A:C2:CC</t>
  </si>
  <si>
    <t>groepswerkruimte</t>
  </si>
  <si>
    <t>f8:0b:cb:3d:82:a3</t>
  </si>
  <si>
    <t>wel in 6.80</t>
  </si>
  <si>
    <t>lwap-89102-0088</t>
  </si>
  <si>
    <t>00:2C:C8:EA:D1:C0</t>
  </si>
  <si>
    <t>technisch lokaal vitale delen</t>
  </si>
  <si>
    <t>niet aanwezig</t>
  </si>
  <si>
    <t>lwap-89102-0220</t>
  </si>
  <si>
    <t>18:80:90:25:C2:BC</t>
  </si>
  <si>
    <t>onderwijslab kunststofvormgevingstech., muur andere kant station</t>
  </si>
  <si>
    <t>lwap-89102-0510</t>
  </si>
  <si>
    <t>70:DF:2F:5D:CD:48</t>
  </si>
  <si>
    <t>klas medium, vooraan</t>
  </si>
  <si>
    <t>lwap-89102-0560</t>
  </si>
  <si>
    <t>70:DF:2F:42:29:48</t>
  </si>
  <si>
    <t>lab microbiologie, muur tov kant station</t>
  </si>
  <si>
    <t>000</t>
  </si>
  <si>
    <t>001</t>
  </si>
  <si>
    <t>002</t>
  </si>
  <si>
    <t>003</t>
  </si>
  <si>
    <t>004</t>
  </si>
  <si>
    <t>005</t>
  </si>
  <si>
    <t>006</t>
  </si>
  <si>
    <t>unknown</t>
  </si>
  <si>
    <t>rond ingang school</t>
  </si>
  <si>
    <t>00:2c:c8:e9:23:73</t>
  </si>
  <si>
    <t>007</t>
  </si>
  <si>
    <t>rond lokaal 00.40</t>
  </si>
  <si>
    <t>00:2c:c8:f1:36:d3</t>
  </si>
  <si>
    <t>008</t>
  </si>
  <si>
    <t>00:01:7a:12:e0:73</t>
  </si>
  <si>
    <t>0: trap kant wc</t>
  </si>
  <si>
    <t>009</t>
  </si>
  <si>
    <t>rond 01.100</t>
  </si>
  <si>
    <t>40:01:7a:1c:05:b3</t>
  </si>
  <si>
    <t>verdiep twee kant docenten</t>
  </si>
  <si>
    <t>40:01:7a:80:7e:73</t>
  </si>
  <si>
    <t>00:2c:c8:e9:24:d3</t>
  </si>
  <si>
    <t>extra AP cafetaria</t>
  </si>
  <si>
    <t>ook rond 01.100</t>
  </si>
  <si>
    <t>40:01:7a:80:56:03</t>
  </si>
  <si>
    <t xml:space="preserve">40:01:7a:12:e0:73  </t>
  </si>
  <si>
    <t>010</t>
  </si>
  <si>
    <t>ook rond lokaal 00.40</t>
  </si>
  <si>
    <t>vorig MAC AP</t>
  </si>
  <si>
    <t>NEW MAC AP</t>
  </si>
  <si>
    <t>05</t>
  </si>
  <si>
    <t>25</t>
  </si>
  <si>
    <t>65</t>
  </si>
  <si>
    <t>85</t>
  </si>
  <si>
    <t>75</t>
  </si>
  <si>
    <t>35</t>
  </si>
  <si>
    <t>55</t>
  </si>
  <si>
    <t>c5</t>
  </si>
  <si>
    <t>b5</t>
  </si>
  <si>
    <t>d5</t>
  </si>
  <si>
    <t>a5</t>
  </si>
  <si>
    <t>f5</t>
  </si>
  <si>
    <t>15</t>
  </si>
  <si>
    <t>45</t>
  </si>
  <si>
    <t>C3</t>
  </si>
  <si>
    <t>23</t>
  </si>
  <si>
    <t>LOCATIE</t>
  </si>
  <si>
    <t>100</t>
  </si>
  <si>
    <t>101</t>
  </si>
  <si>
    <t>102</t>
  </si>
  <si>
    <t>103</t>
  </si>
  <si>
    <t>104</t>
  </si>
  <si>
    <t>105</t>
  </si>
  <si>
    <t>106</t>
  </si>
  <si>
    <t>200</t>
  </si>
  <si>
    <t>201</t>
  </si>
  <si>
    <t>202</t>
  </si>
  <si>
    <t>203</t>
  </si>
  <si>
    <t>204</t>
  </si>
  <si>
    <t>205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</si>
  <si>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</si>
  <si>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</si>
  <si>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</si>
  <si>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</si>
  <si>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</si>
  <si>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</si>
  <si>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</si>
  <si>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</si>
  <si>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</si>
  <si>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</si>
  <si>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</si>
  <si>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</si>
  <si>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</si>
  <si>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</si>
  <si>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</si>
  <si>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</si>
  <si>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</si>
  <si>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</si>
  <si>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500</t>
  </si>
  <si>
    <t>501</t>
  </si>
  <si>
    <t>502</t>
  </si>
  <si>
    <t>503</t>
  </si>
  <si>
    <t>504</t>
  </si>
  <si>
    <t>505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</si>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</sst>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 applyAlignment="1">
      <alignment horizontal="right"/>
    </xf>
    <xf numFmtId="0" fontId="16" fillId="0" borderId="0" xfId="0" applyFont="1"/>
    <xf numFmtId="9" fontId="0" fillId="0" borderId="0" xfId="0" applyNumberFormat="1"/>
    <xf numFmtId="0" fontId="0" fillId="33" borderId="10" xfId="0" applyFill="1" applyBorder="1"/>
    <xf numFmtId="0" fontId="16" fillId="33" borderId="10" xfId="0" applyFont="1" applyFill="1" applyBorder="1"/>
    <xf numFmtId="49" fontId="0" fillId="0" borderId="0" xfId="0" applyNumberFormat="1"/>
    <xf numFmtId="0" fontId="0" fillId="34" borderId="0" xfId="0" applyFill="1"/>
    <xf numFmtId="49" fontId="0" fillId="34" borderId="0" xfId="0" applyNumberFormat="1" applyFill="1"/>
    <xf numFmtId="0" fontId="0" fillId="34" borderId="10" xfId="0" applyFill="1" applyBorder="1"/>
    <xf numFmtId="4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C0E4-ABEF-4576-8B01-A9036A0ABA0D}">
  <dimension ref="A1:I68"/>
  <sheetViews>
    <sheetView tabSelected="1" workbookViewId="0">
      <selection activeCell="K22" sqref="K22"/>
    </sheetView>
  </sheetViews>
  <sheetFormatPr defaultRowHeight="15" x14ac:dyDescent="0.25"/>
  <cols>
    <col min="1" max="1" width="18.7109375" bestFit="1" customWidth="1"/>
    <col min="2" max="2" width="47.7109375" customWidth="1"/>
    <col min="3" max="3" width="17" bestFit="1" customWidth="1"/>
    <col min="4" max="4" width="9.140625" style="6"/>
    <col min="5" max="5" width="25.42578125" style="4" customWidth="1"/>
    <col min="7" max="7" width="9.140625" style="6"/>
  </cols>
  <sheetData>
    <row r="1" spans="1:9" x14ac:dyDescent="0.25">
      <c r="A1" s="2" t="s">
        <v>0</v>
      </c>
      <c r="B1" s="2" t="s">
        <v>2</v>
      </c>
      <c r="C1" s="2" t="s">
        <v>260</v>
      </c>
      <c r="E1" s="5" t="s">
        <v>261</v>
      </c>
      <c r="G1" s="10" t="s">
        <v>278</v>
      </c>
    </row>
    <row r="2" spans="1:9" x14ac:dyDescent="0.25">
      <c r="A2" t="s">
        <v>6</v>
      </c>
      <c r="B2" t="s">
        <v>8</v>
      </c>
      <c r="C2" t="s">
        <v>9</v>
      </c>
      <c r="D2" s="6" t="s">
        <v>274</v>
      </c>
      <c r="E2" s="4" t="str">
        <f>_xlfn.CONCAT(LEFT(C2,15),D2)</f>
        <v>40:01:7a:80:7f:15</v>
      </c>
      <c r="G2" s="6" t="s">
        <v>232</v>
      </c>
      <c r="I2" t="str">
        <f>CONCATENATE("'",G2,"'",";")</f>
        <v>'000';</v>
      </c>
    </row>
    <row r="3" spans="1:9" x14ac:dyDescent="0.25">
      <c r="A3" t="s">
        <v>11</v>
      </c>
      <c r="B3" t="s">
        <v>13</v>
      </c>
      <c r="C3" t="s">
        <v>257</v>
      </c>
      <c r="D3" s="6" t="s">
        <v>266</v>
      </c>
      <c r="E3" s="4" t="str">
        <f>_xlfn.CONCAT(LEFT(C3,15),D3)</f>
        <v>40:01:7a:12:e0:75</v>
      </c>
      <c r="G3" s="6" t="s">
        <v>233</v>
      </c>
      <c r="I3" t="str">
        <f t="shared" ref="I3:I55" si="0">CONCATENATE("'",G3,"'",";")</f>
        <v>'001';</v>
      </c>
    </row>
    <row r="4" spans="1:9" x14ac:dyDescent="0.25">
      <c r="A4" t="s">
        <v>15</v>
      </c>
      <c r="B4" t="s">
        <v>17</v>
      </c>
      <c r="C4" t="s">
        <v>18</v>
      </c>
      <c r="D4" s="6" t="s">
        <v>267</v>
      </c>
      <c r="E4" s="4" t="str">
        <f>_xlfn.CONCAT(LEFT(C4,15),D4)</f>
        <v>00:a7:42:8e:8b:35</v>
      </c>
      <c r="G4" s="6" t="s">
        <v>234</v>
      </c>
      <c r="I4" t="str">
        <f t="shared" si="0"/>
        <v>'002';</v>
      </c>
    </row>
    <row r="5" spans="1:9" x14ac:dyDescent="0.25">
      <c r="A5" t="s">
        <v>19</v>
      </c>
      <c r="B5" t="s">
        <v>21</v>
      </c>
      <c r="C5" t="s">
        <v>22</v>
      </c>
      <c r="D5" s="6" t="s">
        <v>264</v>
      </c>
      <c r="E5" s="4" t="str">
        <f>_xlfn.CONCAT(LEFT(C5,15),D5)</f>
        <v>f8:0b:cb:3d:87:65</v>
      </c>
      <c r="G5" s="6" t="s">
        <v>235</v>
      </c>
      <c r="I5" t="str">
        <f t="shared" si="0"/>
        <v>'003';</v>
      </c>
    </row>
    <row r="6" spans="1:9" x14ac:dyDescent="0.25">
      <c r="A6" t="s">
        <v>23</v>
      </c>
      <c r="B6" t="s">
        <v>25</v>
      </c>
      <c r="C6" t="s">
        <v>26</v>
      </c>
      <c r="D6" s="6" t="s">
        <v>271</v>
      </c>
      <c r="E6" s="4" t="str">
        <f>_xlfn.CONCAT(LEFT(C6,15),D6)</f>
        <v>40:01:7a:12:ec:d5</v>
      </c>
      <c r="G6" s="6" t="s">
        <v>236</v>
      </c>
      <c r="I6" t="str">
        <f t="shared" si="0"/>
        <v>'004';</v>
      </c>
    </row>
    <row r="7" spans="1:9" x14ac:dyDescent="0.25">
      <c r="A7" t="s">
        <v>27</v>
      </c>
      <c r="B7" t="s">
        <v>29</v>
      </c>
      <c r="C7" t="s">
        <v>30</v>
      </c>
      <c r="D7" s="6" t="s">
        <v>271</v>
      </c>
      <c r="E7" s="4" t="str">
        <f>_xlfn.CONCAT(LEFT(C7,15),D7)</f>
        <v>00:2c:c8:f1:36:d5</v>
      </c>
      <c r="G7" s="6" t="s">
        <v>237</v>
      </c>
      <c r="I7" t="str">
        <f t="shared" si="0"/>
        <v>'005';</v>
      </c>
    </row>
    <row r="8" spans="1:9" x14ac:dyDescent="0.25">
      <c r="A8" t="s">
        <v>31</v>
      </c>
      <c r="B8" t="s">
        <v>33</v>
      </c>
      <c r="C8" t="s">
        <v>34</v>
      </c>
      <c r="D8" s="6" t="s">
        <v>266</v>
      </c>
      <c r="E8" s="4" t="str">
        <f>_xlfn.CONCAT(LEFT(C8,15),D8)</f>
        <v>00:2c:c8:ep:23:75</v>
      </c>
      <c r="G8" s="6" t="s">
        <v>238</v>
      </c>
      <c r="I8" t="str">
        <f t="shared" si="0"/>
        <v>'006';</v>
      </c>
    </row>
    <row r="9" spans="1:9" x14ac:dyDescent="0.25">
      <c r="A9" t="s">
        <v>35</v>
      </c>
      <c r="B9" t="s">
        <v>37</v>
      </c>
      <c r="C9" t="s">
        <v>38</v>
      </c>
      <c r="D9" s="6" t="s">
        <v>262</v>
      </c>
      <c r="E9" s="4" t="str">
        <f>_xlfn.CONCAT(LEFT(C9,15),D9)</f>
        <v>40:01:7a:14:08:05</v>
      </c>
      <c r="G9" s="6" t="s">
        <v>279</v>
      </c>
      <c r="I9" t="str">
        <f t="shared" si="0"/>
        <v>'100';</v>
      </c>
    </row>
    <row r="10" spans="1:9" x14ac:dyDescent="0.25">
      <c r="A10" t="s">
        <v>39</v>
      </c>
      <c r="B10" t="s">
        <v>41</v>
      </c>
      <c r="C10" t="s">
        <v>42</v>
      </c>
      <c r="D10" s="6" t="s">
        <v>267</v>
      </c>
      <c r="E10" s="4" t="str">
        <f>_xlfn.CONCAT(LEFT(C10,15),D10)</f>
        <v>40:01:7a:14:05:35</v>
      </c>
      <c r="G10" s="6" t="s">
        <v>280</v>
      </c>
      <c r="I10" t="str">
        <f t="shared" si="0"/>
        <v>'101';</v>
      </c>
    </row>
    <row r="11" spans="1:9" x14ac:dyDescent="0.25">
      <c r="A11" t="s">
        <v>43</v>
      </c>
      <c r="B11" t="s">
        <v>45</v>
      </c>
      <c r="C11" t="s">
        <v>46</v>
      </c>
      <c r="D11" s="6" t="s">
        <v>268</v>
      </c>
      <c r="E11" s="4" t="str">
        <f>_xlfn.CONCAT(LEFT(C11,15),D11)</f>
        <v>40:01:7a:80:78:55</v>
      </c>
      <c r="G11" s="6" t="s">
        <v>281</v>
      </c>
      <c r="I11" t="str">
        <f t="shared" si="0"/>
        <v>'102';</v>
      </c>
    </row>
    <row r="12" spans="1:9" x14ac:dyDescent="0.25">
      <c r="A12" t="s">
        <v>47</v>
      </c>
      <c r="B12" t="s">
        <v>49</v>
      </c>
      <c r="C12" t="s">
        <v>50</v>
      </c>
      <c r="D12" s="6" t="s">
        <v>268</v>
      </c>
      <c r="E12" s="4" t="str">
        <f>_xlfn.CONCAT(LEFT(C12,15),D12)</f>
        <v>40:01:7a:12:c1:55</v>
      </c>
      <c r="G12" s="6" t="s">
        <v>282</v>
      </c>
      <c r="I12" t="str">
        <f t="shared" si="0"/>
        <v>'103';</v>
      </c>
    </row>
    <row r="13" spans="1:9" x14ac:dyDescent="0.25">
      <c r="A13" t="s">
        <v>51</v>
      </c>
      <c r="B13" t="s">
        <v>53</v>
      </c>
      <c r="C13" t="s">
        <v>54</v>
      </c>
      <c r="D13" s="6" t="s">
        <v>262</v>
      </c>
      <c r="E13" s="4" t="str">
        <f>_xlfn.CONCAT(LEFT(C13,15),D13)</f>
        <v>40:01:7a:80:56:05</v>
      </c>
      <c r="G13" s="6" t="s">
        <v>283</v>
      </c>
      <c r="I13" t="str">
        <f t="shared" si="0"/>
        <v>'104';</v>
      </c>
    </row>
    <row r="14" spans="1:9" x14ac:dyDescent="0.25">
      <c r="A14" t="s">
        <v>55</v>
      </c>
      <c r="B14" t="s">
        <v>57</v>
      </c>
      <c r="C14" t="s">
        <v>250</v>
      </c>
      <c r="D14" s="6" t="s">
        <v>270</v>
      </c>
      <c r="E14" s="4" t="str">
        <f>_xlfn.CONCAT(LEFT(C14,15),D14)</f>
        <v>40:01:7a:1c:05:b5</v>
      </c>
      <c r="G14" s="6" t="s">
        <v>284</v>
      </c>
      <c r="I14" t="str">
        <f t="shared" si="0"/>
        <v>'105';</v>
      </c>
    </row>
    <row r="15" spans="1:9" x14ac:dyDescent="0.25">
      <c r="A15" t="s">
        <v>58</v>
      </c>
      <c r="B15" t="s">
        <v>60</v>
      </c>
      <c r="C15" t="s">
        <v>61</v>
      </c>
      <c r="D15" s="6" t="s">
        <v>269</v>
      </c>
      <c r="E15" s="4" t="str">
        <f>_xlfn.CONCAT(LEFT(C15,15),D15)</f>
        <v>18:80:90:c6:a1:c5</v>
      </c>
      <c r="G15" s="6" t="s">
        <v>285</v>
      </c>
      <c r="I15" t="str">
        <f t="shared" si="0"/>
        <v>'106';</v>
      </c>
    </row>
    <row r="16" spans="1:9" x14ac:dyDescent="0.25">
      <c r="A16" t="s">
        <v>62</v>
      </c>
      <c r="B16" t="s">
        <v>64</v>
      </c>
      <c r="C16" t="s">
        <v>65</v>
      </c>
      <c r="D16" s="6" t="s">
        <v>266</v>
      </c>
      <c r="E16" s="4" t="str">
        <f>_xlfn.CONCAT(LEFT(C16,15),D16)</f>
        <v>40:01:7a:80:7e:75</v>
      </c>
      <c r="G16" s="6" t="s">
        <v>286</v>
      </c>
      <c r="I16" t="str">
        <f t="shared" si="0"/>
        <v>'200';</v>
      </c>
    </row>
    <row r="17" spans="1:9" x14ac:dyDescent="0.25">
      <c r="A17" t="s">
        <v>66</v>
      </c>
      <c r="B17" t="s">
        <v>68</v>
      </c>
      <c r="C17" t="s">
        <v>69</v>
      </c>
      <c r="D17" s="6" t="s">
        <v>265</v>
      </c>
      <c r="E17" s="4" t="str">
        <f>_xlfn.CONCAT(LEFT(C17,15),D17)</f>
        <v>40:01:7a:12:e8:85</v>
      </c>
      <c r="G17" s="6" t="s">
        <v>287</v>
      </c>
      <c r="I17" t="str">
        <f t="shared" si="0"/>
        <v>'201';</v>
      </c>
    </row>
    <row r="18" spans="1:9" x14ac:dyDescent="0.25">
      <c r="A18" t="s">
        <v>70</v>
      </c>
      <c r="B18" t="s">
        <v>72</v>
      </c>
      <c r="C18" t="s">
        <v>73</v>
      </c>
      <c r="D18" s="6" t="s">
        <v>262</v>
      </c>
      <c r="E18" s="4" t="str">
        <f>_xlfn.CONCAT(LEFT(C18,15),D18)</f>
        <v>40:01:7a:80:78:05</v>
      </c>
      <c r="G18" s="6" t="s">
        <v>288</v>
      </c>
      <c r="I18" t="str">
        <f t="shared" si="0"/>
        <v>'202';</v>
      </c>
    </row>
    <row r="19" spans="1:9" x14ac:dyDescent="0.25">
      <c r="A19" t="s">
        <v>74</v>
      </c>
      <c r="B19" t="s">
        <v>76</v>
      </c>
      <c r="C19" t="s">
        <v>77</v>
      </c>
      <c r="D19" s="6" t="s">
        <v>262</v>
      </c>
      <c r="E19" s="4" t="str">
        <f>_xlfn.CONCAT(LEFT(C19,15),D19)</f>
        <v>18:80:90:c6:a8:05</v>
      </c>
      <c r="G19" s="6" t="s">
        <v>289</v>
      </c>
      <c r="I19" t="str">
        <f t="shared" si="0"/>
        <v>'203';</v>
      </c>
    </row>
    <row r="20" spans="1:9" x14ac:dyDescent="0.25">
      <c r="A20" t="s">
        <v>78</v>
      </c>
      <c r="B20" t="s">
        <v>80</v>
      </c>
      <c r="C20" t="s">
        <v>81</v>
      </c>
      <c r="D20" s="6" t="s">
        <v>263</v>
      </c>
      <c r="E20" s="4" t="str">
        <f t="shared" ref="E20:E21" si="1">_xlfn.CONCAT(LEFT(C20,15),D20)</f>
        <v>40:01:7a:1c:09:25</v>
      </c>
      <c r="G20" s="6" t="s">
        <v>290</v>
      </c>
      <c r="I20" t="str">
        <f t="shared" si="0"/>
        <v>'204';</v>
      </c>
    </row>
    <row r="21" spans="1:9" x14ac:dyDescent="0.25">
      <c r="A21" t="s">
        <v>82</v>
      </c>
      <c r="B21" t="s">
        <v>84</v>
      </c>
      <c r="C21" t="s">
        <v>85</v>
      </c>
      <c r="D21" s="6" t="s">
        <v>264</v>
      </c>
      <c r="E21" s="4" t="str">
        <f t="shared" si="1"/>
        <v>f8:0b:cb:3d:80:65</v>
      </c>
      <c r="G21" s="6" t="s">
        <v>291</v>
      </c>
      <c r="I21" t="str">
        <f t="shared" si="0"/>
        <v>'205';</v>
      </c>
    </row>
    <row r="22" spans="1:9" x14ac:dyDescent="0.25">
      <c r="A22" t="s">
        <v>86</v>
      </c>
      <c r="B22" t="s">
        <v>88</v>
      </c>
      <c r="C22" t="s">
        <v>89</v>
      </c>
      <c r="D22" s="6" t="s">
        <v>268</v>
      </c>
      <c r="E22" s="4" t="str">
        <f t="shared" ref="E22:E40" si="2">_xlfn.CONCAT(LEFT(C22,15),D22)</f>
        <v>00:2c:c8:8b:e2:55</v>
      </c>
      <c r="G22" s="6" t="s">
        <v>292</v>
      </c>
      <c r="I22" t="str">
        <f t="shared" si="0"/>
        <v>'300';</v>
      </c>
    </row>
    <row r="23" spans="1:9" x14ac:dyDescent="0.25">
      <c r="A23" t="s">
        <v>90</v>
      </c>
      <c r="B23" t="s">
        <v>92</v>
      </c>
      <c r="C23" t="s">
        <v>93</v>
      </c>
      <c r="D23" s="6" t="s">
        <v>277</v>
      </c>
      <c r="E23" s="4" t="str">
        <f t="shared" si="2"/>
        <v>00:2c:c8:e9:3b:23</v>
      </c>
      <c r="G23" s="6" t="s">
        <v>293</v>
      </c>
      <c r="I23" t="str">
        <f t="shared" si="0"/>
        <v>'301';</v>
      </c>
    </row>
    <row r="24" spans="1:9" x14ac:dyDescent="0.25">
      <c r="A24" t="s">
        <v>94</v>
      </c>
      <c r="B24" t="s">
        <v>96</v>
      </c>
      <c r="C24" t="s">
        <v>97</v>
      </c>
      <c r="D24" s="6" t="s">
        <v>276</v>
      </c>
      <c r="E24" s="4" t="str">
        <f t="shared" si="2"/>
        <v>00:2c:c8:6a:ad:C3</v>
      </c>
      <c r="G24" s="6" t="s">
        <v>294</v>
      </c>
      <c r="I24" t="str">
        <f t="shared" si="0"/>
        <v>'302';</v>
      </c>
    </row>
    <row r="25" spans="1:9" x14ac:dyDescent="0.25">
      <c r="A25" t="s">
        <v>98</v>
      </c>
      <c r="B25" t="s">
        <v>100</v>
      </c>
      <c r="C25" t="s">
        <v>101</v>
      </c>
      <c r="D25" s="6" t="s">
        <v>269</v>
      </c>
      <c r="E25" s="4" t="str">
        <f t="shared" si="2"/>
        <v>40:01:7a:14:0f:c5</v>
      </c>
      <c r="G25" s="6" t="s">
        <v>295</v>
      </c>
      <c r="I25" t="str">
        <f t="shared" si="0"/>
        <v>'303';</v>
      </c>
    </row>
    <row r="26" spans="1:9" x14ac:dyDescent="0.25">
      <c r="A26" t="s">
        <v>102</v>
      </c>
      <c r="B26" t="s">
        <v>104</v>
      </c>
      <c r="C26" t="s">
        <v>105</v>
      </c>
      <c r="D26" s="6" t="s">
        <v>263</v>
      </c>
      <c r="E26" s="4" t="str">
        <f t="shared" si="2"/>
        <v>00:2c:c8:ed:dc:25</v>
      </c>
      <c r="G26" s="6" t="s">
        <v>296</v>
      </c>
      <c r="I26" t="str">
        <f t="shared" si="0"/>
        <v>'304';</v>
      </c>
    </row>
    <row r="27" spans="1:9" x14ac:dyDescent="0.25">
      <c r="A27" t="s">
        <v>106</v>
      </c>
      <c r="B27" t="s">
        <v>108</v>
      </c>
      <c r="C27" t="s">
        <v>109</v>
      </c>
      <c r="D27" s="6" t="s">
        <v>271</v>
      </c>
      <c r="E27" s="4" t="str">
        <f t="shared" si="2"/>
        <v>00:2c:c8:19:24:d5</v>
      </c>
      <c r="G27" s="6" t="s">
        <v>325</v>
      </c>
      <c r="I27" t="str">
        <f t="shared" si="0"/>
        <v>'305';</v>
      </c>
    </row>
    <row r="28" spans="1:9" x14ac:dyDescent="0.25">
      <c r="A28" t="s">
        <v>110</v>
      </c>
      <c r="B28" t="s">
        <v>112</v>
      </c>
      <c r="C28" t="s">
        <v>113</v>
      </c>
      <c r="D28" s="6" t="s">
        <v>262</v>
      </c>
      <c r="E28" s="4" t="str">
        <f t="shared" si="2"/>
        <v>00:2c:c8:6a:8f:05</v>
      </c>
      <c r="G28" s="6" t="s">
        <v>297</v>
      </c>
      <c r="I28" t="str">
        <f t="shared" si="0"/>
        <v>'306';</v>
      </c>
    </row>
    <row r="29" spans="1:9" x14ac:dyDescent="0.25">
      <c r="A29" t="s">
        <v>114</v>
      </c>
      <c r="B29" t="s">
        <v>116</v>
      </c>
      <c r="C29" t="s">
        <v>117</v>
      </c>
      <c r="D29" s="6" t="s">
        <v>272</v>
      </c>
      <c r="E29" s="4" t="str">
        <f t="shared" si="2"/>
        <v>2c:5a:0f:09:a9:a5</v>
      </c>
      <c r="G29" s="6" t="s">
        <v>298</v>
      </c>
      <c r="I29" t="str">
        <f t="shared" si="0"/>
        <v>'307';</v>
      </c>
    </row>
    <row r="30" spans="1:9" x14ac:dyDescent="0.25">
      <c r="A30" t="s">
        <v>118</v>
      </c>
      <c r="B30" t="s">
        <v>120</v>
      </c>
      <c r="C30" t="s">
        <v>121</v>
      </c>
      <c r="D30" s="6" t="s">
        <v>269</v>
      </c>
      <c r="E30" s="4" t="str">
        <f t="shared" si="2"/>
        <v>00:a7:42:8e:88:c5</v>
      </c>
      <c r="G30" s="6" t="s">
        <v>299</v>
      </c>
      <c r="I30" t="str">
        <f t="shared" si="0"/>
        <v>'308';</v>
      </c>
    </row>
    <row r="31" spans="1:9" x14ac:dyDescent="0.25">
      <c r="A31" t="s">
        <v>239</v>
      </c>
      <c r="B31" t="s">
        <v>254</v>
      </c>
      <c r="C31" t="s">
        <v>253</v>
      </c>
      <c r="D31" s="6" t="s">
        <v>271</v>
      </c>
      <c r="E31" s="4" t="str">
        <f t="shared" si="2"/>
        <v>00:2c:c8:e9:24:d5</v>
      </c>
      <c r="G31" s="6" t="s">
        <v>300</v>
      </c>
      <c r="I31" t="str">
        <f t="shared" si="0"/>
        <v>'309';</v>
      </c>
    </row>
    <row r="32" spans="1:9" x14ac:dyDescent="0.25">
      <c r="A32" t="s">
        <v>122</v>
      </c>
      <c r="B32" t="s">
        <v>124</v>
      </c>
      <c r="C32" t="s">
        <v>125</v>
      </c>
      <c r="D32" s="6" t="s">
        <v>273</v>
      </c>
      <c r="E32" s="4" t="str">
        <f t="shared" si="2"/>
        <v>40:01:7a:14:04:f5</v>
      </c>
      <c r="G32" s="6" t="s">
        <v>301</v>
      </c>
      <c r="I32" t="str">
        <f t="shared" si="0"/>
        <v>'400';</v>
      </c>
    </row>
    <row r="33" spans="1:9" x14ac:dyDescent="0.25">
      <c r="A33" t="s">
        <v>126</v>
      </c>
      <c r="B33" t="s">
        <v>128</v>
      </c>
      <c r="C33" t="s">
        <v>129</v>
      </c>
      <c r="D33" s="6" t="s">
        <v>262</v>
      </c>
      <c r="E33" s="4" t="str">
        <f t="shared" si="2"/>
        <v>40:01:7a:13:fc:05</v>
      </c>
      <c r="G33" s="6" t="s">
        <v>302</v>
      </c>
      <c r="I33" t="str">
        <f t="shared" si="0"/>
        <v>'401';</v>
      </c>
    </row>
    <row r="34" spans="1:9" x14ac:dyDescent="0.25">
      <c r="A34" t="s">
        <v>130</v>
      </c>
      <c r="B34" t="s">
        <v>132</v>
      </c>
      <c r="C34" t="s">
        <v>133</v>
      </c>
      <c r="D34" s="6" t="s">
        <v>263</v>
      </c>
      <c r="E34" s="4" t="str">
        <f t="shared" si="2"/>
        <v>18:80:90:dc:c8:25</v>
      </c>
      <c r="G34" s="6" t="s">
        <v>303</v>
      </c>
      <c r="I34" t="str">
        <f t="shared" si="0"/>
        <v>'402';</v>
      </c>
    </row>
    <row r="35" spans="1:9" x14ac:dyDescent="0.25">
      <c r="A35" t="s">
        <v>134</v>
      </c>
      <c r="B35" t="s">
        <v>136</v>
      </c>
      <c r="C35" t="s">
        <v>137</v>
      </c>
      <c r="D35" s="6" t="s">
        <v>263</v>
      </c>
      <c r="E35" s="4" t="str">
        <f t="shared" si="2"/>
        <v>40:01:7a:1c:08:25</v>
      </c>
      <c r="G35" s="6" t="s">
        <v>304</v>
      </c>
      <c r="I35" t="str">
        <f t="shared" si="0"/>
        <v>'403';</v>
      </c>
    </row>
    <row r="36" spans="1:9" x14ac:dyDescent="0.25">
      <c r="A36" t="s">
        <v>138</v>
      </c>
      <c r="B36" t="s">
        <v>140</v>
      </c>
      <c r="C36" t="s">
        <v>141</v>
      </c>
      <c r="D36" s="6" t="s">
        <v>267</v>
      </c>
      <c r="E36" s="4" t="str">
        <f t="shared" si="2"/>
        <v>40:01:7a:14:10:35</v>
      </c>
      <c r="G36" s="6" t="s">
        <v>305</v>
      </c>
      <c r="I36" t="str">
        <f t="shared" si="0"/>
        <v>'404';</v>
      </c>
    </row>
    <row r="37" spans="1:9" x14ac:dyDescent="0.25">
      <c r="A37" t="s">
        <v>142</v>
      </c>
      <c r="B37" t="s">
        <v>144</v>
      </c>
      <c r="C37" t="s">
        <v>145</v>
      </c>
      <c r="D37" s="6" t="s">
        <v>271</v>
      </c>
      <c r="E37" s="4" t="str">
        <f t="shared" si="2"/>
        <v>00:a7:42:8e:90:d5</v>
      </c>
      <c r="G37" s="6" t="s">
        <v>306</v>
      </c>
      <c r="I37" t="str">
        <f t="shared" si="0"/>
        <v>'405';</v>
      </c>
    </row>
    <row r="38" spans="1:9" x14ac:dyDescent="0.25">
      <c r="A38" t="s">
        <v>146</v>
      </c>
      <c r="B38" t="s">
        <v>148</v>
      </c>
      <c r="C38" t="s">
        <v>149</v>
      </c>
      <c r="D38" s="6" t="s">
        <v>266</v>
      </c>
      <c r="E38" s="4" t="str">
        <f t="shared" si="2"/>
        <v>40:01:7a:1c:0a:75</v>
      </c>
      <c r="G38" s="6" t="s">
        <v>307</v>
      </c>
      <c r="I38" t="str">
        <f t="shared" si="0"/>
        <v>'406';</v>
      </c>
    </row>
    <row r="39" spans="1:9" x14ac:dyDescent="0.25">
      <c r="A39" t="s">
        <v>150</v>
      </c>
      <c r="B39" t="s">
        <v>152</v>
      </c>
      <c r="C39" t="s">
        <v>153</v>
      </c>
      <c r="D39" s="6" t="s">
        <v>269</v>
      </c>
      <c r="E39" s="4" t="str">
        <f t="shared" si="2"/>
        <v>00:2c:c8:f0:fa:c5</v>
      </c>
      <c r="G39" s="6" t="s">
        <v>308</v>
      </c>
      <c r="I39" t="str">
        <f t="shared" si="0"/>
        <v>'407';</v>
      </c>
    </row>
    <row r="40" spans="1:9" x14ac:dyDescent="0.25">
      <c r="A40" t="s">
        <v>154</v>
      </c>
      <c r="B40" t="s">
        <v>156</v>
      </c>
      <c r="C40" t="s">
        <v>157</v>
      </c>
      <c r="D40" s="6" t="s">
        <v>263</v>
      </c>
      <c r="E40" s="4" t="str">
        <f t="shared" si="2"/>
        <v>00:2c:c8:ed:c9:25</v>
      </c>
      <c r="G40" s="6" t="s">
        <v>309</v>
      </c>
      <c r="I40" t="str">
        <f t="shared" si="0"/>
        <v>'408';</v>
      </c>
    </row>
    <row r="41" spans="1:9" x14ac:dyDescent="0.25">
      <c r="A41" t="s">
        <v>158</v>
      </c>
      <c r="B41" t="s">
        <v>160</v>
      </c>
      <c r="C41" t="s">
        <v>161</v>
      </c>
      <c r="D41" s="6" t="s">
        <v>272</v>
      </c>
      <c r="E41" s="4" t="str">
        <f t="shared" ref="E41:E46" si="3">_xlfn.CONCAT(LEFT(C41,15),D41)</f>
        <v>70:df:2f:e2:06:a5</v>
      </c>
      <c r="G41" s="6" t="s">
        <v>310</v>
      </c>
      <c r="I41" t="str">
        <f t="shared" si="0"/>
        <v>'500';</v>
      </c>
    </row>
    <row r="42" spans="1:9" x14ac:dyDescent="0.25">
      <c r="A42" t="s">
        <v>163</v>
      </c>
      <c r="B42" t="s">
        <v>165</v>
      </c>
      <c r="C42" t="s">
        <v>166</v>
      </c>
      <c r="D42" s="6" t="s">
        <v>265</v>
      </c>
      <c r="E42" s="4" t="str">
        <f t="shared" si="3"/>
        <v>70:df:2f:e2:06:85</v>
      </c>
      <c r="G42" s="6" t="s">
        <v>311</v>
      </c>
      <c r="I42" t="str">
        <f t="shared" si="0"/>
        <v>'501';</v>
      </c>
    </row>
    <row r="43" spans="1:9" x14ac:dyDescent="0.25">
      <c r="A43" t="s">
        <v>167</v>
      </c>
      <c r="B43" t="s">
        <v>165</v>
      </c>
      <c r="C43" t="s">
        <v>169</v>
      </c>
      <c r="D43" s="6" t="s">
        <v>275</v>
      </c>
      <c r="E43" s="4" t="str">
        <f t="shared" si="3"/>
        <v>70:df:2f:ec:16:45</v>
      </c>
      <c r="G43" s="6" t="s">
        <v>312</v>
      </c>
      <c r="I43" t="str">
        <f t="shared" si="0"/>
        <v>'502';</v>
      </c>
    </row>
    <row r="44" spans="1:9" x14ac:dyDescent="0.25">
      <c r="A44" t="s">
        <v>170</v>
      </c>
      <c r="B44" t="s">
        <v>172</v>
      </c>
      <c r="C44" t="s">
        <v>173</v>
      </c>
      <c r="D44" s="6" t="s">
        <v>266</v>
      </c>
      <c r="E44" s="4" t="str">
        <f t="shared" si="3"/>
        <v>40:01:7a:55:84:75</v>
      </c>
      <c r="G44" s="6" t="s">
        <v>313</v>
      </c>
      <c r="I44" t="str">
        <f t="shared" si="0"/>
        <v>'503';</v>
      </c>
    </row>
    <row r="45" spans="1:9" x14ac:dyDescent="0.25">
      <c r="A45" t="s">
        <v>174</v>
      </c>
      <c r="B45" t="s">
        <v>176</v>
      </c>
      <c r="C45" t="s">
        <v>177</v>
      </c>
      <c r="D45" s="6" t="s">
        <v>270</v>
      </c>
      <c r="E45" s="4" t="str">
        <f t="shared" si="3"/>
        <v>18:80:90:dc:bf:b5</v>
      </c>
      <c r="G45" s="6" t="s">
        <v>314</v>
      </c>
      <c r="I45" t="str">
        <f t="shared" si="0"/>
        <v>'504';</v>
      </c>
    </row>
    <row r="46" spans="1:9" x14ac:dyDescent="0.25">
      <c r="A46" t="s">
        <v>178</v>
      </c>
      <c r="B46" t="s">
        <v>180</v>
      </c>
      <c r="C46" t="s">
        <v>181</v>
      </c>
      <c r="D46" s="6" t="s">
        <v>264</v>
      </c>
      <c r="E46" s="4" t="str">
        <f t="shared" si="3"/>
        <v>70:df:2f:e7:b5:65</v>
      </c>
      <c r="G46" s="6" t="s">
        <v>315</v>
      </c>
      <c r="I46" t="str">
        <f t="shared" si="0"/>
        <v>'505';</v>
      </c>
    </row>
    <row r="47" spans="1:9" x14ac:dyDescent="0.25">
      <c r="A47" t="s">
        <v>182</v>
      </c>
      <c r="B47" t="s">
        <v>184</v>
      </c>
      <c r="C47" t="s">
        <v>185</v>
      </c>
      <c r="D47" s="6" t="s">
        <v>266</v>
      </c>
      <c r="E47" s="4" t="str">
        <f t="shared" ref="E47:E55" si="4">_xlfn.CONCAT(LEFT(C47,15),D47)</f>
        <v>70:df:2f:e7:e4:75</v>
      </c>
      <c r="G47" s="6" t="s">
        <v>316</v>
      </c>
      <c r="I47" t="str">
        <f t="shared" si="0"/>
        <v>'600';</v>
      </c>
    </row>
    <row r="48" spans="1:9" x14ac:dyDescent="0.25">
      <c r="A48" t="s">
        <v>186</v>
      </c>
      <c r="B48" t="s">
        <v>188</v>
      </c>
      <c r="C48" t="s">
        <v>189</v>
      </c>
      <c r="D48" s="6" t="s">
        <v>273</v>
      </c>
      <c r="E48" s="4" t="str">
        <f t="shared" si="4"/>
        <v>70:df:2f:e2:0a:f5</v>
      </c>
      <c r="G48" s="6" t="s">
        <v>317</v>
      </c>
      <c r="I48" t="str">
        <f t="shared" si="0"/>
        <v>'601';</v>
      </c>
    </row>
    <row r="49" spans="1:9" x14ac:dyDescent="0.25">
      <c r="A49" t="s">
        <v>190</v>
      </c>
      <c r="B49" t="s">
        <v>192</v>
      </c>
      <c r="C49" t="s">
        <v>193</v>
      </c>
      <c r="D49" s="6" t="s">
        <v>268</v>
      </c>
      <c r="E49" s="4" t="str">
        <f t="shared" si="4"/>
        <v>70:df:2f:ec:16:55</v>
      </c>
      <c r="G49" s="6" t="s">
        <v>318</v>
      </c>
      <c r="I49" t="str">
        <f t="shared" si="0"/>
        <v>'602';</v>
      </c>
    </row>
    <row r="50" spans="1:9" x14ac:dyDescent="0.25">
      <c r="A50" t="s">
        <v>194</v>
      </c>
      <c r="B50" t="s">
        <v>196</v>
      </c>
      <c r="C50" t="s">
        <v>197</v>
      </c>
      <c r="D50" s="6" t="s">
        <v>275</v>
      </c>
      <c r="E50" s="4" t="str">
        <f t="shared" si="4"/>
        <v>70:df:2f:ec:c3:45</v>
      </c>
      <c r="G50" s="6" t="s">
        <v>319</v>
      </c>
      <c r="I50" t="str">
        <f t="shared" si="0"/>
        <v>'603';</v>
      </c>
    </row>
    <row r="51" spans="1:9" x14ac:dyDescent="0.25">
      <c r="A51" t="s">
        <v>198</v>
      </c>
      <c r="B51" t="s">
        <v>200</v>
      </c>
      <c r="C51" t="s">
        <v>201</v>
      </c>
      <c r="D51" s="6" t="s">
        <v>264</v>
      </c>
      <c r="E51" s="4" t="str">
        <f t="shared" si="4"/>
        <v>70:df:2f:7b:8e:65</v>
      </c>
      <c r="G51" s="6" t="s">
        <v>320</v>
      </c>
      <c r="I51" t="str">
        <f t="shared" si="0"/>
        <v>'604';</v>
      </c>
    </row>
    <row r="52" spans="1:9" x14ac:dyDescent="0.25">
      <c r="A52" t="s">
        <v>202</v>
      </c>
      <c r="B52" t="s">
        <v>204</v>
      </c>
      <c r="C52" t="s">
        <v>205</v>
      </c>
      <c r="D52" s="6" t="s">
        <v>268</v>
      </c>
      <c r="E52" s="4" t="str">
        <f t="shared" si="4"/>
        <v>70:df:2f:34:dc:55</v>
      </c>
      <c r="G52" s="6" t="s">
        <v>321</v>
      </c>
      <c r="I52" t="str">
        <f t="shared" si="0"/>
        <v>'605';</v>
      </c>
    </row>
    <row r="53" spans="1:9" x14ac:dyDescent="0.25">
      <c r="A53" t="s">
        <v>206</v>
      </c>
      <c r="B53" t="s">
        <v>208</v>
      </c>
      <c r="C53" t="s">
        <v>209</v>
      </c>
      <c r="D53" s="6" t="s">
        <v>263</v>
      </c>
      <c r="E53" s="4" t="str">
        <f t="shared" si="4"/>
        <v>40:01:7a:1c:05:25</v>
      </c>
      <c r="G53" s="6" t="s">
        <v>322</v>
      </c>
      <c r="I53" t="str">
        <f t="shared" si="0"/>
        <v>'606';</v>
      </c>
    </row>
    <row r="54" spans="1:9" x14ac:dyDescent="0.25">
      <c r="A54" t="s">
        <v>210</v>
      </c>
      <c r="B54" t="s">
        <v>212</v>
      </c>
      <c r="C54" t="s">
        <v>213</v>
      </c>
      <c r="D54" s="6" t="s">
        <v>275</v>
      </c>
      <c r="E54" s="4" t="str">
        <f t="shared" si="4"/>
        <v>70:df:2f:ec:c5:45</v>
      </c>
      <c r="G54" s="6" t="s">
        <v>323</v>
      </c>
      <c r="I54" t="str">
        <f t="shared" si="0"/>
        <v>'607';</v>
      </c>
    </row>
    <row r="55" spans="1:9" x14ac:dyDescent="0.25">
      <c r="A55" t="s">
        <v>214</v>
      </c>
      <c r="B55" t="s">
        <v>216</v>
      </c>
      <c r="C55" t="s">
        <v>217</v>
      </c>
      <c r="D55" s="6" t="s">
        <v>272</v>
      </c>
      <c r="E55" s="4" t="str">
        <f t="shared" si="4"/>
        <v>f8:0b:cb:3d:82:a5</v>
      </c>
      <c r="G55" s="6" t="s">
        <v>324</v>
      </c>
      <c r="I55" t="str">
        <f t="shared" si="0"/>
        <v>'608';</v>
      </c>
    </row>
    <row r="60" spans="1:9" x14ac:dyDescent="0.25">
      <c r="A60" s="7" t="s">
        <v>239</v>
      </c>
      <c r="B60" s="7" t="s">
        <v>240</v>
      </c>
      <c r="C60" s="7" t="s">
        <v>241</v>
      </c>
      <c r="D60" s="8"/>
      <c r="E60" s="9"/>
    </row>
    <row r="61" spans="1:9" x14ac:dyDescent="0.25">
      <c r="A61" s="7" t="s">
        <v>239</v>
      </c>
      <c r="B61" s="7" t="s">
        <v>243</v>
      </c>
      <c r="C61" s="7" t="s">
        <v>244</v>
      </c>
      <c r="D61" s="8"/>
      <c r="E61" s="9"/>
    </row>
    <row r="62" spans="1:9" x14ac:dyDescent="0.25">
      <c r="A62" s="7" t="s">
        <v>239</v>
      </c>
      <c r="B62" s="7" t="s">
        <v>247</v>
      </c>
      <c r="C62" s="7" t="s">
        <v>246</v>
      </c>
      <c r="D62" s="8"/>
      <c r="E62" s="9"/>
    </row>
    <row r="63" spans="1:9" x14ac:dyDescent="0.25">
      <c r="A63" s="7" t="s">
        <v>239</v>
      </c>
      <c r="B63" s="7" t="s">
        <v>259</v>
      </c>
      <c r="C63" s="7" t="s">
        <v>257</v>
      </c>
      <c r="D63" s="8"/>
      <c r="E63" s="9"/>
    </row>
    <row r="65" spans="1:5" x14ac:dyDescent="0.25">
      <c r="A65" s="7" t="s">
        <v>239</v>
      </c>
      <c r="B65" s="7" t="s">
        <v>249</v>
      </c>
      <c r="C65" s="7" t="s">
        <v>250</v>
      </c>
      <c r="D65" s="8"/>
      <c r="E65" s="9"/>
    </row>
    <row r="66" spans="1:5" x14ac:dyDescent="0.25">
      <c r="A66" s="7" t="s">
        <v>239</v>
      </c>
      <c r="B66" s="7" t="s">
        <v>255</v>
      </c>
      <c r="C66" s="7" t="s">
        <v>256</v>
      </c>
      <c r="D66" s="8"/>
      <c r="E66" s="9"/>
    </row>
    <row r="68" spans="1:5" x14ac:dyDescent="0.25">
      <c r="A68" s="7" t="s">
        <v>239</v>
      </c>
      <c r="B68" s="7" t="s">
        <v>251</v>
      </c>
      <c r="C68" s="7" t="s">
        <v>252</v>
      </c>
      <c r="D68" s="8"/>
      <c r="E68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zoomScale="110" zoomScaleNormal="110" workbookViewId="0">
      <selection activeCell="D8" sqref="D8:D11"/>
    </sheetView>
  </sheetViews>
  <sheetFormatPr defaultRowHeight="15" x14ac:dyDescent="0.25"/>
  <cols>
    <col min="1" max="1" width="16.28515625" bestFit="1" customWidth="1"/>
    <col min="2" max="2" width="17.28515625" bestFit="1" customWidth="1"/>
    <col min="12" max="12" width="16.7109375" customWidth="1"/>
  </cols>
  <sheetData>
    <row r="1" spans="1:4" x14ac:dyDescent="0.25">
      <c r="A1" s="1" t="s">
        <v>232</v>
      </c>
      <c r="B1" t="str">
        <f>CONCATENATE("'",A1,"'",",")</f>
        <v>'000',</v>
      </c>
      <c r="D1" t="s">
        <v>8</v>
      </c>
    </row>
    <row r="2" spans="1:4" x14ac:dyDescent="0.25">
      <c r="A2" s="1" t="s">
        <v>233</v>
      </c>
      <c r="B2" t="str">
        <f t="shared" ref="B2:B61" si="0">CONCATENATE("'",A2,"'",",")</f>
        <v>'001',</v>
      </c>
      <c r="D2" t="s">
        <v>13</v>
      </c>
    </row>
    <row r="3" spans="1:4" x14ac:dyDescent="0.25">
      <c r="A3" s="1" t="s">
        <v>234</v>
      </c>
      <c r="B3" t="str">
        <f t="shared" si="0"/>
        <v>'002',</v>
      </c>
      <c r="D3" t="s">
        <v>17</v>
      </c>
    </row>
    <row r="4" spans="1:4" x14ac:dyDescent="0.25">
      <c r="A4" s="1" t="s">
        <v>235</v>
      </c>
      <c r="B4" t="str">
        <f t="shared" si="0"/>
        <v>'003',</v>
      </c>
      <c r="D4" t="s">
        <v>21</v>
      </c>
    </row>
    <row r="5" spans="1:4" x14ac:dyDescent="0.25">
      <c r="A5" s="1" t="s">
        <v>236</v>
      </c>
      <c r="B5" t="str">
        <f t="shared" si="0"/>
        <v>'004',</v>
      </c>
      <c r="D5" t="s">
        <v>25</v>
      </c>
    </row>
    <row r="6" spans="1:4" x14ac:dyDescent="0.25">
      <c r="A6" s="1" t="s">
        <v>237</v>
      </c>
      <c r="B6" t="str">
        <f t="shared" si="0"/>
        <v>'005',</v>
      </c>
      <c r="D6" t="s">
        <v>29</v>
      </c>
    </row>
    <row r="7" spans="1:4" x14ac:dyDescent="0.25">
      <c r="A7" s="1" t="s">
        <v>238</v>
      </c>
      <c r="B7" t="str">
        <f t="shared" si="0"/>
        <v>'006',</v>
      </c>
      <c r="D7" t="s">
        <v>33</v>
      </c>
    </row>
    <row r="8" spans="1:4" x14ac:dyDescent="0.25">
      <c r="A8" s="1" t="s">
        <v>242</v>
      </c>
      <c r="B8" t="str">
        <f t="shared" si="0"/>
        <v>'007',</v>
      </c>
      <c r="D8" t="s">
        <v>240</v>
      </c>
    </row>
    <row r="9" spans="1:4" x14ac:dyDescent="0.25">
      <c r="A9" s="1" t="s">
        <v>245</v>
      </c>
      <c r="B9" t="str">
        <f t="shared" si="0"/>
        <v>'008',</v>
      </c>
      <c r="D9" t="s">
        <v>243</v>
      </c>
    </row>
    <row r="10" spans="1:4" x14ac:dyDescent="0.25">
      <c r="A10" s="1" t="s">
        <v>248</v>
      </c>
      <c r="B10" t="str">
        <f t="shared" si="0"/>
        <v>'009',</v>
      </c>
      <c r="D10" t="s">
        <v>247</v>
      </c>
    </row>
    <row r="11" spans="1:4" x14ac:dyDescent="0.25">
      <c r="A11" s="1" t="s">
        <v>258</v>
      </c>
      <c r="B11" t="str">
        <f t="shared" si="0"/>
        <v>'010',</v>
      </c>
      <c r="D11" t="s">
        <v>259</v>
      </c>
    </row>
    <row r="12" spans="1:4" x14ac:dyDescent="0.25">
      <c r="A12">
        <v>100</v>
      </c>
      <c r="B12" t="str">
        <f t="shared" si="0"/>
        <v>'100',</v>
      </c>
      <c r="D12" t="s">
        <v>37</v>
      </c>
    </row>
    <row r="13" spans="1:4" x14ac:dyDescent="0.25">
      <c r="A13">
        <v>101</v>
      </c>
      <c r="B13" t="str">
        <f t="shared" si="0"/>
        <v>'101',</v>
      </c>
      <c r="D13" t="s">
        <v>41</v>
      </c>
    </row>
    <row r="14" spans="1:4" x14ac:dyDescent="0.25">
      <c r="A14">
        <v>102</v>
      </c>
      <c r="B14" t="str">
        <f t="shared" si="0"/>
        <v>'102',</v>
      </c>
      <c r="D14" t="s">
        <v>45</v>
      </c>
    </row>
    <row r="15" spans="1:4" x14ac:dyDescent="0.25">
      <c r="A15">
        <v>103</v>
      </c>
      <c r="B15" t="str">
        <f t="shared" si="0"/>
        <v>'103',</v>
      </c>
      <c r="D15" t="s">
        <v>49</v>
      </c>
    </row>
    <row r="16" spans="1:4" x14ac:dyDescent="0.25">
      <c r="A16">
        <v>104</v>
      </c>
      <c r="B16" t="str">
        <f t="shared" si="0"/>
        <v>'104',</v>
      </c>
      <c r="D16" t="s">
        <v>53</v>
      </c>
    </row>
    <row r="17" spans="1:4" x14ac:dyDescent="0.25">
      <c r="A17">
        <v>105</v>
      </c>
      <c r="B17" t="str">
        <f t="shared" si="0"/>
        <v>'105',</v>
      </c>
      <c r="D17" t="s">
        <v>57</v>
      </c>
    </row>
    <row r="18" spans="1:4" x14ac:dyDescent="0.25">
      <c r="A18">
        <v>106</v>
      </c>
      <c r="B18" t="str">
        <f t="shared" si="0"/>
        <v>'106',</v>
      </c>
      <c r="D18" t="s">
        <v>60</v>
      </c>
    </row>
    <row r="19" spans="1:4" x14ac:dyDescent="0.25">
      <c r="A19">
        <v>107</v>
      </c>
      <c r="B19" t="str">
        <f t="shared" si="0"/>
        <v>'107',</v>
      </c>
      <c r="D19" t="s">
        <v>249</v>
      </c>
    </row>
    <row r="20" spans="1:4" x14ac:dyDescent="0.25">
      <c r="A20">
        <v>108</v>
      </c>
      <c r="B20" t="str">
        <f t="shared" si="0"/>
        <v>'108',</v>
      </c>
      <c r="D20" t="s">
        <v>255</v>
      </c>
    </row>
    <row r="21" spans="1:4" x14ac:dyDescent="0.25">
      <c r="A21">
        <v>200</v>
      </c>
      <c r="B21" t="str">
        <f t="shared" si="0"/>
        <v>'200',</v>
      </c>
      <c r="D21" t="s">
        <v>64</v>
      </c>
    </row>
    <row r="22" spans="1:4" x14ac:dyDescent="0.25">
      <c r="A22">
        <v>201</v>
      </c>
      <c r="B22" t="str">
        <f t="shared" si="0"/>
        <v>'201',</v>
      </c>
      <c r="D22" t="s">
        <v>68</v>
      </c>
    </row>
    <row r="23" spans="1:4" x14ac:dyDescent="0.25">
      <c r="A23">
        <v>202</v>
      </c>
      <c r="B23" t="str">
        <f t="shared" si="0"/>
        <v>'202',</v>
      </c>
      <c r="D23" t="s">
        <v>72</v>
      </c>
    </row>
    <row r="24" spans="1:4" x14ac:dyDescent="0.25">
      <c r="A24">
        <v>203</v>
      </c>
      <c r="B24" t="str">
        <f t="shared" si="0"/>
        <v>'203',</v>
      </c>
      <c r="D24" t="s">
        <v>76</v>
      </c>
    </row>
    <row r="25" spans="1:4" x14ac:dyDescent="0.25">
      <c r="A25">
        <v>204</v>
      </c>
      <c r="B25" t="str">
        <f t="shared" si="0"/>
        <v>'204',</v>
      </c>
      <c r="D25" t="s">
        <v>80</v>
      </c>
    </row>
    <row r="26" spans="1:4" x14ac:dyDescent="0.25">
      <c r="A26">
        <v>205</v>
      </c>
      <c r="B26" t="str">
        <f t="shared" si="0"/>
        <v>'205',</v>
      </c>
      <c r="D26" t="s">
        <v>84</v>
      </c>
    </row>
    <row r="27" spans="1:4" x14ac:dyDescent="0.25">
      <c r="A27">
        <v>206</v>
      </c>
      <c r="B27" t="str">
        <f t="shared" si="0"/>
        <v>'206',</v>
      </c>
      <c r="D27" t="s">
        <v>251</v>
      </c>
    </row>
    <row r="28" spans="1:4" x14ac:dyDescent="0.25">
      <c r="A28">
        <v>300</v>
      </c>
      <c r="B28" t="str">
        <f t="shared" si="0"/>
        <v>'300',</v>
      </c>
      <c r="D28" t="s">
        <v>88</v>
      </c>
    </row>
    <row r="29" spans="1:4" x14ac:dyDescent="0.25">
      <c r="A29">
        <v>301</v>
      </c>
      <c r="B29" t="str">
        <f t="shared" si="0"/>
        <v>'301',</v>
      </c>
      <c r="D29" t="s">
        <v>92</v>
      </c>
    </row>
    <row r="30" spans="1:4" x14ac:dyDescent="0.25">
      <c r="A30">
        <v>302</v>
      </c>
      <c r="B30" t="str">
        <f t="shared" si="0"/>
        <v>'302',</v>
      </c>
      <c r="D30" t="s">
        <v>96</v>
      </c>
    </row>
    <row r="31" spans="1:4" x14ac:dyDescent="0.25">
      <c r="A31">
        <v>303</v>
      </c>
      <c r="B31" t="str">
        <f t="shared" si="0"/>
        <v>'303',</v>
      </c>
      <c r="D31" t="s">
        <v>100</v>
      </c>
    </row>
    <row r="32" spans="1:4" x14ac:dyDescent="0.25">
      <c r="A32">
        <v>304</v>
      </c>
      <c r="B32" t="str">
        <f t="shared" si="0"/>
        <v>'304',</v>
      </c>
      <c r="D32" t="s">
        <v>104</v>
      </c>
    </row>
    <row r="33" spans="1:4" x14ac:dyDescent="0.25">
      <c r="A33">
        <v>305</v>
      </c>
      <c r="B33" t="str">
        <f t="shared" si="0"/>
        <v>'305',</v>
      </c>
      <c r="D33" t="s">
        <v>108</v>
      </c>
    </row>
    <row r="34" spans="1:4" x14ac:dyDescent="0.25">
      <c r="A34">
        <v>306</v>
      </c>
      <c r="B34" t="str">
        <f t="shared" si="0"/>
        <v>'306',</v>
      </c>
      <c r="D34" t="s">
        <v>112</v>
      </c>
    </row>
    <row r="35" spans="1:4" x14ac:dyDescent="0.25">
      <c r="A35">
        <v>307</v>
      </c>
      <c r="B35" t="str">
        <f t="shared" si="0"/>
        <v>'307',</v>
      </c>
      <c r="D35" t="s">
        <v>116</v>
      </c>
    </row>
    <row r="36" spans="1:4" x14ac:dyDescent="0.25">
      <c r="A36">
        <v>308</v>
      </c>
      <c r="B36" t="str">
        <f t="shared" si="0"/>
        <v>'308',</v>
      </c>
      <c r="D36" t="s">
        <v>120</v>
      </c>
    </row>
    <row r="37" spans="1:4" x14ac:dyDescent="0.25">
      <c r="A37">
        <v>309</v>
      </c>
      <c r="B37" t="str">
        <f t="shared" si="0"/>
        <v>'309',</v>
      </c>
      <c r="D37" t="s">
        <v>254</v>
      </c>
    </row>
    <row r="38" spans="1:4" x14ac:dyDescent="0.25">
      <c r="A38">
        <v>400</v>
      </c>
      <c r="B38" t="str">
        <f t="shared" si="0"/>
        <v>'400',</v>
      </c>
      <c r="D38" t="s">
        <v>124</v>
      </c>
    </row>
    <row r="39" spans="1:4" x14ac:dyDescent="0.25">
      <c r="A39">
        <v>401</v>
      </c>
      <c r="B39" t="str">
        <f t="shared" si="0"/>
        <v>'401',</v>
      </c>
      <c r="D39" t="s">
        <v>128</v>
      </c>
    </row>
    <row r="40" spans="1:4" x14ac:dyDescent="0.25">
      <c r="A40">
        <v>402</v>
      </c>
      <c r="B40" t="str">
        <f t="shared" si="0"/>
        <v>'402',</v>
      </c>
      <c r="D40" t="s">
        <v>132</v>
      </c>
    </row>
    <row r="41" spans="1:4" x14ac:dyDescent="0.25">
      <c r="A41">
        <v>403</v>
      </c>
      <c r="B41" t="str">
        <f t="shared" si="0"/>
        <v>'403',</v>
      </c>
      <c r="D41" t="s">
        <v>136</v>
      </c>
    </row>
    <row r="42" spans="1:4" x14ac:dyDescent="0.25">
      <c r="A42">
        <v>404</v>
      </c>
      <c r="B42" t="str">
        <f t="shared" si="0"/>
        <v>'404',</v>
      </c>
      <c r="D42" t="s">
        <v>140</v>
      </c>
    </row>
    <row r="43" spans="1:4" x14ac:dyDescent="0.25">
      <c r="A43">
        <v>405</v>
      </c>
      <c r="B43" t="str">
        <f t="shared" si="0"/>
        <v>'405',</v>
      </c>
      <c r="D43" t="s">
        <v>144</v>
      </c>
    </row>
    <row r="44" spans="1:4" x14ac:dyDescent="0.25">
      <c r="A44">
        <v>406</v>
      </c>
      <c r="B44" t="str">
        <f t="shared" si="0"/>
        <v>'406',</v>
      </c>
      <c r="D44" t="s">
        <v>148</v>
      </c>
    </row>
    <row r="45" spans="1:4" x14ac:dyDescent="0.25">
      <c r="A45">
        <v>407</v>
      </c>
      <c r="B45" t="str">
        <f t="shared" si="0"/>
        <v>'407',</v>
      </c>
      <c r="D45" t="s">
        <v>152</v>
      </c>
    </row>
    <row r="46" spans="1:4" x14ac:dyDescent="0.25">
      <c r="A46">
        <v>408</v>
      </c>
      <c r="B46" t="str">
        <f t="shared" si="0"/>
        <v>'408',</v>
      </c>
      <c r="D46" t="s">
        <v>156</v>
      </c>
    </row>
    <row r="47" spans="1:4" x14ac:dyDescent="0.25">
      <c r="A47">
        <v>500</v>
      </c>
      <c r="B47" t="str">
        <f t="shared" si="0"/>
        <v>'500',</v>
      </c>
      <c r="D47" t="s">
        <v>160</v>
      </c>
    </row>
    <row r="48" spans="1:4" x14ac:dyDescent="0.25">
      <c r="A48">
        <v>501</v>
      </c>
      <c r="B48" t="str">
        <f t="shared" si="0"/>
        <v>'501',</v>
      </c>
      <c r="D48" t="s">
        <v>165</v>
      </c>
    </row>
    <row r="49" spans="1:4" x14ac:dyDescent="0.25">
      <c r="A49">
        <v>502</v>
      </c>
      <c r="B49" t="str">
        <f t="shared" si="0"/>
        <v>'502',</v>
      </c>
      <c r="D49" t="s">
        <v>165</v>
      </c>
    </row>
    <row r="50" spans="1:4" x14ac:dyDescent="0.25">
      <c r="A50">
        <v>503</v>
      </c>
      <c r="B50" t="str">
        <f t="shared" si="0"/>
        <v>'503',</v>
      </c>
      <c r="D50" t="s">
        <v>172</v>
      </c>
    </row>
    <row r="51" spans="1:4" x14ac:dyDescent="0.25">
      <c r="A51">
        <v>504</v>
      </c>
      <c r="B51" t="str">
        <f t="shared" si="0"/>
        <v>'504',</v>
      </c>
      <c r="D51" t="s">
        <v>176</v>
      </c>
    </row>
    <row r="52" spans="1:4" x14ac:dyDescent="0.25">
      <c r="A52">
        <v>506</v>
      </c>
      <c r="B52" t="str">
        <f t="shared" si="0"/>
        <v>'506',</v>
      </c>
      <c r="D52" t="s">
        <v>180</v>
      </c>
    </row>
    <row r="53" spans="1:4" x14ac:dyDescent="0.25">
      <c r="A53">
        <v>507</v>
      </c>
      <c r="B53" t="str">
        <f t="shared" si="0"/>
        <v>'507',</v>
      </c>
      <c r="D53" t="s">
        <v>184</v>
      </c>
    </row>
    <row r="54" spans="1:4" x14ac:dyDescent="0.25">
      <c r="A54">
        <v>508</v>
      </c>
      <c r="B54" t="str">
        <f t="shared" si="0"/>
        <v>'508',</v>
      </c>
      <c r="D54" t="s">
        <v>188</v>
      </c>
    </row>
    <row r="55" spans="1:4" x14ac:dyDescent="0.25">
      <c r="A55">
        <v>600</v>
      </c>
      <c r="B55" t="str">
        <f t="shared" si="0"/>
        <v>'600',</v>
      </c>
      <c r="D55" t="s">
        <v>192</v>
      </c>
    </row>
    <row r="56" spans="1:4" x14ac:dyDescent="0.25">
      <c r="A56">
        <v>601</v>
      </c>
      <c r="B56" t="str">
        <f t="shared" si="0"/>
        <v>'601',</v>
      </c>
      <c r="D56" t="s">
        <v>196</v>
      </c>
    </row>
    <row r="57" spans="1:4" x14ac:dyDescent="0.25">
      <c r="A57">
        <v>602</v>
      </c>
      <c r="B57" t="str">
        <f t="shared" si="0"/>
        <v>'602',</v>
      </c>
      <c r="D57" t="s">
        <v>200</v>
      </c>
    </row>
    <row r="58" spans="1:4" x14ac:dyDescent="0.25">
      <c r="A58">
        <v>603</v>
      </c>
      <c r="B58" t="str">
        <f t="shared" si="0"/>
        <v>'603',</v>
      </c>
      <c r="D58" t="s">
        <v>204</v>
      </c>
    </row>
    <row r="59" spans="1:4" x14ac:dyDescent="0.25">
      <c r="A59">
        <v>604</v>
      </c>
      <c r="B59" t="str">
        <f t="shared" si="0"/>
        <v>'604',</v>
      </c>
      <c r="D59" t="s">
        <v>208</v>
      </c>
    </row>
    <row r="60" spans="1:4" x14ac:dyDescent="0.25">
      <c r="A60">
        <v>605</v>
      </c>
      <c r="B60" t="str">
        <f t="shared" si="0"/>
        <v>'605',</v>
      </c>
      <c r="D60" t="s">
        <v>212</v>
      </c>
    </row>
    <row r="61" spans="1:4" x14ac:dyDescent="0.25">
      <c r="A61">
        <v>606</v>
      </c>
      <c r="B61" t="str">
        <f t="shared" si="0"/>
        <v>'606',</v>
      </c>
      <c r="D61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workbookViewId="0">
      <selection activeCell="D1" sqref="D1:D1048576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19.7109375" customWidth="1"/>
    <col min="4" max="4" width="60.28515625" customWidth="1"/>
    <col min="5" max="5" width="16.7109375" customWidth="1"/>
    <col min="6" max="6" width="13.42578125" bestFit="1" customWidth="1"/>
    <col min="7" max="7" width="10.28515625" bestFit="1" customWidth="1"/>
    <col min="9" max="9" width="15.7109375" bestFit="1" customWidth="1"/>
    <col min="10" max="10" width="11.42578125" customWidth="1"/>
    <col min="13" max="13" width="9.140625" style="3"/>
    <col min="14" max="14" width="13.7109375" bestFit="1" customWidth="1"/>
    <col min="16" max="16" width="16.42578125" bestFit="1" customWidth="1"/>
  </cols>
  <sheetData>
    <row r="1" spans="1:18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18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s="1" t="s">
        <v>232</v>
      </c>
      <c r="I2" t="str">
        <f>CONCATENATE(E2)</f>
        <v>40:01:7a:80:7f:13</v>
      </c>
      <c r="J2" t="str">
        <f>RIGHT(I2,2)</f>
        <v>13</v>
      </c>
      <c r="K2">
        <f>HEX2DEC(J2)</f>
        <v>19</v>
      </c>
      <c r="L2">
        <f>K2+2</f>
        <v>21</v>
      </c>
      <c r="M2" s="3" t="str">
        <f>DEC2HEX(L2)</f>
        <v>15</v>
      </c>
      <c r="N2" t="str">
        <f>LEFT(I2,15)</f>
        <v>40:01:7a:80:7f:</v>
      </c>
      <c r="P2" t="str">
        <f>CONCATENATE(N2,R2,";")</f>
        <v>40:01:7a:80:7f:15;</v>
      </c>
      <c r="R2" t="str">
        <f>IF(L2&lt;10,_xlfn.CONCAT("0",M2),M2)</f>
        <v>15</v>
      </c>
    </row>
    <row r="3" spans="1:18" x14ac:dyDescent="0.25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10</v>
      </c>
      <c r="G3" s="1" t="s">
        <v>233</v>
      </c>
      <c r="I3" t="str">
        <f t="shared" ref="I3:I62" si="0">CONCATENATE(E3)</f>
        <v>40:01:7a:12:e0:74</v>
      </c>
      <c r="J3" t="str">
        <f t="shared" ref="J3:J62" si="1">RIGHT(I3,2)</f>
        <v>74</v>
      </c>
      <c r="K3">
        <f t="shared" ref="K3:K62" si="2">HEX2DEC(J3)</f>
        <v>116</v>
      </c>
      <c r="L3">
        <f t="shared" ref="L3:L62" si="3">K3+2</f>
        <v>118</v>
      </c>
      <c r="M3" s="3" t="str">
        <f t="shared" ref="M3:M62" si="4">DEC2HEX(L3)</f>
        <v>76</v>
      </c>
      <c r="N3" t="str">
        <f>LEFT(I3,15)</f>
        <v>40:01:7a:12:e0:</v>
      </c>
      <c r="P3" t="str">
        <f t="shared" ref="P3:P62" si="5">CONCATENATE(N3,R3,";")</f>
        <v>40:01:7a:12:e0:76;</v>
      </c>
      <c r="R3" t="str">
        <f t="shared" ref="R3:R62" si="6">IF(L3&lt;10,_xlfn.CONCAT("0",M3),M3)</f>
        <v>76</v>
      </c>
    </row>
    <row r="4" spans="1:18" x14ac:dyDescent="0.25">
      <c r="A4">
        <v>3</v>
      </c>
      <c r="B4" t="s">
        <v>15</v>
      </c>
      <c r="C4" t="s">
        <v>16</v>
      </c>
      <c r="D4" t="s">
        <v>17</v>
      </c>
      <c r="E4" t="s">
        <v>18</v>
      </c>
      <c r="F4" t="s">
        <v>10</v>
      </c>
      <c r="G4" s="1" t="s">
        <v>234</v>
      </c>
      <c r="I4" t="str">
        <f t="shared" si="0"/>
        <v>00:a7:42:8e:8b:33</v>
      </c>
      <c r="J4" t="str">
        <f t="shared" si="1"/>
        <v>33</v>
      </c>
      <c r="K4">
        <f t="shared" si="2"/>
        <v>51</v>
      </c>
      <c r="L4">
        <f t="shared" si="3"/>
        <v>53</v>
      </c>
      <c r="M4" s="3" t="str">
        <f t="shared" si="4"/>
        <v>35</v>
      </c>
      <c r="N4" t="str">
        <f>LEFT(I4,15)</f>
        <v>00:a7:42:8e:8b:</v>
      </c>
      <c r="P4" t="str">
        <f t="shared" si="5"/>
        <v>00:a7:42:8e:8b:35;</v>
      </c>
      <c r="R4" t="str">
        <f t="shared" si="6"/>
        <v>35</v>
      </c>
    </row>
    <row r="5" spans="1:18" x14ac:dyDescent="0.25">
      <c r="A5">
        <v>4</v>
      </c>
      <c r="B5" t="s">
        <v>19</v>
      </c>
      <c r="C5" t="s">
        <v>20</v>
      </c>
      <c r="D5" t="s">
        <v>21</v>
      </c>
      <c r="E5" t="s">
        <v>22</v>
      </c>
      <c r="F5" t="s">
        <v>10</v>
      </c>
      <c r="G5" s="1" t="s">
        <v>235</v>
      </c>
      <c r="I5" t="str">
        <f t="shared" si="0"/>
        <v>f8:0b:cb:3d:87:63</v>
      </c>
      <c r="J5" t="str">
        <f t="shared" si="1"/>
        <v>63</v>
      </c>
      <c r="K5">
        <f t="shared" si="2"/>
        <v>99</v>
      </c>
      <c r="L5">
        <f t="shared" si="3"/>
        <v>101</v>
      </c>
      <c r="M5" s="3" t="str">
        <f t="shared" si="4"/>
        <v>65</v>
      </c>
      <c r="N5" t="str">
        <f>LEFT(I5,15)</f>
        <v>f8:0b:cb:3d:87:</v>
      </c>
      <c r="P5" t="str">
        <f t="shared" si="5"/>
        <v>f8:0b:cb:3d:87:65;</v>
      </c>
      <c r="R5" t="str">
        <f t="shared" si="6"/>
        <v>65</v>
      </c>
    </row>
    <row r="6" spans="1:18" x14ac:dyDescent="0.25">
      <c r="A6">
        <v>5</v>
      </c>
      <c r="B6" t="s">
        <v>23</v>
      </c>
      <c r="C6" t="s">
        <v>24</v>
      </c>
      <c r="D6" t="s">
        <v>25</v>
      </c>
      <c r="E6" t="s">
        <v>26</v>
      </c>
      <c r="F6" t="s">
        <v>10</v>
      </c>
      <c r="G6" s="1" t="s">
        <v>236</v>
      </c>
      <c r="I6" t="str">
        <f t="shared" si="0"/>
        <v>40:01:7a:12:ec:d3</v>
      </c>
      <c r="J6" t="str">
        <f t="shared" si="1"/>
        <v>d3</v>
      </c>
      <c r="K6">
        <f t="shared" si="2"/>
        <v>211</v>
      </c>
      <c r="L6">
        <f t="shared" si="3"/>
        <v>213</v>
      </c>
      <c r="M6" s="3" t="str">
        <f t="shared" si="4"/>
        <v>D5</v>
      </c>
      <c r="N6" t="str">
        <f>LEFT(I6,15)</f>
        <v>40:01:7a:12:ec:</v>
      </c>
      <c r="P6" t="str">
        <f t="shared" si="5"/>
        <v>40:01:7a:12:ec:D5;</v>
      </c>
      <c r="R6" t="str">
        <f t="shared" si="6"/>
        <v>D5</v>
      </c>
    </row>
    <row r="7" spans="1:18" x14ac:dyDescent="0.25">
      <c r="A7">
        <v>6</v>
      </c>
      <c r="B7" t="s">
        <v>27</v>
      </c>
      <c r="C7" t="s">
        <v>28</v>
      </c>
      <c r="D7" t="s">
        <v>29</v>
      </c>
      <c r="E7" t="s">
        <v>30</v>
      </c>
      <c r="F7" t="s">
        <v>10</v>
      </c>
      <c r="G7" s="1" t="s">
        <v>237</v>
      </c>
      <c r="I7" t="str">
        <f t="shared" si="0"/>
        <v>00:2c:c8:f1:36:d2</v>
      </c>
      <c r="J7" t="str">
        <f t="shared" si="1"/>
        <v>d2</v>
      </c>
      <c r="K7">
        <f t="shared" si="2"/>
        <v>210</v>
      </c>
      <c r="L7">
        <f t="shared" si="3"/>
        <v>212</v>
      </c>
      <c r="M7" s="3" t="str">
        <f t="shared" si="4"/>
        <v>D4</v>
      </c>
      <c r="N7" t="str">
        <f>LEFT(I7,15)</f>
        <v>00:2c:c8:f1:36:</v>
      </c>
      <c r="P7" t="str">
        <f t="shared" si="5"/>
        <v>00:2c:c8:f1:36:D4;</v>
      </c>
      <c r="R7" t="str">
        <f t="shared" si="6"/>
        <v>D4</v>
      </c>
    </row>
    <row r="8" spans="1:18" x14ac:dyDescent="0.25">
      <c r="A8">
        <v>7</v>
      </c>
      <c r="B8" t="s">
        <v>31</v>
      </c>
      <c r="C8" t="s">
        <v>32</v>
      </c>
      <c r="D8" t="s">
        <v>33</v>
      </c>
      <c r="E8" t="s">
        <v>34</v>
      </c>
      <c r="F8" t="s">
        <v>10</v>
      </c>
      <c r="G8" s="1" t="s">
        <v>238</v>
      </c>
      <c r="I8" t="str">
        <f t="shared" si="0"/>
        <v>00:2c:c8:ep:23:79</v>
      </c>
      <c r="J8" t="str">
        <f t="shared" si="1"/>
        <v>79</v>
      </c>
      <c r="K8">
        <f t="shared" si="2"/>
        <v>121</v>
      </c>
      <c r="L8">
        <f t="shared" si="3"/>
        <v>123</v>
      </c>
      <c r="M8" s="3" t="str">
        <f t="shared" si="4"/>
        <v>7B</v>
      </c>
      <c r="N8" t="str">
        <f>LEFT(I8,15)</f>
        <v>00:2c:c8:ep:23:</v>
      </c>
      <c r="P8" t="str">
        <f t="shared" si="5"/>
        <v>00:2c:c8:ep:23:7B;</v>
      </c>
      <c r="R8" t="str">
        <f t="shared" si="6"/>
        <v>7B</v>
      </c>
    </row>
    <row r="9" spans="1:18" x14ac:dyDescent="0.25">
      <c r="A9">
        <v>8</v>
      </c>
      <c r="B9" t="s">
        <v>239</v>
      </c>
      <c r="C9" t="s">
        <v>239</v>
      </c>
      <c r="D9" t="s">
        <v>240</v>
      </c>
      <c r="E9" t="s">
        <v>241</v>
      </c>
      <c r="G9" s="1" t="s">
        <v>242</v>
      </c>
      <c r="I9" t="str">
        <f t="shared" si="0"/>
        <v>00:2c:c8:e9:23:73</v>
      </c>
      <c r="J9" t="str">
        <f t="shared" si="1"/>
        <v>73</v>
      </c>
      <c r="K9">
        <f t="shared" si="2"/>
        <v>115</v>
      </c>
      <c r="L9">
        <f t="shared" si="3"/>
        <v>117</v>
      </c>
      <c r="M9" s="3" t="str">
        <f t="shared" si="4"/>
        <v>75</v>
      </c>
      <c r="N9" t="str">
        <f>LEFT(I9,15)</f>
        <v>00:2c:c8:e9:23:</v>
      </c>
      <c r="P9" t="str">
        <f t="shared" si="5"/>
        <v>00:2c:c8:e9:23:75;</v>
      </c>
      <c r="R9" t="str">
        <f t="shared" si="6"/>
        <v>75</v>
      </c>
    </row>
    <row r="10" spans="1:18" x14ac:dyDescent="0.25">
      <c r="A10">
        <v>9</v>
      </c>
      <c r="B10" t="s">
        <v>239</v>
      </c>
      <c r="C10" t="s">
        <v>239</v>
      </c>
      <c r="D10" t="s">
        <v>243</v>
      </c>
      <c r="E10" t="s">
        <v>244</v>
      </c>
      <c r="G10" s="1" t="s">
        <v>245</v>
      </c>
      <c r="I10" t="str">
        <f t="shared" si="0"/>
        <v>00:2c:c8:f1:36:d3</v>
      </c>
      <c r="J10" t="str">
        <f t="shared" si="1"/>
        <v>d3</v>
      </c>
      <c r="K10">
        <f t="shared" si="2"/>
        <v>211</v>
      </c>
      <c r="L10">
        <f t="shared" si="3"/>
        <v>213</v>
      </c>
      <c r="M10" s="3" t="str">
        <f t="shared" si="4"/>
        <v>D5</v>
      </c>
      <c r="N10" t="str">
        <f>LEFT(I10,15)</f>
        <v>00:2c:c8:f1:36:</v>
      </c>
      <c r="P10" t="str">
        <f t="shared" si="5"/>
        <v>00:2c:c8:f1:36:D5;</v>
      </c>
      <c r="R10" t="str">
        <f t="shared" si="6"/>
        <v>D5</v>
      </c>
    </row>
    <row r="11" spans="1:18" x14ac:dyDescent="0.25">
      <c r="A11">
        <v>10</v>
      </c>
      <c r="B11" t="s">
        <v>239</v>
      </c>
      <c r="C11" t="s">
        <v>239</v>
      </c>
      <c r="D11" t="s">
        <v>247</v>
      </c>
      <c r="E11" t="s">
        <v>246</v>
      </c>
      <c r="G11" s="1" t="s">
        <v>248</v>
      </c>
      <c r="I11" t="str">
        <f t="shared" si="0"/>
        <v>00:01:7a:12:e0:73</v>
      </c>
      <c r="J11" t="str">
        <f t="shared" si="1"/>
        <v>73</v>
      </c>
      <c r="K11">
        <f t="shared" si="2"/>
        <v>115</v>
      </c>
      <c r="L11">
        <f t="shared" si="3"/>
        <v>117</v>
      </c>
      <c r="M11" s="3" t="str">
        <f t="shared" si="4"/>
        <v>75</v>
      </c>
      <c r="N11" t="str">
        <f>LEFT(I11,15)</f>
        <v>00:01:7a:12:e0:</v>
      </c>
      <c r="P11" t="str">
        <f t="shared" si="5"/>
        <v>00:01:7a:12:e0:75;</v>
      </c>
      <c r="R11" t="str">
        <f t="shared" si="6"/>
        <v>75</v>
      </c>
    </row>
    <row r="12" spans="1:18" x14ac:dyDescent="0.25">
      <c r="A12">
        <v>11</v>
      </c>
      <c r="B12" t="s">
        <v>239</v>
      </c>
      <c r="C12" t="s">
        <v>239</v>
      </c>
      <c r="D12" t="s">
        <v>259</v>
      </c>
      <c r="E12" t="s">
        <v>257</v>
      </c>
      <c r="G12" s="1" t="s">
        <v>258</v>
      </c>
      <c r="I12" t="str">
        <f t="shared" si="0"/>
        <v xml:space="preserve">40:01:7a:12:e0:73  </v>
      </c>
      <c r="J12">
        <v>73</v>
      </c>
      <c r="K12">
        <f t="shared" si="2"/>
        <v>115</v>
      </c>
      <c r="L12">
        <f t="shared" si="3"/>
        <v>117</v>
      </c>
      <c r="M12" s="3" t="str">
        <f t="shared" si="4"/>
        <v>75</v>
      </c>
      <c r="N12" t="str">
        <f>LEFT(I12,15)</f>
        <v>40:01:7a:12:e0:</v>
      </c>
      <c r="P12" t="str">
        <f t="shared" si="5"/>
        <v>40:01:7a:12:e0:75;</v>
      </c>
      <c r="R12" t="str">
        <f t="shared" si="6"/>
        <v>75</v>
      </c>
    </row>
    <row r="13" spans="1:18" x14ac:dyDescent="0.25">
      <c r="A13">
        <v>12</v>
      </c>
      <c r="B13" t="s">
        <v>35</v>
      </c>
      <c r="C13" t="s">
        <v>36</v>
      </c>
      <c r="D13" t="s">
        <v>37</v>
      </c>
      <c r="E13" t="s">
        <v>38</v>
      </c>
      <c r="F13" t="s">
        <v>10</v>
      </c>
      <c r="G13">
        <v>100</v>
      </c>
      <c r="I13" t="str">
        <f t="shared" si="0"/>
        <v>40:01:7a:14:08:03</v>
      </c>
      <c r="J13" t="str">
        <f t="shared" si="1"/>
        <v>03</v>
      </c>
      <c r="K13">
        <f t="shared" si="2"/>
        <v>3</v>
      </c>
      <c r="L13">
        <f t="shared" si="3"/>
        <v>5</v>
      </c>
      <c r="M13" s="3" t="str">
        <f t="shared" si="4"/>
        <v>5</v>
      </c>
      <c r="N13" t="str">
        <f>LEFT(I13,15)</f>
        <v>40:01:7a:14:08:</v>
      </c>
      <c r="P13" t="str">
        <f t="shared" si="5"/>
        <v>40:01:7a:14:08:05;</v>
      </c>
      <c r="R13" t="str">
        <f t="shared" si="6"/>
        <v>05</v>
      </c>
    </row>
    <row r="14" spans="1:18" x14ac:dyDescent="0.25">
      <c r="A14">
        <v>13</v>
      </c>
      <c r="B14" t="s">
        <v>39</v>
      </c>
      <c r="C14" t="s">
        <v>40</v>
      </c>
      <c r="D14" t="s">
        <v>41</v>
      </c>
      <c r="E14" t="s">
        <v>42</v>
      </c>
      <c r="F14" t="s">
        <v>10</v>
      </c>
      <c r="G14">
        <v>101</v>
      </c>
      <c r="I14" t="str">
        <f t="shared" si="0"/>
        <v>40:01:7a:14:05:33</v>
      </c>
      <c r="J14" t="str">
        <f t="shared" si="1"/>
        <v>33</v>
      </c>
      <c r="K14">
        <f t="shared" si="2"/>
        <v>51</v>
      </c>
      <c r="L14">
        <f t="shared" si="3"/>
        <v>53</v>
      </c>
      <c r="M14" s="3" t="str">
        <f t="shared" si="4"/>
        <v>35</v>
      </c>
      <c r="N14" t="str">
        <f>LEFT(I14,15)</f>
        <v>40:01:7a:14:05:</v>
      </c>
      <c r="P14" t="str">
        <f t="shared" si="5"/>
        <v>40:01:7a:14:05:35;</v>
      </c>
      <c r="R14" t="str">
        <f t="shared" si="6"/>
        <v>35</v>
      </c>
    </row>
    <row r="15" spans="1:18" x14ac:dyDescent="0.25">
      <c r="A15">
        <v>14</v>
      </c>
      <c r="B15" t="s">
        <v>43</v>
      </c>
      <c r="C15" t="s">
        <v>44</v>
      </c>
      <c r="D15" t="s">
        <v>45</v>
      </c>
      <c r="E15" t="s">
        <v>46</v>
      </c>
      <c r="F15" t="s">
        <v>10</v>
      </c>
      <c r="G15">
        <v>102</v>
      </c>
      <c r="I15" t="str">
        <f t="shared" si="0"/>
        <v>40:01:7a:80:78:53</v>
      </c>
      <c r="J15" t="str">
        <f t="shared" si="1"/>
        <v>53</v>
      </c>
      <c r="K15">
        <f t="shared" si="2"/>
        <v>83</v>
      </c>
      <c r="L15">
        <f t="shared" si="3"/>
        <v>85</v>
      </c>
      <c r="M15" s="3" t="str">
        <f t="shared" si="4"/>
        <v>55</v>
      </c>
      <c r="N15" t="str">
        <f>LEFT(I15,15)</f>
        <v>40:01:7a:80:78:</v>
      </c>
      <c r="P15" t="str">
        <f t="shared" si="5"/>
        <v>40:01:7a:80:78:55;</v>
      </c>
      <c r="R15" t="str">
        <f t="shared" si="6"/>
        <v>55</v>
      </c>
    </row>
    <row r="16" spans="1:18" x14ac:dyDescent="0.25">
      <c r="A16">
        <v>15</v>
      </c>
      <c r="B16" t="s">
        <v>47</v>
      </c>
      <c r="C16" t="s">
        <v>48</v>
      </c>
      <c r="D16" t="s">
        <v>49</v>
      </c>
      <c r="E16" t="s">
        <v>50</v>
      </c>
      <c r="F16" t="s">
        <v>10</v>
      </c>
      <c r="G16">
        <v>103</v>
      </c>
      <c r="I16" t="str">
        <f t="shared" si="0"/>
        <v>40:01:7a:12:c1:53</v>
      </c>
      <c r="J16" t="str">
        <f t="shared" si="1"/>
        <v>53</v>
      </c>
      <c r="K16">
        <f t="shared" si="2"/>
        <v>83</v>
      </c>
      <c r="L16">
        <f t="shared" si="3"/>
        <v>85</v>
      </c>
      <c r="M16" s="3" t="str">
        <f t="shared" si="4"/>
        <v>55</v>
      </c>
      <c r="N16" t="str">
        <f>LEFT(I16,15)</f>
        <v>40:01:7a:12:c1:</v>
      </c>
      <c r="P16" t="str">
        <f t="shared" si="5"/>
        <v>40:01:7a:12:c1:55;</v>
      </c>
      <c r="R16" t="str">
        <f t="shared" si="6"/>
        <v>55</v>
      </c>
    </row>
    <row r="17" spans="1:18" x14ac:dyDescent="0.25">
      <c r="A17">
        <v>16</v>
      </c>
      <c r="B17" t="s">
        <v>51</v>
      </c>
      <c r="C17" t="s">
        <v>52</v>
      </c>
      <c r="D17" t="s">
        <v>53</v>
      </c>
      <c r="E17" t="s">
        <v>54</v>
      </c>
      <c r="F17" t="s">
        <v>10</v>
      </c>
      <c r="G17">
        <v>104</v>
      </c>
      <c r="I17" t="str">
        <f t="shared" si="0"/>
        <v>40:01:7a:80:56:01</v>
      </c>
      <c r="J17" t="str">
        <f t="shared" si="1"/>
        <v>01</v>
      </c>
      <c r="K17">
        <f t="shared" si="2"/>
        <v>1</v>
      </c>
      <c r="L17">
        <f t="shared" si="3"/>
        <v>3</v>
      </c>
      <c r="M17" s="3" t="str">
        <f t="shared" si="4"/>
        <v>3</v>
      </c>
      <c r="N17" t="str">
        <f>LEFT(I17,15)</f>
        <v>40:01:7a:80:56:</v>
      </c>
      <c r="P17" t="str">
        <f t="shared" si="5"/>
        <v>40:01:7a:80:56:03;</v>
      </c>
      <c r="R17" t="str">
        <f t="shared" si="6"/>
        <v>03</v>
      </c>
    </row>
    <row r="18" spans="1:18" x14ac:dyDescent="0.25">
      <c r="A18">
        <v>17</v>
      </c>
      <c r="B18" t="s">
        <v>55</v>
      </c>
      <c r="C18" t="s">
        <v>56</v>
      </c>
      <c r="D18" t="s">
        <v>57</v>
      </c>
      <c r="E18" t="s">
        <v>54</v>
      </c>
      <c r="F18" t="s">
        <v>10</v>
      </c>
      <c r="G18">
        <v>105</v>
      </c>
      <c r="I18" t="str">
        <f t="shared" si="0"/>
        <v>40:01:7a:80:56:01</v>
      </c>
      <c r="J18" t="str">
        <f t="shared" si="1"/>
        <v>01</v>
      </c>
      <c r="K18">
        <f t="shared" si="2"/>
        <v>1</v>
      </c>
      <c r="L18">
        <f t="shared" si="3"/>
        <v>3</v>
      </c>
      <c r="M18" s="3" t="str">
        <f t="shared" si="4"/>
        <v>3</v>
      </c>
      <c r="N18" t="str">
        <f>LEFT(I18,15)</f>
        <v>40:01:7a:80:56:</v>
      </c>
      <c r="P18" t="str">
        <f t="shared" si="5"/>
        <v>40:01:7a:80:56:03;</v>
      </c>
      <c r="R18" t="str">
        <f t="shared" si="6"/>
        <v>03</v>
      </c>
    </row>
    <row r="19" spans="1:18" x14ac:dyDescent="0.25">
      <c r="A19">
        <v>18</v>
      </c>
      <c r="B19" t="s">
        <v>58</v>
      </c>
      <c r="C19" t="s">
        <v>59</v>
      </c>
      <c r="D19" t="s">
        <v>60</v>
      </c>
      <c r="E19" t="s">
        <v>61</v>
      </c>
      <c r="F19" t="s">
        <v>10</v>
      </c>
      <c r="G19">
        <v>106</v>
      </c>
      <c r="I19" t="str">
        <f t="shared" si="0"/>
        <v>18:80:90:c6:a1:c3</v>
      </c>
      <c r="J19" t="str">
        <f t="shared" si="1"/>
        <v>c3</v>
      </c>
      <c r="K19">
        <f t="shared" si="2"/>
        <v>195</v>
      </c>
      <c r="L19">
        <f t="shared" si="3"/>
        <v>197</v>
      </c>
      <c r="M19" s="3" t="str">
        <f t="shared" si="4"/>
        <v>C5</v>
      </c>
      <c r="N19" t="str">
        <f>LEFT(I19,15)</f>
        <v>18:80:90:c6:a1:</v>
      </c>
      <c r="P19" t="str">
        <f t="shared" si="5"/>
        <v>18:80:90:c6:a1:C5;</v>
      </c>
      <c r="R19" t="str">
        <f t="shared" si="6"/>
        <v>C5</v>
      </c>
    </row>
    <row r="20" spans="1:18" x14ac:dyDescent="0.25">
      <c r="A20">
        <v>19</v>
      </c>
      <c r="B20" t="s">
        <v>239</v>
      </c>
      <c r="C20" t="s">
        <v>239</v>
      </c>
      <c r="D20" t="s">
        <v>249</v>
      </c>
      <c r="E20" t="s">
        <v>250</v>
      </c>
      <c r="G20">
        <v>107</v>
      </c>
      <c r="I20" t="str">
        <f t="shared" si="0"/>
        <v>40:01:7a:1c:05:b3</v>
      </c>
      <c r="J20" t="str">
        <f t="shared" si="1"/>
        <v>b3</v>
      </c>
      <c r="K20">
        <f t="shared" si="2"/>
        <v>179</v>
      </c>
      <c r="L20">
        <f t="shared" si="3"/>
        <v>181</v>
      </c>
      <c r="M20" s="3" t="str">
        <f t="shared" si="4"/>
        <v>B5</v>
      </c>
      <c r="N20" t="str">
        <f>LEFT(I20,15)</f>
        <v>40:01:7a:1c:05:</v>
      </c>
      <c r="P20" t="str">
        <f t="shared" si="5"/>
        <v>40:01:7a:1c:05:B5;</v>
      </c>
      <c r="R20" t="str">
        <f t="shared" si="6"/>
        <v>B5</v>
      </c>
    </row>
    <row r="21" spans="1:18" x14ac:dyDescent="0.25">
      <c r="A21">
        <v>20</v>
      </c>
      <c r="B21" t="s">
        <v>239</v>
      </c>
      <c r="C21" t="s">
        <v>239</v>
      </c>
      <c r="D21" t="s">
        <v>255</v>
      </c>
      <c r="E21" t="s">
        <v>256</v>
      </c>
      <c r="G21">
        <v>108</v>
      </c>
      <c r="I21" t="str">
        <f t="shared" si="0"/>
        <v>40:01:7a:80:56:03</v>
      </c>
      <c r="J21" t="str">
        <f t="shared" si="1"/>
        <v>03</v>
      </c>
      <c r="K21">
        <f t="shared" si="2"/>
        <v>3</v>
      </c>
      <c r="L21">
        <f t="shared" si="3"/>
        <v>5</v>
      </c>
      <c r="M21" s="3" t="str">
        <f t="shared" si="4"/>
        <v>5</v>
      </c>
      <c r="N21" t="str">
        <f>LEFT(I21,15)</f>
        <v>40:01:7a:80:56:</v>
      </c>
      <c r="P21" t="str">
        <f t="shared" si="5"/>
        <v>40:01:7a:80:56:05;</v>
      </c>
      <c r="R21" t="str">
        <f t="shared" si="6"/>
        <v>05</v>
      </c>
    </row>
    <row r="22" spans="1:18" x14ac:dyDescent="0.25">
      <c r="A22">
        <v>21</v>
      </c>
      <c r="B22" t="s">
        <v>62</v>
      </c>
      <c r="C22" t="s">
        <v>63</v>
      </c>
      <c r="D22" t="s">
        <v>64</v>
      </c>
      <c r="E22" t="s">
        <v>65</v>
      </c>
      <c r="F22" t="s">
        <v>10</v>
      </c>
      <c r="G22">
        <v>200</v>
      </c>
      <c r="I22" t="str">
        <f t="shared" si="0"/>
        <v>40:01:7a:80:7e:7c</v>
      </c>
      <c r="J22" t="str">
        <f t="shared" si="1"/>
        <v>7c</v>
      </c>
      <c r="K22">
        <f t="shared" si="2"/>
        <v>124</v>
      </c>
      <c r="L22">
        <f t="shared" si="3"/>
        <v>126</v>
      </c>
      <c r="M22" s="3" t="str">
        <f t="shared" si="4"/>
        <v>7E</v>
      </c>
      <c r="N22" t="str">
        <f>LEFT(I22,15)</f>
        <v>40:01:7a:80:7e:</v>
      </c>
      <c r="P22" t="str">
        <f t="shared" si="5"/>
        <v>40:01:7a:80:7e:7E;</v>
      </c>
      <c r="R22" t="str">
        <f t="shared" si="6"/>
        <v>7E</v>
      </c>
    </row>
    <row r="23" spans="1:18" x14ac:dyDescent="0.25">
      <c r="A23">
        <v>22</v>
      </c>
      <c r="B23" t="s">
        <v>66</v>
      </c>
      <c r="C23" t="s">
        <v>67</v>
      </c>
      <c r="D23" t="s">
        <v>68</v>
      </c>
      <c r="E23" t="s">
        <v>69</v>
      </c>
      <c r="F23" t="s">
        <v>10</v>
      </c>
      <c r="G23">
        <v>201</v>
      </c>
      <c r="I23" t="str">
        <f t="shared" si="0"/>
        <v>40:01:7a:12:e8:83</v>
      </c>
      <c r="J23" t="str">
        <f t="shared" si="1"/>
        <v>83</v>
      </c>
      <c r="K23">
        <f t="shared" si="2"/>
        <v>131</v>
      </c>
      <c r="L23">
        <f t="shared" si="3"/>
        <v>133</v>
      </c>
      <c r="M23" s="3" t="str">
        <f t="shared" si="4"/>
        <v>85</v>
      </c>
      <c r="N23" t="str">
        <f>LEFT(I23,15)</f>
        <v>40:01:7a:12:e8:</v>
      </c>
      <c r="P23" t="str">
        <f t="shared" si="5"/>
        <v>40:01:7a:12:e8:85;</v>
      </c>
      <c r="R23" t="str">
        <f t="shared" si="6"/>
        <v>85</v>
      </c>
    </row>
    <row r="24" spans="1:18" x14ac:dyDescent="0.25">
      <c r="A24">
        <v>23</v>
      </c>
      <c r="B24" t="s">
        <v>70</v>
      </c>
      <c r="C24" t="s">
        <v>71</v>
      </c>
      <c r="D24" t="s">
        <v>72</v>
      </c>
      <c r="E24" t="s">
        <v>73</v>
      </c>
      <c r="F24" t="s">
        <v>10</v>
      </c>
      <c r="G24">
        <v>202</v>
      </c>
      <c r="I24" t="str">
        <f t="shared" si="0"/>
        <v>40:01:7a:80:78:03</v>
      </c>
      <c r="J24" t="str">
        <f t="shared" si="1"/>
        <v>03</v>
      </c>
      <c r="K24">
        <f t="shared" si="2"/>
        <v>3</v>
      </c>
      <c r="L24">
        <f t="shared" si="3"/>
        <v>5</v>
      </c>
      <c r="M24" s="3" t="str">
        <f t="shared" si="4"/>
        <v>5</v>
      </c>
      <c r="N24" t="str">
        <f>LEFT(I24,15)</f>
        <v>40:01:7a:80:78:</v>
      </c>
      <c r="P24" t="str">
        <f t="shared" si="5"/>
        <v>40:01:7a:80:78:05;</v>
      </c>
      <c r="R24" t="str">
        <f t="shared" si="6"/>
        <v>05</v>
      </c>
    </row>
    <row r="25" spans="1:18" x14ac:dyDescent="0.25">
      <c r="A25">
        <v>24</v>
      </c>
      <c r="B25" t="s">
        <v>74</v>
      </c>
      <c r="C25" t="s">
        <v>75</v>
      </c>
      <c r="D25" t="s">
        <v>76</v>
      </c>
      <c r="E25" t="s">
        <v>77</v>
      </c>
      <c r="F25" t="s">
        <v>10</v>
      </c>
      <c r="G25">
        <v>203</v>
      </c>
      <c r="I25" t="str">
        <f t="shared" si="0"/>
        <v>18:80:90:c6:a8:03</v>
      </c>
      <c r="J25" t="str">
        <f t="shared" si="1"/>
        <v>03</v>
      </c>
      <c r="K25">
        <f t="shared" si="2"/>
        <v>3</v>
      </c>
      <c r="L25">
        <f t="shared" si="3"/>
        <v>5</v>
      </c>
      <c r="M25" s="3" t="str">
        <f t="shared" si="4"/>
        <v>5</v>
      </c>
      <c r="N25" t="str">
        <f>LEFT(I25,15)</f>
        <v>18:80:90:c6:a8:</v>
      </c>
      <c r="P25" t="str">
        <f t="shared" si="5"/>
        <v>18:80:90:c6:a8:05;</v>
      </c>
      <c r="R25" t="str">
        <f t="shared" si="6"/>
        <v>05</v>
      </c>
    </row>
    <row r="26" spans="1:18" x14ac:dyDescent="0.25">
      <c r="A26">
        <v>25</v>
      </c>
      <c r="B26" t="s">
        <v>78</v>
      </c>
      <c r="C26" t="s">
        <v>79</v>
      </c>
      <c r="D26" t="s">
        <v>80</v>
      </c>
      <c r="E26" t="s">
        <v>81</v>
      </c>
      <c r="F26" t="s">
        <v>10</v>
      </c>
      <c r="G26">
        <v>204</v>
      </c>
      <c r="I26" t="str">
        <f t="shared" si="0"/>
        <v>40:01:7a:1c:09:23</v>
      </c>
      <c r="J26" t="str">
        <f t="shared" si="1"/>
        <v>23</v>
      </c>
      <c r="K26">
        <f t="shared" si="2"/>
        <v>35</v>
      </c>
      <c r="L26">
        <f t="shared" si="3"/>
        <v>37</v>
      </c>
      <c r="M26" s="3" t="str">
        <f t="shared" si="4"/>
        <v>25</v>
      </c>
      <c r="N26" t="str">
        <f>LEFT(I26,15)</f>
        <v>40:01:7a:1c:09:</v>
      </c>
      <c r="P26" t="str">
        <f t="shared" si="5"/>
        <v>40:01:7a:1c:09:25;</v>
      </c>
      <c r="R26" t="str">
        <f t="shared" si="6"/>
        <v>25</v>
      </c>
    </row>
    <row r="27" spans="1:18" x14ac:dyDescent="0.25">
      <c r="A27">
        <v>26</v>
      </c>
      <c r="B27" t="s">
        <v>82</v>
      </c>
      <c r="C27" t="s">
        <v>83</v>
      </c>
      <c r="D27" t="s">
        <v>84</v>
      </c>
      <c r="E27" t="s">
        <v>85</v>
      </c>
      <c r="F27" t="s">
        <v>10</v>
      </c>
      <c r="G27">
        <v>205</v>
      </c>
      <c r="I27" t="str">
        <f t="shared" si="0"/>
        <v>f8:0b:cb:3d:80:63</v>
      </c>
      <c r="J27" t="str">
        <f t="shared" si="1"/>
        <v>63</v>
      </c>
      <c r="K27">
        <f t="shared" si="2"/>
        <v>99</v>
      </c>
      <c r="L27">
        <f t="shared" si="3"/>
        <v>101</v>
      </c>
      <c r="M27" s="3" t="str">
        <f t="shared" si="4"/>
        <v>65</v>
      </c>
      <c r="N27" t="str">
        <f>LEFT(I27,15)</f>
        <v>f8:0b:cb:3d:80:</v>
      </c>
      <c r="P27" t="str">
        <f t="shared" si="5"/>
        <v>f8:0b:cb:3d:80:65;</v>
      </c>
      <c r="R27" t="str">
        <f t="shared" si="6"/>
        <v>65</v>
      </c>
    </row>
    <row r="28" spans="1:18" x14ac:dyDescent="0.25">
      <c r="A28">
        <v>27</v>
      </c>
      <c r="B28" t="s">
        <v>239</v>
      </c>
      <c r="C28" t="s">
        <v>239</v>
      </c>
      <c r="D28" t="s">
        <v>251</v>
      </c>
      <c r="E28" t="s">
        <v>252</v>
      </c>
      <c r="G28">
        <v>206</v>
      </c>
      <c r="I28" t="str">
        <f t="shared" si="0"/>
        <v>40:01:7a:80:7e:73</v>
      </c>
      <c r="J28" t="str">
        <f t="shared" si="1"/>
        <v>73</v>
      </c>
      <c r="K28">
        <f t="shared" si="2"/>
        <v>115</v>
      </c>
      <c r="L28">
        <f t="shared" si="3"/>
        <v>117</v>
      </c>
      <c r="M28" s="3" t="str">
        <f t="shared" si="4"/>
        <v>75</v>
      </c>
      <c r="N28" t="str">
        <f>LEFT(I28,15)</f>
        <v>40:01:7a:80:7e:</v>
      </c>
      <c r="P28" t="str">
        <f t="shared" si="5"/>
        <v>40:01:7a:80:7e:75;</v>
      </c>
      <c r="R28" t="str">
        <f t="shared" si="6"/>
        <v>75</v>
      </c>
    </row>
    <row r="29" spans="1:18" x14ac:dyDescent="0.25">
      <c r="A29">
        <v>28</v>
      </c>
      <c r="B29" t="s">
        <v>86</v>
      </c>
      <c r="C29" t="s">
        <v>87</v>
      </c>
      <c r="D29" t="s">
        <v>88</v>
      </c>
      <c r="E29" t="s">
        <v>89</v>
      </c>
      <c r="F29" t="s">
        <v>10</v>
      </c>
      <c r="G29">
        <v>300</v>
      </c>
      <c r="I29" t="str">
        <f t="shared" si="0"/>
        <v>00:2c:c8:8b:e2:53</v>
      </c>
      <c r="J29" t="str">
        <f t="shared" si="1"/>
        <v>53</v>
      </c>
      <c r="K29">
        <f t="shared" si="2"/>
        <v>83</v>
      </c>
      <c r="L29">
        <f t="shared" si="3"/>
        <v>85</v>
      </c>
      <c r="M29" s="3" t="str">
        <f t="shared" si="4"/>
        <v>55</v>
      </c>
      <c r="N29" t="str">
        <f>LEFT(I29,15)</f>
        <v>00:2c:c8:8b:e2:</v>
      </c>
      <c r="P29" t="str">
        <f t="shared" si="5"/>
        <v>00:2c:c8:8b:e2:55;</v>
      </c>
      <c r="R29" t="str">
        <f t="shared" si="6"/>
        <v>55</v>
      </c>
    </row>
    <row r="30" spans="1:18" x14ac:dyDescent="0.25">
      <c r="A30">
        <v>29</v>
      </c>
      <c r="B30" t="s">
        <v>90</v>
      </c>
      <c r="C30" t="s">
        <v>91</v>
      </c>
      <c r="D30" t="s">
        <v>92</v>
      </c>
      <c r="E30" t="s">
        <v>93</v>
      </c>
      <c r="F30" t="s">
        <v>10</v>
      </c>
      <c r="G30">
        <v>301</v>
      </c>
      <c r="I30" t="str">
        <f t="shared" si="0"/>
        <v>00:2c:c8:e9:3b:21</v>
      </c>
      <c r="J30" t="str">
        <f t="shared" si="1"/>
        <v>21</v>
      </c>
      <c r="K30">
        <f t="shared" si="2"/>
        <v>33</v>
      </c>
      <c r="L30">
        <f t="shared" si="3"/>
        <v>35</v>
      </c>
      <c r="M30" s="3" t="str">
        <f t="shared" si="4"/>
        <v>23</v>
      </c>
      <c r="N30" t="str">
        <f>LEFT(I30,15)</f>
        <v>00:2c:c8:e9:3b:</v>
      </c>
      <c r="P30" t="str">
        <f t="shared" si="5"/>
        <v>00:2c:c8:e9:3b:23;</v>
      </c>
      <c r="R30" t="str">
        <f t="shared" si="6"/>
        <v>23</v>
      </c>
    </row>
    <row r="31" spans="1:18" x14ac:dyDescent="0.25">
      <c r="A31">
        <v>30</v>
      </c>
      <c r="B31" t="s">
        <v>94</v>
      </c>
      <c r="C31" t="s">
        <v>95</v>
      </c>
      <c r="D31" t="s">
        <v>96</v>
      </c>
      <c r="E31" t="s">
        <v>97</v>
      </c>
      <c r="F31" t="s">
        <v>10</v>
      </c>
      <c r="G31">
        <v>302</v>
      </c>
      <c r="I31" t="str">
        <f t="shared" si="0"/>
        <v>00:2c:c8:6a:ad:c1</v>
      </c>
      <c r="J31" t="str">
        <f t="shared" si="1"/>
        <v>c1</v>
      </c>
      <c r="K31">
        <f t="shared" si="2"/>
        <v>193</v>
      </c>
      <c r="L31">
        <f t="shared" si="3"/>
        <v>195</v>
      </c>
      <c r="M31" s="3" t="str">
        <f t="shared" si="4"/>
        <v>C3</v>
      </c>
      <c r="N31" t="str">
        <f>LEFT(I31,15)</f>
        <v>00:2c:c8:6a:ad:</v>
      </c>
      <c r="P31" t="str">
        <f t="shared" si="5"/>
        <v>00:2c:c8:6a:ad:C3;</v>
      </c>
      <c r="R31" t="str">
        <f t="shared" si="6"/>
        <v>C3</v>
      </c>
    </row>
    <row r="32" spans="1:18" x14ac:dyDescent="0.25">
      <c r="A32">
        <v>31</v>
      </c>
      <c r="B32" t="s">
        <v>98</v>
      </c>
      <c r="C32" t="s">
        <v>99</v>
      </c>
      <c r="D32" t="s">
        <v>100</v>
      </c>
      <c r="E32" t="s">
        <v>101</v>
      </c>
      <c r="F32" t="s">
        <v>10</v>
      </c>
      <c r="G32">
        <v>303</v>
      </c>
      <c r="I32" t="str">
        <f t="shared" si="0"/>
        <v>40:01:7a:14:0f:c3</v>
      </c>
      <c r="J32" t="str">
        <f t="shared" si="1"/>
        <v>c3</v>
      </c>
      <c r="K32">
        <f t="shared" si="2"/>
        <v>195</v>
      </c>
      <c r="L32">
        <f t="shared" si="3"/>
        <v>197</v>
      </c>
      <c r="M32" s="3" t="str">
        <f t="shared" si="4"/>
        <v>C5</v>
      </c>
      <c r="N32" t="str">
        <f>LEFT(I32,15)</f>
        <v>40:01:7a:14:0f:</v>
      </c>
      <c r="P32" t="str">
        <f t="shared" si="5"/>
        <v>40:01:7a:14:0f:C5;</v>
      </c>
      <c r="R32" t="str">
        <f t="shared" si="6"/>
        <v>C5</v>
      </c>
    </row>
    <row r="33" spans="1:18" x14ac:dyDescent="0.25">
      <c r="A33">
        <v>32</v>
      </c>
      <c r="B33" t="s">
        <v>102</v>
      </c>
      <c r="C33" t="s">
        <v>103</v>
      </c>
      <c r="D33" t="s">
        <v>104</v>
      </c>
      <c r="E33" t="s">
        <v>105</v>
      </c>
      <c r="F33" t="s">
        <v>10</v>
      </c>
      <c r="G33">
        <v>304</v>
      </c>
      <c r="I33" t="str">
        <f t="shared" si="0"/>
        <v>00:2c:c8:ed:dc:23</v>
      </c>
      <c r="J33" t="str">
        <f t="shared" si="1"/>
        <v>23</v>
      </c>
      <c r="K33">
        <f t="shared" si="2"/>
        <v>35</v>
      </c>
      <c r="L33">
        <f t="shared" si="3"/>
        <v>37</v>
      </c>
      <c r="M33" s="3" t="str">
        <f t="shared" si="4"/>
        <v>25</v>
      </c>
      <c r="N33" t="str">
        <f>LEFT(I33,15)</f>
        <v>00:2c:c8:ed:dc:</v>
      </c>
      <c r="P33" t="str">
        <f t="shared" si="5"/>
        <v>00:2c:c8:ed:dc:25;</v>
      </c>
      <c r="R33" t="str">
        <f t="shared" si="6"/>
        <v>25</v>
      </c>
    </row>
    <row r="34" spans="1:18" x14ac:dyDescent="0.25">
      <c r="A34">
        <v>33</v>
      </c>
      <c r="B34" t="s">
        <v>106</v>
      </c>
      <c r="C34" t="s">
        <v>107</v>
      </c>
      <c r="D34" t="s">
        <v>108</v>
      </c>
      <c r="E34" t="s">
        <v>109</v>
      </c>
      <c r="F34" t="s">
        <v>10</v>
      </c>
      <c r="G34">
        <v>305</v>
      </c>
      <c r="I34" t="str">
        <f t="shared" si="0"/>
        <v>00:2c:c8:19:24:d3</v>
      </c>
      <c r="J34" t="str">
        <f t="shared" si="1"/>
        <v>d3</v>
      </c>
      <c r="K34">
        <f t="shared" si="2"/>
        <v>211</v>
      </c>
      <c r="L34">
        <f t="shared" si="3"/>
        <v>213</v>
      </c>
      <c r="M34" s="3" t="str">
        <f t="shared" si="4"/>
        <v>D5</v>
      </c>
      <c r="N34" t="str">
        <f>LEFT(I34,15)</f>
        <v>00:2c:c8:19:24:</v>
      </c>
      <c r="P34" t="str">
        <f t="shared" si="5"/>
        <v>00:2c:c8:19:24:D5;</v>
      </c>
      <c r="R34" t="str">
        <f t="shared" si="6"/>
        <v>D5</v>
      </c>
    </row>
    <row r="35" spans="1:18" x14ac:dyDescent="0.25">
      <c r="A35">
        <v>34</v>
      </c>
      <c r="B35" t="s">
        <v>110</v>
      </c>
      <c r="C35" t="s">
        <v>111</v>
      </c>
      <c r="D35" t="s">
        <v>112</v>
      </c>
      <c r="E35" t="s">
        <v>113</v>
      </c>
      <c r="F35" t="s">
        <v>10</v>
      </c>
      <c r="G35">
        <v>306</v>
      </c>
      <c r="I35" t="str">
        <f t="shared" si="0"/>
        <v>00:2c:c8:6a:8f:03</v>
      </c>
      <c r="J35" t="str">
        <f t="shared" si="1"/>
        <v>03</v>
      </c>
      <c r="K35">
        <f t="shared" si="2"/>
        <v>3</v>
      </c>
      <c r="L35">
        <f t="shared" si="3"/>
        <v>5</v>
      </c>
      <c r="M35" s="3" t="str">
        <f t="shared" si="4"/>
        <v>5</v>
      </c>
      <c r="N35" t="str">
        <f>LEFT(I35,15)</f>
        <v>00:2c:c8:6a:8f:</v>
      </c>
      <c r="P35" t="str">
        <f t="shared" si="5"/>
        <v>00:2c:c8:6a:8f:05;</v>
      </c>
      <c r="R35" t="str">
        <f t="shared" si="6"/>
        <v>05</v>
      </c>
    </row>
    <row r="36" spans="1:18" x14ac:dyDescent="0.25">
      <c r="A36">
        <v>35</v>
      </c>
      <c r="B36" t="s">
        <v>114</v>
      </c>
      <c r="C36" t="s">
        <v>115</v>
      </c>
      <c r="D36" t="s">
        <v>116</v>
      </c>
      <c r="E36" t="s">
        <v>117</v>
      </c>
      <c r="F36" t="s">
        <v>10</v>
      </c>
      <c r="G36">
        <v>307</v>
      </c>
      <c r="I36" t="str">
        <f t="shared" si="0"/>
        <v>2c:5a:0f:09:a9:a3</v>
      </c>
      <c r="J36" t="str">
        <f t="shared" si="1"/>
        <v>a3</v>
      </c>
      <c r="K36">
        <f t="shared" si="2"/>
        <v>163</v>
      </c>
      <c r="L36">
        <f t="shared" si="3"/>
        <v>165</v>
      </c>
      <c r="M36" s="3" t="str">
        <f t="shared" si="4"/>
        <v>A5</v>
      </c>
      <c r="N36" t="str">
        <f>LEFT(I36,15)</f>
        <v>2c:5a:0f:09:a9:</v>
      </c>
      <c r="P36" t="str">
        <f t="shared" si="5"/>
        <v>2c:5a:0f:09:a9:A5;</v>
      </c>
      <c r="R36" t="str">
        <f t="shared" si="6"/>
        <v>A5</v>
      </c>
    </row>
    <row r="37" spans="1:18" x14ac:dyDescent="0.25">
      <c r="A37">
        <v>36</v>
      </c>
      <c r="B37" t="s">
        <v>118</v>
      </c>
      <c r="C37" t="s">
        <v>119</v>
      </c>
      <c r="D37" t="s">
        <v>120</v>
      </c>
      <c r="E37" t="s">
        <v>121</v>
      </c>
      <c r="F37" t="s">
        <v>10</v>
      </c>
      <c r="G37">
        <v>308</v>
      </c>
      <c r="I37" t="str">
        <f t="shared" si="0"/>
        <v>00:a7:42:8e:88:c3</v>
      </c>
      <c r="J37" t="str">
        <f t="shared" si="1"/>
        <v>c3</v>
      </c>
      <c r="K37">
        <f t="shared" si="2"/>
        <v>195</v>
      </c>
      <c r="L37">
        <f t="shared" si="3"/>
        <v>197</v>
      </c>
      <c r="M37" s="3" t="str">
        <f t="shared" si="4"/>
        <v>C5</v>
      </c>
      <c r="N37" t="str">
        <f>LEFT(I37,15)</f>
        <v>00:a7:42:8e:88:</v>
      </c>
      <c r="P37" t="str">
        <f t="shared" si="5"/>
        <v>00:a7:42:8e:88:C5;</v>
      </c>
      <c r="R37" t="str">
        <f t="shared" si="6"/>
        <v>C5</v>
      </c>
    </row>
    <row r="38" spans="1:18" x14ac:dyDescent="0.25">
      <c r="A38">
        <v>37</v>
      </c>
      <c r="B38" t="s">
        <v>239</v>
      </c>
      <c r="C38" t="s">
        <v>239</v>
      </c>
      <c r="D38" t="s">
        <v>254</v>
      </c>
      <c r="E38" t="s">
        <v>253</v>
      </c>
      <c r="G38">
        <v>309</v>
      </c>
      <c r="I38" t="str">
        <f t="shared" si="0"/>
        <v>00:2c:c8:e9:24:d3</v>
      </c>
      <c r="J38" t="str">
        <f t="shared" si="1"/>
        <v>d3</v>
      </c>
      <c r="K38">
        <f t="shared" si="2"/>
        <v>211</v>
      </c>
      <c r="L38">
        <f t="shared" si="3"/>
        <v>213</v>
      </c>
      <c r="M38" s="3" t="str">
        <f t="shared" si="4"/>
        <v>D5</v>
      </c>
      <c r="N38" t="str">
        <f>LEFT(I38,15)</f>
        <v>00:2c:c8:e9:24:</v>
      </c>
      <c r="P38" t="str">
        <f t="shared" si="5"/>
        <v>00:2c:c8:e9:24:D5;</v>
      </c>
      <c r="R38" t="str">
        <f t="shared" si="6"/>
        <v>D5</v>
      </c>
    </row>
    <row r="39" spans="1:18" x14ac:dyDescent="0.25">
      <c r="A39">
        <v>38</v>
      </c>
      <c r="B39" t="s">
        <v>122</v>
      </c>
      <c r="C39" t="s">
        <v>123</v>
      </c>
      <c r="D39" t="s">
        <v>124</v>
      </c>
      <c r="E39" t="s">
        <v>125</v>
      </c>
      <c r="F39" t="s">
        <v>10</v>
      </c>
      <c r="G39">
        <v>400</v>
      </c>
      <c r="I39" t="str">
        <f t="shared" si="0"/>
        <v>40:01:7a:14:04:f3</v>
      </c>
      <c r="J39" t="str">
        <f t="shared" si="1"/>
        <v>f3</v>
      </c>
      <c r="K39">
        <f t="shared" si="2"/>
        <v>243</v>
      </c>
      <c r="L39">
        <f t="shared" si="3"/>
        <v>245</v>
      </c>
      <c r="M39" s="3" t="str">
        <f t="shared" si="4"/>
        <v>F5</v>
      </c>
      <c r="N39" t="str">
        <f>LEFT(I39,15)</f>
        <v>40:01:7a:14:04:</v>
      </c>
      <c r="P39" t="str">
        <f t="shared" si="5"/>
        <v>40:01:7a:14:04:F5;</v>
      </c>
      <c r="R39" t="str">
        <f t="shared" si="6"/>
        <v>F5</v>
      </c>
    </row>
    <row r="40" spans="1:18" x14ac:dyDescent="0.25">
      <c r="A40">
        <v>39</v>
      </c>
      <c r="B40" t="s">
        <v>126</v>
      </c>
      <c r="C40" t="s">
        <v>127</v>
      </c>
      <c r="D40" t="s">
        <v>128</v>
      </c>
      <c r="E40" t="s">
        <v>129</v>
      </c>
      <c r="F40" t="s">
        <v>10</v>
      </c>
      <c r="G40">
        <v>401</v>
      </c>
      <c r="I40" t="str">
        <f t="shared" si="0"/>
        <v>40:01:7a:13:fc:03</v>
      </c>
      <c r="J40" t="str">
        <f t="shared" si="1"/>
        <v>03</v>
      </c>
      <c r="K40">
        <f t="shared" si="2"/>
        <v>3</v>
      </c>
      <c r="L40">
        <f t="shared" si="3"/>
        <v>5</v>
      </c>
      <c r="M40" s="3" t="str">
        <f t="shared" si="4"/>
        <v>5</v>
      </c>
      <c r="N40" t="str">
        <f>LEFT(I40,15)</f>
        <v>40:01:7a:13:fc:</v>
      </c>
      <c r="P40" t="str">
        <f t="shared" si="5"/>
        <v>40:01:7a:13:fc:05;</v>
      </c>
      <c r="R40" t="str">
        <f t="shared" si="6"/>
        <v>05</v>
      </c>
    </row>
    <row r="41" spans="1:18" x14ac:dyDescent="0.25">
      <c r="A41">
        <v>40</v>
      </c>
      <c r="B41" t="s">
        <v>130</v>
      </c>
      <c r="C41" t="s">
        <v>131</v>
      </c>
      <c r="D41" t="s">
        <v>132</v>
      </c>
      <c r="E41" t="s">
        <v>133</v>
      </c>
      <c r="F41" t="s">
        <v>10</v>
      </c>
      <c r="G41">
        <v>402</v>
      </c>
      <c r="I41" t="str">
        <f t="shared" si="0"/>
        <v>18:80:90:dc:c8:23</v>
      </c>
      <c r="J41" t="str">
        <f t="shared" si="1"/>
        <v>23</v>
      </c>
      <c r="K41">
        <f t="shared" si="2"/>
        <v>35</v>
      </c>
      <c r="L41">
        <f t="shared" si="3"/>
        <v>37</v>
      </c>
      <c r="M41" s="3" t="str">
        <f t="shared" si="4"/>
        <v>25</v>
      </c>
      <c r="N41" t="str">
        <f>LEFT(I41,15)</f>
        <v>18:80:90:dc:c8:</v>
      </c>
      <c r="P41" t="str">
        <f t="shared" si="5"/>
        <v>18:80:90:dc:c8:25;</v>
      </c>
      <c r="R41" t="str">
        <f t="shared" si="6"/>
        <v>25</v>
      </c>
    </row>
    <row r="42" spans="1:18" x14ac:dyDescent="0.25">
      <c r="A42">
        <v>41</v>
      </c>
      <c r="B42" t="s">
        <v>134</v>
      </c>
      <c r="C42" t="s">
        <v>135</v>
      </c>
      <c r="D42" t="s">
        <v>136</v>
      </c>
      <c r="E42" t="s">
        <v>137</v>
      </c>
      <c r="F42" t="s">
        <v>10</v>
      </c>
      <c r="G42">
        <v>403</v>
      </c>
      <c r="I42" t="str">
        <f t="shared" si="0"/>
        <v>40:01:7a:1c:08:23</v>
      </c>
      <c r="J42" t="str">
        <f t="shared" si="1"/>
        <v>23</v>
      </c>
      <c r="K42">
        <f t="shared" si="2"/>
        <v>35</v>
      </c>
      <c r="L42">
        <f t="shared" si="3"/>
        <v>37</v>
      </c>
      <c r="M42" s="3" t="str">
        <f t="shared" si="4"/>
        <v>25</v>
      </c>
      <c r="N42" t="str">
        <f>LEFT(I42,15)</f>
        <v>40:01:7a:1c:08:</v>
      </c>
      <c r="P42" t="str">
        <f t="shared" si="5"/>
        <v>40:01:7a:1c:08:25;</v>
      </c>
      <c r="R42" t="str">
        <f t="shared" si="6"/>
        <v>25</v>
      </c>
    </row>
    <row r="43" spans="1:18" x14ac:dyDescent="0.25">
      <c r="A43">
        <v>42</v>
      </c>
      <c r="B43" t="s">
        <v>138</v>
      </c>
      <c r="C43" t="s">
        <v>139</v>
      </c>
      <c r="D43" t="s">
        <v>140</v>
      </c>
      <c r="E43" t="s">
        <v>141</v>
      </c>
      <c r="F43" t="s">
        <v>10</v>
      </c>
      <c r="G43">
        <v>404</v>
      </c>
      <c r="I43" t="str">
        <f t="shared" si="0"/>
        <v>40:01:7a:14:10:33</v>
      </c>
      <c r="J43" t="str">
        <f t="shared" si="1"/>
        <v>33</v>
      </c>
      <c r="K43">
        <f t="shared" si="2"/>
        <v>51</v>
      </c>
      <c r="L43">
        <f t="shared" si="3"/>
        <v>53</v>
      </c>
      <c r="M43" s="3" t="str">
        <f t="shared" si="4"/>
        <v>35</v>
      </c>
      <c r="N43" t="str">
        <f>LEFT(I43,15)</f>
        <v>40:01:7a:14:10:</v>
      </c>
      <c r="P43" t="str">
        <f t="shared" si="5"/>
        <v>40:01:7a:14:10:35;</v>
      </c>
      <c r="R43" t="str">
        <f t="shared" si="6"/>
        <v>35</v>
      </c>
    </row>
    <row r="44" spans="1:18" x14ac:dyDescent="0.25">
      <c r="A44">
        <v>43</v>
      </c>
      <c r="B44" t="s">
        <v>142</v>
      </c>
      <c r="C44" t="s">
        <v>143</v>
      </c>
      <c r="D44" t="s">
        <v>144</v>
      </c>
      <c r="E44" t="s">
        <v>145</v>
      </c>
      <c r="F44" t="s">
        <v>10</v>
      </c>
      <c r="G44">
        <v>405</v>
      </c>
      <c r="I44" t="str">
        <f t="shared" si="0"/>
        <v>00:a7:42:8e:90:d3</v>
      </c>
      <c r="J44" t="str">
        <f t="shared" si="1"/>
        <v>d3</v>
      </c>
      <c r="K44">
        <f t="shared" si="2"/>
        <v>211</v>
      </c>
      <c r="L44">
        <f t="shared" si="3"/>
        <v>213</v>
      </c>
      <c r="M44" s="3" t="str">
        <f t="shared" si="4"/>
        <v>D5</v>
      </c>
      <c r="N44" t="str">
        <f>LEFT(I44,15)</f>
        <v>00:a7:42:8e:90:</v>
      </c>
      <c r="P44" t="str">
        <f t="shared" si="5"/>
        <v>00:a7:42:8e:90:D5;</v>
      </c>
      <c r="R44" t="str">
        <f t="shared" si="6"/>
        <v>D5</v>
      </c>
    </row>
    <row r="45" spans="1:18" x14ac:dyDescent="0.25">
      <c r="A45">
        <v>44</v>
      </c>
      <c r="B45" t="s">
        <v>146</v>
      </c>
      <c r="C45" t="s">
        <v>147</v>
      </c>
      <c r="D45" t="s">
        <v>148</v>
      </c>
      <c r="E45" t="s">
        <v>149</v>
      </c>
      <c r="F45" t="s">
        <v>10</v>
      </c>
      <c r="G45">
        <v>406</v>
      </c>
      <c r="I45" t="str">
        <f t="shared" si="0"/>
        <v>40:01:7a:1c:0a:73</v>
      </c>
      <c r="J45" t="str">
        <f t="shared" si="1"/>
        <v>73</v>
      </c>
      <c r="K45">
        <f t="shared" si="2"/>
        <v>115</v>
      </c>
      <c r="L45">
        <f t="shared" si="3"/>
        <v>117</v>
      </c>
      <c r="M45" s="3" t="str">
        <f t="shared" si="4"/>
        <v>75</v>
      </c>
      <c r="N45" t="str">
        <f>LEFT(I45,15)</f>
        <v>40:01:7a:1c:0a:</v>
      </c>
      <c r="P45" t="str">
        <f t="shared" si="5"/>
        <v>40:01:7a:1c:0a:75;</v>
      </c>
      <c r="R45" t="str">
        <f t="shared" si="6"/>
        <v>75</v>
      </c>
    </row>
    <row r="46" spans="1:18" x14ac:dyDescent="0.25">
      <c r="A46">
        <v>45</v>
      </c>
      <c r="B46" t="s">
        <v>150</v>
      </c>
      <c r="C46" t="s">
        <v>151</v>
      </c>
      <c r="D46" t="s">
        <v>152</v>
      </c>
      <c r="E46" t="s">
        <v>153</v>
      </c>
      <c r="F46" t="s">
        <v>10</v>
      </c>
      <c r="G46">
        <v>407</v>
      </c>
      <c r="I46" t="str">
        <f t="shared" si="0"/>
        <v>00:2c:c8:f0:fa:c3</v>
      </c>
      <c r="J46" t="str">
        <f t="shared" si="1"/>
        <v>c3</v>
      </c>
      <c r="K46">
        <f t="shared" si="2"/>
        <v>195</v>
      </c>
      <c r="L46">
        <f t="shared" si="3"/>
        <v>197</v>
      </c>
      <c r="M46" s="3" t="str">
        <f t="shared" si="4"/>
        <v>C5</v>
      </c>
      <c r="N46" t="str">
        <f>LEFT(I46,15)</f>
        <v>00:2c:c8:f0:fa:</v>
      </c>
      <c r="P46" t="str">
        <f t="shared" si="5"/>
        <v>00:2c:c8:f0:fa:C5;</v>
      </c>
      <c r="R46" t="str">
        <f t="shared" si="6"/>
        <v>C5</v>
      </c>
    </row>
    <row r="47" spans="1:18" x14ac:dyDescent="0.25">
      <c r="A47">
        <v>46</v>
      </c>
      <c r="B47" t="s">
        <v>154</v>
      </c>
      <c r="C47" t="s">
        <v>155</v>
      </c>
      <c r="D47" t="s">
        <v>156</v>
      </c>
      <c r="E47" t="s">
        <v>157</v>
      </c>
      <c r="F47" t="s">
        <v>10</v>
      </c>
      <c r="G47">
        <v>408</v>
      </c>
      <c r="I47" t="str">
        <f t="shared" si="0"/>
        <v>00:2c:c8:ed:c9:23</v>
      </c>
      <c r="J47" t="str">
        <f t="shared" si="1"/>
        <v>23</v>
      </c>
      <c r="K47">
        <f t="shared" si="2"/>
        <v>35</v>
      </c>
      <c r="L47">
        <f t="shared" si="3"/>
        <v>37</v>
      </c>
      <c r="M47" s="3" t="str">
        <f t="shared" si="4"/>
        <v>25</v>
      </c>
      <c r="N47" t="str">
        <f>LEFT(I47,15)</f>
        <v>00:2c:c8:ed:c9:</v>
      </c>
      <c r="P47" t="str">
        <f t="shared" si="5"/>
        <v>00:2c:c8:ed:c9:25;</v>
      </c>
      <c r="R47" t="str">
        <f t="shared" si="6"/>
        <v>25</v>
      </c>
    </row>
    <row r="48" spans="1:18" x14ac:dyDescent="0.25">
      <c r="A48">
        <v>47</v>
      </c>
      <c r="B48" t="s">
        <v>158</v>
      </c>
      <c r="C48" t="s">
        <v>159</v>
      </c>
      <c r="D48" t="s">
        <v>160</v>
      </c>
      <c r="E48" t="s">
        <v>161</v>
      </c>
      <c r="F48" t="s">
        <v>162</v>
      </c>
      <c r="G48">
        <v>500</v>
      </c>
      <c r="I48" t="str">
        <f t="shared" si="0"/>
        <v>70:df:2f:e2:06:a3</v>
      </c>
      <c r="J48" t="str">
        <f t="shared" si="1"/>
        <v>a3</v>
      </c>
      <c r="K48">
        <f t="shared" si="2"/>
        <v>163</v>
      </c>
      <c r="L48">
        <f t="shared" si="3"/>
        <v>165</v>
      </c>
      <c r="M48" s="3" t="str">
        <f t="shared" si="4"/>
        <v>A5</v>
      </c>
      <c r="N48" t="str">
        <f>LEFT(I48,15)</f>
        <v>70:df:2f:e2:06:</v>
      </c>
      <c r="P48" t="str">
        <f t="shared" si="5"/>
        <v>70:df:2f:e2:06:A5;</v>
      </c>
      <c r="R48" t="str">
        <f t="shared" si="6"/>
        <v>A5</v>
      </c>
    </row>
    <row r="49" spans="1:18" x14ac:dyDescent="0.25">
      <c r="A49">
        <v>48</v>
      </c>
      <c r="B49" t="s">
        <v>163</v>
      </c>
      <c r="C49" t="s">
        <v>164</v>
      </c>
      <c r="D49" t="s">
        <v>165</v>
      </c>
      <c r="E49" t="s">
        <v>166</v>
      </c>
      <c r="F49" t="s">
        <v>10</v>
      </c>
      <c r="G49">
        <v>501</v>
      </c>
      <c r="I49" t="str">
        <f t="shared" si="0"/>
        <v>70:df:2f:e2:06:83</v>
      </c>
      <c r="J49" t="str">
        <f t="shared" si="1"/>
        <v>83</v>
      </c>
      <c r="K49">
        <f t="shared" si="2"/>
        <v>131</v>
      </c>
      <c r="L49">
        <f t="shared" si="3"/>
        <v>133</v>
      </c>
      <c r="M49" s="3" t="str">
        <f t="shared" si="4"/>
        <v>85</v>
      </c>
      <c r="N49" t="str">
        <f>LEFT(I49,15)</f>
        <v>70:df:2f:e2:06:</v>
      </c>
      <c r="P49" t="str">
        <f t="shared" si="5"/>
        <v>70:df:2f:e2:06:85;</v>
      </c>
      <c r="R49" t="str">
        <f t="shared" si="6"/>
        <v>85</v>
      </c>
    </row>
    <row r="50" spans="1:18" x14ac:dyDescent="0.25">
      <c r="A50">
        <v>49</v>
      </c>
      <c r="B50" t="s">
        <v>167</v>
      </c>
      <c r="C50" t="s">
        <v>168</v>
      </c>
      <c r="D50" t="s">
        <v>165</v>
      </c>
      <c r="E50" t="s">
        <v>169</v>
      </c>
      <c r="F50" t="s">
        <v>10</v>
      </c>
      <c r="G50">
        <v>502</v>
      </c>
      <c r="I50" t="str">
        <f t="shared" si="0"/>
        <v>70:df:2f:ec:16:43</v>
      </c>
      <c r="J50" t="str">
        <f t="shared" si="1"/>
        <v>43</v>
      </c>
      <c r="K50">
        <f t="shared" si="2"/>
        <v>67</v>
      </c>
      <c r="L50">
        <f t="shared" si="3"/>
        <v>69</v>
      </c>
      <c r="M50" s="3" t="str">
        <f t="shared" si="4"/>
        <v>45</v>
      </c>
      <c r="N50" t="str">
        <f>LEFT(I50,15)</f>
        <v>70:df:2f:ec:16:</v>
      </c>
      <c r="P50" t="str">
        <f t="shared" si="5"/>
        <v>70:df:2f:ec:16:45;</v>
      </c>
      <c r="R50" t="str">
        <f t="shared" si="6"/>
        <v>45</v>
      </c>
    </row>
    <row r="51" spans="1:18" x14ac:dyDescent="0.25">
      <c r="A51">
        <v>50</v>
      </c>
      <c r="B51" t="s">
        <v>170</v>
      </c>
      <c r="C51" t="s">
        <v>171</v>
      </c>
      <c r="D51" t="s">
        <v>172</v>
      </c>
      <c r="E51" t="s">
        <v>173</v>
      </c>
      <c r="F51" t="s">
        <v>10</v>
      </c>
      <c r="G51">
        <v>503</v>
      </c>
      <c r="I51" t="str">
        <f t="shared" si="0"/>
        <v>40:01:7a:55:84:73</v>
      </c>
      <c r="J51" t="str">
        <f t="shared" si="1"/>
        <v>73</v>
      </c>
      <c r="K51">
        <f t="shared" si="2"/>
        <v>115</v>
      </c>
      <c r="L51">
        <f t="shared" si="3"/>
        <v>117</v>
      </c>
      <c r="M51" s="3" t="str">
        <f t="shared" si="4"/>
        <v>75</v>
      </c>
      <c r="N51" t="str">
        <f>LEFT(I51,15)</f>
        <v>40:01:7a:55:84:</v>
      </c>
      <c r="P51" t="str">
        <f t="shared" si="5"/>
        <v>40:01:7a:55:84:75;</v>
      </c>
      <c r="R51" t="str">
        <f t="shared" si="6"/>
        <v>75</v>
      </c>
    </row>
    <row r="52" spans="1:18" x14ac:dyDescent="0.25">
      <c r="A52">
        <v>51</v>
      </c>
      <c r="B52" t="s">
        <v>174</v>
      </c>
      <c r="C52" t="s">
        <v>175</v>
      </c>
      <c r="D52" t="s">
        <v>176</v>
      </c>
      <c r="E52" t="s">
        <v>177</v>
      </c>
      <c r="F52" t="s">
        <v>10</v>
      </c>
      <c r="G52">
        <v>504</v>
      </c>
      <c r="I52" t="str">
        <f t="shared" si="0"/>
        <v>18:80:90:dc:bf:b3</v>
      </c>
      <c r="J52" t="str">
        <f t="shared" si="1"/>
        <v>b3</v>
      </c>
      <c r="K52">
        <f t="shared" si="2"/>
        <v>179</v>
      </c>
      <c r="L52">
        <f t="shared" si="3"/>
        <v>181</v>
      </c>
      <c r="M52" s="3" t="str">
        <f t="shared" si="4"/>
        <v>B5</v>
      </c>
      <c r="N52" t="str">
        <f>LEFT(I52,15)</f>
        <v>18:80:90:dc:bf:</v>
      </c>
      <c r="P52" t="str">
        <f t="shared" si="5"/>
        <v>18:80:90:dc:bf:B5;</v>
      </c>
      <c r="R52" t="str">
        <f t="shared" si="6"/>
        <v>B5</v>
      </c>
    </row>
    <row r="53" spans="1:18" x14ac:dyDescent="0.25">
      <c r="A53">
        <v>52</v>
      </c>
      <c r="B53" t="s">
        <v>178</v>
      </c>
      <c r="C53" t="s">
        <v>179</v>
      </c>
      <c r="D53" t="s">
        <v>180</v>
      </c>
      <c r="E53" t="s">
        <v>181</v>
      </c>
      <c r="F53" t="s">
        <v>10</v>
      </c>
      <c r="G53">
        <v>505</v>
      </c>
      <c r="I53" t="str">
        <f t="shared" si="0"/>
        <v>70:df:2f:e7:b5:63</v>
      </c>
      <c r="J53" t="str">
        <f t="shared" si="1"/>
        <v>63</v>
      </c>
      <c r="K53">
        <f t="shared" si="2"/>
        <v>99</v>
      </c>
      <c r="L53">
        <f t="shared" si="3"/>
        <v>101</v>
      </c>
      <c r="M53" s="3" t="str">
        <f t="shared" si="4"/>
        <v>65</v>
      </c>
      <c r="N53" t="str">
        <f>LEFT(I53,15)</f>
        <v>70:df:2f:e7:b5:</v>
      </c>
      <c r="P53" t="str">
        <f t="shared" si="5"/>
        <v>70:df:2f:e7:b5:65;</v>
      </c>
      <c r="R53" t="str">
        <f t="shared" si="6"/>
        <v>65</v>
      </c>
    </row>
    <row r="54" spans="1:18" x14ac:dyDescent="0.25">
      <c r="A54">
        <v>53</v>
      </c>
      <c r="B54" t="s">
        <v>182</v>
      </c>
      <c r="C54" t="s">
        <v>183</v>
      </c>
      <c r="D54" t="s">
        <v>184</v>
      </c>
      <c r="E54" t="s">
        <v>185</v>
      </c>
      <c r="F54" t="s">
        <v>10</v>
      </c>
      <c r="G54">
        <v>600</v>
      </c>
      <c r="I54" t="str">
        <f t="shared" si="0"/>
        <v>70:df:2f:e7:e4:73</v>
      </c>
      <c r="J54" t="str">
        <f t="shared" si="1"/>
        <v>73</v>
      </c>
      <c r="K54">
        <f t="shared" si="2"/>
        <v>115</v>
      </c>
      <c r="L54">
        <f t="shared" si="3"/>
        <v>117</v>
      </c>
      <c r="M54" s="3" t="str">
        <f t="shared" si="4"/>
        <v>75</v>
      </c>
      <c r="N54" t="str">
        <f>LEFT(I54,15)</f>
        <v>70:df:2f:e7:e4:</v>
      </c>
      <c r="P54" t="str">
        <f t="shared" si="5"/>
        <v>70:df:2f:e7:e4:75;</v>
      </c>
      <c r="R54" t="str">
        <f t="shared" si="6"/>
        <v>75</v>
      </c>
    </row>
    <row r="55" spans="1:18" x14ac:dyDescent="0.25">
      <c r="A55">
        <v>54</v>
      </c>
      <c r="B55" t="s">
        <v>186</v>
      </c>
      <c r="C55" t="s">
        <v>187</v>
      </c>
      <c r="D55" t="s">
        <v>188</v>
      </c>
      <c r="E55" t="s">
        <v>189</v>
      </c>
      <c r="F55" t="s">
        <v>10</v>
      </c>
      <c r="G55">
        <v>601</v>
      </c>
      <c r="I55" t="str">
        <f t="shared" si="0"/>
        <v>70:df:2f:e2:0a:f3</v>
      </c>
      <c r="J55" t="str">
        <f t="shared" si="1"/>
        <v>f3</v>
      </c>
      <c r="K55">
        <f t="shared" si="2"/>
        <v>243</v>
      </c>
      <c r="L55">
        <f t="shared" si="3"/>
        <v>245</v>
      </c>
      <c r="M55" s="3" t="str">
        <f t="shared" si="4"/>
        <v>F5</v>
      </c>
      <c r="N55" t="str">
        <f>LEFT(I55,15)</f>
        <v>70:df:2f:e2:0a:</v>
      </c>
      <c r="P55" t="str">
        <f t="shared" si="5"/>
        <v>70:df:2f:e2:0a:F5;</v>
      </c>
      <c r="R55" t="str">
        <f t="shared" si="6"/>
        <v>F5</v>
      </c>
    </row>
    <row r="56" spans="1:18" x14ac:dyDescent="0.25">
      <c r="A56">
        <v>55</v>
      </c>
      <c r="B56" t="s">
        <v>190</v>
      </c>
      <c r="C56" t="s">
        <v>191</v>
      </c>
      <c r="D56" t="s">
        <v>192</v>
      </c>
      <c r="E56" t="s">
        <v>193</v>
      </c>
      <c r="F56" t="s">
        <v>10</v>
      </c>
      <c r="G56">
        <v>602</v>
      </c>
      <c r="I56" t="str">
        <f t="shared" si="0"/>
        <v>70:df:2f:ec:16:53</v>
      </c>
      <c r="J56" t="str">
        <f t="shared" si="1"/>
        <v>53</v>
      </c>
      <c r="K56">
        <f t="shared" si="2"/>
        <v>83</v>
      </c>
      <c r="L56">
        <f t="shared" si="3"/>
        <v>85</v>
      </c>
      <c r="M56" s="3" t="str">
        <f t="shared" si="4"/>
        <v>55</v>
      </c>
      <c r="N56" t="str">
        <f>LEFT(I56,15)</f>
        <v>70:df:2f:ec:16:</v>
      </c>
      <c r="P56" t="str">
        <f t="shared" si="5"/>
        <v>70:df:2f:ec:16:55;</v>
      </c>
      <c r="R56" t="str">
        <f t="shared" si="6"/>
        <v>55</v>
      </c>
    </row>
    <row r="57" spans="1:18" x14ac:dyDescent="0.25">
      <c r="A57">
        <v>56</v>
      </c>
      <c r="B57" t="s">
        <v>194</v>
      </c>
      <c r="C57" t="s">
        <v>195</v>
      </c>
      <c r="D57" t="s">
        <v>196</v>
      </c>
      <c r="E57" t="s">
        <v>197</v>
      </c>
      <c r="F57" t="s">
        <v>10</v>
      </c>
      <c r="G57">
        <v>603</v>
      </c>
      <c r="I57" t="str">
        <f t="shared" si="0"/>
        <v>70:df:2f:ec:c3:43</v>
      </c>
      <c r="J57" t="str">
        <f t="shared" si="1"/>
        <v>43</v>
      </c>
      <c r="K57">
        <f t="shared" si="2"/>
        <v>67</v>
      </c>
      <c r="L57">
        <f t="shared" si="3"/>
        <v>69</v>
      </c>
      <c r="M57" s="3" t="str">
        <f t="shared" si="4"/>
        <v>45</v>
      </c>
      <c r="N57" t="str">
        <f>LEFT(I57,15)</f>
        <v>70:df:2f:ec:c3:</v>
      </c>
      <c r="P57" t="str">
        <f t="shared" si="5"/>
        <v>70:df:2f:ec:c3:45;</v>
      </c>
      <c r="R57" t="str">
        <f t="shared" si="6"/>
        <v>45</v>
      </c>
    </row>
    <row r="58" spans="1:18" x14ac:dyDescent="0.25">
      <c r="A58">
        <v>57</v>
      </c>
      <c r="B58" t="s">
        <v>198</v>
      </c>
      <c r="C58" t="s">
        <v>199</v>
      </c>
      <c r="D58" t="s">
        <v>200</v>
      </c>
      <c r="E58" t="s">
        <v>201</v>
      </c>
      <c r="F58" t="s">
        <v>10</v>
      </c>
      <c r="G58">
        <v>604</v>
      </c>
      <c r="I58" t="str">
        <f t="shared" si="0"/>
        <v>70:df:2f:7b:8e:63</v>
      </c>
      <c r="J58" t="str">
        <f t="shared" si="1"/>
        <v>63</v>
      </c>
      <c r="K58">
        <f t="shared" si="2"/>
        <v>99</v>
      </c>
      <c r="L58">
        <f t="shared" si="3"/>
        <v>101</v>
      </c>
      <c r="M58" s="3" t="str">
        <f t="shared" si="4"/>
        <v>65</v>
      </c>
      <c r="N58" t="str">
        <f>LEFT(I58,15)</f>
        <v>70:df:2f:7b:8e:</v>
      </c>
      <c r="P58" t="str">
        <f t="shared" si="5"/>
        <v>70:df:2f:7b:8e:65;</v>
      </c>
      <c r="R58" t="str">
        <f t="shared" si="6"/>
        <v>65</v>
      </c>
    </row>
    <row r="59" spans="1:18" x14ac:dyDescent="0.25">
      <c r="A59">
        <v>58</v>
      </c>
      <c r="B59" t="s">
        <v>202</v>
      </c>
      <c r="C59" t="s">
        <v>203</v>
      </c>
      <c r="D59" t="s">
        <v>204</v>
      </c>
      <c r="E59" t="s">
        <v>205</v>
      </c>
      <c r="F59" t="s">
        <v>10</v>
      </c>
      <c r="G59">
        <v>605</v>
      </c>
      <c r="I59" t="str">
        <f t="shared" si="0"/>
        <v>70:df:2f:34:dc:53</v>
      </c>
      <c r="J59" t="str">
        <f t="shared" si="1"/>
        <v>53</v>
      </c>
      <c r="K59">
        <f t="shared" si="2"/>
        <v>83</v>
      </c>
      <c r="L59">
        <f t="shared" si="3"/>
        <v>85</v>
      </c>
      <c r="M59" s="3" t="str">
        <f t="shared" si="4"/>
        <v>55</v>
      </c>
      <c r="N59" t="str">
        <f>LEFT(I59,15)</f>
        <v>70:df:2f:34:dc:</v>
      </c>
      <c r="P59" t="str">
        <f t="shared" si="5"/>
        <v>70:df:2f:34:dc:55;</v>
      </c>
      <c r="R59" t="str">
        <f t="shared" si="6"/>
        <v>55</v>
      </c>
    </row>
    <row r="60" spans="1:18" x14ac:dyDescent="0.25">
      <c r="A60">
        <v>59</v>
      </c>
      <c r="B60" t="s">
        <v>206</v>
      </c>
      <c r="C60" t="s">
        <v>207</v>
      </c>
      <c r="D60" t="s">
        <v>208</v>
      </c>
      <c r="E60" t="s">
        <v>209</v>
      </c>
      <c r="F60" t="s">
        <v>10</v>
      </c>
      <c r="G60">
        <v>606</v>
      </c>
      <c r="I60" t="str">
        <f t="shared" si="0"/>
        <v>40:01:7a:1c:05:23</v>
      </c>
      <c r="J60" t="str">
        <f t="shared" si="1"/>
        <v>23</v>
      </c>
      <c r="K60">
        <f t="shared" si="2"/>
        <v>35</v>
      </c>
      <c r="L60">
        <f t="shared" si="3"/>
        <v>37</v>
      </c>
      <c r="M60" s="3" t="str">
        <f t="shared" si="4"/>
        <v>25</v>
      </c>
      <c r="N60" t="str">
        <f>LEFT(I60,15)</f>
        <v>40:01:7a:1c:05:</v>
      </c>
      <c r="P60" t="str">
        <f t="shared" si="5"/>
        <v>40:01:7a:1c:05:25;</v>
      </c>
      <c r="R60" t="str">
        <f t="shared" si="6"/>
        <v>25</v>
      </c>
    </row>
    <row r="61" spans="1:18" x14ac:dyDescent="0.25">
      <c r="A61">
        <v>60</v>
      </c>
      <c r="B61" t="s">
        <v>210</v>
      </c>
      <c r="C61" t="s">
        <v>211</v>
      </c>
      <c r="D61" t="s">
        <v>212</v>
      </c>
      <c r="E61" t="s">
        <v>213</v>
      </c>
      <c r="F61" t="s">
        <v>10</v>
      </c>
      <c r="G61">
        <v>607</v>
      </c>
      <c r="H61" t="s">
        <v>218</v>
      </c>
      <c r="I61" t="str">
        <f t="shared" si="0"/>
        <v>70:df:2f:ec:c5:43</v>
      </c>
      <c r="J61" t="str">
        <f t="shared" si="1"/>
        <v>43</v>
      </c>
      <c r="K61">
        <f t="shared" si="2"/>
        <v>67</v>
      </c>
      <c r="L61">
        <f t="shared" si="3"/>
        <v>69</v>
      </c>
      <c r="M61" s="3" t="str">
        <f t="shared" si="4"/>
        <v>45</v>
      </c>
      <c r="N61" t="str">
        <f>LEFT(I61,15)</f>
        <v>70:df:2f:ec:c5:</v>
      </c>
      <c r="P61" t="str">
        <f t="shared" si="5"/>
        <v>70:df:2f:ec:c5:45;</v>
      </c>
      <c r="R61" t="str">
        <f t="shared" si="6"/>
        <v>45</v>
      </c>
    </row>
    <row r="62" spans="1:18" x14ac:dyDescent="0.25">
      <c r="A62">
        <v>61</v>
      </c>
      <c r="B62" t="s">
        <v>214</v>
      </c>
      <c r="C62" t="s">
        <v>215</v>
      </c>
      <c r="D62" t="s">
        <v>216</v>
      </c>
      <c r="E62" t="s">
        <v>217</v>
      </c>
      <c r="F62" t="s">
        <v>10</v>
      </c>
      <c r="G62">
        <v>608</v>
      </c>
      <c r="I62" t="str">
        <f t="shared" si="0"/>
        <v>f8:0b:cb:3d:82:a3</v>
      </c>
      <c r="J62" t="str">
        <f t="shared" si="1"/>
        <v>a3</v>
      </c>
      <c r="K62">
        <f t="shared" si="2"/>
        <v>163</v>
      </c>
      <c r="L62">
        <f t="shared" si="3"/>
        <v>165</v>
      </c>
      <c r="M62" s="3" t="str">
        <f t="shared" si="4"/>
        <v>A5</v>
      </c>
      <c r="N62" t="str">
        <f>LEFT(I62,15)</f>
        <v>f8:0b:cb:3d:82:</v>
      </c>
      <c r="P62" t="str">
        <f t="shared" si="5"/>
        <v>f8:0b:cb:3d:82:A5;</v>
      </c>
      <c r="R62" t="str">
        <f t="shared" si="6"/>
        <v>A5</v>
      </c>
    </row>
    <row r="66" spans="2:6" x14ac:dyDescent="0.25">
      <c r="B66" t="s">
        <v>219</v>
      </c>
      <c r="C66" t="s">
        <v>220</v>
      </c>
      <c r="D66" t="s">
        <v>221</v>
      </c>
      <c r="E66" t="s">
        <v>222</v>
      </c>
      <c r="F66" t="s">
        <v>222</v>
      </c>
    </row>
    <row r="67" spans="2:6" x14ac:dyDescent="0.25">
      <c r="B67" t="s">
        <v>223</v>
      </c>
      <c r="C67" t="s">
        <v>224</v>
      </c>
      <c r="D67" t="s">
        <v>225</v>
      </c>
      <c r="E67" t="s">
        <v>222</v>
      </c>
      <c r="F67" t="s">
        <v>222</v>
      </c>
    </row>
    <row r="68" spans="2:6" x14ac:dyDescent="0.25">
      <c r="B68" t="s">
        <v>226</v>
      </c>
      <c r="C68" t="s">
        <v>227</v>
      </c>
      <c r="D68" t="s">
        <v>228</v>
      </c>
      <c r="E68" t="s">
        <v>222</v>
      </c>
      <c r="F68" t="s">
        <v>222</v>
      </c>
    </row>
    <row r="69" spans="2:6" x14ac:dyDescent="0.25">
      <c r="B69" t="s">
        <v>229</v>
      </c>
      <c r="C69" t="s">
        <v>230</v>
      </c>
      <c r="D69" t="s">
        <v>231</v>
      </c>
      <c r="E69" t="s">
        <v>222</v>
      </c>
      <c r="F69" t="s">
        <v>222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NIEUWE MACS</vt:lpstr>
      <vt:lpstr>Blad1</vt:lpstr>
      <vt:lpstr>project2Acsv_versieP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Emiel De Baene</dc:creator>
  <cp:lastModifiedBy>Emiel De Baene</cp:lastModifiedBy>
  <dcterms:created xsi:type="dcterms:W3CDTF">2019-04-03T07:06:20Z</dcterms:created>
  <dcterms:modified xsi:type="dcterms:W3CDTF">2019-04-24T11:57:03Z</dcterms:modified>
</cp:coreProperties>
</file>