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-repositories\FRDM_MCXx_SensHat\Docs\"/>
    </mc:Choice>
  </mc:AlternateContent>
  <xr:revisionPtr revIDLastSave="0" documentId="13_ncr:1_{51F8E995-F930-423D-8A2C-74FE20D9A94B}" xr6:coauthVersionLast="47" xr6:coauthVersionMax="47" xr10:uidLastSave="{00000000-0000-0000-0000-000000000000}"/>
  <bookViews>
    <workbookView xWindow="-103" yWindow="-103" windowWidth="33120" windowHeight="18000" xr2:uid="{73606AE1-FCDB-4463-857B-E397C2A1D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J20" i="1"/>
  <c r="J19" i="1"/>
  <c r="I1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" i="1"/>
  <c r="I20" i="1" l="1"/>
</calcChain>
</file>

<file path=xl/sharedStrings.xml><?xml version="1.0" encoding="utf-8"?>
<sst xmlns="http://schemas.openxmlformats.org/spreadsheetml/2006/main" count="97" uniqueCount="78">
  <si>
    <t xml:space="preserve">Type: </t>
  </si>
  <si>
    <t>Reference:</t>
  </si>
  <si>
    <t>Value:</t>
  </si>
  <si>
    <t>Package:</t>
  </si>
  <si>
    <t>Quantity:</t>
  </si>
  <si>
    <t>Capacitor</t>
  </si>
  <si>
    <t>100nF</t>
  </si>
  <si>
    <t>Resistor</t>
  </si>
  <si>
    <t>10k</t>
  </si>
  <si>
    <t>1k</t>
  </si>
  <si>
    <t>Diode</t>
  </si>
  <si>
    <t>RED</t>
  </si>
  <si>
    <t>SK6812</t>
  </si>
  <si>
    <t>SK6812_PLCC4_5.0x5.0mm_P3.2mm</t>
  </si>
  <si>
    <t>IC</t>
  </si>
  <si>
    <t>U1</t>
  </si>
  <si>
    <t>M95010-RMN6TP</t>
  </si>
  <si>
    <t>U2</t>
  </si>
  <si>
    <t>Switch</t>
  </si>
  <si>
    <t>SW1</t>
  </si>
  <si>
    <t>Header_1X03_P2,54mm_Vertical</t>
  </si>
  <si>
    <t>RN2, RN3</t>
  </si>
  <si>
    <t>Header</t>
  </si>
  <si>
    <t>M1</t>
  </si>
  <si>
    <t>RN1</t>
  </si>
  <si>
    <t>4,7k</t>
  </si>
  <si>
    <t>Socket</t>
  </si>
  <si>
    <t>Socket_1X04_P2,54mm_Vertical</t>
  </si>
  <si>
    <t>PCBs:</t>
  </si>
  <si>
    <t>Link:</t>
  </si>
  <si>
    <t>Price pp:</t>
  </si>
  <si>
    <t>Price total:</t>
  </si>
  <si>
    <t>https://nl.mouser.com/ProductDetail/Adafruit/1655?qs=GURawfaeGuATdkjqVQs49g%3D%3D</t>
  </si>
  <si>
    <t>https://nl.mouser.com/ProductDetail/STMicroelectronics/M95010-RMN6TP?qs=6hSH1YZbOIgK0xa%252BHaDUCw%3D%3D</t>
  </si>
  <si>
    <t>SOIC-8</t>
  </si>
  <si>
    <t>Total amount:</t>
  </si>
  <si>
    <t>10uF</t>
  </si>
  <si>
    <t>Total:</t>
  </si>
  <si>
    <t>C1, C2, C3, C6, C7, C8, C9, C11, C12</t>
  </si>
  <si>
    <t>0805</t>
  </si>
  <si>
    <t>C4, C5</t>
  </si>
  <si>
    <t>10nF</t>
  </si>
  <si>
    <t>C10</t>
  </si>
  <si>
    <t>R1, R3, R4, R7, R8</t>
  </si>
  <si>
    <t>R2, R5, R6</t>
  </si>
  <si>
    <t>D1, D2, D3, D4, D5, D6, D7, D8</t>
  </si>
  <si>
    <t>D9, D10, D11, D12, D13</t>
  </si>
  <si>
    <t>SP0503BAHT</t>
  </si>
  <si>
    <t>SOT-143</t>
  </si>
  <si>
    <t>D14, D15, D16</t>
  </si>
  <si>
    <t>74HC595</t>
  </si>
  <si>
    <t>U3</t>
  </si>
  <si>
    <t>LM35-D</t>
  </si>
  <si>
    <t>EC12D1524406</t>
  </si>
  <si>
    <t>EC12D1564404</t>
  </si>
  <si>
    <t>Test hook</t>
  </si>
  <si>
    <t>TP1, TP2, TP3, TP4, TP5, TP6</t>
  </si>
  <si>
    <t>4X1206</t>
  </si>
  <si>
    <t>J5, J6, J7, J8</t>
  </si>
  <si>
    <t>https://nl.mouser.com/ProductDetail/KEMET/C0805C104J8RACTU?qs=sGAEpiMZZMsh%252B1woXyUXjy2nLb0oGP6Sm3PHV7uNxUA%3D</t>
  </si>
  <si>
    <t>https://nl.mouser.com/ProductDetail/KEMET/C0805C103K5RACTU?qs=sGAEpiMZZMsh%252B1woXyUXjwsEZQJpSX1pEvfDV5HalHA%3D</t>
  </si>
  <si>
    <t>https://nl.mouser.com/ProductDetail/Samsung-Electro-Mechanics/CL21A106KOQNNNF?qs=yOVawPpwOwkT2GN1K0OOyQ%3D%3D</t>
  </si>
  <si>
    <t>https://nl.mouser.com/ProductDetail/SEI-Stackpole/RMCF0805FT10K0?qs=IreZ0J%252BReG3LOHc8zdDe6Q%3D%3D</t>
  </si>
  <si>
    <t>https://nl.mouser.com/ProductDetail/Kamaya/RMC1-10K1001FTP?qs=JZJGM%252BYuqVpN6T%252B5jtun0w%3D%3D</t>
  </si>
  <si>
    <t>https://nl.mouser.com/ProductDetail/Wurth-Elektronik/150080RS75000?qs=LlUlMxKIyB2jdCo7bnfgew%3D%3D</t>
  </si>
  <si>
    <t>https://nl.mouser.com/ProductDetail/Littelfuse/SP0503BAHTG?qs=uD%2FdkN7XIa0NTYXwHdELYA%3D%3D</t>
  </si>
  <si>
    <t>TSSOP-16</t>
  </si>
  <si>
    <t>https://nl.mouser.com/ProductDetail/Nexperia/74HC595PW-Q100118?qs=1sbE9T7hb3aHrTORCcEuDg%3D%3D</t>
  </si>
  <si>
    <t>https://nl.mouser.com/ProductDetail/Alps-Alpine/EC12D1524406?qs=YMSFtX0bdJBTxNo8FqqMqg%3D%3D</t>
  </si>
  <si>
    <t>https://nl.mouser.com/ProductDetail/Texas-Instruments/LM35DMX-NOPB?qs=QbsRYf82W3EWENRCd3%252BcOw%3D%3D</t>
  </si>
  <si>
    <t>https://nl.mouser.com/ProductDetail/Keystone-Electronics/5001?qs=q0tsjPZWdm%2FW0vdr%2FwowKg%3D%3D</t>
  </si>
  <si>
    <t>https://nl.mouser.com/ProductDetail/YAGEO/YC324-FK-071KL?qs=Yg3NzgXT575QDUkzeq0DWw%3D%3D</t>
  </si>
  <si>
    <t>-</t>
  </si>
  <si>
    <t>https://nl.mouser.com/ProductDetail/YAGEO/YC324-JK-074K7L?qs=8cPjvKtxWv6TVoP8DHxSjw%3D%3D</t>
  </si>
  <si>
    <t>Column1</t>
  </si>
  <si>
    <t>Oled</t>
  </si>
  <si>
    <t>https://www.tinytronics.nl/en/displays/oled/0.96-inch-oled-display-128*64-pixels-white-i2c</t>
  </si>
  <si>
    <t>Let op!: SK6182 worden per 10 verpakt. Het gaat hier om 9 leds, niet 9 verpakkingen!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</si>
</sst>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9">
    <dxf>
      <numFmt numFmtId="164" formatCode="&quot;€&quot;\ #,##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€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44F3A0-B729-406C-9EC4-0378BD73E1FB}" name="Table2" displayName="Table2" ref="A1:G20" totalsRowShown="0" dataDxfId="8">
  <autoFilter ref="A1:G20" xr:uid="{1A44F3A0-B729-406C-9EC4-0378BD73E1FB}"/>
  <tableColumns count="7">
    <tableColumn id="1" xr3:uid="{40FDC98D-4597-4516-8075-7DB8B5B16B60}" name="Type: "/>
    <tableColumn id="2" xr3:uid="{E364DB80-3F9E-426A-8D8A-9511B38F8C26}" name="Reference:"/>
    <tableColumn id="3" xr3:uid="{0BD1AFBE-E36C-4E3A-BB6C-FA509880BD4D}" name="Value:" dataDxfId="7"/>
    <tableColumn id="4" xr3:uid="{B9FE586B-2FA3-4BDB-AE86-26E63E6C3EC1}" name="Package:" dataDxfId="6"/>
    <tableColumn id="5" xr3:uid="{E8588274-7FCF-4ED5-A4DB-8582E2A0278C}" name="Price pp:" dataDxfId="5"/>
    <tableColumn id="6" xr3:uid="{F98FB604-9045-4F81-AD23-E46FEA608BD7}" name="Quantity:" dataDxfId="4"/>
    <tableColumn id="7" xr3:uid="{2334DE23-38A7-44B1-B1A7-203A7C8DF981}" name="Column1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3B21FC-0EEB-4F8D-B354-9E1C7EEDA521}" name="Table3" displayName="Table3" ref="H1:K20" totalsRowShown="0">
  <autoFilter ref="H1:K20" xr:uid="{373B21FC-0EEB-4F8D-B354-9E1C7EEDA521}"/>
  <tableColumns count="4">
    <tableColumn id="1" xr3:uid="{E190DF5B-A60F-4828-9B71-0B0658849624}" name="PCBs:" dataDxfId="2"/>
    <tableColumn id="4" xr3:uid="{8EFE6822-B461-468C-8842-1CD78C2B43E5}" name="Total amount:" dataDxfId="1">
      <calculatedColumnFormula>Table3[[#This Row],[PCBs:]]*Table2[[#This Row],[Quantity:]]</calculatedColumnFormula>
    </tableColumn>
    <tableColumn id="2" xr3:uid="{632C5118-5BCF-4708-A654-5E36D2D9F8CD}" name="Price total:" dataDxfId="0"/>
    <tableColumn id="3" xr3:uid="{F3D23841-B4C1-478A-946B-890E8577F60B}" name="Link: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l.mouser.com/ProductDetail/Nexperia/74HC595PW-Q100118?qs=1sbE9T7hb3aHrTORCcEuDg%3D%3D" TargetMode="External"/><Relationship Id="rId13" Type="http://schemas.openxmlformats.org/officeDocument/2006/relationships/hyperlink" Target="https://nl.mouser.com/ProductDetail/YAGEO/YC324-FK-071KL?qs=Yg3NzgXT575QDUkzeq0DWw%3D%3D" TargetMode="External"/><Relationship Id="rId18" Type="http://schemas.openxmlformats.org/officeDocument/2006/relationships/table" Target="../tables/table2.xml"/><Relationship Id="rId3" Type="http://schemas.openxmlformats.org/officeDocument/2006/relationships/hyperlink" Target="https://nl.mouser.com/ProductDetail/KEMET/C0805C104J8RACTU?qs=sGAEpiMZZMsh%252B1woXyUXjy2nLb0oGP6Sm3PHV7uNxUA%3D" TargetMode="External"/><Relationship Id="rId7" Type="http://schemas.openxmlformats.org/officeDocument/2006/relationships/hyperlink" Target="https://nl.mouser.com/ProductDetail/Kamaya/RMC1-10K1001FTP?qs=JZJGM%252BYuqVpN6T%252B5jtun0w%3D%3D" TargetMode="External"/><Relationship Id="rId12" Type="http://schemas.openxmlformats.org/officeDocument/2006/relationships/hyperlink" Target="https://nl.mouser.com/ProductDetail/Keystone-Electronics/5001?qs=q0tsjPZWdm%2FW0vdr%2FwowKg%3D%3D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nl.mouser.com/ProductDetail/STMicroelectronics/M95010-RMN6TP?qs=6hSH1YZbOIgK0xa%252BHaDUCw%3D%3D" TargetMode="External"/><Relationship Id="rId16" Type="http://schemas.openxmlformats.org/officeDocument/2006/relationships/hyperlink" Target="https://www.tinytronics.nl/en/displays/oled/0.96-inch-oled-display-128*64-pixels-white-i2c" TargetMode="External"/><Relationship Id="rId1" Type="http://schemas.openxmlformats.org/officeDocument/2006/relationships/hyperlink" Target="https://nl.mouser.com/ProductDetail/Adafruit/1655?qs=GURawfaeGuATdkjqVQs49g%3D%3D" TargetMode="External"/><Relationship Id="rId6" Type="http://schemas.openxmlformats.org/officeDocument/2006/relationships/hyperlink" Target="https://nl.mouser.com/ProductDetail/SEI-Stackpole/RMCF0805FT10K0?qs=IreZ0J%252BReG3LOHc8zdDe6Q%3D%3D" TargetMode="External"/><Relationship Id="rId11" Type="http://schemas.openxmlformats.org/officeDocument/2006/relationships/hyperlink" Target="https://nl.mouser.com/ProductDetail/Alps-Alpine/EC12D1524406?qs=YMSFtX0bdJBTxNo8FqqMqg%3D%3D" TargetMode="External"/><Relationship Id="rId5" Type="http://schemas.openxmlformats.org/officeDocument/2006/relationships/hyperlink" Target="https://nl.mouser.com/ProductDetail/Samsung-Electro-Mechanics/CL21A106KOQNNNF?qs=yOVawPpwOwkT2GN1K0OOyQ%3D%3D" TargetMode="External"/><Relationship Id="rId15" Type="http://schemas.openxmlformats.org/officeDocument/2006/relationships/hyperlink" Target="https://nl.mouser.com/ProductDetail/Texas-Instruments/LM35DMX-NOPB?qs=QbsRYf82W3EWENRCd3%252BcOw%3D%3D" TargetMode="External"/><Relationship Id="rId10" Type="http://schemas.openxmlformats.org/officeDocument/2006/relationships/hyperlink" Target="https://nl.mouser.com/ProductDetail/Wurth-Elektronik/150080RS75000?qs=LlUlMxKIyB2jdCo7bnfgew%3D%3D" TargetMode="External"/><Relationship Id="rId4" Type="http://schemas.openxmlformats.org/officeDocument/2006/relationships/hyperlink" Target="https://nl.mouser.com/ProductDetail/KEMET/C0805C103K5RACTU?qs=sGAEpiMZZMsh%252B1woXyUXjwsEZQJpSX1pEvfDV5HalHA%3D" TargetMode="External"/><Relationship Id="rId9" Type="http://schemas.openxmlformats.org/officeDocument/2006/relationships/hyperlink" Target="https://nl.mouser.com/ProductDetail/Littelfuse/SP0503BAHTG?qs=uD%2FdkN7XIa0NTYXwHdELYA%3D%3D" TargetMode="External"/><Relationship Id="rId14" Type="http://schemas.openxmlformats.org/officeDocument/2006/relationships/hyperlink" Target="https://nl.mouser.com/ProductDetail/YAGEO/YC324-JK-074K7L?qs=8cPjvKtxWv6TVoP8DHxSj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68D65-472B-48FC-8FA8-2A29925B1765}">
  <dimension ref="A1:K29"/>
  <sheetViews>
    <sheetView tabSelected="1" workbookViewId="0">
      <selection activeCell="D23" sqref="D23"/>
    </sheetView>
  </sheetViews>
  <sheetFormatPr defaultRowHeight="14.6" x14ac:dyDescent="0.4"/>
  <cols>
    <col min="2" max="2" width="46.61328125" bestFit="1" customWidth="1"/>
    <col min="3" max="3" width="18.69140625" bestFit="1" customWidth="1"/>
    <col min="4" max="4" width="43.765625" bestFit="1" customWidth="1"/>
    <col min="5" max="5" width="9.69140625" customWidth="1"/>
    <col min="6" max="6" width="10.07421875" customWidth="1"/>
    <col min="7" max="7" width="9.23046875" customWidth="1"/>
    <col min="9" max="9" width="14.4609375" bestFit="1" customWidth="1"/>
    <col min="10" max="10" width="12.07421875" bestFit="1" customWidth="1"/>
    <col min="11" max="11" width="112.76562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74</v>
      </c>
      <c r="H1" t="s">
        <v>28</v>
      </c>
      <c r="I1" t="s">
        <v>35</v>
      </c>
      <c r="J1" t="s">
        <v>31</v>
      </c>
      <c r="K1" t="s">
        <v>29</v>
      </c>
    </row>
    <row r="2" spans="1:11" x14ac:dyDescent="0.4">
      <c r="A2" t="s">
        <v>5</v>
      </c>
      <c r="B2" t="s">
        <v>38</v>
      </c>
      <c r="C2" s="1" t="s">
        <v>6</v>
      </c>
      <c r="D2" s="2" t="s">
        <v>39</v>
      </c>
      <c r="E2" s="4">
        <v>7.4999999999999997E-2</v>
      </c>
      <c r="F2" s="1">
        <v>9</v>
      </c>
      <c r="G2" s="1"/>
      <c r="H2" s="1">
        <v>3</v>
      </c>
      <c r="I2" s="1">
        <v>30</v>
      </c>
      <c r="J2" s="4">
        <f>Table2[[#This Row],[Price pp:]]*Table3[[#This Row],[Total amount:]]</f>
        <v>2.25</v>
      </c>
      <c r="K2" s="3" t="s">
        <v>59</v>
      </c>
    </row>
    <row r="3" spans="1:11" x14ac:dyDescent="0.4">
      <c r="A3" t="s">
        <v>5</v>
      </c>
      <c r="B3" t="s">
        <v>40</v>
      </c>
      <c r="C3" s="1" t="s">
        <v>41</v>
      </c>
      <c r="D3" s="2" t="s">
        <v>39</v>
      </c>
      <c r="E3" s="4">
        <v>5.3999999999999999E-2</v>
      </c>
      <c r="F3" s="1">
        <v>1</v>
      </c>
      <c r="G3" s="1"/>
      <c r="H3" s="1">
        <v>3</v>
      </c>
      <c r="I3" s="1">
        <v>15</v>
      </c>
      <c r="J3" s="4">
        <f>Table2[[#This Row],[Price pp:]]*Table3[[#This Row],[Total amount:]]</f>
        <v>0.80999999999999994</v>
      </c>
      <c r="K3" s="3" t="s">
        <v>60</v>
      </c>
    </row>
    <row r="4" spans="1:11" x14ac:dyDescent="0.4">
      <c r="A4" t="s">
        <v>5</v>
      </c>
      <c r="B4" t="s">
        <v>42</v>
      </c>
      <c r="C4" s="1" t="s">
        <v>36</v>
      </c>
      <c r="D4" s="2" t="s">
        <v>39</v>
      </c>
      <c r="E4" s="4">
        <v>3.2000000000000001E-2</v>
      </c>
      <c r="F4" s="1">
        <v>1</v>
      </c>
      <c r="G4" s="1"/>
      <c r="H4" s="1">
        <v>3</v>
      </c>
      <c r="I4" s="1">
        <v>15</v>
      </c>
      <c r="J4" s="4">
        <f>Table2[[#This Row],[Price pp:]]*Table3[[#This Row],[Total amount:]]</f>
        <v>0.48</v>
      </c>
      <c r="K4" s="3" t="s">
        <v>61</v>
      </c>
    </row>
    <row r="5" spans="1:11" x14ac:dyDescent="0.4">
      <c r="A5" t="s">
        <v>7</v>
      </c>
      <c r="B5" t="s">
        <v>43</v>
      </c>
      <c r="C5" s="1" t="s">
        <v>8</v>
      </c>
      <c r="D5" s="2" t="s">
        <v>39</v>
      </c>
      <c r="E5" s="4">
        <v>1.2E-2</v>
      </c>
      <c r="F5" s="1">
        <v>5</v>
      </c>
      <c r="G5" s="1"/>
      <c r="H5" s="1">
        <v>3</v>
      </c>
      <c r="I5" s="1">
        <v>30</v>
      </c>
      <c r="J5" s="4">
        <f>Table2[[#This Row],[Price pp:]]*Table3[[#This Row],[Total amount:]]</f>
        <v>0.36</v>
      </c>
      <c r="K5" s="3" t="s">
        <v>62</v>
      </c>
    </row>
    <row r="6" spans="1:11" x14ac:dyDescent="0.4">
      <c r="A6" t="s">
        <v>7</v>
      </c>
      <c r="B6" t="s">
        <v>44</v>
      </c>
      <c r="C6" s="1" t="s">
        <v>9</v>
      </c>
      <c r="D6" s="2" t="s">
        <v>39</v>
      </c>
      <c r="E6" s="4">
        <v>1.9E-2</v>
      </c>
      <c r="F6" s="1">
        <v>3</v>
      </c>
      <c r="G6" s="1"/>
      <c r="H6" s="1">
        <v>3</v>
      </c>
      <c r="I6" s="1">
        <v>15</v>
      </c>
      <c r="J6" s="4">
        <f>Table2[[#This Row],[Price pp:]]*Table3[[#This Row],[Total amount:]]</f>
        <v>0.28499999999999998</v>
      </c>
      <c r="K6" s="3" t="s">
        <v>63</v>
      </c>
    </row>
    <row r="7" spans="1:11" x14ac:dyDescent="0.4">
      <c r="A7" t="s">
        <v>10</v>
      </c>
      <c r="B7" t="s">
        <v>45</v>
      </c>
      <c r="C7" s="1" t="s">
        <v>11</v>
      </c>
      <c r="D7" s="2" t="s">
        <v>39</v>
      </c>
      <c r="E7" s="4">
        <v>0.17399999999999999</v>
      </c>
      <c r="F7" s="1">
        <v>8</v>
      </c>
      <c r="G7" s="1"/>
      <c r="H7" s="1">
        <v>3</v>
      </c>
      <c r="I7" s="1">
        <v>30</v>
      </c>
      <c r="J7" s="4">
        <f>Table2[[#This Row],[Price pp:]]*Table3[[#This Row],[Total amount:]]</f>
        <v>5.22</v>
      </c>
      <c r="K7" s="3" t="s">
        <v>64</v>
      </c>
    </row>
    <row r="8" spans="1:11" x14ac:dyDescent="0.4">
      <c r="A8" t="s">
        <v>10</v>
      </c>
      <c r="B8" t="s">
        <v>46</v>
      </c>
      <c r="C8" s="1" t="s">
        <v>47</v>
      </c>
      <c r="D8" s="2" t="s">
        <v>48</v>
      </c>
      <c r="E8" s="4">
        <v>0.54100000000000004</v>
      </c>
      <c r="F8" s="1">
        <v>5</v>
      </c>
      <c r="G8" s="1"/>
      <c r="H8" s="1">
        <v>3</v>
      </c>
      <c r="I8" s="1">
        <v>15</v>
      </c>
      <c r="J8" s="4">
        <f>Table2[[#This Row],[Price pp:]]*Table3[[#This Row],[Total amount:]]</f>
        <v>8.1150000000000002</v>
      </c>
      <c r="K8" s="3" t="s">
        <v>65</v>
      </c>
    </row>
    <row r="9" spans="1:11" x14ac:dyDescent="0.4">
      <c r="A9" t="s">
        <v>10</v>
      </c>
      <c r="B9" t="s">
        <v>49</v>
      </c>
      <c r="C9" s="1" t="s">
        <v>12</v>
      </c>
      <c r="D9" s="1" t="s">
        <v>13</v>
      </c>
      <c r="E9" s="4">
        <v>0.41899999999999998</v>
      </c>
      <c r="F9" s="1">
        <v>3</v>
      </c>
      <c r="G9" s="1"/>
      <c r="H9" s="1">
        <v>3</v>
      </c>
      <c r="I9" s="1">
        <v>9</v>
      </c>
      <c r="J9" s="4">
        <f>Table2[[#This Row],[Price pp:]]*Table3[[#This Row],[Total amount:]]</f>
        <v>3.7709999999999999</v>
      </c>
      <c r="K9" s="3" t="s">
        <v>32</v>
      </c>
    </row>
    <row r="10" spans="1:11" x14ac:dyDescent="0.4">
      <c r="A10" t="s">
        <v>14</v>
      </c>
      <c r="B10" t="s">
        <v>15</v>
      </c>
      <c r="C10" s="1" t="s">
        <v>50</v>
      </c>
      <c r="D10" s="1" t="s">
        <v>66</v>
      </c>
      <c r="E10" s="4">
        <v>0.34399999999999997</v>
      </c>
      <c r="F10" s="1">
        <v>1</v>
      </c>
      <c r="G10" s="1"/>
      <c r="H10" s="1">
        <v>3</v>
      </c>
      <c r="I10" s="1">
        <v>3</v>
      </c>
      <c r="J10" s="4">
        <f>Table2[[#This Row],[Price pp:]]*Table3[[#This Row],[Total amount:]]</f>
        <v>1.032</v>
      </c>
      <c r="K10" s="3" t="s">
        <v>67</v>
      </c>
    </row>
    <row r="11" spans="1:11" x14ac:dyDescent="0.4">
      <c r="A11" t="s">
        <v>14</v>
      </c>
      <c r="B11" t="s">
        <v>17</v>
      </c>
      <c r="C11" s="1" t="s">
        <v>16</v>
      </c>
      <c r="D11" s="2" t="s">
        <v>34</v>
      </c>
      <c r="E11" s="4">
        <v>0.26</v>
      </c>
      <c r="F11" s="1">
        <v>1</v>
      </c>
      <c r="G11" s="1"/>
      <c r="H11" s="1">
        <v>3</v>
      </c>
      <c r="I11" s="1">
        <v>3</v>
      </c>
      <c r="J11" s="4">
        <f>Table2[[#This Row],[Price pp:]]*Table3[[#This Row],[Total amount:]]</f>
        <v>0.78</v>
      </c>
      <c r="K11" s="3" t="s">
        <v>33</v>
      </c>
    </row>
    <row r="12" spans="1:11" x14ac:dyDescent="0.4">
      <c r="A12" t="s">
        <v>14</v>
      </c>
      <c r="B12" t="s">
        <v>51</v>
      </c>
      <c r="C12" s="1" t="s">
        <v>52</v>
      </c>
      <c r="D12" s="2" t="s">
        <v>34</v>
      </c>
      <c r="E12" s="4">
        <v>2.2200000000000002</v>
      </c>
      <c r="F12" s="1">
        <v>1</v>
      </c>
      <c r="G12" s="1"/>
      <c r="H12" s="1">
        <v>3</v>
      </c>
      <c r="I12" s="1">
        <v>3</v>
      </c>
      <c r="J12" s="4">
        <f>Table2[[#This Row],[Price pp:]]*Table3[[#This Row],[Total amount:]]</f>
        <v>6.66</v>
      </c>
      <c r="K12" s="3" t="s">
        <v>69</v>
      </c>
    </row>
    <row r="13" spans="1:11" x14ac:dyDescent="0.4">
      <c r="A13" t="s">
        <v>18</v>
      </c>
      <c r="B13" t="s">
        <v>19</v>
      </c>
      <c r="C13" s="1" t="s">
        <v>53</v>
      </c>
      <c r="D13" s="1" t="s">
        <v>54</v>
      </c>
      <c r="E13" s="4">
        <v>2.08</v>
      </c>
      <c r="F13" s="1">
        <v>1</v>
      </c>
      <c r="G13" s="1"/>
      <c r="H13" s="1">
        <v>3</v>
      </c>
      <c r="I13" s="1">
        <v>3</v>
      </c>
      <c r="J13" s="4">
        <f>Table2[[#This Row],[Price pp:]]*Table3[[#This Row],[Total amount:]]</f>
        <v>6.24</v>
      </c>
      <c r="K13" s="3" t="s">
        <v>68</v>
      </c>
    </row>
    <row r="14" spans="1:11" x14ac:dyDescent="0.4">
      <c r="A14" t="s">
        <v>55</v>
      </c>
      <c r="B14" t="s">
        <v>56</v>
      </c>
      <c r="C14" s="1">
        <v>5001</v>
      </c>
      <c r="D14" s="1">
        <v>5000</v>
      </c>
      <c r="E14" s="4">
        <v>0.35299999999999998</v>
      </c>
      <c r="F14" s="1">
        <v>6</v>
      </c>
      <c r="G14" s="1"/>
      <c r="H14" s="1">
        <v>3</v>
      </c>
      <c r="I14" s="1">
        <v>20</v>
      </c>
      <c r="J14" s="4">
        <f>Table2[[#This Row],[Price pp:]]*Table3[[#This Row],[Total amount:]]</f>
        <v>7.06</v>
      </c>
      <c r="K14" s="3" t="s">
        <v>70</v>
      </c>
    </row>
    <row r="15" spans="1:11" x14ac:dyDescent="0.4">
      <c r="A15" t="s">
        <v>7</v>
      </c>
      <c r="B15" t="s">
        <v>21</v>
      </c>
      <c r="C15" s="1" t="s">
        <v>9</v>
      </c>
      <c r="D15" s="2" t="s">
        <v>57</v>
      </c>
      <c r="E15" s="4">
        <v>0.39100000000000001</v>
      </c>
      <c r="F15" s="1">
        <v>2</v>
      </c>
      <c r="G15" s="1"/>
      <c r="H15" s="1">
        <v>3</v>
      </c>
      <c r="I15" s="1">
        <v>10</v>
      </c>
      <c r="J15" s="4">
        <f>Table2[[#This Row],[Price pp:]]*Table3[[#This Row],[Total amount:]]</f>
        <v>3.91</v>
      </c>
      <c r="K15" s="3" t="s">
        <v>71</v>
      </c>
    </row>
    <row r="16" spans="1:11" x14ac:dyDescent="0.4">
      <c r="A16" t="s">
        <v>22</v>
      </c>
      <c r="B16" t="s">
        <v>23</v>
      </c>
      <c r="C16" s="1"/>
      <c r="D16" s="1" t="s">
        <v>20</v>
      </c>
      <c r="E16" s="4">
        <v>0.1</v>
      </c>
      <c r="F16" s="1">
        <v>1</v>
      </c>
      <c r="G16" s="1"/>
      <c r="H16" s="1">
        <v>3</v>
      </c>
      <c r="I16" s="1">
        <v>3</v>
      </c>
      <c r="J16" s="4">
        <f>Table2[[#This Row],[Price pp:]]*Table3[[#This Row],[Total amount:]]</f>
        <v>0.30000000000000004</v>
      </c>
      <c r="K16" s="3" t="s">
        <v>72</v>
      </c>
    </row>
    <row r="17" spans="1:11" x14ac:dyDescent="0.4">
      <c r="A17" t="s">
        <v>7</v>
      </c>
      <c r="B17" t="s">
        <v>24</v>
      </c>
      <c r="C17" s="1" t="s">
        <v>25</v>
      </c>
      <c r="D17" s="2" t="s">
        <v>57</v>
      </c>
      <c r="E17" s="4">
        <v>0.41899999999999998</v>
      </c>
      <c r="F17" s="1">
        <v>1</v>
      </c>
      <c r="G17" s="1"/>
      <c r="H17" s="1">
        <v>3</v>
      </c>
      <c r="I17" s="1">
        <v>10</v>
      </c>
      <c r="J17" s="4">
        <f>Table2[[#This Row],[Price pp:]]*Table3[[#This Row],[Total amount:]]</f>
        <v>4.1899999999999995</v>
      </c>
      <c r="K17" s="3" t="s">
        <v>73</v>
      </c>
    </row>
    <row r="18" spans="1:11" x14ac:dyDescent="0.4">
      <c r="A18" t="s">
        <v>26</v>
      </c>
      <c r="B18" t="s">
        <v>58</v>
      </c>
      <c r="C18" s="1"/>
      <c r="D18" s="1" t="s">
        <v>27</v>
      </c>
      <c r="E18" s="4">
        <v>0.1</v>
      </c>
      <c r="F18" s="1">
        <v>3</v>
      </c>
      <c r="G18" s="1"/>
      <c r="H18" s="1">
        <v>3</v>
      </c>
      <c r="I18" s="1">
        <v>3</v>
      </c>
      <c r="J18" s="4">
        <f>Table2[[#This Row],[Price pp:]]*Table3[[#This Row],[Total amount:]]</f>
        <v>0.30000000000000004</v>
      </c>
      <c r="K18" t="s">
        <v>72</v>
      </c>
    </row>
    <row r="19" spans="1:11" x14ac:dyDescent="0.4">
      <c r="A19" t="s">
        <v>75</v>
      </c>
      <c r="C19" s="1"/>
      <c r="D19" s="1"/>
      <c r="E19" s="4">
        <v>7</v>
      </c>
      <c r="F19" s="1">
        <v>1</v>
      </c>
      <c r="G19" s="1"/>
      <c r="H19" s="1">
        <v>3</v>
      </c>
      <c r="I19" s="7">
        <f>Table3[[#This Row],[PCBs:]]*Table2[[#This Row],[Quantity:]]</f>
        <v>3</v>
      </c>
      <c r="J19" s="4">
        <f>Table2[[#This Row],[Price pp:]]*Table3[[#This Row],[Total amount:]]</f>
        <v>21</v>
      </c>
      <c r="K19" s="3" t="s">
        <v>76</v>
      </c>
    </row>
    <row r="20" spans="1:11" x14ac:dyDescent="0.4">
      <c r="A20" s="5" t="s">
        <v>37</v>
      </c>
      <c r="C20" s="1"/>
      <c r="D20" s="2"/>
      <c r="E20" s="4">
        <f>SUM(E2:E19)</f>
        <v>14.593</v>
      </c>
      <c r="F20" s="1">
        <f>SUM(F2:F19)</f>
        <v>53</v>
      </c>
      <c r="G20" s="6" t="s">
        <v>37</v>
      </c>
      <c r="H20" s="1">
        <v>3</v>
      </c>
      <c r="I20" s="1">
        <f>Table3[[#This Row],[PCBs:]]*Table2[[#This Row],[Quantity:]]</f>
        <v>159</v>
      </c>
      <c r="J20" s="4">
        <f>SUM(J2:J19)</f>
        <v>72.762999999999991</v>
      </c>
    </row>
    <row r="21" spans="1:11" x14ac:dyDescent="0.4">
      <c r="C21" s="1"/>
      <c r="D21" s="2"/>
      <c r="E21" s="2"/>
      <c r="F21" s="1"/>
    </row>
    <row r="22" spans="1:11" x14ac:dyDescent="0.4">
      <c r="B22" s="8" t="s">
        <v>77</v>
      </c>
      <c r="C22" s="1"/>
      <c r="D22" s="2"/>
      <c r="E22" s="2"/>
      <c r="F22" s="1"/>
    </row>
    <row r="23" spans="1:11" x14ac:dyDescent="0.4">
      <c r="C23" s="1"/>
      <c r="D23" s="1"/>
      <c r="E23" s="1"/>
      <c r="F23" s="1"/>
    </row>
    <row r="24" spans="1:11" x14ac:dyDescent="0.4">
      <c r="C24" s="1"/>
      <c r="D24" s="1"/>
      <c r="E24" s="1"/>
      <c r="F24" s="1"/>
    </row>
    <row r="25" spans="1:11" x14ac:dyDescent="0.4">
      <c r="C25" s="1"/>
      <c r="D25" s="1"/>
      <c r="E25" s="1"/>
      <c r="F25" s="1"/>
    </row>
    <row r="26" spans="1:11" x14ac:dyDescent="0.4">
      <c r="C26" s="1"/>
      <c r="D26" s="1"/>
      <c r="E26" s="1"/>
      <c r="F26" s="1"/>
    </row>
    <row r="27" spans="1:11" x14ac:dyDescent="0.4">
      <c r="C27" s="1"/>
      <c r="D27" s="1"/>
      <c r="E27" s="1"/>
      <c r="F27" s="1"/>
    </row>
    <row r="28" spans="1:11" x14ac:dyDescent="0.4">
      <c r="C28" s="1"/>
      <c r="D28" s="1"/>
      <c r="E28" s="1"/>
      <c r="F28" s="1"/>
    </row>
    <row r="29" spans="1:11" x14ac:dyDescent="0.4">
      <c r="C29" s="1"/>
      <c r="D29" s="1"/>
      <c r="E29" s="1"/>
      <c r="F29" s="1"/>
    </row>
  </sheetData>
  <phoneticPr fontId="3" type="noConversion"/>
  <hyperlinks>
    <hyperlink ref="K9" r:id="rId1" xr:uid="{5CA3D8BB-61D0-4E53-BF71-DA425BDF405A}"/>
    <hyperlink ref="K11" r:id="rId2" xr:uid="{1A55389A-1A19-4E32-AE38-F43A65BD86B8}"/>
    <hyperlink ref="K2" r:id="rId3" xr:uid="{B6160D67-E05D-4A56-B6DE-EBC45A1BF257}"/>
    <hyperlink ref="K3" r:id="rId4" xr:uid="{821FBB06-6544-407A-B6BE-681BCA30C838}"/>
    <hyperlink ref="K4" r:id="rId5" xr:uid="{C67437A7-3DBC-4A2B-9761-C0688C683076}"/>
    <hyperlink ref="K5" r:id="rId6" xr:uid="{DBC73D3A-0088-403C-B9C7-8CD18042F0C4}"/>
    <hyperlink ref="K6" r:id="rId7" xr:uid="{F24773D7-ACFC-4FEB-BFEA-DE764FE59489}"/>
    <hyperlink ref="K10" r:id="rId8" xr:uid="{BFB12241-3313-4E5E-8355-A575D38C2AE8}"/>
    <hyperlink ref="K8" r:id="rId9" xr:uid="{227E09A4-BBF9-4109-8A1C-7D69D96E9039}"/>
    <hyperlink ref="K7" r:id="rId10" xr:uid="{689417EE-FA0D-4B0B-9310-5B21CD1FEAB4}"/>
    <hyperlink ref="K13" r:id="rId11" xr:uid="{426BD45B-5796-4EA3-A838-1FD19FD3A81F}"/>
    <hyperlink ref="K14" r:id="rId12" xr:uid="{572FD0A8-6463-42DF-8FE4-BA6ED58DA170}"/>
    <hyperlink ref="K15" r:id="rId13" xr:uid="{DD4FD881-306A-4DB7-A96D-91BD8CC55BA9}"/>
    <hyperlink ref="K17" r:id="rId14" xr:uid="{DA512710-75F3-47D8-B368-1A3BA7E7D871}"/>
    <hyperlink ref="K12" r:id="rId15" xr:uid="{9988F5CC-0B24-4686-B1BD-0FE5E32F3BB5}"/>
    <hyperlink ref="K19" r:id="rId16" xr:uid="{9534E341-9BF7-4E15-82BF-0604C5ECEC51}"/>
  </hyperlinks>
  <pageMargins left="0.7" right="0.7" top="0.75" bottom="0.75" header="0.3" footer="0.3"/>
  <tableParts count="2"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Emiel V</dc:creator>
  <cp:lastModifiedBy>Emiel Visser (student)</cp:lastModifiedBy>
  <dcterms:created xsi:type="dcterms:W3CDTF">2024-02-28T07:36:34Z</dcterms:created>
  <dcterms:modified xsi:type="dcterms:W3CDTF">2024-05-22T14:38:39Z</dcterms:modified>
</cp:coreProperties>
</file>