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-repositories\FRDM_MCXx_SensHat\Docs\"/>
    </mc:Choice>
  </mc:AlternateContent>
  <xr:revisionPtr revIDLastSave="0" documentId="13_ncr:1_{53417BCE-FFC9-4B74-B216-84532A03F782}" xr6:coauthVersionLast="47" xr6:coauthVersionMax="47" xr10:uidLastSave="{00000000-0000-0000-0000-000000000000}"/>
  <bookViews>
    <workbookView xWindow="-103" yWindow="-103" windowWidth="33120" windowHeight="18000" xr2:uid="{73606AE1-FCDB-4463-857B-E397C2A1D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26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26" i="1"/>
  <c r="F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<sst xmlns="http://schemas.openxmlformats.org/spreadsheetml/2006/main" count="116" uniqueCount="90">
  <si>
    <t xml:space="preserve">Type: </t>
  </si>
  <si>
    <t>Reference:</t>
  </si>
  <si>
    <t>Value:</t>
  </si>
  <si>
    <t>Package:</t>
  </si>
  <si>
    <t>Quantity:</t>
  </si>
  <si>
    <t>Capacitor</t>
  </si>
  <si>
    <t>C1, C2, C3, C4, C5, C6, C7, C9, C10, C11, C12, C13, C15</t>
  </si>
  <si>
    <t>100nF</t>
  </si>
  <si>
    <t>0603</t>
  </si>
  <si>
    <t>C8</t>
  </si>
  <si>
    <t>1uF</t>
  </si>
  <si>
    <t>C14</t>
  </si>
  <si>
    <t>Resistor</t>
  </si>
  <si>
    <t>R1, R2, R5, R7, R8, R11, R12</t>
  </si>
  <si>
    <t>10k</t>
  </si>
  <si>
    <t>R6, R9, R10, R13, R14</t>
  </si>
  <si>
    <t>1k</t>
  </si>
  <si>
    <t>R3, R15, R16, R17</t>
  </si>
  <si>
    <t>R4</t>
  </si>
  <si>
    <t>Diode</t>
  </si>
  <si>
    <t>RED</t>
  </si>
  <si>
    <t>D1,D7, D8, D9, D10, D11, D12, D13, D14</t>
  </si>
  <si>
    <t>SK6812</t>
  </si>
  <si>
    <t>D4, D5, D6</t>
  </si>
  <si>
    <t>SK6812_PLCC4_5.0x5.0mm_P3.2mm</t>
  </si>
  <si>
    <t>D2</t>
  </si>
  <si>
    <t>GREEN</t>
  </si>
  <si>
    <t>D3</t>
  </si>
  <si>
    <t>PLCC4_5.0x5.0mm_P3.2mm</t>
  </si>
  <si>
    <t>IC</t>
  </si>
  <si>
    <t>U1</t>
  </si>
  <si>
    <t>M95010-RMN6TP</t>
  </si>
  <si>
    <t>U2</t>
  </si>
  <si>
    <t>FXLS8974CF</t>
  </si>
  <si>
    <t>U4</t>
  </si>
  <si>
    <t>SW2, SW3</t>
  </si>
  <si>
    <t>EVQ2</t>
  </si>
  <si>
    <t>Switch</t>
  </si>
  <si>
    <t>SW1</t>
  </si>
  <si>
    <t>PEC11L-4120F-N0020</t>
  </si>
  <si>
    <t>RotaryEncoder_Alps_EC11E-Switch_Vertical_H20mm</t>
  </si>
  <si>
    <t>Jumper</t>
  </si>
  <si>
    <t>JP1, JP2</t>
  </si>
  <si>
    <t>Header_1X03_P2,54mm_Vertical</t>
  </si>
  <si>
    <t>RN2, RN3</t>
  </si>
  <si>
    <t>4X0603</t>
  </si>
  <si>
    <t>Header</t>
  </si>
  <si>
    <t>M1</t>
  </si>
  <si>
    <t>RN1</t>
  </si>
  <si>
    <t>4,7k</t>
  </si>
  <si>
    <t>RV1</t>
  </si>
  <si>
    <t>5k</t>
  </si>
  <si>
    <t>3386P</t>
  </si>
  <si>
    <t>Socket</t>
  </si>
  <si>
    <t>Socket_1X04_P2,54mm_Vertical</t>
  </si>
  <si>
    <t>Socket_1X03_P2,54mm_Vertical</t>
  </si>
  <si>
    <t>J4</t>
  </si>
  <si>
    <t>J2, J3, J5, J6</t>
  </si>
  <si>
    <t>Socket_1X06_P2,54mm_Vertical</t>
  </si>
  <si>
    <t>J7</t>
  </si>
  <si>
    <t>PCBs:</t>
  </si>
  <si>
    <t>Link:</t>
  </si>
  <si>
    <t>Price pp:</t>
  </si>
  <si>
    <t>Price total:</t>
  </si>
  <si>
    <t>https://nl.mouser.com/ProductDetail/TDK/C0603X7S1A104K030BC?qs=dfay7wIA1uFnjwqiXpmQjw%3D%3D</t>
  </si>
  <si>
    <t>https://nl.mouser.com/ProductDetail/KEMET/C0603C105K8RAC7411?qs=2FIyTMJ0hNmakJCBcUEzhg%3D%3D</t>
  </si>
  <si>
    <t>https://nl.mouser.com/ProductDetail/TAIYO-YUDEN/LMK107BBJ106MALT?qs=qEEMd6hQM8WopRGPMVpb1A%3D%3D</t>
  </si>
  <si>
    <t>https://nl.mouser.com/ProductDetail/Welwyn-Components-TT-Electronics/WCR0603-10KFI?qs=rXkOWCGOzpI7O6VXAnhDIw%3D%3D</t>
  </si>
  <si>
    <t>https://nl.mouser.com/ProductDetail/SEI-Stackpole/RNCP0603FTD1K00?qs=FESYatJ8odIL5qVsa0n8TA%3D%3D</t>
  </si>
  <si>
    <t>https://nl.mouser.com/ProductDetail/Bourns/CR0603-JW-431ELF?qs=tknLyCMIRbP%252BfTmlwq3n0w%3D%3D</t>
  </si>
  <si>
    <t>https://nl.mouser.com/ProductDetail/Panasonic/ERJ-UP3D6800V?qs=GedFDFLaBXHjO6plca%2FDSw%3D%3D</t>
  </si>
  <si>
    <t>https://nl.mouser.com/ProductDetail/Wurth-Elektronik/150060RS75000?qs=LlUlMxKIyB3QnmZ3fw%2FVCA%3D%3D</t>
  </si>
  <si>
    <t>https://nl.mouser.com/ProductDetail/Adafruit/1655?qs=GURawfaeGuATdkjqVQs49g%3D%3D</t>
  </si>
  <si>
    <t>https://nl.mouser.com/ProductDetail/Wurth-Elektronik/150060GS75000?qs=LlUlMxKIyB0UYkq5lDO8nA%3D%3D</t>
  </si>
  <si>
    <t>https://nl.mouser.com/ProductDetail/STMicroelectronics/M95010-RMN6TP?qs=6hSH1YZbOIgK0xa%252BHaDUCw%3D%3D</t>
  </si>
  <si>
    <t>https://nl.mouser.com/ProductDetail/NXP-Semiconductors/FXLS8974CFR3?qs=QNEnbhJQKva4g7R74%252BwIOg%3D%3D</t>
  </si>
  <si>
    <t>DFN-10</t>
  </si>
  <si>
    <t>SOIC-8</t>
  </si>
  <si>
    <t>SOIC-14</t>
  </si>
  <si>
    <t>SN74LV164ADR</t>
  </si>
  <si>
    <t>https://nl.mouser.com/ProductDetail/Texas-Instruments/SN74LV164ADR?qs=UG%2F8xqv%2F6WdMnSsFYZswzw%3D%3D</t>
  </si>
  <si>
    <t>https://nl.mouser.com/ProductDetail/Bourns/CAT16-431J4LF?qs=FaUPen95qPZNVtyB%252BYNB3A%3D%3D</t>
  </si>
  <si>
    <t>https://nl.mouser.com/ProductDetail/Bourns/CAY16-4701F4LF?qs=uk4CKxxanjyV522pU2wJ3Q%3D%3D</t>
  </si>
  <si>
    <t>https://nl.mouser.com/ProductDetail/Bourns/3386P-1-502LF?qs=0VqvB9JLnIvTc%252BG5A5jXhw%3D%3D</t>
  </si>
  <si>
    <t>https://nl.mouser.com/ProductDetail/Bourns/PEC11L-4120F-N0020?qs=fgHA1UgJI8Ax4Zak7%252BgEEA%3D%3D</t>
  </si>
  <si>
    <t>https://nl.mouser.com/ProductDetail/CK/PTS810SJK250SMTRLFS?qs=UxeAxwACbqlfHzoZSrW3%2Fw%3D%3D</t>
  </si>
  <si>
    <t>https://nl.mouser.com/ProductDetail/Cree-LED/CLV1L-FKB-CJ1N1E1BB7B3B3?qs=DCjbIwhU0ZsUXXwML8ijbw%3D%3D</t>
  </si>
  <si>
    <t>Total amount:</t>
  </si>
  <si>
    <t>10uF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</si>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</sst>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8">
    <dxf>
      <numFmt numFmtId="164" formatCode="&quot;€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3A0-B729-406C-9EC4-0378BD73E1FB}" name="Table2" displayName="Table2" ref="A1:F26" totalsRowShown="0" dataDxfId="7">
  <autoFilter ref="A1:F26" xr:uid="{1A44F3A0-B729-406C-9EC4-0378BD73E1FB}"/>
  <tableColumns count="6">
    <tableColumn id="1" xr3:uid="{40FDC98D-4597-4516-8075-7DB8B5B16B60}" name="Type: "/>
    <tableColumn id="2" xr3:uid="{E364DB80-3F9E-426A-8D8A-9511B38F8C26}" name="Reference:"/>
    <tableColumn id="3" xr3:uid="{0BD1AFBE-E36C-4E3A-BB6C-FA509880BD4D}" name="Value:" dataDxfId="6"/>
    <tableColumn id="4" xr3:uid="{B9FE586B-2FA3-4BDB-AE86-26E63E6C3EC1}" name="Package:" dataDxfId="5"/>
    <tableColumn id="5" xr3:uid="{E8588274-7FCF-4ED5-A4DB-8582E2A0278C}" name="Price pp:" dataDxfId="4"/>
    <tableColumn id="6" xr3:uid="{F98FB604-9045-4F81-AD23-E46FEA608BD7}" name="Quantity: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B21FC-0EEB-4F8D-B354-9E1C7EEDA521}" name="Table3" displayName="Table3" ref="H1:K26" totalsRowShown="0">
  <autoFilter ref="H1:K26" xr:uid="{373B21FC-0EEB-4F8D-B354-9E1C7EEDA521}"/>
  <tableColumns count="4">
    <tableColumn id="1" xr3:uid="{E190DF5B-A60F-4828-9B71-0B0658849624}" name="PCBs:" dataDxfId="2"/>
    <tableColumn id="4" xr3:uid="{8EFE6822-B461-468C-8842-1CD78C2B43E5}" name="Total amount:" dataDxfId="1">
      <calculatedColumnFormula>Table3[[#This Row],[PCBs:]]*Table2[[#This Row],[Quantity:]]</calculatedColumnFormula>
    </tableColumn>
    <tableColumn id="2" xr3:uid="{632C5118-5BCF-4708-A654-5E36D2D9F8CD}" name="Price total:" dataDxfId="0"/>
    <tableColumn id="3" xr3:uid="{F3D23841-B4C1-478A-946B-890E8577F60B}" name="Link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Wurth-Elektronik/150060RS75000?qs=LlUlMxKIyB3QnmZ3fw%2FVCA%3D%3D" TargetMode="External"/><Relationship Id="rId13" Type="http://schemas.openxmlformats.org/officeDocument/2006/relationships/hyperlink" Target="https://nl.mouser.com/ProductDetail/Texas-Instruments/SN74LV164ADR?qs=UG%2F8xqv%2F6WdMnSsFYZswzw%3D%3D" TargetMode="External"/><Relationship Id="rId18" Type="http://schemas.openxmlformats.org/officeDocument/2006/relationships/hyperlink" Target="https://nl.mouser.com/ProductDetail/CK/PTS810SJK250SMTRLFS?qs=UxeAxwACbqlfHzoZSrW3%2Fw%3D%3D" TargetMode="External"/><Relationship Id="rId3" Type="http://schemas.openxmlformats.org/officeDocument/2006/relationships/hyperlink" Target="https://nl.mouser.com/ProductDetail/TAIYO-YUDEN/LMK107BBJ106MALT?qs=qEEMd6hQM8WopRGPMVpb1A%3D%3D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nl.mouser.com/ProductDetail/Panasonic/ERJ-UP3D6800V?qs=GedFDFLaBXHjO6plca%2FDSw%3D%3D" TargetMode="External"/><Relationship Id="rId12" Type="http://schemas.openxmlformats.org/officeDocument/2006/relationships/hyperlink" Target="https://nl.mouser.com/ProductDetail/NXP-Semiconductors/FXLS8974CFR3?qs=QNEnbhJQKva4g7R74%252BwIOg%3D%3D" TargetMode="External"/><Relationship Id="rId17" Type="http://schemas.openxmlformats.org/officeDocument/2006/relationships/hyperlink" Target="https://nl.mouser.com/ProductDetail/Bourns/PEC11L-4120F-N0020?qs=fgHA1UgJI8Ax4Zak7%252BgEEA%3D%3D" TargetMode="External"/><Relationship Id="rId2" Type="http://schemas.openxmlformats.org/officeDocument/2006/relationships/hyperlink" Target="https://nl.mouser.com/ProductDetail/KEMET/C0603C105K8RAC7411?qs=2FIyTMJ0hNmakJCBcUEzhg%3D%3D" TargetMode="External"/><Relationship Id="rId16" Type="http://schemas.openxmlformats.org/officeDocument/2006/relationships/hyperlink" Target="https://nl.mouser.com/ProductDetail/Bourns/3386P-1-502LF?qs=0VqvB9JLnIvTc%252BG5A5jXhw%3D%3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nl.mouser.com/ProductDetail/TDK/C0603X7S1A104K030BC?qs=dfay7wIA1uFnjwqiXpmQjw%3D%3D" TargetMode="External"/><Relationship Id="rId6" Type="http://schemas.openxmlformats.org/officeDocument/2006/relationships/hyperlink" Target="https://nl.mouser.com/ProductDetail/Bourns/CR0603-JW-431ELF?qs=tknLyCMIRbP%252BfTmlwq3n0w%3D%3D" TargetMode="External"/><Relationship Id="rId11" Type="http://schemas.openxmlformats.org/officeDocument/2006/relationships/hyperlink" Target="https://nl.mouser.com/ProductDetail/STMicroelectronics/M95010-RMN6TP?qs=6hSH1YZbOIgK0xa%252BHaDUCw%3D%3D" TargetMode="External"/><Relationship Id="rId5" Type="http://schemas.openxmlformats.org/officeDocument/2006/relationships/hyperlink" Target="https://nl.mouser.com/ProductDetail/SEI-Stackpole/RNCP0603FTD1K00?qs=FESYatJ8odIL5qVsa0n8TA%3D%3D" TargetMode="External"/><Relationship Id="rId15" Type="http://schemas.openxmlformats.org/officeDocument/2006/relationships/hyperlink" Target="https://nl.mouser.com/ProductDetail/Bourns/CAY16-4701F4LF?qs=uk4CKxxanjyV522pU2wJ3Q%3D%3D" TargetMode="External"/><Relationship Id="rId10" Type="http://schemas.openxmlformats.org/officeDocument/2006/relationships/hyperlink" Target="https://nl.mouser.com/ProductDetail/Wurth-Elektronik/150060GS75000?qs=LlUlMxKIyB0UYkq5lDO8nA%3D%3D" TargetMode="External"/><Relationship Id="rId19" Type="http://schemas.openxmlformats.org/officeDocument/2006/relationships/hyperlink" Target="https://nl.mouser.com/ProductDetail/Cree-LED/CLV1L-FKB-CJ1N1E1BB7B3B3?qs=DCjbIwhU0ZsUXXwML8ijbw%3D%3D" TargetMode="External"/><Relationship Id="rId4" Type="http://schemas.openxmlformats.org/officeDocument/2006/relationships/hyperlink" Target="https://nl.mouser.com/ProductDetail/Welwyn-Components-TT-Electronics/WCR0603-10KFI?qs=rXkOWCGOzpI7O6VXAnhDIw%3D%3D" TargetMode="External"/><Relationship Id="rId9" Type="http://schemas.openxmlformats.org/officeDocument/2006/relationships/hyperlink" Target="https://nl.mouser.com/ProductDetail/Adafruit/1655?qs=GURawfaeGuATdkjqVQs49g%3D%3D" TargetMode="External"/><Relationship Id="rId14" Type="http://schemas.openxmlformats.org/officeDocument/2006/relationships/hyperlink" Target="https://nl.mouser.com/ProductDetail/Bourns/CAT16-431J4LF?qs=FaUPen95qPZNVtyB%252BYNB3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8D65-472B-48FC-8FA8-2A29925B1765}">
  <dimension ref="A1:K35"/>
  <sheetViews>
    <sheetView tabSelected="1" workbookViewId="0">
      <selection activeCell="K10" sqref="K10"/>
    </sheetView>
  </sheetViews>
  <sheetFormatPr defaultRowHeight="14.6" x14ac:dyDescent="0.4"/>
  <cols>
    <col min="2" max="2" width="46.61328125" bestFit="1" customWidth="1"/>
    <col min="3" max="3" width="18.69140625" bestFit="1" customWidth="1"/>
    <col min="4" max="4" width="43.765625" bestFit="1" customWidth="1"/>
    <col min="5" max="5" width="9.69140625" customWidth="1"/>
    <col min="6" max="6" width="10.07421875" customWidth="1"/>
    <col min="7" max="7" width="9.23046875" customWidth="1"/>
    <col min="9" max="9" width="14.4609375" bestFit="1" customWidth="1"/>
    <col min="10" max="10" width="12.07421875" bestFit="1" customWidth="1"/>
    <col min="11" max="11" width="109.9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4</v>
      </c>
      <c r="H1" t="s">
        <v>60</v>
      </c>
      <c r="I1" t="s">
        <v>87</v>
      </c>
      <c r="J1" t="s">
        <v>63</v>
      </c>
      <c r="K1" t="s">
        <v>61</v>
      </c>
    </row>
    <row r="2" spans="1:11" x14ac:dyDescent="0.4">
      <c r="A2" t="s">
        <v>5</v>
      </c>
      <c r="B2" t="s">
        <v>6</v>
      </c>
      <c r="C2" s="1" t="s">
        <v>7</v>
      </c>
      <c r="D2" s="2" t="s">
        <v>8</v>
      </c>
      <c r="E2" s="4">
        <v>3.3000000000000002E-2</v>
      </c>
      <c r="F2" s="1">
        <v>13</v>
      </c>
      <c r="H2" s="1">
        <v>3</v>
      </c>
      <c r="I2" s="1">
        <f>Table3[[#This Row],[PCBs:]]*Table2[[#This Row],[Quantity:]]</f>
        <v>39</v>
      </c>
      <c r="J2" s="4">
        <f>Table2[[#This Row],[Price pp:]]*Table2[[#This Row],[Quantity:]]*H2</f>
        <v>1.2870000000000001</v>
      </c>
      <c r="K2" s="3" t="s">
        <v>64</v>
      </c>
    </row>
    <row r="3" spans="1:11" x14ac:dyDescent="0.4">
      <c r="A3" t="s">
        <v>5</v>
      </c>
      <c r="B3" t="s">
        <v>9</v>
      </c>
      <c r="C3" s="1" t="s">
        <v>10</v>
      </c>
      <c r="D3" s="2" t="s">
        <v>8</v>
      </c>
      <c r="E3" s="4">
        <v>9.2999999999999999E-2</v>
      </c>
      <c r="F3" s="1">
        <v>1</v>
      </c>
      <c r="H3" s="1">
        <v>3</v>
      </c>
      <c r="I3" s="1">
        <f>Table3[[#This Row],[PCBs:]]*Table2[[#This Row],[Quantity:]]</f>
        <v>3</v>
      </c>
      <c r="J3" s="4">
        <f>Table2[[#This Row],[Price pp:]]*Table2[[#This Row],[Quantity:]]*H3</f>
        <v>0.27900000000000003</v>
      </c>
      <c r="K3" s="3" t="s">
        <v>65</v>
      </c>
    </row>
    <row r="4" spans="1:11" x14ac:dyDescent="0.4">
      <c r="A4" t="s">
        <v>5</v>
      </c>
      <c r="B4" t="s">
        <v>11</v>
      </c>
      <c r="C4" s="1" t="s">
        <v>88</v>
      </c>
      <c r="D4" s="2" t="s">
        <v>8</v>
      </c>
      <c r="E4" s="4">
        <v>0.112</v>
      </c>
      <c r="F4" s="1">
        <v>1</v>
      </c>
      <c r="H4" s="1">
        <v>3</v>
      </c>
      <c r="I4" s="1">
        <f>Table3[[#This Row],[PCBs:]]*Table2[[#This Row],[Quantity:]]</f>
        <v>3</v>
      </c>
      <c r="J4" s="4">
        <f>Table2[[#This Row],[Price pp:]]*Table2[[#This Row],[Quantity:]]*H4</f>
        <v>0.33600000000000002</v>
      </c>
      <c r="K4" s="3" t="s">
        <v>66</v>
      </c>
    </row>
    <row r="5" spans="1:11" x14ac:dyDescent="0.4">
      <c r="A5" t="s">
        <v>12</v>
      </c>
      <c r="B5" t="s">
        <v>13</v>
      </c>
      <c r="C5" s="1" t="s">
        <v>14</v>
      </c>
      <c r="D5" s="2" t="s">
        <v>8</v>
      </c>
      <c r="E5" s="4">
        <v>6.0999999999999999E-2</v>
      </c>
      <c r="F5" s="1">
        <v>7</v>
      </c>
      <c r="H5" s="1">
        <v>3</v>
      </c>
      <c r="I5" s="1">
        <f>Table3[[#This Row],[PCBs:]]*Table2[[#This Row],[Quantity:]]</f>
        <v>21</v>
      </c>
      <c r="J5" s="4">
        <f>Table2[[#This Row],[Price pp:]]*Table2[[#This Row],[Quantity:]]*H5</f>
        <v>1.2809999999999999</v>
      </c>
      <c r="K5" s="3" t="s">
        <v>67</v>
      </c>
    </row>
    <row r="6" spans="1:11" x14ac:dyDescent="0.4">
      <c r="A6" t="s">
        <v>12</v>
      </c>
      <c r="B6" t="s">
        <v>15</v>
      </c>
      <c r="C6" s="1" t="s">
        <v>16</v>
      </c>
      <c r="D6" s="2" t="s">
        <v>8</v>
      </c>
      <c r="E6" s="4">
        <v>3.1E-2</v>
      </c>
      <c r="F6" s="1">
        <v>5</v>
      </c>
      <c r="H6" s="1">
        <v>3</v>
      </c>
      <c r="I6" s="1">
        <f>Table3[[#This Row],[PCBs:]]*Table2[[#This Row],[Quantity:]]</f>
        <v>15</v>
      </c>
      <c r="J6" s="4">
        <f>Table2[[#This Row],[Price pp:]]*Table2[[#This Row],[Quantity:]]*H6</f>
        <v>0.46499999999999997</v>
      </c>
      <c r="K6" s="3" t="s">
        <v>68</v>
      </c>
    </row>
    <row r="7" spans="1:11" x14ac:dyDescent="0.4">
      <c r="A7" t="s">
        <v>12</v>
      </c>
      <c r="B7" t="s">
        <v>17</v>
      </c>
      <c r="C7" s="1">
        <v>430</v>
      </c>
      <c r="D7" s="2" t="s">
        <v>8</v>
      </c>
      <c r="E7" s="4">
        <v>1.2E-2</v>
      </c>
      <c r="F7" s="1">
        <v>4</v>
      </c>
      <c r="H7" s="1">
        <v>3</v>
      </c>
      <c r="I7" s="1">
        <f>Table3[[#This Row],[PCBs:]]*Table2[[#This Row],[Quantity:]]</f>
        <v>12</v>
      </c>
      <c r="J7" s="4">
        <f>Table2[[#This Row],[Price pp:]]*Table2[[#This Row],[Quantity:]]*H7</f>
        <v>0.14400000000000002</v>
      </c>
      <c r="K7" s="3" t="s">
        <v>69</v>
      </c>
    </row>
    <row r="8" spans="1:11" x14ac:dyDescent="0.4">
      <c r="A8" t="s">
        <v>12</v>
      </c>
      <c r="B8" t="s">
        <v>18</v>
      </c>
      <c r="C8" s="1">
        <v>680</v>
      </c>
      <c r="D8" s="2" t="s">
        <v>8</v>
      </c>
      <c r="E8" s="4">
        <v>0.27</v>
      </c>
      <c r="F8" s="1">
        <v>1</v>
      </c>
      <c r="H8" s="1">
        <v>3</v>
      </c>
      <c r="I8" s="1">
        <f>Table3[[#This Row],[PCBs:]]*Table2[[#This Row],[Quantity:]]</f>
        <v>3</v>
      </c>
      <c r="J8" s="4">
        <f>Table2[[#This Row],[Price pp:]]*Table2[[#This Row],[Quantity:]]*H8</f>
        <v>0.81</v>
      </c>
      <c r="K8" s="3" t="s">
        <v>70</v>
      </c>
    </row>
    <row r="9" spans="1:11" x14ac:dyDescent="0.4">
      <c r="A9" t="s">
        <v>19</v>
      </c>
      <c r="B9" t="s">
        <v>21</v>
      </c>
      <c r="C9" s="1" t="s">
        <v>20</v>
      </c>
      <c r="D9" s="2" t="s">
        <v>8</v>
      </c>
      <c r="E9" s="4">
        <v>0.14000000000000001</v>
      </c>
      <c r="F9" s="1">
        <v>9</v>
      </c>
      <c r="H9" s="1">
        <v>3</v>
      </c>
      <c r="I9" s="1">
        <f>Table3[[#This Row],[PCBs:]]*Table2[[#This Row],[Quantity:]]</f>
        <v>27</v>
      </c>
      <c r="J9" s="4">
        <f>Table2[[#This Row],[Price pp:]]*Table2[[#This Row],[Quantity:]]*H9</f>
        <v>3.7800000000000007</v>
      </c>
      <c r="K9" s="3" t="s">
        <v>71</v>
      </c>
    </row>
    <row r="10" spans="1:11" x14ac:dyDescent="0.4">
      <c r="A10" t="s">
        <v>19</v>
      </c>
      <c r="B10" t="s">
        <v>23</v>
      </c>
      <c r="C10" s="1" t="s">
        <v>22</v>
      </c>
      <c r="D10" s="1" t="s">
        <v>24</v>
      </c>
      <c r="E10" s="4">
        <v>0.41899999999999998</v>
      </c>
      <c r="F10" s="1">
        <v>3</v>
      </c>
      <c r="H10" s="1">
        <v>3</v>
      </c>
      <c r="I10" s="1">
        <f>Table3[[#This Row],[PCBs:]]*Table2[[#This Row],[Quantity:]]</f>
        <v>9</v>
      </c>
      <c r="J10" s="4">
        <f>Table2[[#This Row],[Price pp:]]*Table2[[#This Row],[Quantity:]]*H10</f>
        <v>3.7709999999999999</v>
      </c>
      <c r="K10" s="3" t="s">
        <v>72</v>
      </c>
    </row>
    <row r="11" spans="1:11" x14ac:dyDescent="0.4">
      <c r="A11" t="s">
        <v>19</v>
      </c>
      <c r="B11" t="s">
        <v>25</v>
      </c>
      <c r="C11" s="1" t="s">
        <v>26</v>
      </c>
      <c r="D11" s="2" t="s">
        <v>8</v>
      </c>
      <c r="E11" s="4">
        <v>0.14000000000000001</v>
      </c>
      <c r="F11" s="1">
        <v>1</v>
      </c>
      <c r="H11" s="1">
        <v>3</v>
      </c>
      <c r="I11" s="1">
        <f>Table3[[#This Row],[PCBs:]]*Table2[[#This Row],[Quantity:]]</f>
        <v>3</v>
      </c>
      <c r="J11" s="4">
        <f>Table2[[#This Row],[Price pp:]]*Table2[[#This Row],[Quantity:]]*H11</f>
        <v>0.42000000000000004</v>
      </c>
      <c r="K11" s="3" t="s">
        <v>73</v>
      </c>
    </row>
    <row r="12" spans="1:11" x14ac:dyDescent="0.4">
      <c r="A12" t="s">
        <v>19</v>
      </c>
      <c r="B12" t="s">
        <v>27</v>
      </c>
      <c r="C12" s="1"/>
      <c r="D12" s="1" t="s">
        <v>28</v>
      </c>
      <c r="E12" s="4">
        <v>0.4</v>
      </c>
      <c r="F12" s="1">
        <v>1</v>
      </c>
      <c r="H12" s="1">
        <v>3</v>
      </c>
      <c r="I12" s="1">
        <f>Table3[[#This Row],[PCBs:]]*Table2[[#This Row],[Quantity:]]</f>
        <v>3</v>
      </c>
      <c r="J12" s="4">
        <f>Table2[[#This Row],[Price pp:]]*Table2[[#This Row],[Quantity:]]*H12</f>
        <v>1.2000000000000002</v>
      </c>
      <c r="K12" s="3" t="s">
        <v>86</v>
      </c>
    </row>
    <row r="13" spans="1:11" x14ac:dyDescent="0.4">
      <c r="A13" t="s">
        <v>29</v>
      </c>
      <c r="B13" t="s">
        <v>30</v>
      </c>
      <c r="C13" s="1" t="s">
        <v>31</v>
      </c>
      <c r="D13" s="2" t="s">
        <v>77</v>
      </c>
      <c r="E13" s="4">
        <v>0.251</v>
      </c>
      <c r="F13" s="1">
        <v>1</v>
      </c>
      <c r="H13" s="1">
        <v>3</v>
      </c>
      <c r="I13" s="1">
        <f>Table3[[#This Row],[PCBs:]]*Table2[[#This Row],[Quantity:]]</f>
        <v>3</v>
      </c>
      <c r="J13" s="4">
        <f>Table2[[#This Row],[Price pp:]]*Table2[[#This Row],[Quantity:]]*H13</f>
        <v>0.753</v>
      </c>
      <c r="K13" s="3" t="s">
        <v>74</v>
      </c>
    </row>
    <row r="14" spans="1:11" x14ac:dyDescent="0.4">
      <c r="A14" t="s">
        <v>29</v>
      </c>
      <c r="B14" t="s">
        <v>32</v>
      </c>
      <c r="C14" s="1" t="s">
        <v>33</v>
      </c>
      <c r="D14" s="2" t="s">
        <v>76</v>
      </c>
      <c r="E14" s="4">
        <v>2.95</v>
      </c>
      <c r="F14" s="1">
        <v>1</v>
      </c>
      <c r="H14" s="1">
        <v>3</v>
      </c>
      <c r="I14" s="1">
        <f>Table3[[#This Row],[PCBs:]]*Table2[[#This Row],[Quantity:]]</f>
        <v>3</v>
      </c>
      <c r="J14" s="4">
        <f>Table2[[#This Row],[Price pp:]]*Table2[[#This Row],[Quantity:]]*H14</f>
        <v>8.8500000000000014</v>
      </c>
      <c r="K14" s="3" t="s">
        <v>75</v>
      </c>
    </row>
    <row r="15" spans="1:11" x14ac:dyDescent="0.4">
      <c r="A15" t="s">
        <v>29</v>
      </c>
      <c r="B15" t="s">
        <v>34</v>
      </c>
      <c r="C15" t="s">
        <v>79</v>
      </c>
      <c r="D15" s="2" t="s">
        <v>78</v>
      </c>
      <c r="E15" s="4">
        <v>0.45600000000000002</v>
      </c>
      <c r="F15" s="1">
        <v>1</v>
      </c>
      <c r="H15" s="1">
        <v>3</v>
      </c>
      <c r="I15" s="1">
        <f>Table3[[#This Row],[PCBs:]]*Table2[[#This Row],[Quantity:]]</f>
        <v>3</v>
      </c>
      <c r="J15" s="4">
        <f>Table2[[#This Row],[Price pp:]]*Table2[[#This Row],[Quantity:]]*H15</f>
        <v>1.3680000000000001</v>
      </c>
      <c r="K15" s="3" t="s">
        <v>80</v>
      </c>
    </row>
    <row r="16" spans="1:11" x14ac:dyDescent="0.4">
      <c r="A16" t="s">
        <v>37</v>
      </c>
      <c r="B16" t="s">
        <v>35</v>
      </c>
      <c r="C16" s="1"/>
      <c r="D16" s="2" t="s">
        <v>36</v>
      </c>
      <c r="E16" s="4">
        <v>0.316</v>
      </c>
      <c r="F16" s="1">
        <v>2</v>
      </c>
      <c r="H16" s="1">
        <v>3</v>
      </c>
      <c r="I16" s="1">
        <f>Table3[[#This Row],[PCBs:]]*Table2[[#This Row],[Quantity:]]</f>
        <v>6</v>
      </c>
      <c r="J16" s="4">
        <f>Table2[[#This Row],[Price pp:]]*Table2[[#This Row],[Quantity:]]*H16</f>
        <v>1.8959999999999999</v>
      </c>
      <c r="K16" s="3" t="s">
        <v>85</v>
      </c>
    </row>
    <row r="17" spans="1:11" x14ac:dyDescent="0.4">
      <c r="A17" t="s">
        <v>37</v>
      </c>
      <c r="B17" t="s">
        <v>38</v>
      </c>
      <c r="C17" s="1" t="s">
        <v>39</v>
      </c>
      <c r="D17" s="1" t="s">
        <v>40</v>
      </c>
      <c r="E17" s="4">
        <v>2.13</v>
      </c>
      <c r="F17" s="1">
        <v>1</v>
      </c>
      <c r="H17" s="1">
        <v>3</v>
      </c>
      <c r="I17" s="1">
        <f>Table3[[#This Row],[PCBs:]]*Table2[[#This Row],[Quantity:]]</f>
        <v>3</v>
      </c>
      <c r="J17" s="4">
        <f>Table2[[#This Row],[Price pp:]]*Table2[[#This Row],[Quantity:]]*H17</f>
        <v>6.39</v>
      </c>
      <c r="K17" s="3" t="s">
        <v>84</v>
      </c>
    </row>
    <row r="18" spans="1:11" x14ac:dyDescent="0.4">
      <c r="A18" t="s">
        <v>41</v>
      </c>
      <c r="B18" t="s">
        <v>42</v>
      </c>
      <c r="C18" s="1"/>
      <c r="D18" s="1" t="s">
        <v>43</v>
      </c>
      <c r="E18" s="4"/>
      <c r="F18" s="1">
        <v>2</v>
      </c>
      <c r="H18" s="1">
        <v>3</v>
      </c>
      <c r="I18" s="1">
        <f>Table3[[#This Row],[PCBs:]]*Table2[[#This Row],[Quantity:]]</f>
        <v>6</v>
      </c>
      <c r="J18" s="4">
        <f>Table2[[#This Row],[Price pp:]]*Table2[[#This Row],[Quantity:]]*H18</f>
        <v>0</v>
      </c>
    </row>
    <row r="19" spans="1:11" x14ac:dyDescent="0.4">
      <c r="A19" t="s">
        <v>12</v>
      </c>
      <c r="B19" t="s">
        <v>44</v>
      </c>
      <c r="C19" s="1">
        <v>430</v>
      </c>
      <c r="D19" s="2" t="s">
        <v>45</v>
      </c>
      <c r="E19" s="4">
        <v>0.112</v>
      </c>
      <c r="F19" s="1">
        <v>2</v>
      </c>
      <c r="H19" s="1">
        <v>3</v>
      </c>
      <c r="I19" s="1">
        <f>Table3[[#This Row],[PCBs:]]*Table2[[#This Row],[Quantity:]]</f>
        <v>6</v>
      </c>
      <c r="J19" s="4">
        <f>Table2[[#This Row],[Price pp:]]*Table2[[#This Row],[Quantity:]]*H19</f>
        <v>0.67200000000000004</v>
      </c>
      <c r="K19" s="3" t="s">
        <v>81</v>
      </c>
    </row>
    <row r="20" spans="1:11" x14ac:dyDescent="0.4">
      <c r="A20" t="s">
        <v>46</v>
      </c>
      <c r="B20" t="s">
        <v>47</v>
      </c>
      <c r="C20" s="1"/>
      <c r="D20" s="1" t="s">
        <v>43</v>
      </c>
      <c r="E20" s="4"/>
      <c r="F20" s="1">
        <v>1</v>
      </c>
      <c r="H20" s="1">
        <v>3</v>
      </c>
      <c r="I20" s="1">
        <f>Table3[[#This Row],[PCBs:]]*Table2[[#This Row],[Quantity:]]</f>
        <v>3</v>
      </c>
      <c r="J20" s="4">
        <f>Table2[[#This Row],[Price pp:]]*Table2[[#This Row],[Quantity:]]*H20</f>
        <v>0</v>
      </c>
    </row>
    <row r="21" spans="1:11" x14ac:dyDescent="0.4">
      <c r="A21" t="s">
        <v>12</v>
      </c>
      <c r="B21" t="s">
        <v>48</v>
      </c>
      <c r="C21" s="1" t="s">
        <v>49</v>
      </c>
      <c r="D21" s="2" t="s">
        <v>45</v>
      </c>
      <c r="E21" s="4">
        <v>0.93</v>
      </c>
      <c r="F21" s="1">
        <v>1</v>
      </c>
      <c r="H21" s="1">
        <v>3</v>
      </c>
      <c r="I21" s="1">
        <f>Table3[[#This Row],[PCBs:]]*Table2[[#This Row],[Quantity:]]</f>
        <v>3</v>
      </c>
      <c r="J21" s="4">
        <f>Table2[[#This Row],[Price pp:]]*Table2[[#This Row],[Quantity:]]*H21</f>
        <v>2.79</v>
      </c>
      <c r="K21" s="3" t="s">
        <v>82</v>
      </c>
    </row>
    <row r="22" spans="1:11" x14ac:dyDescent="0.4">
      <c r="A22" t="s">
        <v>12</v>
      </c>
      <c r="B22" t="s">
        <v>50</v>
      </c>
      <c r="C22" s="1" t="s">
        <v>51</v>
      </c>
      <c r="D22" s="2" t="s">
        <v>52</v>
      </c>
      <c r="E22" s="4">
        <v>1.4</v>
      </c>
      <c r="F22" s="1">
        <v>1</v>
      </c>
      <c r="H22" s="1">
        <v>3</v>
      </c>
      <c r="I22" s="1">
        <f>Table3[[#This Row],[PCBs:]]*Table2[[#This Row],[Quantity:]]</f>
        <v>3</v>
      </c>
      <c r="J22" s="4">
        <f>Table2[[#This Row],[Price pp:]]*Table2[[#This Row],[Quantity:]]*H22</f>
        <v>4.1999999999999993</v>
      </c>
      <c r="K22" s="3" t="s">
        <v>83</v>
      </c>
    </row>
    <row r="23" spans="1:11" x14ac:dyDescent="0.4">
      <c r="A23" t="s">
        <v>53</v>
      </c>
      <c r="B23" t="s">
        <v>57</v>
      </c>
      <c r="C23" s="1"/>
      <c r="D23" s="1" t="s">
        <v>54</v>
      </c>
      <c r="E23" s="4"/>
      <c r="F23" s="1">
        <v>3</v>
      </c>
      <c r="H23" s="1">
        <v>3</v>
      </c>
      <c r="I23" s="1">
        <f>Table3[[#This Row],[PCBs:]]*Table2[[#This Row],[Quantity:]]</f>
        <v>9</v>
      </c>
      <c r="J23" s="4">
        <f>Table2[[#This Row],[Price pp:]]*Table2[[#This Row],[Quantity:]]*H23</f>
        <v>0</v>
      </c>
    </row>
    <row r="24" spans="1:11" x14ac:dyDescent="0.4">
      <c r="A24" t="s">
        <v>53</v>
      </c>
      <c r="B24" t="s">
        <v>56</v>
      </c>
      <c r="C24" s="1"/>
      <c r="D24" s="1" t="s">
        <v>55</v>
      </c>
      <c r="E24" s="4"/>
      <c r="F24" s="1">
        <v>1</v>
      </c>
      <c r="H24" s="1">
        <v>3</v>
      </c>
      <c r="I24" s="1">
        <f>Table3[[#This Row],[PCBs:]]*Table2[[#This Row],[Quantity:]]</f>
        <v>3</v>
      </c>
      <c r="J24" s="4">
        <f>Table2[[#This Row],[Price pp:]]*Table2[[#This Row],[Quantity:]]*H24</f>
        <v>0</v>
      </c>
    </row>
    <row r="25" spans="1:11" x14ac:dyDescent="0.4">
      <c r="A25" t="s">
        <v>53</v>
      </c>
      <c r="B25" t="s">
        <v>59</v>
      </c>
      <c r="C25" s="1"/>
      <c r="D25" s="1" t="s">
        <v>58</v>
      </c>
      <c r="E25" s="4"/>
      <c r="F25" s="1">
        <v>1</v>
      </c>
      <c r="H25" s="1">
        <v>3</v>
      </c>
      <c r="I25" s="1">
        <f>Table3[[#This Row],[PCBs:]]*Table2[[#This Row],[Quantity:]]</f>
        <v>3</v>
      </c>
      <c r="J25" s="4">
        <f>Table2[[#This Row],[Price pp:]]*Table2[[#This Row],[Quantity:]]*H25</f>
        <v>0</v>
      </c>
    </row>
    <row r="26" spans="1:11" x14ac:dyDescent="0.4">
      <c r="A26" s="5" t="s">
        <v>89</v>
      </c>
      <c r="C26" s="1"/>
      <c r="D26" s="2"/>
      <c r="E26" s="4">
        <f>SUM(E2:E25)</f>
        <v>10.256</v>
      </c>
      <c r="F26" s="1">
        <f>SUM(F2:F25)</f>
        <v>64</v>
      </c>
      <c r="H26" s="1">
        <v>3</v>
      </c>
      <c r="I26" s="1">
        <f>Table3[[#This Row],[PCBs:]]*Table2[[#This Row],[Quantity:]]</f>
        <v>192</v>
      </c>
      <c r="J26" s="4">
        <f>SUM(J2:J25)</f>
        <v>40.691999999999993</v>
      </c>
    </row>
    <row r="27" spans="1:11" x14ac:dyDescent="0.4">
      <c r="C27" s="1"/>
      <c r="D27" s="2"/>
      <c r="E27" s="2"/>
      <c r="F27" s="1"/>
    </row>
    <row r="28" spans="1:11" x14ac:dyDescent="0.4">
      <c r="C28" s="1"/>
      <c r="D28" s="2"/>
      <c r="E28" s="2"/>
      <c r="F28" s="1"/>
    </row>
    <row r="29" spans="1:11" x14ac:dyDescent="0.4">
      <c r="C29" s="1"/>
      <c r="D29" s="1"/>
      <c r="E29" s="1"/>
      <c r="F29" s="1"/>
    </row>
    <row r="30" spans="1:11" x14ac:dyDescent="0.4">
      <c r="C30" s="1"/>
      <c r="D30" s="1"/>
      <c r="E30" s="1"/>
      <c r="F30" s="1"/>
    </row>
    <row r="31" spans="1:11" x14ac:dyDescent="0.4">
      <c r="C31" s="1"/>
      <c r="D31" s="1"/>
      <c r="E31" s="1"/>
      <c r="F31" s="1"/>
    </row>
    <row r="32" spans="1:11" x14ac:dyDescent="0.4">
      <c r="C32" s="1"/>
      <c r="D32" s="1"/>
      <c r="E32" s="1"/>
      <c r="F32" s="1"/>
    </row>
    <row r="33" spans="3:6" x14ac:dyDescent="0.4">
      <c r="C33" s="1"/>
      <c r="D33" s="1"/>
      <c r="E33" s="1"/>
      <c r="F33" s="1"/>
    </row>
    <row r="34" spans="3:6" x14ac:dyDescent="0.4">
      <c r="C34" s="1"/>
      <c r="D34" s="1"/>
      <c r="E34" s="1"/>
      <c r="F34" s="1"/>
    </row>
    <row r="35" spans="3:6" x14ac:dyDescent="0.4">
      <c r="C35" s="1"/>
      <c r="D35" s="1"/>
      <c r="E35" s="1"/>
      <c r="F35" s="1"/>
    </row>
  </sheetData>
  <hyperlinks>
    <hyperlink ref="K2" r:id="rId1" xr:uid="{C0A9F60E-1CA4-4C86-83B4-41B778405DA9}"/>
    <hyperlink ref="K3" r:id="rId2" xr:uid="{85603E77-D421-4B8B-A8F5-E7878EE3B205}"/>
    <hyperlink ref="K4" r:id="rId3" xr:uid="{BAF36A5E-30FB-4BDF-8E8A-0A13FC8A61A4}"/>
    <hyperlink ref="K5" r:id="rId4" xr:uid="{7A591A4D-35D1-4E46-B0F4-8D22E5666A10}"/>
    <hyperlink ref="K6" r:id="rId5" xr:uid="{21A7277B-9B32-4D4D-BE7C-10E625CC7A9D}"/>
    <hyperlink ref="K7" r:id="rId6" xr:uid="{20C08DFB-0A28-4CBB-A3CF-42C7965E2FEA}"/>
    <hyperlink ref="K8" r:id="rId7" xr:uid="{64D2D5C2-269D-4D2A-BC80-097F8001A1A3}"/>
    <hyperlink ref="K9" r:id="rId8" xr:uid="{6743E51C-0BEC-4A18-B45E-6CCDCEA7D961}"/>
    <hyperlink ref="K10" r:id="rId9" xr:uid="{5CA3D8BB-61D0-4E53-BF71-DA425BDF405A}"/>
    <hyperlink ref="K11" r:id="rId10" xr:uid="{463B7CFF-D21B-49FB-A218-CC590ACA15DC}"/>
    <hyperlink ref="K13" r:id="rId11" xr:uid="{1A55389A-1A19-4E32-AE38-F43A65BD86B8}"/>
    <hyperlink ref="K14" r:id="rId12" xr:uid="{E762AB6D-66AF-470E-8ABA-68DCBD7C851A}"/>
    <hyperlink ref="K15" r:id="rId13" xr:uid="{79DA458B-BF8C-496E-BB09-4F68EF43FAEF}"/>
    <hyperlink ref="K19" r:id="rId14" xr:uid="{ECCCE2CA-87C6-49E2-8CD5-3073ACBC0D44}"/>
    <hyperlink ref="K21" r:id="rId15" xr:uid="{50F4F736-5759-44EF-867F-7565864F7856}"/>
    <hyperlink ref="K22" r:id="rId16" xr:uid="{C878D830-D7A4-4404-A55B-504831FF4DEE}"/>
    <hyperlink ref="K17" r:id="rId17" xr:uid="{59C8501B-560D-430C-A2D6-EE6ED2D5D2B1}"/>
    <hyperlink ref="K16" r:id="rId18" xr:uid="{D448D741-AABA-4286-AFD7-F0754AAC5A7E}"/>
    <hyperlink ref="K12" r:id="rId19" xr:uid="{4E01D2C0-BF7B-4A5A-A9B5-1C454D7EA5C0}"/>
  </hyperlinks>
  <pageMargins left="0.7" right="0.7" top="0.75" bottom="0.75" header="0.3" footer="0.3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</cp:lastModifiedBy>
  <dcterms:created xsi:type="dcterms:W3CDTF">2024-02-28T07:36:34Z</dcterms:created>
  <dcterms:modified xsi:type="dcterms:W3CDTF">2024-03-01T14:22:54Z</dcterms:modified>
</cp:coreProperties>
</file>