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ilipowicz/Desktop/"/>
    </mc:Choice>
  </mc:AlternateContent>
  <xr:revisionPtr revIDLastSave="0" documentId="13_ncr:1_{25107A29-E91C-A84D-8682-AFC52B47D951}" xr6:coauthVersionLast="47" xr6:coauthVersionMax="47" xr10:uidLastSave="{00000000-0000-0000-0000-000000000000}"/>
  <bookViews>
    <workbookView xWindow="0" yWindow="500" windowWidth="15420" windowHeight="16180" firstSheet="1" activeTab="2" xr2:uid="{317B5E99-495B-3E4F-9B14-0ED1580B783F}"/>
  </bookViews>
  <sheets>
    <sheet name="Kup Teraz" sheetId="2" r:id="rId1"/>
    <sheet name="Kategorie od bilet do gadżety" sheetId="19" r:id="rId2"/>
    <sheet name="Kategorie od gry do zdrowie" sheetId="20" r:id="rId3"/>
    <sheet name="muzyka" sheetId="17" r:id="rId4"/>
    <sheet name="Zdrowie i uroda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20" l="1"/>
  <c r="C44" i="20"/>
  <c r="B44" i="20"/>
  <c r="D14" i="20"/>
  <c r="B59" i="20"/>
  <c r="C59" i="20"/>
  <c r="D59" i="20"/>
  <c r="B74" i="20"/>
  <c r="C74" i="20"/>
  <c r="D74" i="20"/>
  <c r="B89" i="20"/>
  <c r="C89" i="20"/>
  <c r="D89" i="20"/>
  <c r="O74" i="20"/>
  <c r="N74" i="20"/>
  <c r="M74" i="20"/>
  <c r="O59" i="20"/>
  <c r="N59" i="20"/>
  <c r="M59" i="20"/>
  <c r="O44" i="20"/>
  <c r="N44" i="20"/>
  <c r="M44" i="20"/>
  <c r="O29" i="20"/>
  <c r="N29" i="20"/>
  <c r="M29" i="20"/>
  <c r="O14" i="20"/>
  <c r="N14" i="20"/>
  <c r="M14" i="20"/>
  <c r="C14" i="20"/>
  <c r="B14" i="20"/>
  <c r="O44" i="19"/>
  <c r="N44" i="19"/>
  <c r="M44" i="19"/>
  <c r="D89" i="19"/>
  <c r="C89" i="19"/>
  <c r="B89" i="19"/>
  <c r="D44" i="19"/>
  <c r="C44" i="19"/>
  <c r="B44" i="19"/>
  <c r="O29" i="19"/>
  <c r="N29" i="19"/>
  <c r="M29" i="19"/>
  <c r="D74" i="19"/>
  <c r="C74" i="19"/>
  <c r="B74" i="19"/>
  <c r="D29" i="19"/>
  <c r="C29" i="19"/>
  <c r="B29" i="19"/>
  <c r="O14" i="19"/>
  <c r="N14" i="19"/>
  <c r="M14" i="19"/>
  <c r="D59" i="19"/>
  <c r="C59" i="19"/>
  <c r="B59" i="19"/>
  <c r="D14" i="19"/>
  <c r="C14" i="19"/>
  <c r="B14" i="19"/>
  <c r="N14" i="18"/>
  <c r="M14" i="18"/>
  <c r="L14" i="18"/>
  <c r="I14" i="18"/>
  <c r="H14" i="18"/>
  <c r="G14" i="18"/>
  <c r="D13" i="18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D7" i="18"/>
  <c r="C7" i="18"/>
  <c r="B7" i="18"/>
  <c r="D6" i="18"/>
  <c r="C6" i="18"/>
  <c r="B6" i="18"/>
  <c r="D5" i="18"/>
  <c r="C5" i="18"/>
  <c r="B5" i="18"/>
  <c r="D4" i="18"/>
  <c r="C4" i="18"/>
  <c r="B4" i="18"/>
  <c r="D3" i="18"/>
  <c r="C3" i="18"/>
  <c r="B3" i="18"/>
  <c r="D2" i="18"/>
  <c r="D14" i="18" s="1"/>
  <c r="C2" i="18"/>
  <c r="C14" i="18" s="1"/>
  <c r="B2" i="18"/>
  <c r="B14" i="18" s="1"/>
  <c r="R14" i="17"/>
  <c r="Q14" i="17"/>
  <c r="P14" i="17"/>
  <c r="M14" i="17"/>
  <c r="L14" i="17"/>
  <c r="K14" i="17"/>
  <c r="H14" i="17"/>
  <c r="G14" i="17"/>
  <c r="F14" i="17"/>
  <c r="H3" i="17"/>
  <c r="U52" i="2"/>
  <c r="T52" i="2"/>
  <c r="S52" i="2"/>
  <c r="U36" i="2"/>
  <c r="T36" i="2"/>
  <c r="S36" i="2"/>
  <c r="O117" i="2"/>
  <c r="N117" i="2"/>
  <c r="O101" i="2"/>
  <c r="N101" i="2"/>
  <c r="O85" i="2"/>
  <c r="N85" i="2"/>
  <c r="J117" i="2"/>
  <c r="I117" i="2"/>
  <c r="H117" i="2"/>
  <c r="J101" i="2"/>
  <c r="H101" i="2"/>
  <c r="J85" i="2"/>
  <c r="I85" i="2"/>
  <c r="H85" i="2"/>
  <c r="C118" i="2"/>
  <c r="B118" i="2"/>
  <c r="C85" i="2"/>
  <c r="B85" i="2"/>
  <c r="P69" i="2"/>
  <c r="O69" i="2"/>
  <c r="N69" i="2"/>
  <c r="P53" i="2"/>
  <c r="O53" i="2"/>
  <c r="N53" i="2"/>
  <c r="P37" i="2"/>
  <c r="O37" i="2"/>
  <c r="N37" i="2"/>
  <c r="J68" i="2"/>
  <c r="I68" i="2"/>
  <c r="H68" i="2"/>
  <c r="I53" i="2"/>
  <c r="H53" i="2"/>
  <c r="I37" i="2"/>
  <c r="H37" i="2"/>
  <c r="B67" i="2"/>
  <c r="C67" i="2"/>
  <c r="B52" i="2"/>
  <c r="C37" i="2"/>
  <c r="B37" i="2"/>
  <c r="P117" i="2"/>
  <c r="P101" i="2"/>
  <c r="P85" i="2"/>
  <c r="I101" i="2"/>
  <c r="D118" i="2"/>
  <c r="D92" i="2"/>
  <c r="D93" i="2"/>
  <c r="D94" i="2"/>
  <c r="D95" i="2"/>
  <c r="D96" i="2"/>
  <c r="D97" i="2"/>
  <c r="D98" i="2"/>
  <c r="D99" i="2"/>
  <c r="D100" i="2"/>
  <c r="D101" i="2"/>
  <c r="C91" i="2"/>
  <c r="C92" i="2"/>
  <c r="C93" i="2"/>
  <c r="C94" i="2"/>
  <c r="C95" i="2"/>
  <c r="C96" i="2"/>
  <c r="C97" i="2"/>
  <c r="C98" i="2"/>
  <c r="C99" i="2"/>
  <c r="C100" i="2"/>
  <c r="C101" i="2"/>
  <c r="D90" i="2"/>
  <c r="D91" i="2"/>
  <c r="C90" i="2"/>
  <c r="B90" i="2"/>
  <c r="B91" i="2"/>
  <c r="B92" i="2"/>
  <c r="B93" i="2"/>
  <c r="B94" i="2"/>
  <c r="B95" i="2"/>
  <c r="B96" i="2"/>
  <c r="B97" i="2"/>
  <c r="B98" i="2"/>
  <c r="B99" i="2"/>
  <c r="B100" i="2"/>
  <c r="B101" i="2"/>
  <c r="D85" i="2"/>
  <c r="J53" i="2"/>
  <c r="D52" i="2"/>
  <c r="C52" i="2"/>
  <c r="D37" i="2"/>
  <c r="D67" i="2"/>
  <c r="J37" i="2"/>
  <c r="B102" i="2" l="1"/>
  <c r="C102" i="2"/>
  <c r="D102" i="2"/>
</calcChain>
</file>

<file path=xl/sharedStrings.xml><?xml version="1.0" encoding="utf-8"?>
<sst xmlns="http://schemas.openxmlformats.org/spreadsheetml/2006/main" count="819" uniqueCount="140">
  <si>
    <t>Kategoria produktowa</t>
  </si>
  <si>
    <t>Bilety</t>
  </si>
  <si>
    <t>Bilety, kupony, vouchery</t>
  </si>
  <si>
    <t>Biuro i reklama</t>
  </si>
  <si>
    <t>Biżuteria i zegarki</t>
  </si>
  <si>
    <t>Dom i ogród</t>
  </si>
  <si>
    <t>Dziecko</t>
  </si>
  <si>
    <t>Filmy</t>
  </si>
  <si>
    <t>Fotografia</t>
  </si>
  <si>
    <t>Gadżety</t>
  </si>
  <si>
    <t>Gry</t>
  </si>
  <si>
    <t>Komputery</t>
  </si>
  <si>
    <t>Konsole i automaty</t>
  </si>
  <si>
    <t>Książki i komiksy</t>
  </si>
  <si>
    <t>Motoryzacja</t>
  </si>
  <si>
    <t>Muzyka</t>
  </si>
  <si>
    <t>Odzież, obuwie, dodatki</t>
  </si>
  <si>
    <t>RTV i AGD</t>
  </si>
  <si>
    <t>Sport i Turystyka</t>
  </si>
  <si>
    <t>Sztuka</t>
  </si>
  <si>
    <t xml:space="preserve">Telefony i Akcesoria </t>
  </si>
  <si>
    <t xml:space="preserve">Zdrowie i Uroda </t>
  </si>
  <si>
    <t>Wartość sprzedaży w 2018 roku</t>
  </si>
  <si>
    <t>Wartość sprzedaży w 2019 roku</t>
  </si>
  <si>
    <t>Bilety na wydarzenia kulturalno-rozrywkowe</t>
  </si>
  <si>
    <t>Akcesoria do bizuteriii, bizuteria i zegarki męskie oraz damskie, akesoria do zegarków.</t>
  </si>
  <si>
    <t>Artykuły biurowe, meble biurowe, identyfikatory, banery reklamowe.</t>
  </si>
  <si>
    <t>Bony podarunkowe oraz vouchery upominkowe, zdrapki.</t>
  </si>
  <si>
    <t>Artykuły budowlane oraz ogrodnicze, oswietlenie, meble.</t>
  </si>
  <si>
    <t xml:space="preserve">Artykuły szkolne, zabawki, wózki, foteliki oraz inne artykuły związane z dbaniem oraz rozwojem dzieci. </t>
  </si>
  <si>
    <t xml:space="preserve">Płyty DVD, kasety wideo, gadżety filmowe. </t>
  </si>
  <si>
    <t xml:space="preserve">Akcesoria fotograficzne, aparaty, kamery, lampy statywy. </t>
  </si>
  <si>
    <t xml:space="preserve">Ogólny opis kategorii produktowej </t>
  </si>
  <si>
    <t>Breloki, figurki, naszywki, znaczki oraz wiele innych. Kategoria ta łączy produkty również z innych kategorii.</t>
  </si>
  <si>
    <t>Gry planszowe, komputerowe, na konsolę, poradniki</t>
  </si>
  <si>
    <t xml:space="preserve">Sprzet komputerowy, urządzenia peryferyjne, laptopy, komputery stacjonarn, oprogramowanie. </t>
  </si>
  <si>
    <t>Modele wielu Konsoli do gry oferowanych przez rózne marki.</t>
  </si>
  <si>
    <t xml:space="preserve">Wszystkie gatunki oraz podgatunki literatury pisanej. </t>
  </si>
  <si>
    <t xml:space="preserve">Artykuły motoryzacyjne, części samochodowe, dodatki, narzędzia. </t>
  </si>
  <si>
    <t xml:space="preserve">Artykuły odzieżowe, dodatki do stylizacji. </t>
  </si>
  <si>
    <t>Artykułe sportowe dla róznych sportów oraz ogół produktów turystycznych.</t>
  </si>
  <si>
    <t>Akcesoria muzyczne, kasety, płyty, róznego rodzaju instrumenty strunowe, dęte, etniczne, klawiszowe i wiele innych, a także sprzęt estradowy oraz studyjny.</t>
  </si>
  <si>
    <t>Artykuły plastyczne, graficzne oraz fotograficzne</t>
  </si>
  <si>
    <t>Smartphony, smartwatche, powerbanki oraz inne akcesoria i urządzenia telekomunikacyjne</t>
  </si>
  <si>
    <t xml:space="preserve">Artykuły higieniczne, kosmetyki, medyczne, a także spcjalistyczny sprzęt medyczny. </t>
  </si>
  <si>
    <t xml:space="preserve">Wartosć sprzedaży w 2020 roku </t>
  </si>
  <si>
    <t>Dom i ogród 2018</t>
  </si>
  <si>
    <t>Dom i ogród 2019</t>
  </si>
  <si>
    <t>Dom i ogród 2020</t>
  </si>
  <si>
    <t>Dziecko 2018</t>
  </si>
  <si>
    <t>Dziecko 2019</t>
  </si>
  <si>
    <t>Dziecko 2020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</si>
  <si>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</si>
  <si>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</si>
  <si>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</si>
  <si>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</si>
  <si>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</si>
  <si>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</si>
  <si>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</si>
  <si>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</si>
  <si>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</si>
  <si>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</si>
  <si>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</si>
  <si>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</si>
  <si>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</t>
  </si>
  <si>
    <t>Książki 2018</t>
  </si>
  <si>
    <t>Książki 2019</t>
  </si>
  <si>
    <t>Książki 2020</t>
  </si>
  <si>
    <t>motoryzacja 2018</t>
  </si>
  <si>
    <t>motoryzacja 2019</t>
  </si>
  <si>
    <t>motoryzacja 2020</t>
  </si>
  <si>
    <t>odzież 2018</t>
  </si>
  <si>
    <t>odzież 2019</t>
  </si>
  <si>
    <t>odzież 2020</t>
  </si>
  <si>
    <t>Urządzenia RTV i AGD</t>
  </si>
  <si>
    <t>RTV i AGD 2018</t>
  </si>
  <si>
    <t>RTV i AGD 2019</t>
  </si>
  <si>
    <t>RTV i AGD 2020</t>
  </si>
  <si>
    <t>Sport 2018</t>
  </si>
  <si>
    <t>Sport 2019</t>
  </si>
  <si>
    <t>Sport 2020</t>
  </si>
  <si>
    <t>telefony 2018</t>
  </si>
  <si>
    <t>telefony 2019</t>
  </si>
  <si>
    <t>telefony 2020</t>
  </si>
  <si>
    <t>Uroda 2018</t>
  </si>
  <si>
    <t>Uroda 2019</t>
  </si>
  <si>
    <t>Zdrowie 2018</t>
  </si>
  <si>
    <t>Zdrowie 2019</t>
  </si>
  <si>
    <t>Biuro i reklama 2018</t>
  </si>
  <si>
    <t>Biuro i reklama 2019</t>
  </si>
  <si>
    <t>Biuro i reklama 2020</t>
  </si>
  <si>
    <t>Biżuteria i zegarki 2018</t>
  </si>
  <si>
    <t>Biżuteria i zegarki 2019</t>
  </si>
  <si>
    <t>Biżuteria i zegarki 2020</t>
  </si>
  <si>
    <t>Bilety2018</t>
  </si>
  <si>
    <t>Bilety2019</t>
  </si>
  <si>
    <t>Bilety2020</t>
  </si>
  <si>
    <t>Vouchery 2018</t>
  </si>
  <si>
    <t>Vouchery 2019</t>
  </si>
  <si>
    <t>Vouchery 2020</t>
  </si>
  <si>
    <t xml:space="preserve">10 171 827 </t>
  </si>
  <si>
    <t>transakcje</t>
  </si>
  <si>
    <t>Filmy 2018</t>
  </si>
  <si>
    <t>Filmy 2019</t>
  </si>
  <si>
    <t>Filmy 2020</t>
  </si>
  <si>
    <t>Fotografia 2018</t>
  </si>
  <si>
    <t>Fotografia 2019</t>
  </si>
  <si>
    <t>Fotografia 2020</t>
  </si>
  <si>
    <t>Gadżety 2018</t>
  </si>
  <si>
    <t>Gadżety 2019</t>
  </si>
  <si>
    <t>Gadżety 2020</t>
  </si>
  <si>
    <t>Gry 2018</t>
  </si>
  <si>
    <t>Gry 2019</t>
  </si>
  <si>
    <t>Gry 2020</t>
  </si>
  <si>
    <t>Muzyka (cał) 2018</t>
  </si>
  <si>
    <t>Muzyka (cał) 2019</t>
  </si>
  <si>
    <t>Muzyka (cał) 2020</t>
  </si>
  <si>
    <t>instrumenty 2018</t>
  </si>
  <si>
    <t>instrumenty 2019</t>
  </si>
  <si>
    <t>instrumenty 2020</t>
  </si>
  <si>
    <t>Muzyka  2018</t>
  </si>
  <si>
    <t>Muzyka  2019</t>
  </si>
  <si>
    <t>Muzyka  2020</t>
  </si>
  <si>
    <t>Estrada 2018</t>
  </si>
  <si>
    <t>Estrada 2019</t>
  </si>
  <si>
    <t>Estrada 2020</t>
  </si>
  <si>
    <t>Komputery 2018</t>
  </si>
  <si>
    <t>Komputery 2019</t>
  </si>
  <si>
    <t>Komputery 2020</t>
  </si>
  <si>
    <t>Konsole2018</t>
  </si>
  <si>
    <t>Konsole2019</t>
  </si>
  <si>
    <t>Konsole2020</t>
  </si>
  <si>
    <t>Sztuka 2018</t>
  </si>
  <si>
    <t>Sztuka 2019</t>
  </si>
  <si>
    <t>Sztuka 2020</t>
  </si>
  <si>
    <t>Uroda2020</t>
  </si>
  <si>
    <t>Zdrowie2020</t>
  </si>
  <si>
    <t>Zdrowie i Uroda 2018</t>
  </si>
  <si>
    <t>Zdrowie i Uroda 2019</t>
  </si>
  <si>
    <t>Zdrowie i Uroda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</si>
</sst>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_);[Red]\(#,##0.00\ &quot;zł&quot;\)"/>
    <numFmt numFmtId="164" formatCode="#,##0.00\ &quot;zł&quot;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0" borderId="0" xfId="0" applyFill="1"/>
    <xf numFmtId="164" fontId="0" fillId="0" borderId="1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/>
    <xf numFmtId="0" fontId="0" fillId="0" borderId="0" xfId="0"/>
    <xf numFmtId="0" fontId="0" fillId="0" borderId="0" xfId="0" applyBorder="1"/>
    <xf numFmtId="164" fontId="0" fillId="0" borderId="0" xfId="0" applyNumberFormat="1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0" borderId="2" xfId="0" applyFill="1" applyBorder="1"/>
    <xf numFmtId="0" fontId="0" fillId="0" borderId="0" xfId="0"/>
    <xf numFmtId="0" fontId="0" fillId="0" borderId="4" xfId="0" applyBorder="1"/>
    <xf numFmtId="0" fontId="0" fillId="0" borderId="3" xfId="0" applyBorder="1"/>
    <xf numFmtId="164" fontId="0" fillId="3" borderId="4" xfId="0" applyNumberFormat="1" applyFill="1" applyBorder="1"/>
    <xf numFmtId="10" fontId="0" fillId="0" borderId="1" xfId="0" applyNumberFormat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2" fillId="7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2" fillId="4" borderId="1" xfId="0" applyNumberFormat="1" applyFont="1" applyFill="1" applyBorder="1"/>
    <xf numFmtId="164" fontId="2" fillId="5" borderId="1" xfId="0" applyNumberFormat="1" applyFont="1" applyFill="1" applyBorder="1"/>
    <xf numFmtId="0" fontId="0" fillId="0" borderId="0" xfId="0" applyFill="1" applyBorder="1"/>
    <xf numFmtId="164" fontId="2" fillId="0" borderId="0" xfId="0" applyNumberFormat="1" applyFont="1" applyFill="1" applyBorder="1"/>
    <xf numFmtId="164" fontId="0" fillId="0" borderId="0" xfId="0" applyNumberFormat="1"/>
    <xf numFmtId="0" fontId="0" fillId="0" borderId="0" xfId="0"/>
    <xf numFmtId="0" fontId="0" fillId="8" borderId="1" xfId="0" applyFill="1" applyBorder="1"/>
    <xf numFmtId="164" fontId="0" fillId="8" borderId="1" xfId="0" applyNumberForma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11" borderId="1" xfId="0" applyFill="1" applyBorder="1"/>
    <xf numFmtId="164" fontId="0" fillId="11" borderId="1" xfId="0" applyNumberFormat="1" applyFill="1" applyBorder="1"/>
    <xf numFmtId="0" fontId="0" fillId="12" borderId="1" xfId="0" applyFill="1" applyBorder="1"/>
    <xf numFmtId="164" fontId="2" fillId="12" borderId="1" xfId="0" applyNumberFormat="1" applyFont="1" applyFill="1" applyBorder="1"/>
    <xf numFmtId="164" fontId="0" fillId="12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4" borderId="1" xfId="0" applyFill="1" applyBorder="1"/>
    <xf numFmtId="164" fontId="2" fillId="14" borderId="1" xfId="0" applyNumberFormat="1" applyFont="1" applyFill="1" applyBorder="1"/>
    <xf numFmtId="164" fontId="0" fillId="14" borderId="1" xfId="0" applyNumberFormat="1" applyFill="1" applyBorder="1"/>
    <xf numFmtId="0" fontId="0" fillId="15" borderId="1" xfId="0" applyFill="1" applyBorder="1"/>
    <xf numFmtId="164" fontId="2" fillId="15" borderId="1" xfId="0" applyNumberFormat="1" applyFont="1" applyFill="1" applyBorder="1"/>
    <xf numFmtId="164" fontId="0" fillId="15" borderId="1" xfId="0" applyNumberFormat="1" applyFill="1" applyBorder="1"/>
    <xf numFmtId="8" fontId="1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16" borderId="1" xfId="0" applyFill="1" applyBorder="1"/>
    <xf numFmtId="164" fontId="0" fillId="16" borderId="1" xfId="0" applyNumberFormat="1" applyFill="1" applyBorder="1"/>
    <xf numFmtId="0" fontId="0" fillId="4" borderId="1" xfId="0" applyFill="1" applyBorder="1"/>
    <xf numFmtId="0" fontId="0" fillId="17" borderId="1" xfId="0" applyFill="1" applyBorder="1"/>
    <xf numFmtId="164" fontId="2" fillId="17" borderId="1" xfId="0" applyNumberFormat="1" applyFont="1" applyFill="1" applyBorder="1"/>
    <xf numFmtId="164" fontId="0" fillId="17" borderId="1" xfId="0" applyNumberFormat="1" applyFill="1" applyBorder="1"/>
    <xf numFmtId="0" fontId="0" fillId="5" borderId="1" xfId="0" applyFill="1" applyBorder="1"/>
    <xf numFmtId="0" fontId="0" fillId="18" borderId="1" xfId="0" applyFill="1" applyBorder="1"/>
    <xf numFmtId="164" fontId="2" fillId="18" borderId="1" xfId="0" applyNumberFormat="1" applyFont="1" applyFill="1" applyBorder="1"/>
    <xf numFmtId="164" fontId="0" fillId="18" borderId="1" xfId="0" applyNumberFormat="1" applyFill="1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'Kup Teraz'!$D$1</c:f>
              <c:strCache>
                <c:ptCount val="1"/>
                <c:pt idx="0">
                  <c:v>Wartość sprzedaży w 2018 roku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'Kup Teraz'!$B$2:$B$22</c:f>
              <c:strCache>
                <c:ptCount val="21"/>
                <c:pt idx="0">
                  <c:v>Bilety</c:v>
                </c:pt>
                <c:pt idx="1">
                  <c:v>Bilety, kupony, vouchery</c:v>
                </c:pt>
                <c:pt idx="2">
                  <c:v>Biuro i reklama</c:v>
                </c:pt>
                <c:pt idx="3">
                  <c:v>Biżuteria i zegarki</c:v>
                </c:pt>
                <c:pt idx="4">
                  <c:v>Dom i ogród</c:v>
                </c:pt>
                <c:pt idx="5">
                  <c:v>Dziecko</c:v>
                </c:pt>
                <c:pt idx="6">
                  <c:v>Filmy</c:v>
                </c:pt>
                <c:pt idx="7">
                  <c:v>Fotografia</c:v>
                </c:pt>
                <c:pt idx="8">
                  <c:v>Gadżety</c:v>
                </c:pt>
                <c:pt idx="9">
                  <c:v>Gry</c:v>
                </c:pt>
                <c:pt idx="10">
                  <c:v>Muzyka</c:v>
                </c:pt>
                <c:pt idx="11">
                  <c:v>Komputery</c:v>
                </c:pt>
                <c:pt idx="12">
                  <c:v>Konsole i automaty</c:v>
                </c:pt>
                <c:pt idx="13">
                  <c:v>Książki i komiksy</c:v>
                </c:pt>
                <c:pt idx="14">
                  <c:v>Motoryzacja</c:v>
                </c:pt>
                <c:pt idx="15">
                  <c:v>Odzież, obuwie, dodatki</c:v>
                </c:pt>
                <c:pt idx="16">
                  <c:v>RTV i AGD</c:v>
                </c:pt>
                <c:pt idx="17">
                  <c:v>Sport i Turystyka</c:v>
                </c:pt>
                <c:pt idx="18">
                  <c:v>Sztuka</c:v>
                </c:pt>
                <c:pt idx="19">
                  <c:v>Telefony i Akcesoria </c:v>
                </c:pt>
                <c:pt idx="20">
                  <c:v>Zdrowie i Uroda </c:v>
                </c:pt>
              </c:strCache>
            </c:strRef>
          </c:cat>
          <c:val>
            <c:numRef>
              <c:f>'Kup Teraz'!$D$2:$D$22</c:f>
              <c:numCache>
                <c:formatCode>#\ ##0.00\ "zł"</c:formatCode>
                <c:ptCount val="21"/>
                <c:pt idx="0">
                  <c:v>2830542.91</c:v>
                </c:pt>
                <c:pt idx="1">
                  <c:v>8237783.4199999999</c:v>
                </c:pt>
                <c:pt idx="2">
                  <c:v>211479531.25999999</c:v>
                </c:pt>
                <c:pt idx="3">
                  <c:v>181495308.56999999</c:v>
                </c:pt>
                <c:pt idx="4">
                  <c:v>4127977160.6899996</c:v>
                </c:pt>
                <c:pt idx="5">
                  <c:v>1756960860.4199998</c:v>
                </c:pt>
                <c:pt idx="6">
                  <c:v>13692758.500000002</c:v>
                </c:pt>
                <c:pt idx="7">
                  <c:v>203152139.99000001</c:v>
                </c:pt>
                <c:pt idx="8">
                  <c:v>4744732.84</c:v>
                </c:pt>
                <c:pt idx="9">
                  <c:v>199715899.16000003</c:v>
                </c:pt>
                <c:pt idx="10">
                  <c:v>132003964</c:v>
                </c:pt>
                <c:pt idx="11">
                  <c:v>1464498855.4099998</c:v>
                </c:pt>
                <c:pt idx="12">
                  <c:v>131262117.73000002</c:v>
                </c:pt>
                <c:pt idx="13">
                  <c:v>190103389.24000001</c:v>
                </c:pt>
                <c:pt idx="14">
                  <c:v>2584878029.52</c:v>
                </c:pt>
                <c:pt idx="15">
                  <c:v>1270432169.3999999</c:v>
                </c:pt>
                <c:pt idx="16">
                  <c:v>1598678931.8500001</c:v>
                </c:pt>
                <c:pt idx="17">
                  <c:v>1034280850.73</c:v>
                </c:pt>
                <c:pt idx="18">
                  <c:v>5674706.7399999984</c:v>
                </c:pt>
                <c:pt idx="19">
                  <c:v>1320930184.4100001</c:v>
                </c:pt>
                <c:pt idx="20">
                  <c:v>937722519.59000015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0-0D4C-A79B-269E5D0BE5CB}"/>
            </c:ext>
          </c:extLst>
        </c:ser>
        <c:ser>
          <c:idx val="1"/>
          <c:order val="1"/>
          <c:tx>
            <c:strRef>
              <c:f>'Kup Teraz'!$E$1</c:f>
              <c:strCache>
                <c:ptCount val="1"/>
                <c:pt idx="0">
                  <c:v>Wartość sprzedaży w 2019 roku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'Kup Teraz'!$B$2:$B$22</c:f>
              <c:strCache>
                <c:ptCount val="21"/>
                <c:pt idx="0">
                  <c:v>Bilety</c:v>
                </c:pt>
                <c:pt idx="1">
                  <c:v>Bilety, kupony, vouchery</c:v>
                </c:pt>
                <c:pt idx="2">
                  <c:v>Biuro i reklama</c:v>
                </c:pt>
                <c:pt idx="3">
                  <c:v>Biżuteria i zegarki</c:v>
                </c:pt>
                <c:pt idx="4">
                  <c:v>Dom i ogród</c:v>
                </c:pt>
                <c:pt idx="5">
                  <c:v>Dziecko</c:v>
                </c:pt>
                <c:pt idx="6">
                  <c:v>Filmy</c:v>
                </c:pt>
                <c:pt idx="7">
                  <c:v>Fotografia</c:v>
                </c:pt>
                <c:pt idx="8">
                  <c:v>Gadżety</c:v>
                </c:pt>
                <c:pt idx="9">
                  <c:v>Gry</c:v>
                </c:pt>
                <c:pt idx="10">
                  <c:v>Muzyka</c:v>
                </c:pt>
                <c:pt idx="11">
                  <c:v>Komputery</c:v>
                </c:pt>
                <c:pt idx="12">
                  <c:v>Konsole i automaty</c:v>
                </c:pt>
                <c:pt idx="13">
                  <c:v>Książki i komiksy</c:v>
                </c:pt>
                <c:pt idx="14">
                  <c:v>Motoryzacja</c:v>
                </c:pt>
                <c:pt idx="15">
                  <c:v>Odzież, obuwie, dodatki</c:v>
                </c:pt>
                <c:pt idx="16">
                  <c:v>RTV i AGD</c:v>
                </c:pt>
                <c:pt idx="17">
                  <c:v>Sport i Turystyka</c:v>
                </c:pt>
                <c:pt idx="18">
                  <c:v>Sztuka</c:v>
                </c:pt>
                <c:pt idx="19">
                  <c:v>Telefony i Akcesoria </c:v>
                </c:pt>
                <c:pt idx="20">
                  <c:v>Zdrowie i Uroda </c:v>
                </c:pt>
              </c:strCache>
            </c:strRef>
          </c:cat>
          <c:val>
            <c:numRef>
              <c:f>'Kup Teraz'!$E$2:$E$22</c:f>
              <c:numCache>
                <c:formatCode>#\ ##0.00\ "zł"</c:formatCode>
                <c:ptCount val="21"/>
                <c:pt idx="0">
                  <c:v>3255536.25</c:v>
                </c:pt>
                <c:pt idx="1">
                  <c:v>3392184.64</c:v>
                </c:pt>
                <c:pt idx="2">
                  <c:v>246039464.53</c:v>
                </c:pt>
                <c:pt idx="3">
                  <c:v>232963963.21000001</c:v>
                </c:pt>
                <c:pt idx="4">
                  <c:v>5548817146.9200001</c:v>
                </c:pt>
                <c:pt idx="5">
                  <c:v>2110784200.1099997</c:v>
                </c:pt>
                <c:pt idx="6">
                  <c:v>16226456.550000001</c:v>
                </c:pt>
                <c:pt idx="7">
                  <c:v>217659878.28</c:v>
                </c:pt>
                <c:pt idx="8">
                  <c:v>6998538.9699999988</c:v>
                </c:pt>
                <c:pt idx="9">
                  <c:v>193712105.56</c:v>
                </c:pt>
                <c:pt idx="10">
                  <c:v>159109014.11000001</c:v>
                </c:pt>
                <c:pt idx="11">
                  <c:v>1571147947.8600001</c:v>
                </c:pt>
                <c:pt idx="12">
                  <c:v>136599267.13999999</c:v>
                </c:pt>
                <c:pt idx="13">
                  <c:v>274365474.02999997</c:v>
                </c:pt>
                <c:pt idx="14">
                  <c:v>3280341250.6600003</c:v>
                </c:pt>
                <c:pt idx="15">
                  <c:v>1477780385.1500001</c:v>
                </c:pt>
                <c:pt idx="16">
                  <c:v>2009342714.7</c:v>
                </c:pt>
                <c:pt idx="17">
                  <c:v>1232013063.9200001</c:v>
                </c:pt>
                <c:pt idx="18">
                  <c:v>7046301.8199999994</c:v>
                </c:pt>
                <c:pt idx="19">
                  <c:v>1500318234.4499998</c:v>
                </c:pt>
                <c:pt idx="20">
                  <c:v>1239036928.1499999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0-0D4C-A79B-269E5D0BE5CB}"/>
            </c:ext>
          </c:extLst>
        </c:ser>
        <c:ser>
          <c:idx val="2"/>
          <c:order val="2"/>
          <c:tx>
            <c:strRef>
              <c:f>'Kup Teraz'!$F$1</c:f>
              <c:strCache>
                <c:ptCount val="1"/>
                <c:pt idx="0">
                  <c:v>Wartosć sprzedaży w 2020 roku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'Kup Teraz'!$B$2:$B$22</c:f>
              <c:strCache>
                <c:ptCount val="21"/>
                <c:pt idx="0">
                  <c:v>Bilety</c:v>
                </c:pt>
                <c:pt idx="1">
                  <c:v>Bilety, kupony, vouchery</c:v>
                </c:pt>
                <c:pt idx="2">
                  <c:v>Biuro i reklama</c:v>
                </c:pt>
                <c:pt idx="3">
                  <c:v>Biżuteria i zegarki</c:v>
                </c:pt>
                <c:pt idx="4">
                  <c:v>Dom i ogród</c:v>
                </c:pt>
                <c:pt idx="5">
                  <c:v>Dziecko</c:v>
                </c:pt>
                <c:pt idx="6">
                  <c:v>Filmy</c:v>
                </c:pt>
                <c:pt idx="7">
                  <c:v>Fotografia</c:v>
                </c:pt>
                <c:pt idx="8">
                  <c:v>Gadżety</c:v>
                </c:pt>
                <c:pt idx="9">
                  <c:v>Gry</c:v>
                </c:pt>
                <c:pt idx="10">
                  <c:v>Muzyka</c:v>
                </c:pt>
                <c:pt idx="11">
                  <c:v>Komputery</c:v>
                </c:pt>
                <c:pt idx="12">
                  <c:v>Konsole i automaty</c:v>
                </c:pt>
                <c:pt idx="13">
                  <c:v>Książki i komiksy</c:v>
                </c:pt>
                <c:pt idx="14">
                  <c:v>Motoryzacja</c:v>
                </c:pt>
                <c:pt idx="15">
                  <c:v>Odzież, obuwie, dodatki</c:v>
                </c:pt>
                <c:pt idx="16">
                  <c:v>RTV i AGD</c:v>
                </c:pt>
                <c:pt idx="17">
                  <c:v>Sport i Turystyka</c:v>
                </c:pt>
                <c:pt idx="18">
                  <c:v>Sztuka</c:v>
                </c:pt>
                <c:pt idx="19">
                  <c:v>Telefony i Akcesoria </c:v>
                </c:pt>
                <c:pt idx="20">
                  <c:v>Zdrowie i Uroda </c:v>
                </c:pt>
              </c:strCache>
            </c:strRef>
          </c:cat>
          <c:val>
            <c:numRef>
              <c:f>'Kup Teraz'!$F$2:$F$22</c:f>
              <c:numCache>
                <c:formatCode>#\ ##0.00\ "zł"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197683580.27999997</c:v>
                </c:pt>
                <c:pt idx="3">
                  <c:v>220212561.88</c:v>
                </c:pt>
                <c:pt idx="4">
                  <c:v>6806761134.9400005</c:v>
                </c:pt>
                <c:pt idx="5">
                  <c:v>2071708470</c:v>
                </c:pt>
                <c:pt idx="6">
                  <c:v>12832778.4</c:v>
                </c:pt>
                <c:pt idx="7">
                  <c:v>173768436.26000002</c:v>
                </c:pt>
                <c:pt idx="8">
                  <c:v>10250473.950000001</c:v>
                </c:pt>
                <c:pt idx="9">
                  <c:v>159356217.98000002</c:v>
                </c:pt>
                <c:pt idx="10">
                  <c:v>146656969.38999999</c:v>
                </c:pt>
                <c:pt idx="11">
                  <c:v>1669228253.5900002</c:v>
                </c:pt>
                <c:pt idx="12">
                  <c:v>120319288.39</c:v>
                </c:pt>
                <c:pt idx="13">
                  <c:v>310897845.83000004</c:v>
                </c:pt>
                <c:pt idx="14">
                  <c:v>3002116162.3000002</c:v>
                </c:pt>
                <c:pt idx="15">
                  <c:v>1337654732.23</c:v>
                </c:pt>
                <c:pt idx="16">
                  <c:v>2049371480.0900002</c:v>
                </c:pt>
                <c:pt idx="17">
                  <c:v>1514445550.9699998</c:v>
                </c:pt>
                <c:pt idx="18">
                  <c:v>5570188.5800000001</c:v>
                </c:pt>
                <c:pt idx="19">
                  <c:v>1176369193.8900001</c:v>
                </c:pt>
                <c:pt idx="20">
                  <c:v>1596898676.1900001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0-0D4C-A79B-269E5D0B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2969776"/>
        <c:axId val="2032664304"/>
      </c:barChart>
      <c:catAx>
        <c:axId val="203296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664304"/>
        <c:crosses val="autoZero"/>
        <c:auto val="1"/>
        <c:lblAlgn val="ctr"/>
        <c:lblOffset val="100"/>
        <c:noMultiLvlLbl val="0"/>
      </c:catAx>
      <c:valAx>
        <c:axId val="20326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Gadżety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gadżety'!$M$31</c:f>
              <c:strCache>
                <c:ptCount val="1"/>
                <c:pt idx="0">
                  <c:v>Gadżety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gadżety'!$M$32:$M$43</c:f>
              <c:numCache>
                <c:formatCode>#\ ##0.00\ "zł"</c:formatCode>
                <c:ptCount val="12"/>
                <c:pt idx="0">
                  <c:v>337483.57</c:v>
                </c:pt>
                <c:pt idx="1">
                  <c:v>310386.28999999998</c:v>
                </c:pt>
                <c:pt idx="2">
                  <c:v>343615.16</c:v>
                </c:pt>
                <c:pt idx="3">
                  <c:v>248215.1</c:v>
                </c:pt>
                <c:pt idx="4">
                  <c:v>277812.74</c:v>
                </c:pt>
                <c:pt idx="5">
                  <c:v>267912.3</c:v>
                </c:pt>
                <c:pt idx="6">
                  <c:v>296536.24</c:v>
                </c:pt>
                <c:pt idx="7">
                  <c:v>281512.2</c:v>
                </c:pt>
                <c:pt idx="8">
                  <c:v>313942.38</c:v>
                </c:pt>
                <c:pt idx="9">
                  <c:v>363652.48</c:v>
                </c:pt>
                <c:pt idx="10">
                  <c:v>601273.19999999995</c:v>
                </c:pt>
                <c:pt idx="11">
                  <c:v>1102391.18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BC4A-A955-5CDD4458ED4C}"/>
            </c:ext>
          </c:extLst>
        </c:ser>
        <c:ser>
          <c:idx val="1"/>
          <c:order val="1"/>
          <c:tx>
            <c:strRef>
              <c:f>'Kategorie od bilet do gadżety'!$N$31</c:f>
              <c:strCache>
                <c:ptCount val="1"/>
                <c:pt idx="0">
                  <c:v>Gadżety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gadżety'!$N$32:$N$43</c:f>
              <c:numCache>
                <c:formatCode>#\ ##0.00\ "zł"</c:formatCode>
                <c:ptCount val="12"/>
                <c:pt idx="0">
                  <c:v>428349.51</c:v>
                </c:pt>
                <c:pt idx="1">
                  <c:v>375790.92</c:v>
                </c:pt>
                <c:pt idx="2">
                  <c:v>406202.6</c:v>
                </c:pt>
                <c:pt idx="3">
                  <c:v>418021.7</c:v>
                </c:pt>
                <c:pt idx="4">
                  <c:v>488211.39</c:v>
                </c:pt>
                <c:pt idx="5">
                  <c:v>404393.24</c:v>
                </c:pt>
                <c:pt idx="6">
                  <c:v>452190.14</c:v>
                </c:pt>
                <c:pt idx="7">
                  <c:v>473451.09</c:v>
                </c:pt>
                <c:pt idx="8">
                  <c:v>510819.95</c:v>
                </c:pt>
                <c:pt idx="9">
                  <c:v>532761.87</c:v>
                </c:pt>
                <c:pt idx="10">
                  <c:v>872493.55</c:v>
                </c:pt>
                <c:pt idx="11">
                  <c:v>1635853.01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F-BC4A-A955-5CDD4458ED4C}"/>
            </c:ext>
          </c:extLst>
        </c:ser>
        <c:ser>
          <c:idx val="2"/>
          <c:order val="2"/>
          <c:tx>
            <c:strRef>
              <c:f>'Kategorie od bilet do gadżety'!$O$31</c:f>
              <c:strCache>
                <c:ptCount val="1"/>
                <c:pt idx="0">
                  <c:v>Gadżety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gadżety'!$O$32:$O$43</c:f>
              <c:numCache>
                <c:formatCode>#\ ##0.00\ "zł"</c:formatCode>
                <c:ptCount val="12"/>
                <c:pt idx="0">
                  <c:v>575006.03</c:v>
                </c:pt>
                <c:pt idx="1">
                  <c:v>552865.03</c:v>
                </c:pt>
                <c:pt idx="2">
                  <c:v>614831.21</c:v>
                </c:pt>
                <c:pt idx="3">
                  <c:v>1266195.3</c:v>
                </c:pt>
                <c:pt idx="4">
                  <c:v>1663590.95</c:v>
                </c:pt>
                <c:pt idx="5">
                  <c:v>1351263.22</c:v>
                </c:pt>
                <c:pt idx="6">
                  <c:v>1272112.18</c:v>
                </c:pt>
                <c:pt idx="7">
                  <c:v>1467512.88</c:v>
                </c:pt>
                <c:pt idx="8">
                  <c:v>1487097.15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F-BC4A-A955-5CDD4458E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13519"/>
        <c:axId val="386422655"/>
      </c:barChart>
      <c:catAx>
        <c:axId val="3868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422655"/>
        <c:crosses val="autoZero"/>
        <c:auto val="1"/>
        <c:lblAlgn val="ctr"/>
        <c:lblOffset val="100"/>
        <c:noMultiLvlLbl val="0"/>
      </c:catAx>
      <c:valAx>
        <c:axId val="3864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8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zdrowie'!$B$1</c:f>
              <c:strCache>
                <c:ptCount val="1"/>
                <c:pt idx="0">
                  <c:v>Gry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zdrowie'!$B$2:$B$13</c:f>
              <c:numCache>
                <c:formatCode>#\ ##0.00\ "zł"</c:formatCode>
                <c:ptCount val="12"/>
                <c:pt idx="0">
                  <c:v>15558910.779999999</c:v>
                </c:pt>
                <c:pt idx="1">
                  <c:v>14223271.130000001</c:v>
                </c:pt>
                <c:pt idx="2">
                  <c:v>16106515.109999999</c:v>
                </c:pt>
                <c:pt idx="3">
                  <c:v>12049336.859999999</c:v>
                </c:pt>
                <c:pt idx="4">
                  <c:v>13258385.369999999</c:v>
                </c:pt>
                <c:pt idx="5">
                  <c:v>14552047.710000001</c:v>
                </c:pt>
                <c:pt idx="6">
                  <c:v>13613294.65</c:v>
                </c:pt>
                <c:pt idx="7">
                  <c:v>13881204.550000001</c:v>
                </c:pt>
                <c:pt idx="8">
                  <c:v>15221027.939999999</c:v>
                </c:pt>
                <c:pt idx="9">
                  <c:v>15202938.300000001</c:v>
                </c:pt>
                <c:pt idx="10">
                  <c:v>21337671.309999999</c:v>
                </c:pt>
                <c:pt idx="11">
                  <c:v>34711295.450000003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F444-B966-20D25DFF2108}"/>
            </c:ext>
          </c:extLst>
        </c:ser>
        <c:ser>
          <c:idx val="1"/>
          <c:order val="1"/>
          <c:tx>
            <c:strRef>
              <c:f>'Kategorie od gry do zdrowie'!$C$1</c:f>
              <c:strCache>
                <c:ptCount val="1"/>
                <c:pt idx="0">
                  <c:v>Gry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zdrowie'!$C$2:$C$13</c:f>
              <c:numCache>
                <c:formatCode>#\ ##0.00\ "zł"</c:formatCode>
                <c:ptCount val="12"/>
                <c:pt idx="0">
                  <c:v>16465709.84</c:v>
                </c:pt>
                <c:pt idx="1">
                  <c:v>13943285.41</c:v>
                </c:pt>
                <c:pt idx="2">
                  <c:v>13762604.41</c:v>
                </c:pt>
                <c:pt idx="3">
                  <c:v>13625989.16</c:v>
                </c:pt>
                <c:pt idx="4">
                  <c:v>13420732.23</c:v>
                </c:pt>
                <c:pt idx="5">
                  <c:v>11410293.9</c:v>
                </c:pt>
                <c:pt idx="6">
                  <c:v>12377112.09</c:v>
                </c:pt>
                <c:pt idx="7">
                  <c:v>12668168.18</c:v>
                </c:pt>
                <c:pt idx="8">
                  <c:v>13975266.710000001</c:v>
                </c:pt>
                <c:pt idx="9">
                  <c:v>14799113.439999999</c:v>
                </c:pt>
                <c:pt idx="10">
                  <c:v>21338739.079999998</c:v>
                </c:pt>
                <c:pt idx="11">
                  <c:v>35925091.109999999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F444-B966-20D25DFF2108}"/>
            </c:ext>
          </c:extLst>
        </c:ser>
        <c:ser>
          <c:idx val="2"/>
          <c:order val="2"/>
          <c:tx>
            <c:strRef>
              <c:f>'Kategorie od gry do zdrowie'!$D$1</c:f>
              <c:strCache>
                <c:ptCount val="1"/>
                <c:pt idx="0">
                  <c:v>Gry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zdrowie'!$D$2:$D$13</c:f>
              <c:numCache>
                <c:formatCode>#\ ##0.00\ "zł"</c:formatCode>
                <c:ptCount val="12"/>
                <c:pt idx="0">
                  <c:v>15147577.439999999</c:v>
                </c:pt>
                <c:pt idx="1">
                  <c:v>14073687.699999999</c:v>
                </c:pt>
                <c:pt idx="2">
                  <c:v>24520591.43</c:v>
                </c:pt>
                <c:pt idx="3">
                  <c:v>27132647.48</c:v>
                </c:pt>
                <c:pt idx="4">
                  <c:v>20341132.32</c:v>
                </c:pt>
                <c:pt idx="5">
                  <c:v>15105627.960000001</c:v>
                </c:pt>
                <c:pt idx="6">
                  <c:v>15036993.52</c:v>
                </c:pt>
                <c:pt idx="7">
                  <c:v>13671479.77</c:v>
                </c:pt>
                <c:pt idx="8">
                  <c:v>14326480.359999999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D-F444-B966-20D25DFF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919567"/>
        <c:axId val="330598255"/>
      </c:barChart>
      <c:catAx>
        <c:axId val="31791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98255"/>
        <c:crosses val="autoZero"/>
        <c:auto val="1"/>
        <c:lblAlgn val="ctr"/>
        <c:lblOffset val="100"/>
        <c:noMultiLvlLbl val="0"/>
      </c:catAx>
      <c:valAx>
        <c:axId val="330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791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Muzyka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zdrowie'!$B$16</c:f>
              <c:strCache>
                <c:ptCount val="1"/>
                <c:pt idx="0">
                  <c:v>Muzyka (cał)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zdrowie'!$A$17:$A$28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zdrowie'!$B$17:$B$28</c:f>
              <c:numCache>
                <c:formatCode>#\ ##0.00\ "zł"</c:formatCode>
                <c:ptCount val="12"/>
                <c:pt idx="0">
                  <c:v>11282303.420000002</c:v>
                </c:pt>
                <c:pt idx="1">
                  <c:v>9821384.9800000004</c:v>
                </c:pt>
                <c:pt idx="2">
                  <c:v>10102193.460000001</c:v>
                </c:pt>
                <c:pt idx="3">
                  <c:v>8184252.7999999998</c:v>
                </c:pt>
                <c:pt idx="4">
                  <c:v>8637580.1999999993</c:v>
                </c:pt>
                <c:pt idx="5">
                  <c:v>8536089.1499999985</c:v>
                </c:pt>
                <c:pt idx="6">
                  <c:v>8881459.4499999993</c:v>
                </c:pt>
                <c:pt idx="7">
                  <c:v>8938533.8499999996</c:v>
                </c:pt>
                <c:pt idx="8">
                  <c:v>11101285.149999999</c:v>
                </c:pt>
                <c:pt idx="9">
                  <c:v>11616979.93</c:v>
                </c:pt>
                <c:pt idx="10">
                  <c:v>13933717.49</c:v>
                </c:pt>
                <c:pt idx="11">
                  <c:v>20968184.119999997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0-3C49-A0F2-320D8081C042}"/>
            </c:ext>
          </c:extLst>
        </c:ser>
        <c:ser>
          <c:idx val="1"/>
          <c:order val="1"/>
          <c:tx>
            <c:strRef>
              <c:f>'Kategorie od gry do zdrowie'!$C$16</c:f>
              <c:strCache>
                <c:ptCount val="1"/>
                <c:pt idx="0">
                  <c:v>Muzyka (cał)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zdrowie'!$A$17:$A$28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zdrowie'!$C$17:$C$28</c:f>
              <c:numCache>
                <c:formatCode>#\ ##0.00\ "zł"</c:formatCode>
                <c:ptCount val="12"/>
                <c:pt idx="0">
                  <c:v>13150614.649999999</c:v>
                </c:pt>
                <c:pt idx="1">
                  <c:v>11432705.380000001</c:v>
                </c:pt>
                <c:pt idx="2">
                  <c:v>11786108.02</c:v>
                </c:pt>
                <c:pt idx="3">
                  <c:v>10470055.040000001</c:v>
                </c:pt>
                <c:pt idx="4">
                  <c:v>11454651.710000001</c:v>
                </c:pt>
                <c:pt idx="5">
                  <c:v>10571215.16</c:v>
                </c:pt>
                <c:pt idx="6">
                  <c:v>11037976.620000001</c:v>
                </c:pt>
                <c:pt idx="7">
                  <c:v>11083455.289999999</c:v>
                </c:pt>
                <c:pt idx="8">
                  <c:v>13290534.050000001</c:v>
                </c:pt>
                <c:pt idx="9">
                  <c:v>14094382.620000001</c:v>
                </c:pt>
                <c:pt idx="10">
                  <c:v>16728115.18</c:v>
                </c:pt>
                <c:pt idx="11">
                  <c:v>24009200.390000001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0-3C49-A0F2-320D8081C042}"/>
            </c:ext>
          </c:extLst>
        </c:ser>
        <c:ser>
          <c:idx val="2"/>
          <c:order val="2"/>
          <c:tx>
            <c:strRef>
              <c:f>'Kategorie od gry do zdrowie'!$D$16</c:f>
              <c:strCache>
                <c:ptCount val="1"/>
                <c:pt idx="0">
                  <c:v>Muzyka (cał)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zdrowie'!$A$17:$A$28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zdrowie'!$D$17:$D$28</c:f>
              <c:numCache>
                <c:formatCode>#\ ##0.00\ "zł"</c:formatCode>
                <c:ptCount val="12"/>
                <c:pt idx="0">
                  <c:v>14265395.970000001</c:v>
                </c:pt>
                <c:pt idx="1">
                  <c:v>21238298.32</c:v>
                </c:pt>
                <c:pt idx="2">
                  <c:v>14504179.91</c:v>
                </c:pt>
                <c:pt idx="3">
                  <c:v>17735758.939999998</c:v>
                </c:pt>
                <c:pt idx="4">
                  <c:v>18501599.469999999</c:v>
                </c:pt>
                <c:pt idx="5">
                  <c:v>15674272.879999999</c:v>
                </c:pt>
                <c:pt idx="6">
                  <c:v>14259072.030000001</c:v>
                </c:pt>
                <c:pt idx="7">
                  <c:v>13640821.690000001</c:v>
                </c:pt>
                <c:pt idx="8">
                  <c:v>16837570.18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0-3C49-A0F2-320D8081C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003855"/>
        <c:axId val="331241919"/>
      </c:barChart>
      <c:catAx>
        <c:axId val="3310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241919"/>
        <c:crosses val="autoZero"/>
        <c:auto val="1"/>
        <c:lblAlgn val="ctr"/>
        <c:lblOffset val="100"/>
        <c:noMultiLvlLbl val="0"/>
      </c:catAx>
      <c:valAx>
        <c:axId val="3312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0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Komputery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zdrowie'!$B$31</c:f>
              <c:strCache>
                <c:ptCount val="1"/>
                <c:pt idx="0">
                  <c:v>Komputery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zdrowie'!$B$32:$B$43</c:f>
              <c:numCache>
                <c:formatCode>#\ ##0.00\ "zł"</c:formatCode>
                <c:ptCount val="12"/>
                <c:pt idx="0">
                  <c:v>125022720.40000001</c:v>
                </c:pt>
                <c:pt idx="1">
                  <c:v>116582533</c:v>
                </c:pt>
                <c:pt idx="2">
                  <c:v>119380199.81</c:v>
                </c:pt>
                <c:pt idx="3">
                  <c:v>97190982.810000002</c:v>
                </c:pt>
                <c:pt idx="4">
                  <c:v>106821593.98999999</c:v>
                </c:pt>
                <c:pt idx="5">
                  <c:v>103947568.72</c:v>
                </c:pt>
                <c:pt idx="6">
                  <c:v>109150535.2</c:v>
                </c:pt>
                <c:pt idx="7">
                  <c:v>111563429.77</c:v>
                </c:pt>
                <c:pt idx="8">
                  <c:v>126354806.29000001</c:v>
                </c:pt>
                <c:pt idx="9">
                  <c:v>136563963.19</c:v>
                </c:pt>
                <c:pt idx="10">
                  <c:v>149884659.09</c:v>
                </c:pt>
                <c:pt idx="11">
                  <c:v>162035863.13999999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2546-83C1-1306930B7BBC}"/>
            </c:ext>
          </c:extLst>
        </c:ser>
        <c:ser>
          <c:idx val="1"/>
          <c:order val="1"/>
          <c:tx>
            <c:strRef>
              <c:f>'Kategorie od gry do zdrowie'!$C$31</c:f>
              <c:strCache>
                <c:ptCount val="1"/>
                <c:pt idx="0">
                  <c:v>Komputery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zdrowie'!$C$32:$C$43</c:f>
              <c:numCache>
                <c:formatCode>#\ ##0.00\ "zł"</c:formatCode>
                <c:ptCount val="12"/>
                <c:pt idx="0">
                  <c:v>116379407.3</c:v>
                </c:pt>
                <c:pt idx="1">
                  <c:v>122406459.66</c:v>
                </c:pt>
                <c:pt idx="2">
                  <c:v>127329816.34999999</c:v>
                </c:pt>
                <c:pt idx="3">
                  <c:v>110909898.75</c:v>
                </c:pt>
                <c:pt idx="4">
                  <c:v>118229668.59</c:v>
                </c:pt>
                <c:pt idx="5">
                  <c:v>104151222.23</c:v>
                </c:pt>
                <c:pt idx="6">
                  <c:v>120793906.91</c:v>
                </c:pt>
                <c:pt idx="7">
                  <c:v>118530940.84</c:v>
                </c:pt>
                <c:pt idx="8">
                  <c:v>142029837.55000001</c:v>
                </c:pt>
                <c:pt idx="9">
                  <c:v>150550794.97</c:v>
                </c:pt>
                <c:pt idx="10">
                  <c:v>157441896.69</c:v>
                </c:pt>
                <c:pt idx="11">
                  <c:v>182394098.02000001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C-2546-83C1-1306930B7BBC}"/>
            </c:ext>
          </c:extLst>
        </c:ser>
        <c:ser>
          <c:idx val="2"/>
          <c:order val="2"/>
          <c:tx>
            <c:strRef>
              <c:f>'Kategorie od gry do zdrowie'!$D$31</c:f>
              <c:strCache>
                <c:ptCount val="1"/>
                <c:pt idx="0">
                  <c:v>Komputery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zdrowie'!$D$32:$D$43</c:f>
              <c:numCache>
                <c:formatCode>#\ ##0.00\ "zł"</c:formatCode>
                <c:ptCount val="12"/>
                <c:pt idx="0">
                  <c:v>152611462.16</c:v>
                </c:pt>
                <c:pt idx="1">
                  <c:v>138415875.93000001</c:v>
                </c:pt>
                <c:pt idx="2">
                  <c:v>218955236.22</c:v>
                </c:pt>
                <c:pt idx="3">
                  <c:v>238706068.53</c:v>
                </c:pt>
                <c:pt idx="4">
                  <c:v>207943715.86000001</c:v>
                </c:pt>
                <c:pt idx="5">
                  <c:v>178132707.18000001</c:v>
                </c:pt>
                <c:pt idx="6">
                  <c:v>164253999.31</c:v>
                </c:pt>
                <c:pt idx="7">
                  <c:v>174631186.02000001</c:v>
                </c:pt>
                <c:pt idx="8">
                  <c:v>195578002.38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C-2546-83C1-1306930B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43"/>
        <c:axId val="348368991"/>
      </c:barChart>
      <c:catAx>
        <c:axId val="3912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68991"/>
        <c:crosses val="autoZero"/>
        <c:auto val="1"/>
        <c:lblAlgn val="ctr"/>
        <c:lblOffset val="100"/>
        <c:noMultiLvlLbl val="0"/>
      </c:catAx>
      <c:valAx>
        <c:axId val="348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2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Konsole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zdrowie'!$B$46</c:f>
              <c:strCache>
                <c:ptCount val="1"/>
                <c:pt idx="0">
                  <c:v>Konsole2018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zdrowie'!$A$47:$A$58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zdrowie'!$B$47:$B$58</c:f>
              <c:numCache>
                <c:formatCode>#\ ##0.00\ "zł"</c:formatCode>
                <c:ptCount val="12"/>
                <c:pt idx="0">
                  <c:v>10075933.960000001</c:v>
                </c:pt>
                <c:pt idx="1">
                  <c:v>7503855.1900000004</c:v>
                </c:pt>
                <c:pt idx="2">
                  <c:v>7806140.3399999999</c:v>
                </c:pt>
                <c:pt idx="3">
                  <c:v>7868131.2400000002</c:v>
                </c:pt>
                <c:pt idx="4">
                  <c:v>10711719.48</c:v>
                </c:pt>
                <c:pt idx="5">
                  <c:v>9138612.2300000004</c:v>
                </c:pt>
                <c:pt idx="6">
                  <c:v>8992842.4499999993</c:v>
                </c:pt>
                <c:pt idx="7">
                  <c:v>8499892.1300000008</c:v>
                </c:pt>
                <c:pt idx="8">
                  <c:v>9776506.0299999993</c:v>
                </c:pt>
                <c:pt idx="9">
                  <c:v>11065631.869999999</c:v>
                </c:pt>
                <c:pt idx="10">
                  <c:v>16292889.17</c:v>
                </c:pt>
                <c:pt idx="11">
                  <c:v>23529963.640000001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9-8343-A5F2-F6D7F127A1E2}"/>
            </c:ext>
          </c:extLst>
        </c:ser>
        <c:ser>
          <c:idx val="1"/>
          <c:order val="1"/>
          <c:tx>
            <c:strRef>
              <c:f>'Kategorie od gry do zdrowie'!$C$46</c:f>
              <c:strCache>
                <c:ptCount val="1"/>
                <c:pt idx="0">
                  <c:v>Konsole2019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zdrowie'!$A$47:$A$58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zdrowie'!$C$47:$C$58</c:f>
              <c:numCache>
                <c:formatCode>#\ ##0.00\ "zł"</c:formatCode>
                <c:ptCount val="12"/>
                <c:pt idx="0">
                  <c:v>12397378.050000001</c:v>
                </c:pt>
                <c:pt idx="1">
                  <c:v>8474649.8599999994</c:v>
                </c:pt>
                <c:pt idx="2">
                  <c:v>7984367.9800000004</c:v>
                </c:pt>
                <c:pt idx="3">
                  <c:v>8007438.4800000004</c:v>
                </c:pt>
                <c:pt idx="4">
                  <c:v>9921211.2400000002</c:v>
                </c:pt>
                <c:pt idx="5">
                  <c:v>8373857.8200000003</c:v>
                </c:pt>
                <c:pt idx="6">
                  <c:v>9153545.0299999993</c:v>
                </c:pt>
                <c:pt idx="7">
                  <c:v>8846585.0399999991</c:v>
                </c:pt>
                <c:pt idx="8">
                  <c:v>9189702.9100000001</c:v>
                </c:pt>
                <c:pt idx="9">
                  <c:v>11574324.550000001</c:v>
                </c:pt>
                <c:pt idx="10">
                  <c:v>17068718.34</c:v>
                </c:pt>
                <c:pt idx="11">
                  <c:v>25607487.84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9-8343-A5F2-F6D7F127A1E2}"/>
            </c:ext>
          </c:extLst>
        </c:ser>
        <c:ser>
          <c:idx val="2"/>
          <c:order val="2"/>
          <c:tx>
            <c:strRef>
              <c:f>'Kategorie od gry do zdrowie'!$D$46</c:f>
              <c:strCache>
                <c:ptCount val="1"/>
                <c:pt idx="0">
                  <c:v>Konsole2020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zdrowie'!$A$47:$A$58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zdrowie'!$D$47:$D$58</c:f>
              <c:numCache>
                <c:formatCode>#\ ##0.00\ "zł"</c:formatCode>
                <c:ptCount val="12"/>
                <c:pt idx="0">
                  <c:v>12831972.939999999</c:v>
                </c:pt>
                <c:pt idx="1">
                  <c:v>9472004.4299999997</c:v>
                </c:pt>
                <c:pt idx="2">
                  <c:v>18201960.359999999</c:v>
                </c:pt>
                <c:pt idx="3">
                  <c:v>19102451.66</c:v>
                </c:pt>
                <c:pt idx="4">
                  <c:v>16420964.49</c:v>
                </c:pt>
                <c:pt idx="5">
                  <c:v>11815078.609999999</c:v>
                </c:pt>
                <c:pt idx="6">
                  <c:v>10024506.109999999</c:v>
                </c:pt>
                <c:pt idx="7">
                  <c:v>8632301.6999999993</c:v>
                </c:pt>
                <c:pt idx="8">
                  <c:v>13818048.09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9-8343-A5F2-F6D7F127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33103"/>
        <c:axId val="386887743"/>
      </c:barChart>
      <c:catAx>
        <c:axId val="3867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887743"/>
        <c:crosses val="autoZero"/>
        <c:auto val="1"/>
        <c:lblAlgn val="ctr"/>
        <c:lblOffset val="100"/>
        <c:noMultiLvlLbl val="0"/>
      </c:catAx>
      <c:valAx>
        <c:axId val="3868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7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Książki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zdrowie'!$B$61</c:f>
              <c:strCache>
                <c:ptCount val="1"/>
                <c:pt idx="0">
                  <c:v>Książki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zdrowie'!$B$62:$B$73</c:f>
              <c:numCache>
                <c:formatCode>#\ ##0.00\ "zł"</c:formatCode>
                <c:ptCount val="12"/>
                <c:pt idx="0">
                  <c:v>14959372.02</c:v>
                </c:pt>
                <c:pt idx="1">
                  <c:v>12784399.52</c:v>
                </c:pt>
                <c:pt idx="2">
                  <c:v>13456890.32</c:v>
                </c:pt>
                <c:pt idx="3">
                  <c:v>10412332.189999999</c:v>
                </c:pt>
                <c:pt idx="4">
                  <c:v>10812956.42</c:v>
                </c:pt>
                <c:pt idx="5">
                  <c:v>10791781.58</c:v>
                </c:pt>
                <c:pt idx="6">
                  <c:v>11868939.5</c:v>
                </c:pt>
                <c:pt idx="7">
                  <c:v>15473509.970000001</c:v>
                </c:pt>
                <c:pt idx="8">
                  <c:v>24090470.91</c:v>
                </c:pt>
                <c:pt idx="9">
                  <c:v>18627685.789999999</c:v>
                </c:pt>
                <c:pt idx="10">
                  <c:v>20253472.100000001</c:v>
                </c:pt>
                <c:pt idx="11">
                  <c:v>26571578.920000002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7-074F-86A9-D34AEFAEE4F6}"/>
            </c:ext>
          </c:extLst>
        </c:ser>
        <c:ser>
          <c:idx val="1"/>
          <c:order val="1"/>
          <c:tx>
            <c:strRef>
              <c:f>'Kategorie od gry do zdrowie'!$C$61</c:f>
              <c:strCache>
                <c:ptCount val="1"/>
                <c:pt idx="0">
                  <c:v>Książki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zdrowie'!$C$62:$C$73</c:f>
              <c:numCache>
                <c:formatCode>#\ ##0.00\ "zł"</c:formatCode>
                <c:ptCount val="12"/>
                <c:pt idx="0">
                  <c:v>18780164.120000001</c:v>
                </c:pt>
                <c:pt idx="1">
                  <c:v>15121117.34</c:v>
                </c:pt>
                <c:pt idx="2">
                  <c:v>16441399.710000001</c:v>
                </c:pt>
                <c:pt idx="3">
                  <c:v>13711648.5</c:v>
                </c:pt>
                <c:pt idx="4">
                  <c:v>15511633.66</c:v>
                </c:pt>
                <c:pt idx="5">
                  <c:v>13412472.779999999</c:v>
                </c:pt>
                <c:pt idx="6">
                  <c:v>16065855.609999999</c:v>
                </c:pt>
                <c:pt idx="7">
                  <c:v>27937957.780000001</c:v>
                </c:pt>
                <c:pt idx="8">
                  <c:v>46523935.43</c:v>
                </c:pt>
                <c:pt idx="9">
                  <c:v>27862066.809999999</c:v>
                </c:pt>
                <c:pt idx="10">
                  <c:v>28078485.629999999</c:v>
                </c:pt>
                <c:pt idx="11">
                  <c:v>34918736.659999996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7-074F-86A9-D34AEFAEE4F6}"/>
            </c:ext>
          </c:extLst>
        </c:ser>
        <c:ser>
          <c:idx val="2"/>
          <c:order val="2"/>
          <c:tx>
            <c:strRef>
              <c:f>'Kategorie od gry do zdrowie'!$D$61</c:f>
              <c:strCache>
                <c:ptCount val="1"/>
                <c:pt idx="0">
                  <c:v>Książki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zdrowie'!$D$62:$D$73</c:f>
              <c:numCache>
                <c:formatCode>#\ ##0.00\ "zł"</c:formatCode>
                <c:ptCount val="12"/>
                <c:pt idx="0">
                  <c:v>24091626.460000001</c:v>
                </c:pt>
                <c:pt idx="1">
                  <c:v>22466209.84</c:v>
                </c:pt>
                <c:pt idx="2">
                  <c:v>26797425.129999999</c:v>
                </c:pt>
                <c:pt idx="3">
                  <c:v>31044441.530000001</c:v>
                </c:pt>
                <c:pt idx="4">
                  <c:v>31906736.32</c:v>
                </c:pt>
                <c:pt idx="5">
                  <c:v>27407802.969999999</c:v>
                </c:pt>
                <c:pt idx="6">
                  <c:v>26413126.530000001</c:v>
                </c:pt>
                <c:pt idx="7">
                  <c:v>49964400.899999999</c:v>
                </c:pt>
                <c:pt idx="8">
                  <c:v>70806076.150000006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7-074F-86A9-D34AEFAE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156623"/>
        <c:axId val="386019887"/>
      </c:barChart>
      <c:catAx>
        <c:axId val="3911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019887"/>
        <c:crosses val="autoZero"/>
        <c:auto val="1"/>
        <c:lblAlgn val="ctr"/>
        <c:lblOffset val="100"/>
        <c:noMultiLvlLbl val="0"/>
      </c:catAx>
      <c:valAx>
        <c:axId val="3860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Motoryzacja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zdrowie'!$B$76</c:f>
              <c:strCache>
                <c:ptCount val="1"/>
                <c:pt idx="0">
                  <c:v>motoryzacja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zdrowie'!$B$77:$B$88</c:f>
              <c:numCache>
                <c:formatCode>#\ ##0.00\ "zł"</c:formatCode>
                <c:ptCount val="12"/>
                <c:pt idx="0">
                  <c:v>174341822.25999999</c:v>
                </c:pt>
                <c:pt idx="1">
                  <c:v>159704656.28999999</c:v>
                </c:pt>
                <c:pt idx="2">
                  <c:v>204866009.80000001</c:v>
                </c:pt>
                <c:pt idx="3">
                  <c:v>253062077.52000001</c:v>
                </c:pt>
                <c:pt idx="4">
                  <c:v>210118051.50999999</c:v>
                </c:pt>
                <c:pt idx="5">
                  <c:v>201182516.03</c:v>
                </c:pt>
                <c:pt idx="6">
                  <c:v>219587327.91999999</c:v>
                </c:pt>
                <c:pt idx="7">
                  <c:v>201920479.28999999</c:v>
                </c:pt>
                <c:pt idx="8">
                  <c:v>209685705.63</c:v>
                </c:pt>
                <c:pt idx="9">
                  <c:v>264268924.81</c:v>
                </c:pt>
                <c:pt idx="10">
                  <c:v>275602472.13999999</c:v>
                </c:pt>
                <c:pt idx="11">
                  <c:v>210537986.31999999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4-BA47-BB46-DEABD3B3F881}"/>
            </c:ext>
          </c:extLst>
        </c:ser>
        <c:ser>
          <c:idx val="1"/>
          <c:order val="1"/>
          <c:tx>
            <c:strRef>
              <c:f>'Kategorie od gry do zdrowie'!$C$76</c:f>
              <c:strCache>
                <c:ptCount val="1"/>
                <c:pt idx="0">
                  <c:v>motoryzacja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zdrowie'!$C$77:$C$88</c:f>
              <c:numCache>
                <c:formatCode>#\ ##0.00\ "zł"</c:formatCode>
                <c:ptCount val="12"/>
                <c:pt idx="0">
                  <c:v>225053690.83000001</c:v>
                </c:pt>
                <c:pt idx="1">
                  <c:v>226191268.5</c:v>
                </c:pt>
                <c:pt idx="2">
                  <c:v>296694650.30000001</c:v>
                </c:pt>
                <c:pt idx="3">
                  <c:v>302449701.38</c:v>
                </c:pt>
                <c:pt idx="4">
                  <c:v>269710197.87</c:v>
                </c:pt>
                <c:pt idx="5">
                  <c:v>249767761.96000001</c:v>
                </c:pt>
                <c:pt idx="6">
                  <c:v>280122754.83999997</c:v>
                </c:pt>
                <c:pt idx="7">
                  <c:v>247462200.56999999</c:v>
                </c:pt>
                <c:pt idx="8">
                  <c:v>266877399.83000001</c:v>
                </c:pt>
                <c:pt idx="9">
                  <c:v>327469686.50999999</c:v>
                </c:pt>
                <c:pt idx="10">
                  <c:v>323023090.19</c:v>
                </c:pt>
                <c:pt idx="11">
                  <c:v>265518847.88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4-BA47-BB46-DEABD3B3F881}"/>
            </c:ext>
          </c:extLst>
        </c:ser>
        <c:ser>
          <c:idx val="2"/>
          <c:order val="2"/>
          <c:tx>
            <c:strRef>
              <c:f>'Kategorie od gry do zdrowie'!$D$76</c:f>
              <c:strCache>
                <c:ptCount val="1"/>
                <c:pt idx="0">
                  <c:v>motoryzacja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zdrowie'!$D$77:$D$88</c:f>
              <c:numCache>
                <c:formatCode>#\ ##0.00\ "zł"</c:formatCode>
                <c:ptCount val="12"/>
                <c:pt idx="0">
                  <c:v>260377398.15000001</c:v>
                </c:pt>
                <c:pt idx="1">
                  <c:v>269420437.89999998</c:v>
                </c:pt>
                <c:pt idx="2">
                  <c:v>315819969.98000002</c:v>
                </c:pt>
                <c:pt idx="3">
                  <c:v>341881716.99000001</c:v>
                </c:pt>
                <c:pt idx="4">
                  <c:v>374032758.17000002</c:v>
                </c:pt>
                <c:pt idx="5">
                  <c:v>368344769.05000001</c:v>
                </c:pt>
                <c:pt idx="6">
                  <c:v>382323076.88</c:v>
                </c:pt>
                <c:pt idx="7">
                  <c:v>343481001.55000001</c:v>
                </c:pt>
                <c:pt idx="8">
                  <c:v>346435033.63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4-BA47-BB46-DEABD3B3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38367"/>
        <c:axId val="372041631"/>
      </c:barChart>
      <c:catAx>
        <c:axId val="3720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041631"/>
        <c:crosses val="autoZero"/>
        <c:auto val="1"/>
        <c:lblAlgn val="ctr"/>
        <c:lblOffset val="100"/>
        <c:noMultiLvlLbl val="0"/>
      </c:catAx>
      <c:valAx>
        <c:axId val="372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0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Odzież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zdrowie'!$M$1</c:f>
              <c:strCache>
                <c:ptCount val="1"/>
                <c:pt idx="0">
                  <c:v>odzież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zdrowie'!$M$2:$M$13</c:f>
              <c:numCache>
                <c:formatCode>#\ ##0.00\ "zł"</c:formatCode>
                <c:ptCount val="12"/>
                <c:pt idx="0">
                  <c:v>81611166.099999994</c:v>
                </c:pt>
                <c:pt idx="1">
                  <c:v>75396527.129999995</c:v>
                </c:pt>
                <c:pt idx="2">
                  <c:v>108233176.64</c:v>
                </c:pt>
                <c:pt idx="3">
                  <c:v>122916171.89</c:v>
                </c:pt>
                <c:pt idx="4">
                  <c:v>105734693.98999999</c:v>
                </c:pt>
                <c:pt idx="5">
                  <c:v>96330027.670000002</c:v>
                </c:pt>
                <c:pt idx="6">
                  <c:v>94787186.799999997</c:v>
                </c:pt>
                <c:pt idx="7">
                  <c:v>96422693.260000005</c:v>
                </c:pt>
                <c:pt idx="8">
                  <c:v>103574810.15000001</c:v>
                </c:pt>
                <c:pt idx="9">
                  <c:v>114912653.34</c:v>
                </c:pt>
                <c:pt idx="10">
                  <c:v>123791487.73999999</c:v>
                </c:pt>
                <c:pt idx="11">
                  <c:v>146721574.69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5245-9C9C-F889436EE941}"/>
            </c:ext>
          </c:extLst>
        </c:ser>
        <c:ser>
          <c:idx val="1"/>
          <c:order val="1"/>
          <c:tx>
            <c:strRef>
              <c:f>'Kategorie od gry do zdrowie'!$N$1</c:f>
              <c:strCache>
                <c:ptCount val="1"/>
                <c:pt idx="0">
                  <c:v>odzież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zdrowie'!$N$2:$N$13</c:f>
              <c:numCache>
                <c:formatCode>#\ ##0.00\ "zł"</c:formatCode>
                <c:ptCount val="12"/>
                <c:pt idx="0">
                  <c:v>96129291.299999997</c:v>
                </c:pt>
                <c:pt idx="1">
                  <c:v>99622137.230000004</c:v>
                </c:pt>
                <c:pt idx="2">
                  <c:v>134078997.91</c:v>
                </c:pt>
                <c:pt idx="3">
                  <c:v>129600483.04000001</c:v>
                </c:pt>
                <c:pt idx="4">
                  <c:v>126185424.89</c:v>
                </c:pt>
                <c:pt idx="5">
                  <c:v>120032857.09</c:v>
                </c:pt>
                <c:pt idx="6">
                  <c:v>107298864.44</c:v>
                </c:pt>
                <c:pt idx="7">
                  <c:v>109546942.65000001</c:v>
                </c:pt>
                <c:pt idx="8">
                  <c:v>123633256.56999999</c:v>
                </c:pt>
                <c:pt idx="9">
                  <c:v>131153427.17</c:v>
                </c:pt>
                <c:pt idx="10">
                  <c:v>136112971.84</c:v>
                </c:pt>
                <c:pt idx="11">
                  <c:v>164385731.02000001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9-5245-9C9C-F889436EE941}"/>
            </c:ext>
          </c:extLst>
        </c:ser>
        <c:ser>
          <c:idx val="2"/>
          <c:order val="2"/>
          <c:tx>
            <c:strRef>
              <c:f>'Kategorie od gry do zdrowie'!$O$1</c:f>
              <c:strCache>
                <c:ptCount val="1"/>
                <c:pt idx="0">
                  <c:v>odzież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zdrowie'!$O$2:$O$13</c:f>
              <c:numCache>
                <c:formatCode>#\ ##0.00\ "zł"</c:formatCode>
                <c:ptCount val="12"/>
                <c:pt idx="0">
                  <c:v>100859096.84999999</c:v>
                </c:pt>
                <c:pt idx="1">
                  <c:v>108489754.18000001</c:v>
                </c:pt>
                <c:pt idx="2">
                  <c:v>127095585.06999999</c:v>
                </c:pt>
                <c:pt idx="3">
                  <c:v>201531580.83000001</c:v>
                </c:pt>
                <c:pt idx="4">
                  <c:v>178488394.83000001</c:v>
                </c:pt>
                <c:pt idx="5">
                  <c:v>169956812.91</c:v>
                </c:pt>
                <c:pt idx="6">
                  <c:v>148232042.50999999</c:v>
                </c:pt>
                <c:pt idx="7">
                  <c:v>147654138.81</c:v>
                </c:pt>
                <c:pt idx="8">
                  <c:v>155347326.24000001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9-5245-9C9C-F889436E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19679"/>
        <c:axId val="393347599"/>
      </c:barChart>
      <c:catAx>
        <c:axId val="3942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347599"/>
        <c:crosses val="autoZero"/>
        <c:auto val="1"/>
        <c:lblAlgn val="ctr"/>
        <c:lblOffset val="100"/>
        <c:noMultiLvlLbl val="0"/>
      </c:catAx>
      <c:valAx>
        <c:axId val="3933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RTV</a:t>
            </a:r>
            <a:r>
              <a:rPr lang="pl-PL" baseline="0"/>
              <a:t> i AGD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zdrowie'!$M$16</c:f>
              <c:strCache>
                <c:ptCount val="1"/>
                <c:pt idx="0">
                  <c:v>RTV i AGD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zdrowie'!$M$17:$M$28</c:f>
              <c:numCache>
                <c:formatCode>#\ ##0.00\ "zł"</c:formatCode>
                <c:ptCount val="12"/>
                <c:pt idx="0">
                  <c:v>120035053.98</c:v>
                </c:pt>
                <c:pt idx="1">
                  <c:v>107699127.37</c:v>
                </c:pt>
                <c:pt idx="2">
                  <c:v>120195207.67</c:v>
                </c:pt>
                <c:pt idx="3">
                  <c:v>101525341.23</c:v>
                </c:pt>
                <c:pt idx="4">
                  <c:v>111781987.7</c:v>
                </c:pt>
                <c:pt idx="5">
                  <c:v>118092235.39</c:v>
                </c:pt>
                <c:pt idx="6">
                  <c:v>127357003.61</c:v>
                </c:pt>
                <c:pt idx="7">
                  <c:v>123402211.26000001</c:v>
                </c:pt>
                <c:pt idx="8">
                  <c:v>129271977.7</c:v>
                </c:pt>
                <c:pt idx="9">
                  <c:v>142669614.96000001</c:v>
                </c:pt>
                <c:pt idx="10">
                  <c:v>177275892.02000001</c:v>
                </c:pt>
                <c:pt idx="11">
                  <c:v>219373278.96000001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214D-A704-F60354D8FD75}"/>
            </c:ext>
          </c:extLst>
        </c:ser>
        <c:ser>
          <c:idx val="1"/>
          <c:order val="1"/>
          <c:tx>
            <c:strRef>
              <c:f>'Kategorie od gry do zdrowie'!$N$16</c:f>
              <c:strCache>
                <c:ptCount val="1"/>
                <c:pt idx="0">
                  <c:v>RTV i AGD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zdrowie'!$N$17:$N$28</c:f>
              <c:numCache>
                <c:formatCode>#\ ##0.00\ "zł"</c:formatCode>
                <c:ptCount val="12"/>
                <c:pt idx="0">
                  <c:v>155588375.30000001</c:v>
                </c:pt>
                <c:pt idx="1">
                  <c:v>133591662.79000001</c:v>
                </c:pt>
                <c:pt idx="2">
                  <c:v>149289290.78999999</c:v>
                </c:pt>
                <c:pt idx="3">
                  <c:v>135329087.55000001</c:v>
                </c:pt>
                <c:pt idx="4">
                  <c:v>143944855.44</c:v>
                </c:pt>
                <c:pt idx="5">
                  <c:v>144776022.94999999</c:v>
                </c:pt>
                <c:pt idx="6">
                  <c:v>154589145.13999999</c:v>
                </c:pt>
                <c:pt idx="7">
                  <c:v>149317713.44999999</c:v>
                </c:pt>
                <c:pt idx="8">
                  <c:v>167440583.81</c:v>
                </c:pt>
                <c:pt idx="9">
                  <c:v>180538523.03999999</c:v>
                </c:pt>
                <c:pt idx="10">
                  <c:v>222350491.46000001</c:v>
                </c:pt>
                <c:pt idx="11">
                  <c:v>272586962.98000002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214D-A704-F60354D8FD75}"/>
            </c:ext>
          </c:extLst>
        </c:ser>
        <c:ser>
          <c:idx val="2"/>
          <c:order val="2"/>
          <c:tx>
            <c:strRef>
              <c:f>'Kategorie od gry do zdrowie'!$O$16</c:f>
              <c:strCache>
                <c:ptCount val="1"/>
                <c:pt idx="0">
                  <c:v>RTV i AGD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zdrowie'!$O$17:$O$28</c:f>
              <c:numCache>
                <c:formatCode>#\ ##0.00\ "zł"</c:formatCode>
                <c:ptCount val="12"/>
                <c:pt idx="0">
                  <c:v>193583309.84</c:v>
                </c:pt>
                <c:pt idx="1">
                  <c:v>176664036.90000001</c:v>
                </c:pt>
                <c:pt idx="2">
                  <c:v>234037570.91</c:v>
                </c:pt>
                <c:pt idx="3">
                  <c:v>271840714.83999997</c:v>
                </c:pt>
                <c:pt idx="4">
                  <c:v>255916421.65000001</c:v>
                </c:pt>
                <c:pt idx="5">
                  <c:v>227325339.43000001</c:v>
                </c:pt>
                <c:pt idx="6">
                  <c:v>228391879.53999999</c:v>
                </c:pt>
                <c:pt idx="7">
                  <c:v>224748559.53999999</c:v>
                </c:pt>
                <c:pt idx="8">
                  <c:v>236863647.44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214D-A704-F60354D8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87311"/>
        <c:axId val="387259007"/>
      </c:barChart>
      <c:catAx>
        <c:axId val="387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259007"/>
        <c:crosses val="autoZero"/>
        <c:auto val="1"/>
        <c:lblAlgn val="ctr"/>
        <c:lblOffset val="100"/>
        <c:noMultiLvlLbl val="0"/>
      </c:catAx>
      <c:valAx>
        <c:axId val="387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zdrowie'!$M$31</c:f>
              <c:strCache>
                <c:ptCount val="1"/>
                <c:pt idx="0">
                  <c:v>Sport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zdrowie'!$M$32:$M$43</c:f>
              <c:numCache>
                <c:formatCode>#\ ##0.00\ "zł"</c:formatCode>
                <c:ptCount val="12"/>
                <c:pt idx="0">
                  <c:v>70929328.560000002</c:v>
                </c:pt>
                <c:pt idx="1">
                  <c:v>64492495.43</c:v>
                </c:pt>
                <c:pt idx="2">
                  <c:v>76777832.439999998</c:v>
                </c:pt>
                <c:pt idx="3">
                  <c:v>110164960.78</c:v>
                </c:pt>
                <c:pt idx="4">
                  <c:v>117707866</c:v>
                </c:pt>
                <c:pt idx="5">
                  <c:v>100966083.25</c:v>
                </c:pt>
                <c:pt idx="6">
                  <c:v>103860230.89</c:v>
                </c:pt>
                <c:pt idx="7">
                  <c:v>86596907.379999995</c:v>
                </c:pt>
                <c:pt idx="8">
                  <c:v>72054076.549999997</c:v>
                </c:pt>
                <c:pt idx="9">
                  <c:v>64010868.060000002</c:v>
                </c:pt>
                <c:pt idx="10">
                  <c:v>71492065.709999993</c:v>
                </c:pt>
                <c:pt idx="11">
                  <c:v>95228135.680000007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AF49-B3AD-A62850995450}"/>
            </c:ext>
          </c:extLst>
        </c:ser>
        <c:ser>
          <c:idx val="1"/>
          <c:order val="1"/>
          <c:tx>
            <c:strRef>
              <c:f>'Kategorie od gry do zdrowie'!$N$31</c:f>
              <c:strCache>
                <c:ptCount val="1"/>
                <c:pt idx="0">
                  <c:v>Sport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zdrowie'!$N$32:$N$43</c:f>
              <c:numCache>
                <c:formatCode>#\ ##0.00\ "zł"</c:formatCode>
                <c:ptCount val="12"/>
                <c:pt idx="0">
                  <c:v>87633823.170000002</c:v>
                </c:pt>
                <c:pt idx="1">
                  <c:v>81410567.609999999</c:v>
                </c:pt>
                <c:pt idx="2">
                  <c:v>102924310.68000001</c:v>
                </c:pt>
                <c:pt idx="3">
                  <c:v>120924310.68000001</c:v>
                </c:pt>
                <c:pt idx="4">
                  <c:v>120597868.36</c:v>
                </c:pt>
                <c:pt idx="5">
                  <c:v>124653150.52</c:v>
                </c:pt>
                <c:pt idx="6">
                  <c:v>123894264.23</c:v>
                </c:pt>
                <c:pt idx="7">
                  <c:v>104923875</c:v>
                </c:pt>
                <c:pt idx="8">
                  <c:v>87912777.349999994</c:v>
                </c:pt>
                <c:pt idx="9">
                  <c:v>78674199.530000001</c:v>
                </c:pt>
                <c:pt idx="10">
                  <c:v>86651849.170000002</c:v>
                </c:pt>
                <c:pt idx="11">
                  <c:v>111812067.62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B-AF49-B3AD-A62850995450}"/>
            </c:ext>
          </c:extLst>
        </c:ser>
        <c:ser>
          <c:idx val="2"/>
          <c:order val="2"/>
          <c:tx>
            <c:strRef>
              <c:f>'Kategorie od gry do zdrowie'!$O$31</c:f>
              <c:strCache>
                <c:ptCount val="1"/>
                <c:pt idx="0">
                  <c:v>Sport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zdrowie'!$O$32:$O$43</c:f>
              <c:numCache>
                <c:formatCode>#\ ##0.00\ "zł"</c:formatCode>
                <c:ptCount val="12"/>
                <c:pt idx="0">
                  <c:v>100309531.70999999</c:v>
                </c:pt>
                <c:pt idx="1">
                  <c:v>103510573.36</c:v>
                </c:pt>
                <c:pt idx="2">
                  <c:v>148654197.81999999</c:v>
                </c:pt>
                <c:pt idx="3">
                  <c:v>204292641</c:v>
                </c:pt>
                <c:pt idx="4">
                  <c:v>232402047.66999999</c:v>
                </c:pt>
                <c:pt idx="5">
                  <c:v>215477959.72999999</c:v>
                </c:pt>
                <c:pt idx="6">
                  <c:v>202505493.00999999</c:v>
                </c:pt>
                <c:pt idx="7">
                  <c:v>171984757.80000001</c:v>
                </c:pt>
                <c:pt idx="8">
                  <c:v>135308348.87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B-AF49-B3AD-A6285099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67791"/>
        <c:axId val="393437407"/>
      </c:barChart>
      <c:catAx>
        <c:axId val="393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37407"/>
        <c:crosses val="autoZero"/>
        <c:auto val="1"/>
        <c:lblAlgn val="ctr"/>
        <c:lblOffset val="100"/>
        <c:noMultiLvlLbl val="0"/>
      </c:catAx>
      <c:valAx>
        <c:axId val="3934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Bilety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gadżety'!$B$1</c:f>
              <c:strCache>
                <c:ptCount val="1"/>
                <c:pt idx="0">
                  <c:v>Bilety2018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gadżety'!$A$2:$A$14</c:f>
              <c:strCache>
                <c:ptCount val="13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  <c:pt idx="12">
                  <c:v>suma</c:v>
                </c:pt>
              </c:strCache>
            </c:strRef>
          </c:cat>
          <c:val>
            <c:numRef>
              <c:f>'Kategorie od bilet do gadżety'!$B$2:$B$14</c:f>
              <c:numCache>
                <c:formatCode>#\ ##0.00\ "zł"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90631.55</c:v>
                </c:pt>
                <c:pt idx="3">
                  <c:v>208133.5</c:v>
                </c:pt>
                <c:pt idx="4">
                  <c:v>427002.3</c:v>
                </c:pt>
                <c:pt idx="5">
                  <c:v>581721.91</c:v>
                </c:pt>
                <c:pt idx="6">
                  <c:v>419273.39</c:v>
                </c:pt>
                <c:pt idx="7">
                  <c:v>215072.37</c:v>
                </c:pt>
                <c:pt idx="8">
                  <c:v>188593.92000000001</c:v>
                </c:pt>
                <c:pt idx="9">
                  <c:v>263987.59999999998</c:v>
                </c:pt>
                <c:pt idx="10">
                  <c:v>236087.17</c:v>
                </c:pt>
                <c:pt idx="11">
                  <c:v>200039.2</c:v>
                </c:pt>
                <c:pt idx="12">
                  <c:v>2830542.91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F-6247-9949-66386B03F78B}"/>
            </c:ext>
          </c:extLst>
        </c:ser>
        <c:ser>
          <c:idx val="1"/>
          <c:order val="1"/>
          <c:tx>
            <c:strRef>
              <c:f>'Kategorie od bilet do gadżety'!$C$1</c:f>
              <c:strCache>
                <c:ptCount val="1"/>
                <c:pt idx="0">
                  <c:v>Bilety2019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gadżety'!$A$2:$A$14</c:f>
              <c:strCache>
                <c:ptCount val="13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  <c:pt idx="12">
                  <c:v>suma</c:v>
                </c:pt>
              </c:strCache>
            </c:strRef>
          </c:cat>
          <c:val>
            <c:numRef>
              <c:f>'Kategorie od bilet do gadżety'!$C$2:$C$14</c:f>
              <c:numCache>
                <c:formatCode>#\ ##0.00\ "zł"</c:formatCode>
                <c:ptCount val="13"/>
                <c:pt idx="0">
                  <c:v>262445.23</c:v>
                </c:pt>
                <c:pt idx="1">
                  <c:v>273339.03000000003</c:v>
                </c:pt>
                <c:pt idx="2">
                  <c:v>269280.26</c:v>
                </c:pt>
                <c:pt idx="3">
                  <c:v>219785.37</c:v>
                </c:pt>
                <c:pt idx="4">
                  <c:v>385634.04</c:v>
                </c:pt>
                <c:pt idx="5">
                  <c:v>477584.24</c:v>
                </c:pt>
                <c:pt idx="6">
                  <c:v>440336.04</c:v>
                </c:pt>
                <c:pt idx="7">
                  <c:v>370767.31</c:v>
                </c:pt>
                <c:pt idx="8">
                  <c:v>218169.88</c:v>
                </c:pt>
                <c:pt idx="9">
                  <c:v>338194.85</c:v>
                </c:pt>
                <c:pt idx="10">
                  <c:v>0</c:v>
                </c:pt>
                <c:pt idx="11">
                  <c:v>0</c:v>
                </c:pt>
                <c:pt idx="12">
                  <c:v>3255536.25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F-6247-9949-66386B03F78B}"/>
            </c:ext>
          </c:extLst>
        </c:ser>
        <c:ser>
          <c:idx val="2"/>
          <c:order val="2"/>
          <c:tx>
            <c:strRef>
              <c:f>'Kategorie od bilet do gadżety'!$D$1</c:f>
              <c:strCache>
                <c:ptCount val="1"/>
                <c:pt idx="0">
                  <c:v>Bilety2020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gadżety'!$A$2:$A$14</c:f>
              <c:strCache>
                <c:ptCount val="13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  <c:pt idx="12">
                  <c:v>suma</c:v>
                </c:pt>
              </c:strCache>
            </c:strRef>
          </c:cat>
          <c:val>
            <c:numRef>
              <c:f>'Kategorie od bilet do gadżety'!$D$2:$D$14</c:f>
              <c:numCache>
                <c:formatCode>#\ ##0.00\ "zł"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F-6247-9949-66386B03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81247"/>
        <c:axId val="314302463"/>
      </c:barChart>
      <c:catAx>
        <c:axId val="2869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4302463"/>
        <c:crosses val="autoZero"/>
        <c:auto val="1"/>
        <c:lblAlgn val="ctr"/>
        <c:lblOffset val="100"/>
        <c:noMultiLvlLbl val="0"/>
      </c:catAx>
      <c:valAx>
        <c:axId val="3143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9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Sztuka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zdrowie'!$M$46</c:f>
              <c:strCache>
                <c:ptCount val="1"/>
                <c:pt idx="0">
                  <c:v>Sztuka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zdrowie'!$L$47:$L$58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zdrowie'!$M$47:$M$58</c:f>
              <c:numCache>
                <c:formatCode>#\ ##0.00\ "zł"</c:formatCode>
                <c:ptCount val="12"/>
                <c:pt idx="0">
                  <c:v>491866.49</c:v>
                </c:pt>
                <c:pt idx="1">
                  <c:v>437580.77</c:v>
                </c:pt>
                <c:pt idx="2">
                  <c:v>466068.99</c:v>
                </c:pt>
                <c:pt idx="3">
                  <c:v>359695.88</c:v>
                </c:pt>
                <c:pt idx="4">
                  <c:v>379135.76</c:v>
                </c:pt>
                <c:pt idx="5">
                  <c:v>367168.05</c:v>
                </c:pt>
                <c:pt idx="6">
                  <c:v>415396.77</c:v>
                </c:pt>
                <c:pt idx="7">
                  <c:v>398799</c:v>
                </c:pt>
                <c:pt idx="8">
                  <c:v>381670.53</c:v>
                </c:pt>
                <c:pt idx="9">
                  <c:v>509148.68</c:v>
                </c:pt>
                <c:pt idx="10">
                  <c:v>623691.51</c:v>
                </c:pt>
                <c:pt idx="11">
                  <c:v>844484.31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C-5D4F-8334-9AFDAC214FF1}"/>
            </c:ext>
          </c:extLst>
        </c:ser>
        <c:ser>
          <c:idx val="1"/>
          <c:order val="1"/>
          <c:tx>
            <c:strRef>
              <c:f>'Kategorie od gry do zdrowie'!$N$46</c:f>
              <c:strCache>
                <c:ptCount val="1"/>
                <c:pt idx="0">
                  <c:v>Sztuka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zdrowie'!$L$47:$L$58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zdrowie'!$N$47:$N$58</c:f>
              <c:numCache>
                <c:formatCode>#\ ##0.00\ "zł"</c:formatCode>
                <c:ptCount val="12"/>
                <c:pt idx="0">
                  <c:v>626687.06000000006</c:v>
                </c:pt>
                <c:pt idx="1">
                  <c:v>630964.31999999995</c:v>
                </c:pt>
                <c:pt idx="2">
                  <c:v>740885.85</c:v>
                </c:pt>
                <c:pt idx="3">
                  <c:v>522137.1</c:v>
                </c:pt>
                <c:pt idx="4">
                  <c:v>515407.82</c:v>
                </c:pt>
                <c:pt idx="5">
                  <c:v>426034.78</c:v>
                </c:pt>
                <c:pt idx="6">
                  <c:v>534475.81000000006</c:v>
                </c:pt>
                <c:pt idx="7">
                  <c:v>501474.96</c:v>
                </c:pt>
                <c:pt idx="8">
                  <c:v>654781.34</c:v>
                </c:pt>
                <c:pt idx="9">
                  <c:v>597742.23</c:v>
                </c:pt>
                <c:pt idx="10">
                  <c:v>614694.68000000005</c:v>
                </c:pt>
                <c:pt idx="11">
                  <c:v>681015.87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C-5D4F-8334-9AFDAC214FF1}"/>
            </c:ext>
          </c:extLst>
        </c:ser>
        <c:ser>
          <c:idx val="2"/>
          <c:order val="2"/>
          <c:tx>
            <c:strRef>
              <c:f>'Kategorie od gry do zdrowie'!$O$46</c:f>
              <c:strCache>
                <c:ptCount val="1"/>
                <c:pt idx="0">
                  <c:v>Sztuka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zdrowie'!$L$47:$L$58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zdrowie'!$O$47:$O$58</c:f>
              <c:numCache>
                <c:formatCode>#\ ##0.00\ "zł"</c:formatCode>
                <c:ptCount val="12"/>
                <c:pt idx="0">
                  <c:v>576057.37</c:v>
                </c:pt>
                <c:pt idx="1">
                  <c:v>469624.05</c:v>
                </c:pt>
                <c:pt idx="2">
                  <c:v>567477.79</c:v>
                </c:pt>
                <c:pt idx="3">
                  <c:v>621300.6</c:v>
                </c:pt>
                <c:pt idx="4">
                  <c:v>749638.06</c:v>
                </c:pt>
                <c:pt idx="5">
                  <c:v>928842.03</c:v>
                </c:pt>
                <c:pt idx="6">
                  <c:v>568438.52</c:v>
                </c:pt>
                <c:pt idx="7">
                  <c:v>558518.79</c:v>
                </c:pt>
                <c:pt idx="8">
                  <c:v>530291.37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C-5D4F-8334-9AFDAC21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366927"/>
        <c:axId val="392039631"/>
      </c:barChart>
      <c:catAx>
        <c:axId val="3933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039631"/>
        <c:crosses val="autoZero"/>
        <c:auto val="1"/>
        <c:lblAlgn val="ctr"/>
        <c:lblOffset val="100"/>
        <c:noMultiLvlLbl val="0"/>
      </c:catAx>
      <c:valAx>
        <c:axId val="3920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3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Telefony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zdrowie'!$M$61</c:f>
              <c:strCache>
                <c:ptCount val="1"/>
                <c:pt idx="0">
                  <c:v>telefony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zdrowie'!$L$62:$L$73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zdrowie'!$M$62:$M$73</c:f>
              <c:numCache>
                <c:formatCode>#\ ##0.00\ "zł"</c:formatCode>
                <c:ptCount val="12"/>
                <c:pt idx="0">
                  <c:v>97099694.980000004</c:v>
                </c:pt>
                <c:pt idx="1">
                  <c:v>89612009.379999995</c:v>
                </c:pt>
                <c:pt idx="2">
                  <c:v>96352189.909999996</c:v>
                </c:pt>
                <c:pt idx="3">
                  <c:v>86416571.359999999</c:v>
                </c:pt>
                <c:pt idx="4">
                  <c:v>98423761.129999995</c:v>
                </c:pt>
                <c:pt idx="5">
                  <c:v>106501219.33</c:v>
                </c:pt>
                <c:pt idx="6">
                  <c:v>119921193.84999999</c:v>
                </c:pt>
                <c:pt idx="7">
                  <c:v>119469443.95</c:v>
                </c:pt>
                <c:pt idx="8">
                  <c:v>112525000.52</c:v>
                </c:pt>
                <c:pt idx="9">
                  <c:v>118140847.06</c:v>
                </c:pt>
                <c:pt idx="10">
                  <c:v>125681963.75</c:v>
                </c:pt>
                <c:pt idx="11">
                  <c:v>150786289.19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8C41-B7C7-CE1139CF8AE8}"/>
            </c:ext>
          </c:extLst>
        </c:ser>
        <c:ser>
          <c:idx val="1"/>
          <c:order val="1"/>
          <c:tx>
            <c:strRef>
              <c:f>'Kategorie od gry do zdrowie'!$N$61</c:f>
              <c:strCache>
                <c:ptCount val="1"/>
                <c:pt idx="0">
                  <c:v>telefony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zdrowie'!$L$62:$L$73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zdrowie'!$N$62:$N$73</c:f>
              <c:numCache>
                <c:formatCode>#\ ##0.00\ "zł"</c:formatCode>
                <c:ptCount val="12"/>
                <c:pt idx="0">
                  <c:v>117458075.76000001</c:v>
                </c:pt>
                <c:pt idx="1">
                  <c:v>97353616.959999993</c:v>
                </c:pt>
                <c:pt idx="2">
                  <c:v>106585442.54000001</c:v>
                </c:pt>
                <c:pt idx="3">
                  <c:v>102367191.73999999</c:v>
                </c:pt>
                <c:pt idx="4">
                  <c:v>114951663.54000001</c:v>
                </c:pt>
                <c:pt idx="5">
                  <c:v>115886254.79000001</c:v>
                </c:pt>
                <c:pt idx="6">
                  <c:v>139036750.74000001</c:v>
                </c:pt>
                <c:pt idx="7">
                  <c:v>131462123.03</c:v>
                </c:pt>
                <c:pt idx="8">
                  <c:v>130576022.51000001</c:v>
                </c:pt>
                <c:pt idx="9">
                  <c:v>132708383.63</c:v>
                </c:pt>
                <c:pt idx="10">
                  <c:v>139537433.18000001</c:v>
                </c:pt>
                <c:pt idx="11">
                  <c:v>172395276.03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7-8C41-B7C7-CE1139CF8AE8}"/>
            </c:ext>
          </c:extLst>
        </c:ser>
        <c:ser>
          <c:idx val="2"/>
          <c:order val="2"/>
          <c:tx>
            <c:strRef>
              <c:f>'Kategorie od gry do zdrowie'!$O$61</c:f>
              <c:strCache>
                <c:ptCount val="1"/>
                <c:pt idx="0">
                  <c:v>telefony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zdrowie'!$L$62:$L$73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zdrowie'!$O$62:$O$73</c:f>
              <c:numCache>
                <c:formatCode>#\ ##0.00\ "zł"</c:formatCode>
                <c:ptCount val="12"/>
                <c:pt idx="0">
                  <c:v>123098618.25</c:v>
                </c:pt>
                <c:pt idx="1">
                  <c:v>107541615.31</c:v>
                </c:pt>
                <c:pt idx="2">
                  <c:v>113800973.56</c:v>
                </c:pt>
                <c:pt idx="3">
                  <c:v>130662222.17</c:v>
                </c:pt>
                <c:pt idx="4">
                  <c:v>137819062.38</c:v>
                </c:pt>
                <c:pt idx="5">
                  <c:v>134568563.09</c:v>
                </c:pt>
                <c:pt idx="6">
                  <c:v>144603739.69</c:v>
                </c:pt>
                <c:pt idx="7">
                  <c:v>142386369.59999999</c:v>
                </c:pt>
                <c:pt idx="8">
                  <c:v>141888029.84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7-8C41-B7C7-CE1139CF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13007"/>
        <c:axId val="386867839"/>
      </c:barChart>
      <c:catAx>
        <c:axId val="3867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867839"/>
        <c:crosses val="autoZero"/>
        <c:auto val="1"/>
        <c:lblAlgn val="ctr"/>
        <c:lblOffset val="100"/>
        <c:noMultiLvlLbl val="0"/>
      </c:catAx>
      <c:valAx>
        <c:axId val="3868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7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Zdrowie</a:t>
            </a:r>
            <a:r>
              <a:rPr lang="pl-PL" baseline="0"/>
              <a:t> i uroda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gry do zdrowie'!$M$76</c:f>
              <c:strCache>
                <c:ptCount val="1"/>
                <c:pt idx="0">
                  <c:v>Zdrowie i Uroda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gry do zdrowie'!$L$77:$L$88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zdrowie'!$M$77:$M$88</c:f>
              <c:numCache>
                <c:formatCode>#\ ##0.00\ "zł"</c:formatCode>
                <c:ptCount val="12"/>
                <c:pt idx="0">
                  <c:v>76202561.5</c:v>
                </c:pt>
                <c:pt idx="1">
                  <c:v>69714274.950000003</c:v>
                </c:pt>
                <c:pt idx="2">
                  <c:v>72136567.409999996</c:v>
                </c:pt>
                <c:pt idx="3">
                  <c:v>63251444.5</c:v>
                </c:pt>
                <c:pt idx="4">
                  <c:v>67864339.099999994</c:v>
                </c:pt>
                <c:pt idx="5">
                  <c:v>70100792.989999995</c:v>
                </c:pt>
                <c:pt idx="6">
                  <c:v>76685047.299999997</c:v>
                </c:pt>
                <c:pt idx="7">
                  <c:v>72613003.549999997</c:v>
                </c:pt>
                <c:pt idx="8">
                  <c:v>76162280.900000006</c:v>
                </c:pt>
                <c:pt idx="9">
                  <c:v>81525675.219999999</c:v>
                </c:pt>
                <c:pt idx="10">
                  <c:v>95111596.430000007</c:v>
                </c:pt>
                <c:pt idx="11">
                  <c:v>116354935.74000001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2-8546-8642-2101AA11903E}"/>
            </c:ext>
          </c:extLst>
        </c:ser>
        <c:ser>
          <c:idx val="1"/>
          <c:order val="1"/>
          <c:tx>
            <c:strRef>
              <c:f>'Kategorie od gry do zdrowie'!$N$76</c:f>
              <c:strCache>
                <c:ptCount val="1"/>
                <c:pt idx="0">
                  <c:v>Zdrowie i Uroda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gry do zdrowie'!$L$77:$L$88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zdrowie'!$N$77:$N$88</c:f>
              <c:numCache>
                <c:formatCode>#\ ##0.00\ "zł"</c:formatCode>
                <c:ptCount val="12"/>
                <c:pt idx="0">
                  <c:v>96280527.920000002</c:v>
                </c:pt>
                <c:pt idx="1">
                  <c:v>89266531.590000004</c:v>
                </c:pt>
                <c:pt idx="2">
                  <c:v>94943915.729999989</c:v>
                </c:pt>
                <c:pt idx="3">
                  <c:v>85578507.920000002</c:v>
                </c:pt>
                <c:pt idx="4">
                  <c:v>96546756</c:v>
                </c:pt>
                <c:pt idx="5">
                  <c:v>87340708.469999999</c:v>
                </c:pt>
                <c:pt idx="6">
                  <c:v>100778781.09999999</c:v>
                </c:pt>
                <c:pt idx="7">
                  <c:v>97149678.330000013</c:v>
                </c:pt>
                <c:pt idx="8">
                  <c:v>102369766.17</c:v>
                </c:pt>
                <c:pt idx="9">
                  <c:v>112428266.92</c:v>
                </c:pt>
                <c:pt idx="10">
                  <c:v>124879119.95999999</c:v>
                </c:pt>
                <c:pt idx="11">
                  <c:v>151474368.04000002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2-8546-8642-2101AA11903E}"/>
            </c:ext>
          </c:extLst>
        </c:ser>
        <c:ser>
          <c:idx val="2"/>
          <c:order val="2"/>
          <c:tx>
            <c:strRef>
              <c:f>'Kategorie od gry do zdrowie'!$O$76</c:f>
              <c:strCache>
                <c:ptCount val="1"/>
                <c:pt idx="0">
                  <c:v>Zdrowie i Uroda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gry do zdrowie'!$L$77:$L$88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gry do zdrowie'!$O$77:$O$88</c:f>
              <c:numCache>
                <c:formatCode>#\ ##0.00\ "zł"</c:formatCode>
                <c:ptCount val="12"/>
                <c:pt idx="0">
                  <c:v>129630035.64</c:v>
                </c:pt>
                <c:pt idx="1">
                  <c:v>151530819.56</c:v>
                </c:pt>
                <c:pt idx="2">
                  <c:v>216087407.60000002</c:v>
                </c:pt>
                <c:pt idx="3">
                  <c:v>211748989.78</c:v>
                </c:pt>
                <c:pt idx="4">
                  <c:v>187653990.38999999</c:v>
                </c:pt>
                <c:pt idx="5">
                  <c:v>162177940.69999999</c:v>
                </c:pt>
                <c:pt idx="6">
                  <c:v>173250101.84</c:v>
                </c:pt>
                <c:pt idx="7">
                  <c:v>188010293.91000003</c:v>
                </c:pt>
                <c:pt idx="8">
                  <c:v>176809096.77000001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2-8546-8642-2101AA11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56480"/>
        <c:axId val="413598351"/>
      </c:barChart>
      <c:catAx>
        <c:axId val="20281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598351"/>
        <c:crosses val="autoZero"/>
        <c:auto val="1"/>
        <c:lblAlgn val="ctr"/>
        <c:lblOffset val="100"/>
        <c:noMultiLvlLbl val="0"/>
      </c:catAx>
      <c:valAx>
        <c:axId val="4135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1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Vouchery</a:t>
            </a:r>
            <a:r>
              <a:rPr lang="pl-PL" baseline="0"/>
              <a:t> i kupony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gadżety'!$B$16</c:f>
              <c:strCache>
                <c:ptCount val="1"/>
                <c:pt idx="0">
                  <c:v>Vouchery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gadżety'!$A$17:$A$28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gadżety'!$B$17:$B$28</c:f>
              <c:numCache>
                <c:formatCode>#\ ##0.00\ "zł"</c:formatCode>
                <c:ptCount val="12"/>
                <c:pt idx="0">
                  <c:v>498905.61</c:v>
                </c:pt>
                <c:pt idx="1">
                  <c:v>480747.95</c:v>
                </c:pt>
                <c:pt idx="2">
                  <c:v>899943.06</c:v>
                </c:pt>
                <c:pt idx="3">
                  <c:v>955228.01</c:v>
                </c:pt>
                <c:pt idx="4">
                  <c:v>974428.08</c:v>
                </c:pt>
                <c:pt idx="5">
                  <c:v>1100955.5900000001</c:v>
                </c:pt>
                <c:pt idx="6">
                  <c:v>1180790.1599999999</c:v>
                </c:pt>
                <c:pt idx="7">
                  <c:v>790859.56</c:v>
                </c:pt>
                <c:pt idx="8">
                  <c:v>382279.91</c:v>
                </c:pt>
                <c:pt idx="9">
                  <c:v>247232.33</c:v>
                </c:pt>
                <c:pt idx="10">
                  <c:v>306879.64</c:v>
                </c:pt>
                <c:pt idx="11">
                  <c:v>419533.52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7042-AEF7-83F81039F265}"/>
            </c:ext>
          </c:extLst>
        </c:ser>
        <c:ser>
          <c:idx val="1"/>
          <c:order val="1"/>
          <c:tx>
            <c:strRef>
              <c:f>'Kategorie od bilet do gadżety'!$C$16</c:f>
              <c:strCache>
                <c:ptCount val="1"/>
                <c:pt idx="0">
                  <c:v>Vouchery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gadżety'!$A$17:$A$28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gadżety'!$C$17:$C$28</c:f>
              <c:numCache>
                <c:formatCode>#\ ##0.00\ "zł"</c:formatCode>
                <c:ptCount val="12"/>
                <c:pt idx="0">
                  <c:v>446932.85</c:v>
                </c:pt>
                <c:pt idx="1">
                  <c:v>306392.89</c:v>
                </c:pt>
                <c:pt idx="2">
                  <c:v>281359.18</c:v>
                </c:pt>
                <c:pt idx="3">
                  <c:v>248284.1</c:v>
                </c:pt>
                <c:pt idx="4">
                  <c:v>297020.56</c:v>
                </c:pt>
                <c:pt idx="5">
                  <c:v>407970.06</c:v>
                </c:pt>
                <c:pt idx="6">
                  <c:v>429028.41</c:v>
                </c:pt>
                <c:pt idx="7">
                  <c:v>618830.42000000004</c:v>
                </c:pt>
                <c:pt idx="8">
                  <c:v>341898.12</c:v>
                </c:pt>
                <c:pt idx="9">
                  <c:v>14468.05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4-7042-AEF7-83F81039F265}"/>
            </c:ext>
          </c:extLst>
        </c:ser>
        <c:ser>
          <c:idx val="2"/>
          <c:order val="2"/>
          <c:tx>
            <c:strRef>
              <c:f>'Kategorie od bilet do gadżety'!$D$16</c:f>
              <c:strCache>
                <c:ptCount val="1"/>
                <c:pt idx="0">
                  <c:v>Vouchery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gadżety'!$A$17:$A$28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gadżety'!$D$17:$D$28</c:f>
              <c:numCache>
                <c:formatCode>#\ ##0.00\ "zł"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4-7042-AEF7-83F81039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156687"/>
        <c:axId val="373077759"/>
      </c:barChart>
      <c:catAx>
        <c:axId val="3141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077759"/>
        <c:crosses val="autoZero"/>
        <c:auto val="1"/>
        <c:lblAlgn val="ctr"/>
        <c:lblOffset val="100"/>
        <c:noMultiLvlLbl val="0"/>
      </c:catAx>
      <c:valAx>
        <c:axId val="3730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41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Bizuteria</a:t>
            </a:r>
            <a:r>
              <a:rPr lang="pl-PL" baseline="0"/>
              <a:t> i zegarki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gadżety'!$B$31</c:f>
              <c:strCache>
                <c:ptCount val="1"/>
                <c:pt idx="0">
                  <c:v>Biżuteria i zegarki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gadżety'!$B$32:$B$43</c:f>
              <c:numCache>
                <c:formatCode>#\ ##0.00\ "zł"</c:formatCode>
                <c:ptCount val="12"/>
                <c:pt idx="0">
                  <c:v>13511149.439999999</c:v>
                </c:pt>
                <c:pt idx="1">
                  <c:v>13851181.449999999</c:v>
                </c:pt>
                <c:pt idx="2">
                  <c:v>14034994.369999999</c:v>
                </c:pt>
                <c:pt idx="3">
                  <c:v>13637195.43</c:v>
                </c:pt>
                <c:pt idx="4">
                  <c:v>16817277.440000001</c:v>
                </c:pt>
                <c:pt idx="5">
                  <c:v>14928477.140000001</c:v>
                </c:pt>
                <c:pt idx="6">
                  <c:v>16273159</c:v>
                </c:pt>
                <c:pt idx="7">
                  <c:v>16508246.57</c:v>
                </c:pt>
                <c:pt idx="8">
                  <c:v>15179515.619999999</c:v>
                </c:pt>
                <c:pt idx="9">
                  <c:v>14870833.199999999</c:v>
                </c:pt>
                <c:pt idx="10">
                  <c:v>19945565.690000001</c:v>
                </c:pt>
                <c:pt idx="11">
                  <c:v>41921935.909999996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CB49-A142-8563E6494F3F}"/>
            </c:ext>
          </c:extLst>
        </c:ser>
        <c:ser>
          <c:idx val="1"/>
          <c:order val="1"/>
          <c:tx>
            <c:strRef>
              <c:f>'Kategorie od bilet do gadżety'!$C$31</c:f>
              <c:strCache>
                <c:ptCount val="1"/>
                <c:pt idx="0">
                  <c:v>Biżuteria i zegarki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gadżety'!$C$32:$C$43</c:f>
              <c:numCache>
                <c:formatCode>#\ ##0.00\ "zł"</c:formatCode>
                <c:ptCount val="12"/>
                <c:pt idx="0">
                  <c:v>16599582.109999999</c:v>
                </c:pt>
                <c:pt idx="1">
                  <c:v>17564653.73</c:v>
                </c:pt>
                <c:pt idx="2">
                  <c:v>16327641.630000001</c:v>
                </c:pt>
                <c:pt idx="3">
                  <c:v>15687461.539999999</c:v>
                </c:pt>
                <c:pt idx="4">
                  <c:v>19015364.510000002</c:v>
                </c:pt>
                <c:pt idx="5">
                  <c:v>16432993.58</c:v>
                </c:pt>
                <c:pt idx="6">
                  <c:v>18968880.579999998</c:v>
                </c:pt>
                <c:pt idx="7">
                  <c:v>18772133.940000001</c:v>
                </c:pt>
                <c:pt idx="8">
                  <c:v>18028921.190000001</c:v>
                </c:pt>
                <c:pt idx="9">
                  <c:v>18010236.59</c:v>
                </c:pt>
                <c:pt idx="10">
                  <c:v>23375181.649999999</c:v>
                </c:pt>
                <c:pt idx="11">
                  <c:v>47256413.479999997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3-CB49-A142-8563E6494F3F}"/>
            </c:ext>
          </c:extLst>
        </c:ser>
        <c:ser>
          <c:idx val="2"/>
          <c:order val="2"/>
          <c:tx>
            <c:strRef>
              <c:f>'Kategorie od bilet do gadżety'!$D$31</c:f>
              <c:strCache>
                <c:ptCount val="1"/>
                <c:pt idx="0">
                  <c:v>Biżuteria i zegarki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gadżety'!$D$32:$D$43</c:f>
              <c:numCache>
                <c:formatCode>#\ ##0.00\ "zł"</c:formatCode>
                <c:ptCount val="12"/>
                <c:pt idx="0">
                  <c:v>18801430.41</c:v>
                </c:pt>
                <c:pt idx="1">
                  <c:v>20292131.25</c:v>
                </c:pt>
                <c:pt idx="2">
                  <c:v>16804601.57</c:v>
                </c:pt>
                <c:pt idx="3">
                  <c:v>19377267.809999999</c:v>
                </c:pt>
                <c:pt idx="4">
                  <c:v>24011481.52</c:v>
                </c:pt>
                <c:pt idx="5">
                  <c:v>23753888.100000001</c:v>
                </c:pt>
                <c:pt idx="6">
                  <c:v>24485858.440000001</c:v>
                </c:pt>
                <c:pt idx="7">
                  <c:v>26014891.539999999</c:v>
                </c:pt>
                <c:pt idx="8">
                  <c:v>24142029.640000001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3-CB49-A142-8563E649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37487"/>
        <c:axId val="327629359"/>
      </c:barChart>
      <c:catAx>
        <c:axId val="3277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629359"/>
        <c:crosses val="autoZero"/>
        <c:auto val="1"/>
        <c:lblAlgn val="ctr"/>
        <c:lblOffset val="100"/>
        <c:noMultiLvlLbl val="0"/>
      </c:catAx>
      <c:valAx>
        <c:axId val="3276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7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Biuro</a:t>
            </a:r>
            <a:r>
              <a:rPr lang="pl-PL" baseline="0"/>
              <a:t> i reklama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gadżety'!$B$46</c:f>
              <c:strCache>
                <c:ptCount val="1"/>
                <c:pt idx="0">
                  <c:v>Biuro i reklama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gadżety'!$A$47:$A$58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gadżety'!$B$47:$B$58</c:f>
              <c:numCache>
                <c:formatCode>#\ ##0.00\ "zł"</c:formatCode>
                <c:ptCount val="12"/>
                <c:pt idx="0">
                  <c:v>14250554.59</c:v>
                </c:pt>
                <c:pt idx="1">
                  <c:v>12767142.470000001</c:v>
                </c:pt>
                <c:pt idx="2">
                  <c:v>14075162.529999999</c:v>
                </c:pt>
                <c:pt idx="3">
                  <c:v>13196585.720000001</c:v>
                </c:pt>
                <c:pt idx="4">
                  <c:v>14304479</c:v>
                </c:pt>
                <c:pt idx="5">
                  <c:v>14625763.34</c:v>
                </c:pt>
                <c:pt idx="6">
                  <c:v>13668014.460000001</c:v>
                </c:pt>
                <c:pt idx="7">
                  <c:v>14492501.289999999</c:v>
                </c:pt>
                <c:pt idx="8">
                  <c:v>16652614.07</c:v>
                </c:pt>
                <c:pt idx="9">
                  <c:v>18352926.75</c:v>
                </c:pt>
                <c:pt idx="10">
                  <c:v>18472201.149999999</c:v>
                </c:pt>
                <c:pt idx="11">
                  <c:v>16637363.199999999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6-D64B-BA46-D3FE77424332}"/>
            </c:ext>
          </c:extLst>
        </c:ser>
        <c:ser>
          <c:idx val="1"/>
          <c:order val="1"/>
          <c:tx>
            <c:strRef>
              <c:f>'Kategorie od bilet do gadżety'!$C$46</c:f>
              <c:strCache>
                <c:ptCount val="1"/>
                <c:pt idx="0">
                  <c:v>Biuro i reklama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gadżety'!$A$47:$A$58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gadżety'!$C$47:$C$58</c:f>
              <c:numCache>
                <c:formatCode>#\ ##0.00\ "zł"</c:formatCode>
                <c:ptCount val="12"/>
                <c:pt idx="0">
                  <c:v>18263564.48</c:v>
                </c:pt>
                <c:pt idx="1">
                  <c:v>16724739.66</c:v>
                </c:pt>
                <c:pt idx="2">
                  <c:v>18772881.890000001</c:v>
                </c:pt>
                <c:pt idx="3">
                  <c:v>16296839.060000001</c:v>
                </c:pt>
                <c:pt idx="4">
                  <c:v>18528498.07</c:v>
                </c:pt>
                <c:pt idx="5">
                  <c:v>15693155.210000001</c:v>
                </c:pt>
                <c:pt idx="6">
                  <c:v>17714629.59</c:v>
                </c:pt>
                <c:pt idx="7">
                  <c:v>18733038.550000001</c:v>
                </c:pt>
                <c:pt idx="8">
                  <c:v>22317406.23</c:v>
                </c:pt>
                <c:pt idx="9">
                  <c:v>23069962.239999998</c:v>
                </c:pt>
                <c:pt idx="10">
                  <c:v>24195729.600000001</c:v>
                </c:pt>
                <c:pt idx="11">
                  <c:v>22653518.629999999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6-D64B-BA46-D3FE77424332}"/>
            </c:ext>
          </c:extLst>
        </c:ser>
        <c:ser>
          <c:idx val="2"/>
          <c:order val="2"/>
          <c:tx>
            <c:strRef>
              <c:f>'Kategorie od bilet do gadżety'!$D$46</c:f>
              <c:strCache>
                <c:ptCount val="1"/>
                <c:pt idx="0">
                  <c:v>Biuro i reklama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gadżety'!$A$47:$A$58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gadżety'!$D$47:$D$58</c:f>
              <c:numCache>
                <c:formatCode>#\ ##0.00\ "zł"</c:formatCode>
                <c:ptCount val="12"/>
                <c:pt idx="0">
                  <c:v>23198877.120000001</c:v>
                </c:pt>
                <c:pt idx="1">
                  <c:v>27063080.440000001</c:v>
                </c:pt>
                <c:pt idx="2">
                  <c:v>28585947.710000001</c:v>
                </c:pt>
                <c:pt idx="3">
                  <c:v>28473019.239999998</c:v>
                </c:pt>
                <c:pt idx="4">
                  <c:v>26916358.199999999</c:v>
                </c:pt>
                <c:pt idx="5">
                  <c:v>26583453.59</c:v>
                </c:pt>
                <c:pt idx="6">
                  <c:v>27981272.260000002</c:v>
                </c:pt>
                <c:pt idx="7">
                  <c:v>31410553.32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6-D64B-BA46-D3FE7742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657839"/>
        <c:axId val="345457087"/>
      </c:barChart>
      <c:catAx>
        <c:axId val="3456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457087"/>
        <c:crosses val="autoZero"/>
        <c:auto val="1"/>
        <c:lblAlgn val="ctr"/>
        <c:lblOffset val="100"/>
        <c:noMultiLvlLbl val="0"/>
      </c:catAx>
      <c:valAx>
        <c:axId val="3454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6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Dom</a:t>
            </a:r>
            <a:r>
              <a:rPr lang="pl-PL" baseline="0"/>
              <a:t> i ogród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gadżety'!$B$61</c:f>
              <c:strCache>
                <c:ptCount val="1"/>
                <c:pt idx="0">
                  <c:v>Dom i ogród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gadżety'!$B$62:$B$73</c:f>
              <c:numCache>
                <c:formatCode>#\ ##0.00\ "zł"</c:formatCode>
                <c:ptCount val="12"/>
                <c:pt idx="0">
                  <c:v>259104893.25999999</c:v>
                </c:pt>
                <c:pt idx="1">
                  <c:v>243355188.91</c:v>
                </c:pt>
                <c:pt idx="2">
                  <c:v>297982102.57999998</c:v>
                </c:pt>
                <c:pt idx="3">
                  <c:v>365798598.63999999</c:v>
                </c:pt>
                <c:pt idx="4">
                  <c:v>361660059.91000003</c:v>
                </c:pt>
                <c:pt idx="5">
                  <c:v>344775918.77999997</c:v>
                </c:pt>
                <c:pt idx="6">
                  <c:v>371165537.87</c:v>
                </c:pt>
                <c:pt idx="7">
                  <c:v>354389324.31999999</c:v>
                </c:pt>
                <c:pt idx="8">
                  <c:v>347636312.43000001</c:v>
                </c:pt>
                <c:pt idx="9">
                  <c:v>365488137.66000003</c:v>
                </c:pt>
                <c:pt idx="10">
                  <c:v>413988820.29000002</c:v>
                </c:pt>
                <c:pt idx="11">
                  <c:v>402632266.04000002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5142-A0F8-83FDAE5BAAD7}"/>
            </c:ext>
          </c:extLst>
        </c:ser>
        <c:ser>
          <c:idx val="1"/>
          <c:order val="1"/>
          <c:tx>
            <c:strRef>
              <c:f>'Kategorie od bilet do gadżety'!$C$61</c:f>
              <c:strCache>
                <c:ptCount val="1"/>
                <c:pt idx="0">
                  <c:v>Dom i ogród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gadżety'!$C$62:$C$73</c:f>
              <c:numCache>
                <c:formatCode>#\ ##0.00\ "zł"</c:formatCode>
                <c:ptCount val="12"/>
                <c:pt idx="0">
                  <c:v>333943823.73000002</c:v>
                </c:pt>
                <c:pt idx="1">
                  <c:v>338005469.58999997</c:v>
                </c:pt>
                <c:pt idx="2">
                  <c:v>450899959.16000003</c:v>
                </c:pt>
                <c:pt idx="3">
                  <c:v>470314266.41000003</c:v>
                </c:pt>
                <c:pt idx="4">
                  <c:v>474225846.73000002</c:v>
                </c:pt>
                <c:pt idx="5">
                  <c:v>540206406.99000001</c:v>
                </c:pt>
                <c:pt idx="6">
                  <c:v>479736348.11000001</c:v>
                </c:pt>
                <c:pt idx="7">
                  <c:v>440645455.35000002</c:v>
                </c:pt>
                <c:pt idx="8">
                  <c:v>466294082.95999998</c:v>
                </c:pt>
                <c:pt idx="9">
                  <c:v>486773041.48000002</c:v>
                </c:pt>
                <c:pt idx="10">
                  <c:v>542317923.16999996</c:v>
                </c:pt>
                <c:pt idx="11">
                  <c:v>525454523.24000001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1-5142-A0F8-83FDAE5BAAD7}"/>
            </c:ext>
          </c:extLst>
        </c:ser>
        <c:ser>
          <c:idx val="2"/>
          <c:order val="2"/>
          <c:tx>
            <c:strRef>
              <c:f>'Kategorie od bilet do gadżety'!$D$61</c:f>
              <c:strCache>
                <c:ptCount val="1"/>
                <c:pt idx="0">
                  <c:v>Dom i ogród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gadżety'!$D$62:$D$73</c:f>
              <c:numCache>
                <c:formatCode>#\ ##0.00\ "zł"</c:formatCode>
                <c:ptCount val="12"/>
                <c:pt idx="0">
                  <c:v>450396904.04000002</c:v>
                </c:pt>
                <c:pt idx="1">
                  <c:v>472597867.36000001</c:v>
                </c:pt>
                <c:pt idx="2">
                  <c:v>668661542.46000004</c:v>
                </c:pt>
                <c:pt idx="3">
                  <c:v>1007923574.6900001</c:v>
                </c:pt>
                <c:pt idx="4">
                  <c:v>1047016784.46</c:v>
                </c:pt>
                <c:pt idx="5">
                  <c:v>888935327.00999999</c:v>
                </c:pt>
                <c:pt idx="6">
                  <c:v>823470077.16999996</c:v>
                </c:pt>
                <c:pt idx="7">
                  <c:v>741355966.08000004</c:v>
                </c:pt>
                <c:pt idx="8">
                  <c:v>706403091.66999996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1-5142-A0F8-83FDAE5B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46575"/>
        <c:axId val="351188095"/>
      </c:barChart>
      <c:catAx>
        <c:axId val="3726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188095"/>
        <c:crosses val="autoZero"/>
        <c:auto val="1"/>
        <c:lblAlgn val="ctr"/>
        <c:lblOffset val="100"/>
        <c:noMultiLvlLbl val="0"/>
      </c:catAx>
      <c:valAx>
        <c:axId val="351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6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Dziecko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gadżety'!$B$76</c:f>
              <c:strCache>
                <c:ptCount val="1"/>
                <c:pt idx="0">
                  <c:v>Dziecko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gadżety'!$B$77:$B$88</c:f>
              <c:numCache>
                <c:formatCode>#\ ##0.00\ "zł"</c:formatCode>
                <c:ptCount val="12"/>
                <c:pt idx="0">
                  <c:v>101776816.41</c:v>
                </c:pt>
                <c:pt idx="1">
                  <c:v>91837263.230000004</c:v>
                </c:pt>
                <c:pt idx="2">
                  <c:v>130478818.76000001</c:v>
                </c:pt>
                <c:pt idx="3">
                  <c:v>134866868.81999999</c:v>
                </c:pt>
                <c:pt idx="4">
                  <c:v>154774350.09999999</c:v>
                </c:pt>
                <c:pt idx="5">
                  <c:v>114291737.54000001</c:v>
                </c:pt>
                <c:pt idx="6">
                  <c:v>123239534.73</c:v>
                </c:pt>
                <c:pt idx="7">
                  <c:v>138237308.81999999</c:v>
                </c:pt>
                <c:pt idx="8">
                  <c:v>116454614.76000001</c:v>
                </c:pt>
                <c:pt idx="9">
                  <c:v>118815631.3</c:v>
                </c:pt>
                <c:pt idx="10">
                  <c:v>219019372.69</c:v>
                </c:pt>
                <c:pt idx="11">
                  <c:v>313168543.25999999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7-9F4C-8303-E63E3B7CD6E1}"/>
            </c:ext>
          </c:extLst>
        </c:ser>
        <c:ser>
          <c:idx val="1"/>
          <c:order val="1"/>
          <c:tx>
            <c:strRef>
              <c:f>'Kategorie od bilet do gadżety'!$C$76</c:f>
              <c:strCache>
                <c:ptCount val="1"/>
                <c:pt idx="0">
                  <c:v>Dziecko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gadżety'!$C$77:$C$88</c:f>
              <c:numCache>
                <c:formatCode>#\ ##0.00\ "zł"</c:formatCode>
                <c:ptCount val="12"/>
                <c:pt idx="0">
                  <c:v>125017694.72</c:v>
                </c:pt>
                <c:pt idx="1">
                  <c:v>114984951.77</c:v>
                </c:pt>
                <c:pt idx="2">
                  <c:v>143053626.52000001</c:v>
                </c:pt>
                <c:pt idx="3">
                  <c:v>164823079.16999999</c:v>
                </c:pt>
                <c:pt idx="4">
                  <c:v>182107017.96000001</c:v>
                </c:pt>
                <c:pt idx="5">
                  <c:v>137244523.25</c:v>
                </c:pt>
                <c:pt idx="6">
                  <c:v>146092724.69999999</c:v>
                </c:pt>
                <c:pt idx="7">
                  <c:v>163350088.03999999</c:v>
                </c:pt>
                <c:pt idx="8">
                  <c:v>148325724.59</c:v>
                </c:pt>
                <c:pt idx="9">
                  <c:v>152299286.84</c:v>
                </c:pt>
                <c:pt idx="10">
                  <c:v>261760890.69</c:v>
                </c:pt>
                <c:pt idx="11">
                  <c:v>371724591.86000001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7-9F4C-8303-E63E3B7CD6E1}"/>
            </c:ext>
          </c:extLst>
        </c:ser>
        <c:ser>
          <c:idx val="2"/>
          <c:order val="2"/>
          <c:tx>
            <c:strRef>
              <c:f>'Kategorie od bilet do gadżety'!$D$76</c:f>
              <c:strCache>
                <c:ptCount val="1"/>
                <c:pt idx="0">
                  <c:v>Dziecko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gadżety'!$D$77:$D$88</c:f>
              <c:numCache>
                <c:formatCode>#\ ##0.00\ "zł"</c:formatCode>
                <c:ptCount val="12"/>
                <c:pt idx="0">
                  <c:v>146005143.97</c:v>
                </c:pt>
                <c:pt idx="1">
                  <c:v>147012379.91999999</c:v>
                </c:pt>
                <c:pt idx="2">
                  <c:v>233226781.41</c:v>
                </c:pt>
                <c:pt idx="3">
                  <c:v>314108750.74000001</c:v>
                </c:pt>
                <c:pt idx="4">
                  <c:v>321082185.29000002</c:v>
                </c:pt>
                <c:pt idx="5">
                  <c:v>232506158.28</c:v>
                </c:pt>
                <c:pt idx="6">
                  <c:v>219451312.93000001</c:v>
                </c:pt>
                <c:pt idx="7">
                  <c:v>248424373.09</c:v>
                </c:pt>
                <c:pt idx="8">
                  <c:v>209891384.37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7-9F4C-8303-E63E3B7C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18031"/>
        <c:axId val="330818431"/>
      </c:barChart>
      <c:catAx>
        <c:axId val="3308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18431"/>
        <c:crosses val="autoZero"/>
        <c:auto val="1"/>
        <c:lblAlgn val="ctr"/>
        <c:lblOffset val="100"/>
        <c:noMultiLvlLbl val="0"/>
      </c:catAx>
      <c:valAx>
        <c:axId val="3308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Filmy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gadżety'!$M$1</c:f>
              <c:strCache>
                <c:ptCount val="1"/>
                <c:pt idx="0">
                  <c:v>Filmy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gadżety'!$M$2:$M$13</c:f>
              <c:numCache>
                <c:formatCode>#\ ##0.00\ "zł"</c:formatCode>
                <c:ptCount val="12"/>
                <c:pt idx="0">
                  <c:v>1220611.28</c:v>
                </c:pt>
                <c:pt idx="1">
                  <c:v>1053976.48</c:v>
                </c:pt>
                <c:pt idx="2">
                  <c:v>1136999.06</c:v>
                </c:pt>
                <c:pt idx="3">
                  <c:v>824328.39</c:v>
                </c:pt>
                <c:pt idx="4">
                  <c:v>898884.13</c:v>
                </c:pt>
                <c:pt idx="5">
                  <c:v>759897.66</c:v>
                </c:pt>
                <c:pt idx="6">
                  <c:v>895007.63</c:v>
                </c:pt>
                <c:pt idx="7">
                  <c:v>901003.03</c:v>
                </c:pt>
                <c:pt idx="8">
                  <c:v>989541.98</c:v>
                </c:pt>
                <c:pt idx="9">
                  <c:v>1058695.56</c:v>
                </c:pt>
                <c:pt idx="10">
                  <c:v>1519880.81</c:v>
                </c:pt>
                <c:pt idx="11">
                  <c:v>2433932.4900000002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E-9D49-A899-8D43EB0CF172}"/>
            </c:ext>
          </c:extLst>
        </c:ser>
        <c:ser>
          <c:idx val="1"/>
          <c:order val="1"/>
          <c:tx>
            <c:strRef>
              <c:f>'Kategorie od bilet do gadżety'!$N$1</c:f>
              <c:strCache>
                <c:ptCount val="1"/>
                <c:pt idx="0">
                  <c:v>Filmy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gadżety'!$N$2:$N$13</c:f>
              <c:numCache>
                <c:formatCode>#\ ##0.00\ "zł"</c:formatCode>
                <c:ptCount val="12"/>
                <c:pt idx="0">
                  <c:v>1458727.95</c:v>
                </c:pt>
                <c:pt idx="1">
                  <c:v>1350690.84</c:v>
                </c:pt>
                <c:pt idx="2">
                  <c:v>1306386.6100000001</c:v>
                </c:pt>
                <c:pt idx="3">
                  <c:v>1128794.1299999999</c:v>
                </c:pt>
                <c:pt idx="4">
                  <c:v>1117563.01</c:v>
                </c:pt>
                <c:pt idx="5">
                  <c:v>864849.53</c:v>
                </c:pt>
                <c:pt idx="6">
                  <c:v>1073294.73</c:v>
                </c:pt>
                <c:pt idx="7">
                  <c:v>1103572.28</c:v>
                </c:pt>
                <c:pt idx="8">
                  <c:v>1198781.72</c:v>
                </c:pt>
                <c:pt idx="9">
                  <c:v>1191843.3500000001</c:v>
                </c:pt>
                <c:pt idx="10">
                  <c:v>1771855.67</c:v>
                </c:pt>
                <c:pt idx="11">
                  <c:v>2660096.73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E-9D49-A899-8D43EB0CF172}"/>
            </c:ext>
          </c:extLst>
        </c:ser>
        <c:ser>
          <c:idx val="2"/>
          <c:order val="2"/>
          <c:tx>
            <c:strRef>
              <c:f>'Kategorie od bilet do gadżety'!$O$1</c:f>
              <c:strCache>
                <c:ptCount val="1"/>
                <c:pt idx="0">
                  <c:v>Filmy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gadżety'!$O$2:$O$13</c:f>
              <c:numCache>
                <c:formatCode>#\ ##0.00\ "zł"</c:formatCode>
                <c:ptCount val="12"/>
                <c:pt idx="0">
                  <c:v>1435582.62</c:v>
                </c:pt>
                <c:pt idx="1">
                  <c:v>1411166.42</c:v>
                </c:pt>
                <c:pt idx="2">
                  <c:v>1636804.51</c:v>
                </c:pt>
                <c:pt idx="3">
                  <c:v>1697096.78</c:v>
                </c:pt>
                <c:pt idx="4">
                  <c:v>1729946.05</c:v>
                </c:pt>
                <c:pt idx="5">
                  <c:v>1304178.8</c:v>
                </c:pt>
                <c:pt idx="6">
                  <c:v>1235089.49</c:v>
                </c:pt>
                <c:pt idx="7">
                  <c:v>1186620.29</c:v>
                </c:pt>
                <c:pt idx="8">
                  <c:v>1196293.44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E-9D49-A899-8D43EB0C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79279"/>
        <c:axId val="348914975"/>
      </c:barChart>
      <c:catAx>
        <c:axId val="3304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914975"/>
        <c:crosses val="autoZero"/>
        <c:auto val="1"/>
        <c:lblAlgn val="ctr"/>
        <c:lblOffset val="100"/>
        <c:noMultiLvlLbl val="0"/>
      </c:catAx>
      <c:valAx>
        <c:axId val="3489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4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Fotografia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'Kategorie od bilet do gadżety'!$M$16</c:f>
              <c:strCache>
                <c:ptCount val="1"/>
                <c:pt idx="0">
                  <c:v>Fotografia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'Kategorie od bilet do gadżety'!$L$17:$L$28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gadżety'!$M$17:$M$28</c:f>
              <c:numCache>
                <c:formatCode>#\ ##0.00\ "zł"</c:formatCode>
                <c:ptCount val="12"/>
                <c:pt idx="0">
                  <c:v>16328163.51</c:v>
                </c:pt>
                <c:pt idx="1">
                  <c:v>14505995.810000001</c:v>
                </c:pt>
                <c:pt idx="2">
                  <c:v>15923828.029999999</c:v>
                </c:pt>
                <c:pt idx="3">
                  <c:v>16045274.390000001</c:v>
                </c:pt>
                <c:pt idx="4">
                  <c:v>17197749.370000001</c:v>
                </c:pt>
                <c:pt idx="5">
                  <c:v>15518903.189999999</c:v>
                </c:pt>
                <c:pt idx="6">
                  <c:v>17651431.449999999</c:v>
                </c:pt>
                <c:pt idx="7">
                  <c:v>16755309.789999999</c:v>
                </c:pt>
                <c:pt idx="8">
                  <c:v>16092520.630000001</c:v>
                </c:pt>
                <c:pt idx="9">
                  <c:v>16500058.029999999</c:v>
                </c:pt>
                <c:pt idx="10">
                  <c:v>18138895.149999999</c:v>
                </c:pt>
                <c:pt idx="11">
                  <c:v>22494010.640000001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774B-977B-D6BCF958F5F5}"/>
            </c:ext>
          </c:extLst>
        </c:ser>
        <c:ser>
          <c:idx val="1"/>
          <c:order val="1"/>
          <c:tx>
            <c:strRef>
              <c:f>'Kategorie od bilet do gadżety'!$N$16</c:f>
              <c:strCache>
                <c:ptCount val="1"/>
                <c:pt idx="0">
                  <c:v>Fotografia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'Kategorie od bilet do gadżety'!$L$17:$L$28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gadżety'!$N$17:$N$28</c:f>
              <c:numCache>
                <c:formatCode>#\ ##0.00\ "zł"</c:formatCode>
                <c:ptCount val="12"/>
                <c:pt idx="0">
                  <c:v>18620779.379999999</c:v>
                </c:pt>
                <c:pt idx="1">
                  <c:v>16034740.32</c:v>
                </c:pt>
                <c:pt idx="2">
                  <c:v>17117743.91</c:v>
                </c:pt>
                <c:pt idx="3">
                  <c:v>17192058.75</c:v>
                </c:pt>
                <c:pt idx="4">
                  <c:v>18540322.460000001</c:v>
                </c:pt>
                <c:pt idx="5">
                  <c:v>16550660.59</c:v>
                </c:pt>
                <c:pt idx="6">
                  <c:v>18974756.390000001</c:v>
                </c:pt>
                <c:pt idx="7">
                  <c:v>17669642.219999999</c:v>
                </c:pt>
                <c:pt idx="8">
                  <c:v>17296002.25</c:v>
                </c:pt>
                <c:pt idx="9">
                  <c:v>17739119.609999999</c:v>
                </c:pt>
                <c:pt idx="10">
                  <c:v>18230344.649999999</c:v>
                </c:pt>
                <c:pt idx="11">
                  <c:v>23693707.75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5-774B-977B-D6BCF958F5F5}"/>
            </c:ext>
          </c:extLst>
        </c:ser>
        <c:ser>
          <c:idx val="2"/>
          <c:order val="2"/>
          <c:tx>
            <c:strRef>
              <c:f>'Kategorie od bilet do gadżety'!$O$16</c:f>
              <c:strCache>
                <c:ptCount val="1"/>
                <c:pt idx="0">
                  <c:v>Fotografia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'Kategorie od bilet do gadżety'!$L$17:$L$28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'Kategorie od bilet do gadżety'!$O$17:$O$28</c:f>
              <c:numCache>
                <c:formatCode>#\ ##0.00\ "zł"</c:formatCode>
                <c:ptCount val="12"/>
                <c:pt idx="0">
                  <c:v>18427365.109999999</c:v>
                </c:pt>
                <c:pt idx="1">
                  <c:v>16771653.390000001</c:v>
                </c:pt>
                <c:pt idx="2">
                  <c:v>15980760.77</c:v>
                </c:pt>
                <c:pt idx="3">
                  <c:v>18872089.350000001</c:v>
                </c:pt>
                <c:pt idx="4">
                  <c:v>21516850.93</c:v>
                </c:pt>
                <c:pt idx="5">
                  <c:v>20835240.02</c:v>
                </c:pt>
                <c:pt idx="6">
                  <c:v>21547916.07</c:v>
                </c:pt>
                <c:pt idx="7">
                  <c:v>19928145.940000001</c:v>
                </c:pt>
                <c:pt idx="8">
                  <c:v>19888414.68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5-774B-977B-D6BCF958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57631"/>
        <c:axId val="386259279"/>
      </c:barChart>
      <c:catAx>
        <c:axId val="3862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259279"/>
        <c:crosses val="autoZero"/>
        <c:auto val="1"/>
        <c:lblAlgn val="ctr"/>
        <c:lblOffset val="100"/>
        <c:noMultiLvlLbl val="0"/>
      </c:catAx>
      <c:valAx>
        <c:axId val="3862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2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952501</xdr:colOff>
      <xdr:row>6</xdr:row>
      <xdr:rowOff>787400</xdr:rowOff>
    </xdr:from>
    <xdr:to>
      <xdr:col>15</xdr:col>
      <xdr:colOff>542248</xdr:colOff>
      <xdr:row>14</xdr:row>
      <xdr:rowOff>542247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EC92E15-F558-8140-A874-C621A5448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39219</xdr:colOff>
      <xdr:row>0</xdr:row>
      <xdr:rowOff>38474</xdr:rowOff>
    </xdr:from>
    <xdr:to>
      <xdr:col>9</xdr:col>
      <xdr:colOff>504263</xdr:colOff>
      <xdr:row>14</xdr:row>
      <xdr:rowOff>56030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1D64CD-20D5-AA4D-B74C-4097C377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48558</xdr:colOff>
      <xdr:row>14</xdr:row>
      <xdr:rowOff>169209</xdr:rowOff>
    </xdr:from>
    <xdr:to>
      <xdr:col>9</xdr:col>
      <xdr:colOff>466910</xdr:colOff>
      <xdr:row>29</xdr:row>
      <xdr:rowOff>37353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0EEED5-2CDD-5F49-B4D3-7745D46A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29882</xdr:colOff>
      <xdr:row>29</xdr:row>
      <xdr:rowOff>169208</xdr:rowOff>
    </xdr:from>
    <xdr:to>
      <xdr:col>9</xdr:col>
      <xdr:colOff>448235</xdr:colOff>
      <xdr:row>44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C710BE1-7010-0549-8D9D-59D204114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29882</xdr:colOff>
      <xdr:row>44</xdr:row>
      <xdr:rowOff>187884</xdr:rowOff>
    </xdr:from>
    <xdr:to>
      <xdr:col>9</xdr:col>
      <xdr:colOff>448235</xdr:colOff>
      <xdr:row>58</xdr:row>
      <xdr:rowOff>149411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B02236F-2C46-F34E-8949-B58FB161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776941</xdr:colOff>
      <xdr:row>59</xdr:row>
      <xdr:rowOff>169209</xdr:rowOff>
    </xdr:from>
    <xdr:to>
      <xdr:col>9</xdr:col>
      <xdr:colOff>1344706</xdr:colOff>
      <xdr:row>74</xdr:row>
      <xdr:rowOff>56029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E0FCB42-DF80-F34B-8ECF-A64999175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310029</xdr:colOff>
      <xdr:row>75</xdr:row>
      <xdr:rowOff>19798</xdr:rowOff>
    </xdr:from>
    <xdr:to>
      <xdr:col>9</xdr:col>
      <xdr:colOff>1326029</xdr:colOff>
      <xdr:row>89</xdr:row>
      <xdr:rowOff>56029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8AAAB0E-B611-B54D-95D9-4E2B2A37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448235</xdr:colOff>
      <xdr:row>0</xdr:row>
      <xdr:rowOff>1</xdr:rowOff>
    </xdr:from>
    <xdr:to>
      <xdr:col>20</xdr:col>
      <xdr:colOff>653676</xdr:colOff>
      <xdr:row>14</xdr:row>
      <xdr:rowOff>74707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2BC839B-752A-F64E-B60D-D30BEA2A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298824</xdr:colOff>
      <xdr:row>15</xdr:row>
      <xdr:rowOff>1120</xdr:rowOff>
    </xdr:from>
    <xdr:to>
      <xdr:col>20</xdr:col>
      <xdr:colOff>485587</xdr:colOff>
      <xdr:row>28</xdr:row>
      <xdr:rowOff>186765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AE66B58-38D0-4D4E-B940-84F3F4E5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225986</xdr:colOff>
      <xdr:row>29</xdr:row>
      <xdr:rowOff>150533</xdr:rowOff>
    </xdr:from>
    <xdr:to>
      <xdr:col>20</xdr:col>
      <xdr:colOff>485588</xdr:colOff>
      <xdr:row>44</xdr:row>
      <xdr:rowOff>130735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6073CA3-5BC0-814F-A963-E8903BCA4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74082</xdr:colOff>
      <xdr:row>0</xdr:row>
      <xdr:rowOff>0</xdr:rowOff>
    </xdr:from>
    <xdr:to>
      <xdr:col>9</xdr:col>
      <xdr:colOff>931333</xdr:colOff>
      <xdr:row>14</xdr:row>
      <xdr:rowOff>105833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F799BB-BE53-0346-A933-C8ABD8A0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78036</xdr:colOff>
      <xdr:row>14</xdr:row>
      <xdr:rowOff>189123</xdr:rowOff>
    </xdr:from>
    <xdr:to>
      <xdr:col>9</xdr:col>
      <xdr:colOff>627349</xdr:colOff>
      <xdr:row>28</xdr:row>
      <xdr:rowOff>198914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FD7BD9-0F5C-4E4B-80D4-C868BD17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123940</xdr:colOff>
      <xdr:row>29</xdr:row>
      <xdr:rowOff>127918</xdr:rowOff>
    </xdr:from>
    <xdr:to>
      <xdr:col>9</xdr:col>
      <xdr:colOff>612047</xdr:colOff>
      <xdr:row>44</xdr:row>
      <xdr:rowOff>61204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D693AA-9AF1-FE44-9E70-6EDDBD648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108639</xdr:colOff>
      <xdr:row>44</xdr:row>
      <xdr:rowOff>158520</xdr:rowOff>
    </xdr:from>
    <xdr:to>
      <xdr:col>9</xdr:col>
      <xdr:colOff>489639</xdr:colOff>
      <xdr:row>59</xdr:row>
      <xdr:rowOff>30602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C66D813-05C0-BD44-B5B2-1D3978B2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185144</xdr:colOff>
      <xdr:row>59</xdr:row>
      <xdr:rowOff>158520</xdr:rowOff>
    </xdr:from>
    <xdr:to>
      <xdr:col>9</xdr:col>
      <xdr:colOff>198915</xdr:colOff>
      <xdr:row>73</xdr:row>
      <xdr:rowOff>183615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CD13B79-7550-1A4A-AD70-41E661E3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123940</xdr:colOff>
      <xdr:row>74</xdr:row>
      <xdr:rowOff>158520</xdr:rowOff>
    </xdr:from>
    <xdr:to>
      <xdr:col>9</xdr:col>
      <xdr:colOff>275421</xdr:colOff>
      <xdr:row>90</xdr:row>
      <xdr:rowOff>45903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FE4D1D5-3013-BB46-8CDE-E576A2398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139240</xdr:colOff>
      <xdr:row>0</xdr:row>
      <xdr:rowOff>5508</xdr:rowOff>
    </xdr:from>
    <xdr:to>
      <xdr:col>19</xdr:col>
      <xdr:colOff>780361</xdr:colOff>
      <xdr:row>14</xdr:row>
      <xdr:rowOff>15301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EDAC85E-297A-7B4C-9D40-A6F76B38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185143</xdr:colOff>
      <xdr:row>14</xdr:row>
      <xdr:rowOff>127919</xdr:rowOff>
    </xdr:from>
    <xdr:to>
      <xdr:col>19</xdr:col>
      <xdr:colOff>795661</xdr:colOff>
      <xdr:row>29</xdr:row>
      <xdr:rowOff>122410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23FD377-B2A8-4F4D-84B0-D5E0D174B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93336</xdr:colOff>
      <xdr:row>30</xdr:row>
      <xdr:rowOff>5507</xdr:rowOff>
    </xdr:from>
    <xdr:to>
      <xdr:col>19</xdr:col>
      <xdr:colOff>856866</xdr:colOff>
      <xdr:row>44</xdr:row>
      <xdr:rowOff>76505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FB2C5E9-7B97-A54E-9006-9837EF09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108637</xdr:colOff>
      <xdr:row>44</xdr:row>
      <xdr:rowOff>158520</xdr:rowOff>
    </xdr:from>
    <xdr:to>
      <xdr:col>19</xdr:col>
      <xdr:colOff>810963</xdr:colOff>
      <xdr:row>59</xdr:row>
      <xdr:rowOff>15301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3BB8518-C09A-5E42-B7E9-C45FC03D3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93336</xdr:colOff>
      <xdr:row>59</xdr:row>
      <xdr:rowOff>158520</xdr:rowOff>
    </xdr:from>
    <xdr:to>
      <xdr:col>19</xdr:col>
      <xdr:colOff>780360</xdr:colOff>
      <xdr:row>74</xdr:row>
      <xdr:rowOff>61205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D0F258F-8687-4D4C-9347-B46F7F90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93337</xdr:colOff>
      <xdr:row>74</xdr:row>
      <xdr:rowOff>158521</xdr:rowOff>
    </xdr:from>
    <xdr:to>
      <xdr:col>19</xdr:col>
      <xdr:colOff>795662</xdr:colOff>
      <xdr:row>89</xdr:row>
      <xdr:rowOff>76506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B9F8DA8-82D9-6349-8A42-2C5330EC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75EA-90E1-2A47-9BD1-BC654D608F38}">
  <dimension ref="A1:U369"/>
  <sheetViews>
    <sheetView topLeftCell="C9" zoomScale="89" zoomScaleNormal="131" workbookViewId="0">
      <selection activeCell="D1" activeCellId="1" sqref="B1:B22 D1:F22"/>
    </sheetView>
  </sheetViews>
  <sheetFormatPr baseColWidth="10" defaultRowHeight="16" x14ac:dyDescent="0.2"/>
  <cols>
    <col min="1" max="1" width="5" customWidth="1"/>
    <col min="2" max="2" width="16.1640625" customWidth="1"/>
    <col min="3" max="3" width="21" customWidth="1"/>
    <col min="4" max="4" width="18.33203125" customWidth="1"/>
    <col min="5" max="5" width="17.5" customWidth="1"/>
    <col min="6" max="6" width="17.33203125" customWidth="1"/>
    <col min="7" max="7" width="17.5" customWidth="1"/>
    <col min="8" max="9" width="17.5" bestFit="1" customWidth="1"/>
    <col min="10" max="10" width="19" bestFit="1" customWidth="1"/>
    <col min="11" max="11" width="16" customWidth="1"/>
    <col min="12" max="12" width="16" bestFit="1" customWidth="1"/>
    <col min="13" max="13" width="6" customWidth="1"/>
    <col min="14" max="14" width="18.1640625" bestFit="1" customWidth="1"/>
    <col min="15" max="16" width="17.6640625" bestFit="1" customWidth="1"/>
    <col min="17" max="17" width="26.33203125" customWidth="1"/>
    <col min="18" max="18" width="7" customWidth="1"/>
    <col min="19" max="19" width="17.33203125" customWidth="1"/>
    <col min="20" max="20" width="26.83203125" customWidth="1"/>
    <col min="21" max="21" width="19.5" customWidth="1"/>
    <col min="22" max="22" width="20.6640625" customWidth="1"/>
  </cols>
  <sheetData>
    <row r="1" spans="2:8" ht="34" x14ac:dyDescent="0.2">
      <c r="B1" s="1" t="s">
        <v>0</v>
      </c>
      <c r="C1" s="1" t="s">
        <v>32</v>
      </c>
      <c r="D1" s="1" t="s">
        <v>22</v>
      </c>
      <c r="E1" s="4" t="s">
        <v>23</v>
      </c>
      <c r="F1" s="3" t="s">
        <v>45</v>
      </c>
    </row>
    <row r="2" spans="2:8" ht="34" x14ac:dyDescent="0.2">
      <c r="B2" s="1" t="s">
        <v>1</v>
      </c>
      <c r="C2" s="1" t="s">
        <v>24</v>
      </c>
      <c r="D2" s="10">
        <v>2830542.91</v>
      </c>
      <c r="E2" s="10">
        <v>3255536.25</v>
      </c>
      <c r="F2" s="10">
        <v>0</v>
      </c>
    </row>
    <row r="3" spans="2:8" ht="51" x14ac:dyDescent="0.2">
      <c r="B3" s="1" t="s">
        <v>2</v>
      </c>
      <c r="C3" s="1" t="s">
        <v>27</v>
      </c>
      <c r="D3" s="10">
        <v>8237783.4199999999</v>
      </c>
      <c r="E3" s="10">
        <v>3392184.64</v>
      </c>
      <c r="F3" s="10">
        <v>0</v>
      </c>
      <c r="G3" s="19"/>
      <c r="H3" s="64">
        <v>1000000000</v>
      </c>
    </row>
    <row r="4" spans="2:8" ht="51" x14ac:dyDescent="0.2">
      <c r="B4" s="1" t="s">
        <v>3</v>
      </c>
      <c r="C4" s="1" t="s">
        <v>26</v>
      </c>
      <c r="D4" s="10">
        <v>211479531.25999999</v>
      </c>
      <c r="E4" s="10">
        <v>246039464.53</v>
      </c>
      <c r="F4" s="10">
        <v>197683580.27999997</v>
      </c>
    </row>
    <row r="5" spans="2:8" ht="68" x14ac:dyDescent="0.2">
      <c r="B5" s="1" t="s">
        <v>4</v>
      </c>
      <c r="C5" s="1" t="s">
        <v>25</v>
      </c>
      <c r="D5" s="10">
        <v>181495308.56999999</v>
      </c>
      <c r="E5" s="10">
        <v>232963963.21000001</v>
      </c>
      <c r="F5" s="10">
        <v>220212561.88</v>
      </c>
    </row>
    <row r="6" spans="2:8" s="9" customFormat="1" ht="51" x14ac:dyDescent="0.2">
      <c r="B6" s="3" t="s">
        <v>5</v>
      </c>
      <c r="C6" s="3" t="s">
        <v>28</v>
      </c>
      <c r="D6" s="10">
        <v>4127977160.6899996</v>
      </c>
      <c r="E6" s="10">
        <v>5548817146.9200001</v>
      </c>
      <c r="F6" s="10">
        <v>6806761134.9400005</v>
      </c>
    </row>
    <row r="7" spans="2:8" ht="68" x14ac:dyDescent="0.2">
      <c r="B7" s="1" t="s">
        <v>6</v>
      </c>
      <c r="C7" s="1" t="s">
        <v>29</v>
      </c>
      <c r="D7" s="10">
        <v>1756960860.4199998</v>
      </c>
      <c r="E7" s="10">
        <v>2110784200.1099997</v>
      </c>
      <c r="F7" s="10">
        <v>2071708470</v>
      </c>
    </row>
    <row r="8" spans="2:8" ht="34" x14ac:dyDescent="0.2">
      <c r="B8" s="1" t="s">
        <v>7</v>
      </c>
      <c r="C8" s="1" t="s">
        <v>30</v>
      </c>
      <c r="D8" s="10">
        <v>13692758.500000002</v>
      </c>
      <c r="E8" s="10">
        <v>16226456.550000001</v>
      </c>
      <c r="F8" s="10">
        <v>12832778.4</v>
      </c>
    </row>
    <row r="9" spans="2:8" ht="51" x14ac:dyDescent="0.2">
      <c r="B9" s="1" t="s">
        <v>8</v>
      </c>
      <c r="C9" s="1" t="s">
        <v>31</v>
      </c>
      <c r="D9" s="10">
        <v>203152139.99000001</v>
      </c>
      <c r="E9" s="10">
        <v>217659878.28</v>
      </c>
      <c r="F9" s="10">
        <v>173768436.26000002</v>
      </c>
    </row>
    <row r="10" spans="2:8" ht="68" x14ac:dyDescent="0.2">
      <c r="B10" s="1" t="s">
        <v>9</v>
      </c>
      <c r="C10" s="1" t="s">
        <v>33</v>
      </c>
      <c r="D10" s="10">
        <v>4744732.84</v>
      </c>
      <c r="E10" s="10">
        <v>6998538.9699999988</v>
      </c>
      <c r="F10" s="10">
        <v>10250473.950000001</v>
      </c>
    </row>
    <row r="11" spans="2:8" ht="51" x14ac:dyDescent="0.2">
      <c r="B11" s="1" t="s">
        <v>10</v>
      </c>
      <c r="C11" s="1" t="s">
        <v>34</v>
      </c>
      <c r="D11" s="10">
        <v>199715899.16000003</v>
      </c>
      <c r="E11" s="10">
        <v>193712105.56</v>
      </c>
      <c r="F11" s="10">
        <v>159356217.98000002</v>
      </c>
    </row>
    <row r="12" spans="2:8" ht="102" x14ac:dyDescent="0.2">
      <c r="B12" s="1" t="s">
        <v>15</v>
      </c>
      <c r="C12" s="1" t="s">
        <v>41</v>
      </c>
      <c r="D12" s="10">
        <v>132003964</v>
      </c>
      <c r="E12" s="10">
        <v>159109014.11000001</v>
      </c>
      <c r="F12" s="10">
        <v>146656969.38999999</v>
      </c>
      <c r="G12" s="63"/>
      <c r="H12" s="19"/>
    </row>
    <row r="13" spans="2:8" ht="95" customHeight="1" x14ac:dyDescent="0.2">
      <c r="B13" s="1" t="s">
        <v>11</v>
      </c>
      <c r="C13" s="1" t="s">
        <v>35</v>
      </c>
      <c r="D13" s="10">
        <v>1464498855.4099998</v>
      </c>
      <c r="E13" s="10">
        <v>1571147947.8600001</v>
      </c>
      <c r="F13" s="10">
        <v>1669228253.5900002</v>
      </c>
    </row>
    <row r="14" spans="2:8" ht="51" x14ac:dyDescent="0.2">
      <c r="B14" s="1" t="s">
        <v>12</v>
      </c>
      <c r="C14" s="1" t="s">
        <v>36</v>
      </c>
      <c r="D14" s="10">
        <v>131262117.73000002</v>
      </c>
      <c r="E14" s="10">
        <v>136599267.13999999</v>
      </c>
      <c r="F14" s="10">
        <v>120319288.39</v>
      </c>
    </row>
    <row r="15" spans="2:8" ht="46" customHeight="1" x14ac:dyDescent="0.2">
      <c r="B15" s="1" t="s">
        <v>13</v>
      </c>
      <c r="C15" s="1" t="s">
        <v>37</v>
      </c>
      <c r="D15" s="10">
        <v>190103389.24000001</v>
      </c>
      <c r="E15" s="10">
        <v>274365474.02999997</v>
      </c>
      <c r="F15" s="10">
        <v>310897845.83000004</v>
      </c>
    </row>
    <row r="16" spans="2:8" ht="51" x14ac:dyDescent="0.2">
      <c r="B16" s="13" t="s">
        <v>14</v>
      </c>
      <c r="C16" s="1" t="s">
        <v>38</v>
      </c>
      <c r="D16" s="10">
        <v>2584878029.52</v>
      </c>
      <c r="E16" s="10">
        <v>3280341250.6600003</v>
      </c>
      <c r="F16" s="10">
        <v>3002116162.3000002</v>
      </c>
    </row>
    <row r="17" spans="1:21" ht="34" x14ac:dyDescent="0.2">
      <c r="B17" s="3" t="s">
        <v>16</v>
      </c>
      <c r="C17" s="3" t="s">
        <v>39</v>
      </c>
      <c r="D17" s="10">
        <v>1270432169.3999999</v>
      </c>
      <c r="E17" s="10">
        <v>1477780385.1500001</v>
      </c>
      <c r="F17" s="10">
        <v>1337654732.23</v>
      </c>
    </row>
    <row r="18" spans="1:21" ht="45" customHeight="1" x14ac:dyDescent="0.2">
      <c r="B18" s="3" t="s">
        <v>17</v>
      </c>
      <c r="C18" s="3" t="s">
        <v>74</v>
      </c>
      <c r="D18" s="10">
        <v>1598678931.8500001</v>
      </c>
      <c r="E18" s="10">
        <v>2009342714.7</v>
      </c>
      <c r="F18" s="10">
        <v>2049371480.0900002</v>
      </c>
    </row>
    <row r="19" spans="1:21" ht="51" x14ac:dyDescent="0.2">
      <c r="B19" s="3" t="s">
        <v>18</v>
      </c>
      <c r="C19" s="3" t="s">
        <v>40</v>
      </c>
      <c r="D19" s="10">
        <v>1034280850.73</v>
      </c>
      <c r="E19" s="10">
        <v>1232013063.9200001</v>
      </c>
      <c r="F19" s="10">
        <v>1514445550.9699998</v>
      </c>
    </row>
    <row r="20" spans="1:21" ht="34" x14ac:dyDescent="0.2">
      <c r="B20" s="3" t="s">
        <v>19</v>
      </c>
      <c r="C20" s="3" t="s">
        <v>42</v>
      </c>
      <c r="D20" s="10">
        <v>5674706.7399999984</v>
      </c>
      <c r="E20" s="10">
        <v>7046301.8199999994</v>
      </c>
      <c r="F20" s="10">
        <v>5570188.5800000001</v>
      </c>
    </row>
    <row r="21" spans="1:21" ht="68" x14ac:dyDescent="0.2">
      <c r="B21" s="3" t="s">
        <v>20</v>
      </c>
      <c r="C21" s="3" t="s">
        <v>43</v>
      </c>
      <c r="D21" s="10">
        <v>1320930184.4100001</v>
      </c>
      <c r="E21" s="10">
        <v>1500318234.4499998</v>
      </c>
      <c r="F21" s="10">
        <v>1176369193.8900001</v>
      </c>
    </row>
    <row r="22" spans="1:21" ht="80" customHeight="1" x14ac:dyDescent="0.2">
      <c r="B22" s="3" t="s">
        <v>21</v>
      </c>
      <c r="C22" s="3" t="s">
        <v>44</v>
      </c>
      <c r="D22" s="10">
        <v>937722519.59000015</v>
      </c>
      <c r="E22" s="10">
        <v>1239036928.1499999</v>
      </c>
      <c r="F22" s="10">
        <v>1596898676.1900001</v>
      </c>
    </row>
    <row r="23" spans="1:21" x14ac:dyDescent="0.2">
      <c r="B23" s="14"/>
      <c r="C23" s="14"/>
      <c r="D23" s="20"/>
      <c r="E23" s="20"/>
      <c r="F23" s="20"/>
      <c r="R23" s="2"/>
      <c r="S23" s="2" t="s">
        <v>132</v>
      </c>
      <c r="T23" s="2" t="s">
        <v>133</v>
      </c>
      <c r="U23" s="2" t="s">
        <v>134</v>
      </c>
    </row>
    <row r="24" spans="1:21" x14ac:dyDescent="0.2">
      <c r="A24" s="21"/>
      <c r="B24" s="21" t="s">
        <v>94</v>
      </c>
      <c r="C24" s="21" t="s">
        <v>95</v>
      </c>
      <c r="D24" s="21" t="s">
        <v>96</v>
      </c>
      <c r="E24" s="15"/>
      <c r="F24" s="16"/>
      <c r="G24" s="50"/>
      <c r="H24" s="51" t="s">
        <v>88</v>
      </c>
      <c r="I24" s="51" t="s">
        <v>89</v>
      </c>
      <c r="J24" s="51" t="s">
        <v>90</v>
      </c>
      <c r="K24" s="15"/>
      <c r="M24" s="2"/>
      <c r="N24" s="2" t="s">
        <v>102</v>
      </c>
      <c r="O24" s="2" t="s">
        <v>103</v>
      </c>
      <c r="P24" s="2" t="s">
        <v>104</v>
      </c>
      <c r="R24" s="39" t="s">
        <v>52</v>
      </c>
      <c r="S24" s="36">
        <v>491866.49</v>
      </c>
      <c r="T24" s="36">
        <v>626687.06000000006</v>
      </c>
      <c r="U24" s="36">
        <v>576057.37</v>
      </c>
    </row>
    <row r="25" spans="1:21" x14ac:dyDescent="0.2">
      <c r="A25" s="21" t="s">
        <v>52</v>
      </c>
      <c r="B25" s="31">
        <v>0</v>
      </c>
      <c r="C25" s="31">
        <v>262445.23</v>
      </c>
      <c r="D25" s="31">
        <v>0</v>
      </c>
      <c r="E25" s="15"/>
      <c r="F25" s="12"/>
      <c r="G25" s="50" t="s">
        <v>52</v>
      </c>
      <c r="H25" s="51">
        <v>14250554.59</v>
      </c>
      <c r="I25" s="51">
        <v>18263564.48</v>
      </c>
      <c r="J25" s="51">
        <v>23198877.120000001</v>
      </c>
      <c r="K25" s="15"/>
      <c r="M25" s="2" t="s">
        <v>52</v>
      </c>
      <c r="N25" s="36">
        <v>1220611.28</v>
      </c>
      <c r="O25" s="36">
        <v>1458727.95</v>
      </c>
      <c r="P25" s="36">
        <v>1435582.62</v>
      </c>
      <c r="R25" s="39" t="s">
        <v>53</v>
      </c>
      <c r="S25" s="36">
        <v>437580.77</v>
      </c>
      <c r="T25" s="36">
        <v>630964.31999999995</v>
      </c>
      <c r="U25" s="36">
        <v>469624.05</v>
      </c>
    </row>
    <row r="26" spans="1:21" x14ac:dyDescent="0.2">
      <c r="A26" s="21" t="s">
        <v>53</v>
      </c>
      <c r="B26" s="31">
        <v>0</v>
      </c>
      <c r="C26" s="31">
        <v>273339.03000000003</v>
      </c>
      <c r="D26" s="31">
        <v>0</v>
      </c>
      <c r="E26" s="15"/>
      <c r="F26" s="12"/>
      <c r="G26" s="50" t="s">
        <v>53</v>
      </c>
      <c r="H26" s="51">
        <v>12767142.470000001</v>
      </c>
      <c r="I26" s="51">
        <v>16724739.66</v>
      </c>
      <c r="J26" s="51">
        <v>27063080.440000001</v>
      </c>
      <c r="K26" s="15"/>
      <c r="M26" s="2" t="s">
        <v>53</v>
      </c>
      <c r="N26" s="36">
        <v>1053976.48</v>
      </c>
      <c r="O26" s="36">
        <v>1350690.84</v>
      </c>
      <c r="P26" s="36">
        <v>1411166.42</v>
      </c>
      <c r="R26" s="39" t="s">
        <v>54</v>
      </c>
      <c r="S26" s="36">
        <v>466068.99</v>
      </c>
      <c r="T26" s="36">
        <v>740885.85</v>
      </c>
      <c r="U26" s="36">
        <v>567477.79</v>
      </c>
    </row>
    <row r="27" spans="1:21" x14ac:dyDescent="0.2">
      <c r="A27" s="21" t="s">
        <v>54</v>
      </c>
      <c r="B27" s="31">
        <v>90631.55</v>
      </c>
      <c r="C27" s="31">
        <v>269280.26</v>
      </c>
      <c r="D27" s="31">
        <v>0</v>
      </c>
      <c r="E27" s="15"/>
      <c r="F27" s="12"/>
      <c r="G27" s="50" t="s">
        <v>54</v>
      </c>
      <c r="H27" s="51">
        <v>14075162.529999999</v>
      </c>
      <c r="I27" s="51">
        <v>18772881.890000001</v>
      </c>
      <c r="J27" s="51">
        <v>28585947.710000001</v>
      </c>
      <c r="K27" s="15"/>
      <c r="L27" s="17"/>
      <c r="M27" s="2" t="s">
        <v>54</v>
      </c>
      <c r="N27" s="36">
        <v>1136999.06</v>
      </c>
      <c r="O27" s="36">
        <v>1306386.6100000001</v>
      </c>
      <c r="P27" s="36">
        <v>1636804.51</v>
      </c>
      <c r="R27" s="39" t="s">
        <v>55</v>
      </c>
      <c r="S27" s="36">
        <v>359695.88</v>
      </c>
      <c r="T27" s="36">
        <v>522137.1</v>
      </c>
      <c r="U27" s="36">
        <v>621300.6</v>
      </c>
    </row>
    <row r="28" spans="1:21" x14ac:dyDescent="0.2">
      <c r="A28" s="21" t="s">
        <v>55</v>
      </c>
      <c r="B28" s="31">
        <v>208133.5</v>
      </c>
      <c r="C28" s="31">
        <v>219785.37</v>
      </c>
      <c r="D28" s="31">
        <v>0</v>
      </c>
      <c r="E28" s="15"/>
      <c r="F28" s="12"/>
      <c r="G28" s="50" t="s">
        <v>55</v>
      </c>
      <c r="H28" s="51">
        <v>13196585.720000001</v>
      </c>
      <c r="I28" s="51">
        <v>16296839.060000001</v>
      </c>
      <c r="J28" s="51">
        <v>28473019.239999998</v>
      </c>
      <c r="K28" s="15"/>
      <c r="M28" s="2" t="s">
        <v>55</v>
      </c>
      <c r="N28" s="36">
        <v>824328.39</v>
      </c>
      <c r="O28" s="36">
        <v>1128794.1299999999</v>
      </c>
      <c r="P28" s="36">
        <v>1697096.78</v>
      </c>
      <c r="R28" s="39" t="s">
        <v>56</v>
      </c>
      <c r="S28" s="36">
        <v>379135.76</v>
      </c>
      <c r="T28" s="36">
        <v>515407.82</v>
      </c>
      <c r="U28" s="36">
        <v>749638.06</v>
      </c>
    </row>
    <row r="29" spans="1:21" x14ac:dyDescent="0.2">
      <c r="A29" s="21" t="s">
        <v>56</v>
      </c>
      <c r="B29" s="31">
        <v>427002.3</v>
      </c>
      <c r="C29" s="31">
        <v>385634.04</v>
      </c>
      <c r="D29" s="31">
        <v>0</v>
      </c>
      <c r="E29" s="15"/>
      <c r="F29" s="12"/>
      <c r="G29" s="50" t="s">
        <v>56</v>
      </c>
      <c r="H29" s="51">
        <v>14304479</v>
      </c>
      <c r="I29" s="51">
        <v>18528498.07</v>
      </c>
      <c r="J29" s="51">
        <v>26916358.199999999</v>
      </c>
      <c r="K29" s="15"/>
      <c r="L29" s="17"/>
      <c r="M29" s="2" t="s">
        <v>56</v>
      </c>
      <c r="N29" s="36">
        <v>898884.13</v>
      </c>
      <c r="O29" s="36">
        <v>1117563.01</v>
      </c>
      <c r="P29" s="36">
        <v>1729946.05</v>
      </c>
      <c r="R29" s="39" t="s">
        <v>57</v>
      </c>
      <c r="S29" s="36">
        <v>367168.05</v>
      </c>
      <c r="T29" s="36">
        <v>426034.78</v>
      </c>
      <c r="U29" s="36">
        <v>928842.03</v>
      </c>
    </row>
    <row r="30" spans="1:21" x14ac:dyDescent="0.2">
      <c r="A30" s="21" t="s">
        <v>57</v>
      </c>
      <c r="B30" s="31">
        <v>581721.91</v>
      </c>
      <c r="C30" s="31">
        <v>477584.24</v>
      </c>
      <c r="D30" s="31">
        <v>0</v>
      </c>
      <c r="E30" s="15"/>
      <c r="F30" s="12"/>
      <c r="G30" s="50" t="s">
        <v>57</v>
      </c>
      <c r="H30" s="51">
        <v>14625763.34</v>
      </c>
      <c r="I30" s="51">
        <v>15693155.210000001</v>
      </c>
      <c r="J30" s="51">
        <v>26583453.59</v>
      </c>
      <c r="K30" s="15"/>
      <c r="M30" s="2" t="s">
        <v>57</v>
      </c>
      <c r="N30" s="36">
        <v>759897.66</v>
      </c>
      <c r="O30" s="36">
        <v>864849.53</v>
      </c>
      <c r="P30" s="36">
        <v>1304178.8</v>
      </c>
      <c r="R30" s="39" t="s">
        <v>58</v>
      </c>
      <c r="S30" s="36">
        <v>415396.77</v>
      </c>
      <c r="T30" s="36">
        <v>534475.81000000006</v>
      </c>
      <c r="U30" s="36">
        <v>568438.52</v>
      </c>
    </row>
    <row r="31" spans="1:21" x14ac:dyDescent="0.2">
      <c r="A31" s="21" t="s">
        <v>58</v>
      </c>
      <c r="B31" s="31">
        <v>419273.39</v>
      </c>
      <c r="C31" s="31">
        <v>440336.04</v>
      </c>
      <c r="D31" s="31">
        <v>0</v>
      </c>
      <c r="E31" s="15"/>
      <c r="F31" s="12"/>
      <c r="G31" s="50" t="s">
        <v>58</v>
      </c>
      <c r="H31" s="51">
        <v>13668014.460000001</v>
      </c>
      <c r="I31" s="51">
        <v>17714629.59</v>
      </c>
      <c r="J31" s="51">
        <v>27981272.260000002</v>
      </c>
      <c r="K31" s="15"/>
      <c r="L31" s="17"/>
      <c r="M31" s="2" t="s">
        <v>58</v>
      </c>
      <c r="N31" s="36">
        <v>895007.63</v>
      </c>
      <c r="O31" s="36">
        <v>1073294.73</v>
      </c>
      <c r="P31" s="36">
        <v>1235089.49</v>
      </c>
      <c r="R31" s="39" t="s">
        <v>59</v>
      </c>
      <c r="S31" s="36">
        <v>398799</v>
      </c>
      <c r="T31" s="36">
        <v>501474.96</v>
      </c>
      <c r="U31" s="36">
        <v>558518.79</v>
      </c>
    </row>
    <row r="32" spans="1:21" x14ac:dyDescent="0.2">
      <c r="A32" s="21" t="s">
        <v>59</v>
      </c>
      <c r="B32" s="31">
        <v>215072.37</v>
      </c>
      <c r="C32" s="31">
        <v>370767.31</v>
      </c>
      <c r="D32" s="31">
        <v>0</v>
      </c>
      <c r="E32" s="15"/>
      <c r="F32" s="12"/>
      <c r="G32" s="50" t="s">
        <v>59</v>
      </c>
      <c r="H32" s="51">
        <v>14492501.289999999</v>
      </c>
      <c r="I32" s="51">
        <v>18733038.550000001</v>
      </c>
      <c r="J32" s="51">
        <v>31410553.32</v>
      </c>
      <c r="K32" s="15"/>
      <c r="M32" s="2" t="s">
        <v>59</v>
      </c>
      <c r="N32" s="36">
        <v>901003.03</v>
      </c>
      <c r="O32" s="36">
        <v>1103572.28</v>
      </c>
      <c r="P32" s="36">
        <v>1186620.29</v>
      </c>
      <c r="R32" s="39" t="s">
        <v>60</v>
      </c>
      <c r="S32" s="36">
        <v>381670.53</v>
      </c>
      <c r="T32" s="36">
        <v>654781.34</v>
      </c>
      <c r="U32" s="36">
        <v>530291.37</v>
      </c>
    </row>
    <row r="33" spans="1:21" x14ac:dyDescent="0.2">
      <c r="A33" s="21" t="s">
        <v>60</v>
      </c>
      <c r="B33" s="31">
        <v>188593.92000000001</v>
      </c>
      <c r="C33" s="31">
        <v>218169.88</v>
      </c>
      <c r="D33" s="31">
        <v>0</v>
      </c>
      <c r="E33" s="15"/>
      <c r="F33" s="12"/>
      <c r="G33" s="50" t="s">
        <v>60</v>
      </c>
      <c r="H33" s="51">
        <v>16652614.07</v>
      </c>
      <c r="I33" s="51">
        <v>22317406.23</v>
      </c>
      <c r="J33" s="51"/>
      <c r="K33" s="15"/>
      <c r="L33" s="17"/>
      <c r="M33" s="2" t="s">
        <v>60</v>
      </c>
      <c r="N33" s="36">
        <v>989541.98</v>
      </c>
      <c r="O33" s="36">
        <v>1198781.72</v>
      </c>
      <c r="P33" s="36">
        <v>1196293.44</v>
      </c>
      <c r="R33" s="39" t="s">
        <v>61</v>
      </c>
      <c r="S33" s="36">
        <v>509148.68</v>
      </c>
      <c r="T33" s="36">
        <v>597742.23</v>
      </c>
      <c r="U33" s="36"/>
    </row>
    <row r="34" spans="1:21" x14ac:dyDescent="0.2">
      <c r="A34" s="21" t="s">
        <v>61</v>
      </c>
      <c r="B34" s="31">
        <v>263987.59999999998</v>
      </c>
      <c r="C34" s="31">
        <v>338194.85</v>
      </c>
      <c r="D34" s="31">
        <v>0</v>
      </c>
      <c r="E34" s="15"/>
      <c r="F34" s="12"/>
      <c r="G34" s="50" t="s">
        <v>61</v>
      </c>
      <c r="H34" s="51">
        <v>18352926.75</v>
      </c>
      <c r="I34" s="51">
        <v>23069962.239999998</v>
      </c>
      <c r="J34" s="51"/>
      <c r="K34" s="15"/>
      <c r="M34" s="2" t="s">
        <v>61</v>
      </c>
      <c r="N34" s="36">
        <v>1058695.56</v>
      </c>
      <c r="O34" s="36">
        <v>1191843.3500000001</v>
      </c>
      <c r="P34" s="36"/>
      <c r="R34" s="39" t="s">
        <v>62</v>
      </c>
      <c r="S34" s="36">
        <v>623691.51</v>
      </c>
      <c r="T34" s="36">
        <v>614694.68000000005</v>
      </c>
      <c r="U34" s="36"/>
    </row>
    <row r="35" spans="1:21" x14ac:dyDescent="0.2">
      <c r="A35" s="21" t="s">
        <v>62</v>
      </c>
      <c r="B35" s="31">
        <v>236087.17</v>
      </c>
      <c r="C35" s="31">
        <v>0</v>
      </c>
      <c r="D35" s="31">
        <v>0</v>
      </c>
      <c r="E35" s="15"/>
      <c r="F35" s="12"/>
      <c r="G35" s="50" t="s">
        <v>62</v>
      </c>
      <c r="H35" s="51">
        <v>18472201.149999999</v>
      </c>
      <c r="I35" s="51">
        <v>24195729.600000001</v>
      </c>
      <c r="J35" s="51"/>
      <c r="K35" s="15"/>
      <c r="L35" s="17"/>
      <c r="M35" s="2" t="s">
        <v>62</v>
      </c>
      <c r="N35" s="36">
        <v>1519880.81</v>
      </c>
      <c r="O35" s="36">
        <v>1771855.67</v>
      </c>
      <c r="P35" s="36"/>
      <c r="R35" s="39" t="s">
        <v>63</v>
      </c>
      <c r="S35" s="36">
        <v>844484.31</v>
      </c>
      <c r="T35" s="36">
        <v>681015.87</v>
      </c>
      <c r="U35" s="36"/>
    </row>
    <row r="36" spans="1:21" x14ac:dyDescent="0.2">
      <c r="A36" s="21" t="s">
        <v>63</v>
      </c>
      <c r="B36" s="31">
        <v>200039.2</v>
      </c>
      <c r="C36" s="31">
        <v>0</v>
      </c>
      <c r="D36" s="31">
        <v>0</v>
      </c>
      <c r="E36" s="15"/>
      <c r="F36" s="12"/>
      <c r="G36" s="50" t="s">
        <v>63</v>
      </c>
      <c r="H36" s="51">
        <v>16637363.199999999</v>
      </c>
      <c r="I36" s="51">
        <v>22653518.629999999</v>
      </c>
      <c r="J36" s="51"/>
      <c r="K36" s="15"/>
      <c r="M36" s="2" t="s">
        <v>63</v>
      </c>
      <c r="N36" s="36">
        <v>2433932.4900000002</v>
      </c>
      <c r="O36" s="36">
        <v>2660096.73</v>
      </c>
      <c r="P36" s="36"/>
      <c r="R36" s="30" t="s">
        <v>64</v>
      </c>
      <c r="S36" s="30">
        <f>SUM(S24:S35)</f>
        <v>5674706.7399999984</v>
      </c>
      <c r="T36" s="30">
        <f>SUM(T24:T35)</f>
        <v>7046301.8199999994</v>
      </c>
      <c r="U36" s="30">
        <f>SUM(U24:U35)</f>
        <v>5570188.5800000001</v>
      </c>
    </row>
    <row r="37" spans="1:21" x14ac:dyDescent="0.2">
      <c r="A37" s="21" t="s">
        <v>64</v>
      </c>
      <c r="B37" s="31">
        <f>SUM(B25:B36)</f>
        <v>2830542.91</v>
      </c>
      <c r="C37" s="31">
        <f>SUM(C25:C36)</f>
        <v>3255536.25</v>
      </c>
      <c r="D37" s="31">
        <f>SUM(D25:D36)</f>
        <v>0</v>
      </c>
      <c r="E37" s="15"/>
      <c r="F37" s="12"/>
      <c r="G37" s="50" t="s">
        <v>64</v>
      </c>
      <c r="H37" s="51">
        <f>SUM(H25:H36)</f>
        <v>181495308.56999999</v>
      </c>
      <c r="I37" s="51">
        <f>SUM(I25:I36)</f>
        <v>232963963.21000001</v>
      </c>
      <c r="J37" s="51">
        <f>SUM(J25:J36)</f>
        <v>220212561.88</v>
      </c>
      <c r="K37" s="15"/>
      <c r="L37" s="17"/>
      <c r="M37" s="2" t="s">
        <v>64</v>
      </c>
      <c r="N37" s="7">
        <f>SUM(N25:N36)</f>
        <v>13692758.500000002</v>
      </c>
      <c r="O37" s="7">
        <f>SUM(O25:O36)</f>
        <v>16226456.550000001</v>
      </c>
      <c r="P37" s="7">
        <f>SUM(P25:P35)</f>
        <v>12832778.4</v>
      </c>
      <c r="S37" s="18"/>
      <c r="T37" s="18"/>
      <c r="U37" s="18"/>
    </row>
    <row r="38" spans="1:21" x14ac:dyDescent="0.2">
      <c r="A38" s="19"/>
      <c r="B38" s="20"/>
      <c r="C38" s="20"/>
      <c r="D38" s="20"/>
      <c r="E38" s="15"/>
      <c r="F38" s="12"/>
      <c r="H38" s="14"/>
      <c r="I38" s="14"/>
      <c r="J38" s="15"/>
      <c r="K38" s="15"/>
      <c r="M38" s="19"/>
      <c r="N38" s="20"/>
      <c r="O38" s="20"/>
      <c r="P38" s="20"/>
      <c r="S38" s="18"/>
      <c r="T38" s="18"/>
      <c r="U38" s="18"/>
    </row>
    <row r="39" spans="1:21" x14ac:dyDescent="0.2">
      <c r="A39" s="22"/>
      <c r="B39" s="22" t="s">
        <v>97</v>
      </c>
      <c r="C39" s="22" t="s">
        <v>98</v>
      </c>
      <c r="D39" s="22" t="s">
        <v>99</v>
      </c>
      <c r="E39" s="15"/>
      <c r="F39" s="12"/>
      <c r="L39" s="17"/>
      <c r="M39" s="19"/>
      <c r="N39" s="20"/>
      <c r="O39" s="20"/>
      <c r="P39" s="20"/>
      <c r="R39" s="2"/>
      <c r="S39" s="2" t="s">
        <v>81</v>
      </c>
      <c r="T39" s="2" t="s">
        <v>82</v>
      </c>
      <c r="U39" s="2" t="s">
        <v>83</v>
      </c>
    </row>
    <row r="40" spans="1:21" x14ac:dyDescent="0.2">
      <c r="A40" s="22" t="s">
        <v>52</v>
      </c>
      <c r="B40" s="7">
        <v>498905.61</v>
      </c>
      <c r="C40" s="7">
        <v>446932.85</v>
      </c>
      <c r="D40" s="7">
        <v>0</v>
      </c>
      <c r="E40" s="15"/>
      <c r="F40" s="12"/>
      <c r="G40" s="5"/>
      <c r="H40" s="5" t="s">
        <v>46</v>
      </c>
      <c r="I40" s="5" t="s">
        <v>47</v>
      </c>
      <c r="J40" s="5" t="s">
        <v>48</v>
      </c>
      <c r="K40" s="24" t="s">
        <v>101</v>
      </c>
      <c r="M40" s="2"/>
      <c r="N40" s="2" t="s">
        <v>105</v>
      </c>
      <c r="O40" s="2" t="s">
        <v>106</v>
      </c>
      <c r="P40" s="2" t="s">
        <v>107</v>
      </c>
      <c r="R40" s="39" t="s">
        <v>52</v>
      </c>
      <c r="S40" s="39">
        <v>97099694.980000004</v>
      </c>
      <c r="T40" s="36">
        <v>117458075.76000001</v>
      </c>
      <c r="U40" s="37">
        <v>123098618.25</v>
      </c>
    </row>
    <row r="41" spans="1:21" x14ac:dyDescent="0.2">
      <c r="A41" s="22" t="s">
        <v>53</v>
      </c>
      <c r="B41" s="7">
        <v>480747.95</v>
      </c>
      <c r="C41" s="7">
        <v>306392.89</v>
      </c>
      <c r="D41" s="7">
        <v>0</v>
      </c>
      <c r="E41" s="15"/>
      <c r="F41" s="12"/>
      <c r="G41" s="5" t="s">
        <v>52</v>
      </c>
      <c r="H41" s="6">
        <v>259104893.25999999</v>
      </c>
      <c r="I41" s="6">
        <v>333943823.73000002</v>
      </c>
      <c r="J41" s="34">
        <v>450396904.04000002</v>
      </c>
      <c r="L41" s="17"/>
      <c r="M41" s="2" t="s">
        <v>52</v>
      </c>
      <c r="N41" s="36">
        <v>16328163.51</v>
      </c>
      <c r="O41" s="36">
        <v>18620779.379999999</v>
      </c>
      <c r="P41" s="36">
        <v>18427365.109999999</v>
      </c>
      <c r="R41" s="39" t="s">
        <v>53</v>
      </c>
      <c r="S41" s="39">
        <v>89612009.379999995</v>
      </c>
      <c r="T41" s="36">
        <v>97353616.959999993</v>
      </c>
      <c r="U41" s="36">
        <v>107541615.31</v>
      </c>
    </row>
    <row r="42" spans="1:21" x14ac:dyDescent="0.2">
      <c r="A42" s="22" t="s">
        <v>54</v>
      </c>
      <c r="B42" s="7">
        <v>899943.06</v>
      </c>
      <c r="C42" s="7">
        <v>281359.18</v>
      </c>
      <c r="D42" s="7">
        <v>0</v>
      </c>
      <c r="E42" s="15"/>
      <c r="F42" s="12"/>
      <c r="G42" s="5" t="s">
        <v>53</v>
      </c>
      <c r="H42" s="6">
        <v>243355188.91</v>
      </c>
      <c r="I42" s="6">
        <v>338005469.58999997</v>
      </c>
      <c r="J42" s="34">
        <v>472597867.36000001</v>
      </c>
      <c r="M42" s="2" t="s">
        <v>53</v>
      </c>
      <c r="N42" s="36">
        <v>14505995.810000001</v>
      </c>
      <c r="O42" s="36">
        <v>16034740.32</v>
      </c>
      <c r="P42" s="36">
        <v>16771653.390000001</v>
      </c>
      <c r="R42" s="39" t="s">
        <v>54</v>
      </c>
      <c r="S42" s="39">
        <v>96352189.909999996</v>
      </c>
      <c r="T42" s="36">
        <v>106585442.54000001</v>
      </c>
      <c r="U42" s="36">
        <v>113800973.56</v>
      </c>
    </row>
    <row r="43" spans="1:21" x14ac:dyDescent="0.2">
      <c r="A43" s="22" t="s">
        <v>55</v>
      </c>
      <c r="B43" s="7">
        <v>955228.01</v>
      </c>
      <c r="C43" s="7">
        <v>248284.1</v>
      </c>
      <c r="D43" s="7">
        <v>0</v>
      </c>
      <c r="E43" s="15"/>
      <c r="F43" s="12"/>
      <c r="G43" s="5" t="s">
        <v>54</v>
      </c>
      <c r="H43" s="6">
        <v>297982102.57999998</v>
      </c>
      <c r="I43" s="6">
        <v>450899959.16000003</v>
      </c>
      <c r="J43" s="34">
        <v>668661542.46000004</v>
      </c>
      <c r="L43" s="17"/>
      <c r="M43" s="2" t="s">
        <v>54</v>
      </c>
      <c r="N43" s="36">
        <v>15923828.029999999</v>
      </c>
      <c r="O43" s="36">
        <v>17117743.91</v>
      </c>
      <c r="P43" s="36">
        <v>15980760.77</v>
      </c>
      <c r="R43" s="39" t="s">
        <v>55</v>
      </c>
      <c r="S43" s="39">
        <v>86416571.359999999</v>
      </c>
      <c r="T43" s="36">
        <v>102367191.73999999</v>
      </c>
      <c r="U43" s="36">
        <v>130662222.17</v>
      </c>
    </row>
    <row r="44" spans="1:21" x14ac:dyDescent="0.2">
      <c r="A44" s="22" t="s">
        <v>56</v>
      </c>
      <c r="B44" s="7">
        <v>974428.08</v>
      </c>
      <c r="C44" s="7">
        <v>297020.56</v>
      </c>
      <c r="D44" s="7">
        <v>0</v>
      </c>
      <c r="E44" s="15"/>
      <c r="F44" s="12"/>
      <c r="G44" s="5" t="s">
        <v>55</v>
      </c>
      <c r="H44" s="6">
        <v>365798598.63999999</v>
      </c>
      <c r="I44" s="6">
        <v>470314266.41000003</v>
      </c>
      <c r="J44" s="34">
        <v>1007923574.6900001</v>
      </c>
      <c r="M44" s="2" t="s">
        <v>55</v>
      </c>
      <c r="N44" s="36">
        <v>16045274.390000001</v>
      </c>
      <c r="O44" s="36">
        <v>17192058.75</v>
      </c>
      <c r="P44" s="36">
        <v>18872089.350000001</v>
      </c>
      <c r="R44" s="39" t="s">
        <v>56</v>
      </c>
      <c r="S44" s="39">
        <v>98423761.129999995</v>
      </c>
      <c r="T44" s="36">
        <v>114951663.54000001</v>
      </c>
      <c r="U44" s="36">
        <v>137819062.38</v>
      </c>
    </row>
    <row r="45" spans="1:21" x14ac:dyDescent="0.2">
      <c r="A45" s="22" t="s">
        <v>57</v>
      </c>
      <c r="B45" s="7">
        <v>1100955.5900000001</v>
      </c>
      <c r="C45" s="7">
        <v>407970.06</v>
      </c>
      <c r="D45" s="7">
        <v>0</v>
      </c>
      <c r="E45" s="15"/>
      <c r="F45" s="12"/>
      <c r="G45" s="5" t="s">
        <v>56</v>
      </c>
      <c r="H45" s="6">
        <v>361660059.91000003</v>
      </c>
      <c r="I45" s="6">
        <v>474225846.73000002</v>
      </c>
      <c r="J45" s="34">
        <v>1047016784.46</v>
      </c>
      <c r="K45" s="11" t="s">
        <v>100</v>
      </c>
      <c r="L45" s="17"/>
      <c r="M45" s="2" t="s">
        <v>56</v>
      </c>
      <c r="N45" s="36">
        <v>17197749.370000001</v>
      </c>
      <c r="O45" s="36">
        <v>18540322.460000001</v>
      </c>
      <c r="P45" s="36">
        <v>21516850.93</v>
      </c>
      <c r="R45" s="39" t="s">
        <v>57</v>
      </c>
      <c r="S45" s="39">
        <v>106501219.33</v>
      </c>
      <c r="T45" s="36">
        <v>115886254.79000001</v>
      </c>
      <c r="U45" s="36">
        <v>134568563.09</v>
      </c>
    </row>
    <row r="46" spans="1:21" x14ac:dyDescent="0.2">
      <c r="A46" s="22" t="s">
        <v>58</v>
      </c>
      <c r="B46" s="7">
        <v>1180790.1599999999</v>
      </c>
      <c r="C46" s="7">
        <v>429028.41</v>
      </c>
      <c r="D46" s="7">
        <v>0</v>
      </c>
      <c r="E46" s="15"/>
      <c r="F46" s="12"/>
      <c r="G46" s="5" t="s">
        <v>57</v>
      </c>
      <c r="H46" s="6">
        <v>344775918.77999997</v>
      </c>
      <c r="I46" s="6">
        <v>540206406.99000001</v>
      </c>
      <c r="J46" s="34">
        <v>888935327.00999999</v>
      </c>
      <c r="M46" s="2" t="s">
        <v>57</v>
      </c>
      <c r="N46" s="36">
        <v>15518903.189999999</v>
      </c>
      <c r="O46" s="36">
        <v>16550660.59</v>
      </c>
      <c r="P46" s="36">
        <v>20835240.02</v>
      </c>
      <c r="R46" s="39" t="s">
        <v>58</v>
      </c>
      <c r="S46" s="39">
        <v>119921193.84999999</v>
      </c>
      <c r="T46" s="36">
        <v>139036750.74000001</v>
      </c>
      <c r="U46" s="36">
        <v>144603739.69</v>
      </c>
    </row>
    <row r="47" spans="1:21" x14ac:dyDescent="0.2">
      <c r="A47" s="22" t="s">
        <v>59</v>
      </c>
      <c r="B47" s="7">
        <v>790859.56</v>
      </c>
      <c r="C47" s="7">
        <v>618830.42000000004</v>
      </c>
      <c r="D47" s="7">
        <v>0</v>
      </c>
      <c r="E47" s="15"/>
      <c r="F47" s="12"/>
      <c r="G47" s="5" t="s">
        <v>58</v>
      </c>
      <c r="H47" s="6">
        <v>371165537.87</v>
      </c>
      <c r="I47" s="6">
        <v>479736348.11000001</v>
      </c>
      <c r="J47" s="34">
        <v>823470077.16999996</v>
      </c>
      <c r="M47" s="2" t="s">
        <v>58</v>
      </c>
      <c r="N47" s="36">
        <v>17651431.449999999</v>
      </c>
      <c r="O47" s="36">
        <v>18974756.390000001</v>
      </c>
      <c r="P47" s="36">
        <v>21547916.07</v>
      </c>
      <c r="R47" s="39" t="s">
        <v>59</v>
      </c>
      <c r="S47" s="39">
        <v>119469443.95</v>
      </c>
      <c r="T47" s="36">
        <v>131462123.03</v>
      </c>
      <c r="U47" s="36">
        <v>142386369.59999999</v>
      </c>
    </row>
    <row r="48" spans="1:21" x14ac:dyDescent="0.2">
      <c r="A48" s="22" t="s">
        <v>60</v>
      </c>
      <c r="B48" s="7">
        <v>382279.91</v>
      </c>
      <c r="C48" s="7">
        <v>341898.12</v>
      </c>
      <c r="D48" s="7">
        <v>0</v>
      </c>
      <c r="E48" s="15"/>
      <c r="F48" s="12"/>
      <c r="G48" s="5" t="s">
        <v>59</v>
      </c>
      <c r="H48" s="6">
        <v>354389324.31999999</v>
      </c>
      <c r="I48" s="6">
        <v>440645455.35000002</v>
      </c>
      <c r="J48" s="34">
        <v>741355966.08000004</v>
      </c>
      <c r="L48" s="17"/>
      <c r="M48" s="2" t="s">
        <v>59</v>
      </c>
      <c r="N48" s="36">
        <v>16755309.789999999</v>
      </c>
      <c r="O48" s="36">
        <v>17669642.219999999</v>
      </c>
      <c r="P48" s="36">
        <v>19928145.940000001</v>
      </c>
      <c r="R48" s="39" t="s">
        <v>60</v>
      </c>
      <c r="S48" s="39">
        <v>112525000.52</v>
      </c>
      <c r="T48" s="36">
        <v>130576022.51000001</v>
      </c>
      <c r="U48" s="36">
        <v>141888029.84</v>
      </c>
    </row>
    <row r="49" spans="1:21" x14ac:dyDescent="0.2">
      <c r="A49" s="22" t="s">
        <v>61</v>
      </c>
      <c r="B49" s="7">
        <v>247232.33</v>
      </c>
      <c r="C49" s="7">
        <v>14468.05</v>
      </c>
      <c r="D49" s="7">
        <v>0</v>
      </c>
      <c r="E49" s="15"/>
      <c r="F49" s="12"/>
      <c r="G49" s="5" t="s">
        <v>60</v>
      </c>
      <c r="H49" s="6">
        <v>347636312.43000001</v>
      </c>
      <c r="I49" s="6">
        <v>466294082.95999998</v>
      </c>
      <c r="J49" s="34">
        <v>706403091.66999996</v>
      </c>
      <c r="L49" s="17"/>
      <c r="M49" s="2" t="s">
        <v>60</v>
      </c>
      <c r="N49" s="36">
        <v>16092520.630000001</v>
      </c>
      <c r="O49" s="36">
        <v>17296002.25</v>
      </c>
      <c r="P49" s="36">
        <v>19888414.68</v>
      </c>
      <c r="R49" s="39" t="s">
        <v>61</v>
      </c>
      <c r="S49" s="30">
        <v>118140847.06</v>
      </c>
      <c r="T49" s="36">
        <v>132708383.63</v>
      </c>
      <c r="U49" s="36"/>
    </row>
    <row r="50" spans="1:21" x14ac:dyDescent="0.2">
      <c r="A50" s="22" t="s">
        <v>62</v>
      </c>
      <c r="B50" s="7">
        <v>306879.64</v>
      </c>
      <c r="C50" s="7">
        <v>0</v>
      </c>
      <c r="D50" s="7">
        <v>0</v>
      </c>
      <c r="E50" s="15"/>
      <c r="F50" s="12"/>
      <c r="G50" s="5" t="s">
        <v>61</v>
      </c>
      <c r="H50" s="6">
        <v>365488137.66000003</v>
      </c>
      <c r="I50" s="6">
        <v>486773041.48000002</v>
      </c>
      <c r="J50" s="6"/>
      <c r="L50" s="17"/>
      <c r="M50" s="2" t="s">
        <v>61</v>
      </c>
      <c r="N50" s="36">
        <v>16500058.029999999</v>
      </c>
      <c r="O50" s="36">
        <v>17739119.609999999</v>
      </c>
      <c r="P50" s="36"/>
      <c r="R50" s="39" t="s">
        <v>62</v>
      </c>
      <c r="S50" s="30">
        <v>125681963.75</v>
      </c>
      <c r="T50" s="36">
        <v>139537433.18000001</v>
      </c>
      <c r="U50" s="36"/>
    </row>
    <row r="51" spans="1:21" x14ac:dyDescent="0.2">
      <c r="A51" s="22" t="s">
        <v>63</v>
      </c>
      <c r="B51" s="7">
        <v>419533.52</v>
      </c>
      <c r="C51" s="7">
        <v>0</v>
      </c>
      <c r="D51" s="7">
        <v>0</v>
      </c>
      <c r="E51" s="15"/>
      <c r="F51" s="12"/>
      <c r="G51" s="5" t="s">
        <v>62</v>
      </c>
      <c r="H51" s="6">
        <v>413988820.29000002</v>
      </c>
      <c r="I51" s="6">
        <v>542317923.16999996</v>
      </c>
      <c r="J51" s="6"/>
      <c r="L51" s="17"/>
      <c r="M51" s="2" t="s">
        <v>62</v>
      </c>
      <c r="N51" s="36">
        <v>18138895.149999999</v>
      </c>
      <c r="O51" s="36">
        <v>18230344.649999999</v>
      </c>
      <c r="P51" s="36"/>
      <c r="R51" s="39" t="s">
        <v>63</v>
      </c>
      <c r="S51" s="30">
        <v>150786289.19</v>
      </c>
      <c r="T51" s="36">
        <v>172395276.03</v>
      </c>
      <c r="U51" s="36"/>
    </row>
    <row r="52" spans="1:21" x14ac:dyDescent="0.2">
      <c r="A52" s="22" t="s">
        <v>64</v>
      </c>
      <c r="B52" s="7">
        <f>SUM(B40:B51)</f>
        <v>8237783.4199999999</v>
      </c>
      <c r="C52" s="7">
        <f>SUM(C40:C51)</f>
        <v>3392184.64</v>
      </c>
      <c r="D52" s="7">
        <f>SUM(D40:D51)</f>
        <v>0</v>
      </c>
      <c r="E52" s="15"/>
      <c r="F52" s="18"/>
      <c r="G52" s="5" t="s">
        <v>63</v>
      </c>
      <c r="H52" s="6">
        <v>402632266.04000002</v>
      </c>
      <c r="I52" s="6">
        <v>525454523.24000001</v>
      </c>
      <c r="J52" s="6"/>
      <c r="L52" s="17"/>
      <c r="M52" s="2" t="s">
        <v>63</v>
      </c>
      <c r="N52" s="36">
        <v>22494010.640000001</v>
      </c>
      <c r="O52" s="36">
        <v>23693707.75</v>
      </c>
      <c r="P52" s="36"/>
      <c r="R52" s="30" t="s">
        <v>64</v>
      </c>
      <c r="S52" s="30">
        <f>SUM(S40:S51)</f>
        <v>1320930184.4100001</v>
      </c>
      <c r="T52" s="30">
        <f>SUM(T40:T51)</f>
        <v>1500318234.4499998</v>
      </c>
      <c r="U52" s="30">
        <f>SUM(U40:U51)</f>
        <v>1176369193.8900001</v>
      </c>
    </row>
    <row r="53" spans="1:21" x14ac:dyDescent="0.2">
      <c r="B53" s="14"/>
      <c r="C53" s="14"/>
      <c r="D53" s="15"/>
      <c r="E53" s="15"/>
      <c r="F53" s="18"/>
      <c r="G53" s="5" t="s">
        <v>64</v>
      </c>
      <c r="H53" s="6">
        <f>SUM(H41:H52)</f>
        <v>4127977160.6899996</v>
      </c>
      <c r="I53" s="6">
        <f>SUM(I41:I52)</f>
        <v>5548817146.9200001</v>
      </c>
      <c r="J53" s="6">
        <f>SUM(J41:J52)</f>
        <v>6806761134.9400005</v>
      </c>
      <c r="L53" s="17"/>
      <c r="M53" s="2" t="s">
        <v>64</v>
      </c>
      <c r="N53" s="7">
        <f>SUM(N41:N52)</f>
        <v>203152139.99000001</v>
      </c>
      <c r="O53" s="7">
        <f>SUM(O41:O52)</f>
        <v>217659878.28</v>
      </c>
      <c r="P53" s="7">
        <f>SUM(P41:P51)</f>
        <v>173768436.26000002</v>
      </c>
      <c r="S53" s="18"/>
      <c r="T53" s="18"/>
      <c r="U53" s="18"/>
    </row>
    <row r="54" spans="1:21" x14ac:dyDescent="0.2">
      <c r="A54" s="23"/>
      <c r="B54" s="23" t="s">
        <v>91</v>
      </c>
      <c r="C54" s="23" t="s">
        <v>92</v>
      </c>
      <c r="D54" s="23" t="s">
        <v>93</v>
      </c>
      <c r="E54" s="15"/>
      <c r="F54" s="18"/>
      <c r="L54" s="17"/>
      <c r="M54" s="19"/>
      <c r="N54" s="20"/>
      <c r="O54" s="20"/>
      <c r="P54" s="20"/>
      <c r="R54" s="2"/>
      <c r="S54" s="2" t="s">
        <v>137</v>
      </c>
      <c r="T54" s="2" t="s">
        <v>138</v>
      </c>
      <c r="U54" s="2" t="s">
        <v>139</v>
      </c>
    </row>
    <row r="55" spans="1:21" x14ac:dyDescent="0.2">
      <c r="A55" s="23" t="s">
        <v>52</v>
      </c>
      <c r="B55" s="32">
        <v>13511149.439999999</v>
      </c>
      <c r="C55" s="32">
        <v>16599582.109999999</v>
      </c>
      <c r="D55" s="33">
        <v>18801430.41</v>
      </c>
      <c r="E55" s="15"/>
      <c r="F55" s="18"/>
      <c r="G55" s="52"/>
      <c r="H55" s="52" t="s">
        <v>49</v>
      </c>
      <c r="I55" s="52" t="s">
        <v>50</v>
      </c>
      <c r="J55" s="52" t="s">
        <v>51</v>
      </c>
      <c r="L55" s="17"/>
      <c r="M55" s="19"/>
      <c r="N55" s="20"/>
      <c r="O55" s="20"/>
      <c r="P55" s="20"/>
      <c r="R55" s="39" t="s">
        <v>52</v>
      </c>
      <c r="S55" s="39">
        <v>76202561.5</v>
      </c>
      <c r="T55" s="39">
        <v>96280527.920000002</v>
      </c>
      <c r="U55" s="2">
        <v>129630035.64</v>
      </c>
    </row>
    <row r="56" spans="1:21" x14ac:dyDescent="0.2">
      <c r="A56" s="23" t="s">
        <v>53</v>
      </c>
      <c r="B56" s="32">
        <v>13851181.449999999</v>
      </c>
      <c r="C56" s="32">
        <v>17564653.73</v>
      </c>
      <c r="D56" s="32">
        <v>20292131.25</v>
      </c>
      <c r="E56" s="15"/>
      <c r="F56" s="18"/>
      <c r="G56" s="52" t="s">
        <v>52</v>
      </c>
      <c r="H56" s="53">
        <v>101776816.41</v>
      </c>
      <c r="I56" s="54">
        <v>125017694.72</v>
      </c>
      <c r="J56" s="53">
        <v>146005143.97</v>
      </c>
      <c r="L56" s="17"/>
      <c r="M56" s="2"/>
      <c r="N56" s="2" t="s">
        <v>108</v>
      </c>
      <c r="O56" s="2" t="s">
        <v>109</v>
      </c>
      <c r="P56" s="2" t="s">
        <v>110</v>
      </c>
      <c r="R56" s="39" t="s">
        <v>53</v>
      </c>
      <c r="S56" s="39">
        <v>69714274.950000003</v>
      </c>
      <c r="T56" s="39">
        <v>89266531.590000004</v>
      </c>
      <c r="U56" s="2">
        <v>151530819.56</v>
      </c>
    </row>
    <row r="57" spans="1:21" x14ac:dyDescent="0.2">
      <c r="A57" s="23" t="s">
        <v>54</v>
      </c>
      <c r="B57" s="32">
        <v>14034994.369999999</v>
      </c>
      <c r="C57" s="32">
        <v>16327641.630000001</v>
      </c>
      <c r="D57" s="32">
        <v>16804601.57</v>
      </c>
      <c r="E57" s="15"/>
      <c r="F57" s="18"/>
      <c r="G57" s="52" t="s">
        <v>53</v>
      </c>
      <c r="H57" s="53">
        <v>91837263.230000004</v>
      </c>
      <c r="I57" s="54">
        <v>114984951.77</v>
      </c>
      <c r="J57" s="53">
        <v>147012379.91999999</v>
      </c>
      <c r="L57" s="17"/>
      <c r="M57" s="2" t="s">
        <v>52</v>
      </c>
      <c r="N57" s="36">
        <v>337483.57</v>
      </c>
      <c r="O57" s="36">
        <v>428349.51</v>
      </c>
      <c r="P57" s="36">
        <v>575006.03</v>
      </c>
      <c r="R57" s="39" t="s">
        <v>54</v>
      </c>
      <c r="S57" s="39">
        <v>72136567.409999996</v>
      </c>
      <c r="T57" s="39">
        <v>94943915.729999989</v>
      </c>
      <c r="U57" s="2">
        <v>216087407.60000002</v>
      </c>
    </row>
    <row r="58" spans="1:21" x14ac:dyDescent="0.2">
      <c r="A58" s="23" t="s">
        <v>55</v>
      </c>
      <c r="B58" s="32">
        <v>13637195.43</v>
      </c>
      <c r="C58" s="32">
        <v>15687461.539999999</v>
      </c>
      <c r="D58" s="32">
        <v>19377267.809999999</v>
      </c>
      <c r="E58" s="15"/>
      <c r="F58" s="18"/>
      <c r="G58" s="52" t="s">
        <v>54</v>
      </c>
      <c r="H58" s="53">
        <v>130478818.76000001</v>
      </c>
      <c r="I58" s="54">
        <v>143053626.52000001</v>
      </c>
      <c r="J58" s="53">
        <v>233226781.41</v>
      </c>
      <c r="L58" s="17"/>
      <c r="M58" s="2" t="s">
        <v>53</v>
      </c>
      <c r="N58" s="36">
        <v>310386.28999999998</v>
      </c>
      <c r="O58" s="36">
        <v>375790.92</v>
      </c>
      <c r="P58" s="36">
        <v>552865.03</v>
      </c>
      <c r="R58" s="39" t="s">
        <v>55</v>
      </c>
      <c r="S58" s="39">
        <v>63251444.5</v>
      </c>
      <c r="T58" s="39">
        <v>85578507.920000002</v>
      </c>
      <c r="U58" s="2">
        <v>211748989.78</v>
      </c>
    </row>
    <row r="59" spans="1:21" x14ac:dyDescent="0.2">
      <c r="A59" s="23" t="s">
        <v>56</v>
      </c>
      <c r="B59" s="32">
        <v>16817277.440000001</v>
      </c>
      <c r="C59" s="32">
        <v>19015364.510000002</v>
      </c>
      <c r="D59" s="32">
        <v>24011481.52</v>
      </c>
      <c r="E59" s="15"/>
      <c r="F59" s="43"/>
      <c r="G59" s="52" t="s">
        <v>55</v>
      </c>
      <c r="H59" s="53">
        <v>134866868.81999999</v>
      </c>
      <c r="I59" s="54">
        <v>164823079.16999999</v>
      </c>
      <c r="J59" s="53">
        <v>314108750.74000001</v>
      </c>
      <c r="M59" s="2" t="s">
        <v>54</v>
      </c>
      <c r="N59" s="36">
        <v>343615.16</v>
      </c>
      <c r="O59" s="36">
        <v>406202.6</v>
      </c>
      <c r="P59" s="36">
        <v>614831.21</v>
      </c>
      <c r="R59" s="39" t="s">
        <v>56</v>
      </c>
      <c r="S59" s="39">
        <v>67864339.099999994</v>
      </c>
      <c r="T59" s="39">
        <v>96546756</v>
      </c>
      <c r="U59" s="2">
        <v>187653990.38999999</v>
      </c>
    </row>
    <row r="60" spans="1:21" x14ac:dyDescent="0.2">
      <c r="A60" s="23" t="s">
        <v>57</v>
      </c>
      <c r="B60" s="32">
        <v>14928477.140000001</v>
      </c>
      <c r="C60" s="32">
        <v>16432993.58</v>
      </c>
      <c r="D60" s="32">
        <v>23753888.100000001</v>
      </c>
      <c r="E60" s="15"/>
      <c r="F60" s="43"/>
      <c r="G60" s="52" t="s">
        <v>56</v>
      </c>
      <c r="H60" s="53">
        <v>154774350.09999999</v>
      </c>
      <c r="I60" s="54">
        <v>182107017.96000001</v>
      </c>
      <c r="J60" s="53">
        <v>321082185.29000002</v>
      </c>
      <c r="L60" s="17"/>
      <c r="M60" s="2" t="s">
        <v>55</v>
      </c>
      <c r="N60" s="36">
        <v>248215.1</v>
      </c>
      <c r="O60" s="36">
        <v>418021.7</v>
      </c>
      <c r="P60" s="36">
        <v>1266195.3</v>
      </c>
      <c r="R60" s="39" t="s">
        <v>57</v>
      </c>
      <c r="S60" s="39">
        <v>70100792.989999995</v>
      </c>
      <c r="T60" s="39">
        <v>87340708.469999999</v>
      </c>
      <c r="U60" s="2">
        <v>162177940.69999999</v>
      </c>
    </row>
    <row r="61" spans="1:21" x14ac:dyDescent="0.2">
      <c r="A61" s="23" t="s">
        <v>58</v>
      </c>
      <c r="B61" s="32">
        <v>16273159</v>
      </c>
      <c r="C61" s="32">
        <v>18968880.579999998</v>
      </c>
      <c r="D61" s="32">
        <v>24485858.440000001</v>
      </c>
      <c r="E61" s="15"/>
      <c r="F61" s="43"/>
      <c r="G61" s="52" t="s">
        <v>57</v>
      </c>
      <c r="H61" s="53">
        <v>114291737.54000001</v>
      </c>
      <c r="I61" s="54">
        <v>137244523.25</v>
      </c>
      <c r="J61" s="53">
        <v>232506158.28</v>
      </c>
      <c r="M61" s="2" t="s">
        <v>56</v>
      </c>
      <c r="N61" s="36">
        <v>277812.74</v>
      </c>
      <c r="O61" s="36">
        <v>488211.39</v>
      </c>
      <c r="P61" s="36">
        <v>1663590.95</v>
      </c>
      <c r="R61" s="39" t="s">
        <v>58</v>
      </c>
      <c r="S61" s="39">
        <v>76685047.299999997</v>
      </c>
      <c r="T61" s="39">
        <v>100778781.09999999</v>
      </c>
      <c r="U61" s="2">
        <v>173250101.84</v>
      </c>
    </row>
    <row r="62" spans="1:21" x14ac:dyDescent="0.2">
      <c r="A62" s="23" t="s">
        <v>59</v>
      </c>
      <c r="B62" s="32">
        <v>16508246.57</v>
      </c>
      <c r="C62" s="32">
        <v>18772133.940000001</v>
      </c>
      <c r="D62" s="32">
        <v>26014891.539999999</v>
      </c>
      <c r="E62" s="15"/>
      <c r="F62" s="43"/>
      <c r="G62" s="52" t="s">
        <v>58</v>
      </c>
      <c r="H62" s="53">
        <v>123239534.73</v>
      </c>
      <c r="I62" s="54">
        <v>146092724.69999999</v>
      </c>
      <c r="J62" s="53">
        <v>219451312.93000001</v>
      </c>
      <c r="L62" s="17"/>
      <c r="M62" s="2" t="s">
        <v>57</v>
      </c>
      <c r="N62" s="36">
        <v>267912.3</v>
      </c>
      <c r="O62" s="36">
        <v>404393.24</v>
      </c>
      <c r="P62" s="36">
        <v>1351263.22</v>
      </c>
      <c r="R62" s="39" t="s">
        <v>59</v>
      </c>
      <c r="S62" s="39">
        <v>72613003.549999997</v>
      </c>
      <c r="T62" s="39">
        <v>97149678.330000013</v>
      </c>
      <c r="U62" s="2">
        <v>188010293.91000003</v>
      </c>
    </row>
    <row r="63" spans="1:21" x14ac:dyDescent="0.2">
      <c r="A63" s="23" t="s">
        <v>60</v>
      </c>
      <c r="B63" s="32">
        <v>15179515.619999999</v>
      </c>
      <c r="C63" s="32">
        <v>18028921.190000001</v>
      </c>
      <c r="D63" s="32">
        <v>24142029.640000001</v>
      </c>
      <c r="E63" s="15"/>
      <c r="F63" s="43"/>
      <c r="G63" s="52" t="s">
        <v>59</v>
      </c>
      <c r="H63" s="53">
        <v>138237308.81999999</v>
      </c>
      <c r="I63" s="54">
        <v>163350088.03999999</v>
      </c>
      <c r="J63" s="53">
        <v>248424373.09</v>
      </c>
      <c r="M63" s="2" t="s">
        <v>58</v>
      </c>
      <c r="N63" s="36">
        <v>296536.24</v>
      </c>
      <c r="O63" s="36">
        <v>452190.14</v>
      </c>
      <c r="P63" s="36">
        <v>1272112.18</v>
      </c>
      <c r="R63" s="39" t="s">
        <v>60</v>
      </c>
      <c r="S63" s="39">
        <v>76162280.900000006</v>
      </c>
      <c r="T63" s="39">
        <v>102369766.17</v>
      </c>
      <c r="U63" s="2">
        <v>176809096.77000001</v>
      </c>
    </row>
    <row r="64" spans="1:21" x14ac:dyDescent="0.2">
      <c r="A64" s="23" t="s">
        <v>61</v>
      </c>
      <c r="B64" s="32">
        <v>14870833.199999999</v>
      </c>
      <c r="C64" s="32">
        <v>18010236.59</v>
      </c>
      <c r="D64" s="32"/>
      <c r="E64" s="15"/>
      <c r="F64" s="43"/>
      <c r="G64" s="52" t="s">
        <v>60</v>
      </c>
      <c r="H64" s="53">
        <v>116454614.76000001</v>
      </c>
      <c r="I64" s="54">
        <v>148325724.59</v>
      </c>
      <c r="J64" s="53">
        <v>209891384.37</v>
      </c>
      <c r="L64" s="17"/>
      <c r="M64" s="2" t="s">
        <v>59</v>
      </c>
      <c r="N64" s="36">
        <v>281512.2</v>
      </c>
      <c r="O64" s="36">
        <v>473451.09</v>
      </c>
      <c r="P64" s="36">
        <v>1467512.88</v>
      </c>
      <c r="R64" s="39" t="s">
        <v>61</v>
      </c>
      <c r="S64" s="39">
        <v>81525675.219999999</v>
      </c>
      <c r="T64" s="39">
        <v>112428266.92</v>
      </c>
      <c r="U64" s="2">
        <v>0</v>
      </c>
    </row>
    <row r="65" spans="1:21" x14ac:dyDescent="0.2">
      <c r="A65" s="23" t="s">
        <v>62</v>
      </c>
      <c r="B65" s="32">
        <v>19945565.690000001</v>
      </c>
      <c r="C65" s="32">
        <v>23375181.649999999</v>
      </c>
      <c r="D65" s="32"/>
      <c r="E65" s="15"/>
      <c r="F65" s="43"/>
      <c r="G65" s="52" t="s">
        <v>61</v>
      </c>
      <c r="H65" s="54">
        <v>118815631.3</v>
      </c>
      <c r="I65" s="54">
        <v>152299286.84</v>
      </c>
      <c r="J65" s="54"/>
      <c r="M65" s="2" t="s">
        <v>60</v>
      </c>
      <c r="N65" s="36">
        <v>313942.38</v>
      </c>
      <c r="O65" s="36">
        <v>510819.95</v>
      </c>
      <c r="P65" s="36">
        <v>1487097.15</v>
      </c>
      <c r="R65" s="39" t="s">
        <v>62</v>
      </c>
      <c r="S65" s="39">
        <v>95111596.430000007</v>
      </c>
      <c r="T65" s="39">
        <v>124879119.95999999</v>
      </c>
      <c r="U65" s="2">
        <v>0</v>
      </c>
    </row>
    <row r="66" spans="1:21" x14ac:dyDescent="0.2">
      <c r="A66" s="23" t="s">
        <v>63</v>
      </c>
      <c r="B66" s="32">
        <v>41921935.909999996</v>
      </c>
      <c r="C66" s="32">
        <v>47256413.479999997</v>
      </c>
      <c r="D66" s="32"/>
      <c r="E66" s="15"/>
      <c r="F66" s="43"/>
      <c r="G66" s="52" t="s">
        <v>62</v>
      </c>
      <c r="H66" s="54">
        <v>219019372.69</v>
      </c>
      <c r="I66" s="54">
        <v>261760890.69</v>
      </c>
      <c r="J66" s="54"/>
      <c r="M66" s="2" t="s">
        <v>61</v>
      </c>
      <c r="N66" s="36">
        <v>363652.48</v>
      </c>
      <c r="O66" s="36">
        <v>532761.87</v>
      </c>
      <c r="P66" s="36"/>
      <c r="R66" s="39" t="s">
        <v>63</v>
      </c>
      <c r="S66" s="39">
        <v>116354935.74000001</v>
      </c>
      <c r="T66" s="39">
        <v>151474368.04000002</v>
      </c>
      <c r="U66" s="2">
        <v>0</v>
      </c>
    </row>
    <row r="67" spans="1:21" x14ac:dyDescent="0.2">
      <c r="A67" s="23" t="s">
        <v>64</v>
      </c>
      <c r="B67" s="32">
        <f>SUM(B55:B66)</f>
        <v>211479531.25999999</v>
      </c>
      <c r="C67" s="32">
        <f>SUM(C55:C66)</f>
        <v>246039464.53</v>
      </c>
      <c r="D67" s="32">
        <f>SUM(D55:D66)</f>
        <v>197683580.27999997</v>
      </c>
      <c r="E67" s="15"/>
      <c r="F67" s="16"/>
      <c r="G67" s="52" t="s">
        <v>63</v>
      </c>
      <c r="H67" s="54">
        <v>313168543.25999999</v>
      </c>
      <c r="I67" s="54">
        <v>371724591.86000001</v>
      </c>
      <c r="J67" s="54"/>
      <c r="M67" s="2" t="s">
        <v>62</v>
      </c>
      <c r="N67" s="36">
        <v>601273.19999999995</v>
      </c>
      <c r="O67" s="36">
        <v>872493.55</v>
      </c>
      <c r="P67" s="36"/>
      <c r="R67" s="30" t="s">
        <v>64</v>
      </c>
      <c r="S67" s="30">
        <v>937722519.59000015</v>
      </c>
      <c r="T67" s="30">
        <v>1239036928.1499999</v>
      </c>
      <c r="U67" s="36">
        <v>1596898676.1900001</v>
      </c>
    </row>
    <row r="68" spans="1:21" x14ac:dyDescent="0.2">
      <c r="B68" s="14"/>
      <c r="C68" s="14"/>
      <c r="D68" s="15"/>
      <c r="E68" s="15"/>
      <c r="F68" s="16"/>
      <c r="G68" s="52" t="s">
        <v>64</v>
      </c>
      <c r="H68" s="54">
        <f>SUM(H56:H67)</f>
        <v>1756960860.4199998</v>
      </c>
      <c r="I68" s="54">
        <f>SUM(I56:I67)</f>
        <v>2110784200.1099997</v>
      </c>
      <c r="J68" s="54">
        <f>SUM(J56:J66)</f>
        <v>2071708470</v>
      </c>
      <c r="M68" s="2" t="s">
        <v>63</v>
      </c>
      <c r="N68" s="36">
        <v>1102391.18</v>
      </c>
      <c r="O68" s="36">
        <v>1635853.01</v>
      </c>
      <c r="P68" s="36"/>
    </row>
    <row r="69" spans="1:21" x14ac:dyDescent="0.2">
      <c r="B69" s="14"/>
      <c r="C69" s="14"/>
      <c r="D69" s="15"/>
      <c r="E69" s="15"/>
      <c r="F69" s="16"/>
      <c r="M69" s="2" t="s">
        <v>64</v>
      </c>
      <c r="N69" s="7">
        <f>SUM(N57:N68)</f>
        <v>4744732.84</v>
      </c>
      <c r="O69" s="7">
        <f>SUM(O57:O68)</f>
        <v>6998538.9699999988</v>
      </c>
      <c r="P69" s="7">
        <f>SUM(P57:P67)</f>
        <v>10250473.950000001</v>
      </c>
    </row>
    <row r="70" spans="1:21" x14ac:dyDescent="0.2">
      <c r="F70" s="16"/>
      <c r="G70" s="18"/>
      <c r="H70" s="18"/>
    </row>
    <row r="71" spans="1:21" x14ac:dyDescent="0.2">
      <c r="F71" s="16"/>
      <c r="G71" s="12"/>
      <c r="H71" s="18"/>
    </row>
    <row r="72" spans="1:21" x14ac:dyDescent="0.2">
      <c r="A72" s="44"/>
      <c r="B72" s="44" t="s">
        <v>111</v>
      </c>
      <c r="C72" s="44" t="s">
        <v>112</v>
      </c>
      <c r="D72" s="44" t="s">
        <v>113</v>
      </c>
      <c r="F72" s="16"/>
      <c r="G72" s="55"/>
      <c r="H72" s="55" t="s">
        <v>129</v>
      </c>
      <c r="I72" s="55" t="s">
        <v>130</v>
      </c>
      <c r="J72" s="55" t="s">
        <v>131</v>
      </c>
      <c r="K72" s="17"/>
      <c r="L72" s="17"/>
      <c r="M72" s="2"/>
      <c r="N72" s="2" t="s">
        <v>71</v>
      </c>
      <c r="O72" s="2" t="s">
        <v>72</v>
      </c>
      <c r="P72" s="2" t="s">
        <v>73</v>
      </c>
    </row>
    <row r="73" spans="1:21" x14ac:dyDescent="0.2">
      <c r="A73" s="44" t="s">
        <v>52</v>
      </c>
      <c r="B73" s="45">
        <v>15558910.779999999</v>
      </c>
      <c r="C73" s="45">
        <v>16465709.84</v>
      </c>
      <c r="D73" s="45">
        <v>15147577.439999999</v>
      </c>
      <c r="F73" s="16"/>
      <c r="G73" s="55" t="s">
        <v>52</v>
      </c>
      <c r="H73" s="56">
        <v>10075933.960000001</v>
      </c>
      <c r="I73" s="56">
        <v>12397378.050000001</v>
      </c>
      <c r="J73" s="56">
        <v>12831972.939999999</v>
      </c>
      <c r="M73" s="2" t="s">
        <v>52</v>
      </c>
      <c r="N73" s="39">
        <v>81611166.099999994</v>
      </c>
      <c r="O73" s="36">
        <v>96129291.299999997</v>
      </c>
      <c r="P73" s="37">
        <v>100859096.84999999</v>
      </c>
    </row>
    <row r="74" spans="1:21" x14ac:dyDescent="0.2">
      <c r="A74" s="44" t="s">
        <v>53</v>
      </c>
      <c r="B74" s="45">
        <v>14223271.130000001</v>
      </c>
      <c r="C74" s="45">
        <v>13943285.41</v>
      </c>
      <c r="D74" s="45">
        <v>14073687.699999999</v>
      </c>
      <c r="F74" s="16"/>
      <c r="G74" s="55" t="s">
        <v>53</v>
      </c>
      <c r="H74" s="56">
        <v>7503855.1900000004</v>
      </c>
      <c r="I74" s="56">
        <v>8474649.8599999994</v>
      </c>
      <c r="J74" s="56">
        <v>9472004.4299999997</v>
      </c>
      <c r="K74" s="17"/>
      <c r="L74" s="17"/>
      <c r="M74" s="2" t="s">
        <v>53</v>
      </c>
      <c r="N74" s="39">
        <v>75396527.129999995</v>
      </c>
      <c r="O74" s="37">
        <v>99622137.230000004</v>
      </c>
      <c r="P74" s="37">
        <v>108489754.18000001</v>
      </c>
    </row>
    <row r="75" spans="1:21" x14ac:dyDescent="0.2">
      <c r="A75" s="44" t="s">
        <v>54</v>
      </c>
      <c r="B75" s="45">
        <v>16106515.109999999</v>
      </c>
      <c r="C75" s="45">
        <v>13762604.41</v>
      </c>
      <c r="D75" s="45">
        <v>24520591.43</v>
      </c>
      <c r="F75" s="16"/>
      <c r="G75" s="55" t="s">
        <v>54</v>
      </c>
      <c r="H75" s="56">
        <v>7806140.3399999999</v>
      </c>
      <c r="I75" s="56">
        <v>7984367.9800000004</v>
      </c>
      <c r="J75" s="56">
        <v>18201960.359999999</v>
      </c>
      <c r="M75" s="2" t="s">
        <v>54</v>
      </c>
      <c r="N75" s="39">
        <v>108233176.64</v>
      </c>
      <c r="O75" s="36">
        <v>134078997.91</v>
      </c>
      <c r="P75" s="37">
        <v>127095585.06999999</v>
      </c>
    </row>
    <row r="76" spans="1:21" x14ac:dyDescent="0.2">
      <c r="A76" s="44" t="s">
        <v>55</v>
      </c>
      <c r="B76" s="45">
        <v>12049336.859999999</v>
      </c>
      <c r="C76" s="45">
        <v>13625989.16</v>
      </c>
      <c r="D76" s="45">
        <v>27132647.48</v>
      </c>
      <c r="F76" s="16"/>
      <c r="G76" s="55" t="s">
        <v>55</v>
      </c>
      <c r="H76" s="56">
        <v>7868131.2400000002</v>
      </c>
      <c r="I76" s="56">
        <v>8007438.4800000004</v>
      </c>
      <c r="J76" s="56">
        <v>19102451.66</v>
      </c>
      <c r="K76" s="17"/>
      <c r="L76" s="17"/>
      <c r="M76" s="2" t="s">
        <v>55</v>
      </c>
      <c r="N76" s="39">
        <v>122916171.89</v>
      </c>
      <c r="O76" s="36">
        <v>129600483.04000001</v>
      </c>
      <c r="P76" s="37">
        <v>201531580.83000001</v>
      </c>
    </row>
    <row r="77" spans="1:21" x14ac:dyDescent="0.2">
      <c r="A77" s="44" t="s">
        <v>56</v>
      </c>
      <c r="B77" s="45">
        <v>13258385.369999999</v>
      </c>
      <c r="C77" s="45">
        <v>13420732.23</v>
      </c>
      <c r="D77" s="45">
        <v>20341132.32</v>
      </c>
      <c r="F77" s="16"/>
      <c r="G77" s="55" t="s">
        <v>56</v>
      </c>
      <c r="H77" s="56">
        <v>10711719.48</v>
      </c>
      <c r="I77" s="56">
        <v>9921211.2400000002</v>
      </c>
      <c r="J77" s="56">
        <v>16420964.49</v>
      </c>
      <c r="M77" s="2" t="s">
        <v>56</v>
      </c>
      <c r="N77" s="39">
        <v>105734693.98999999</v>
      </c>
      <c r="O77" s="36">
        <v>126185424.89</v>
      </c>
      <c r="P77" s="37">
        <v>178488394.83000001</v>
      </c>
    </row>
    <row r="78" spans="1:21" x14ac:dyDescent="0.2">
      <c r="A78" s="44" t="s">
        <v>57</v>
      </c>
      <c r="B78" s="45">
        <v>14552047.710000001</v>
      </c>
      <c r="C78" s="45">
        <v>11410293.9</v>
      </c>
      <c r="D78" s="45">
        <v>15105627.960000001</v>
      </c>
      <c r="F78" s="16"/>
      <c r="G78" s="55" t="s">
        <v>57</v>
      </c>
      <c r="H78" s="56">
        <v>9138612.2300000004</v>
      </c>
      <c r="I78" s="56">
        <v>8373857.8200000003</v>
      </c>
      <c r="J78" s="56">
        <v>11815078.609999999</v>
      </c>
      <c r="K78" s="17"/>
      <c r="L78" s="17"/>
      <c r="M78" s="2" t="s">
        <v>57</v>
      </c>
      <c r="N78" s="39">
        <v>96330027.670000002</v>
      </c>
      <c r="O78" s="36">
        <v>120032857.09</v>
      </c>
      <c r="P78" s="37">
        <v>169956812.91</v>
      </c>
    </row>
    <row r="79" spans="1:21" x14ac:dyDescent="0.2">
      <c r="A79" s="44" t="s">
        <v>58</v>
      </c>
      <c r="B79" s="45">
        <v>13613294.65</v>
      </c>
      <c r="C79" s="45">
        <v>12377112.09</v>
      </c>
      <c r="D79" s="45">
        <v>15036993.52</v>
      </c>
      <c r="F79" s="16"/>
      <c r="G79" s="55" t="s">
        <v>58</v>
      </c>
      <c r="H79" s="56">
        <v>8992842.4499999993</v>
      </c>
      <c r="I79" s="56">
        <v>9153545.0299999993</v>
      </c>
      <c r="J79" s="56">
        <v>10024506.109999999</v>
      </c>
      <c r="M79" s="2" t="s">
        <v>58</v>
      </c>
      <c r="N79" s="39">
        <v>94787186.799999997</v>
      </c>
      <c r="O79" s="36">
        <v>107298864.44</v>
      </c>
      <c r="P79" s="37">
        <v>148232042.50999999</v>
      </c>
    </row>
    <row r="80" spans="1:21" x14ac:dyDescent="0.2">
      <c r="A80" s="44" t="s">
        <v>59</v>
      </c>
      <c r="B80" s="45">
        <v>13881204.550000001</v>
      </c>
      <c r="C80" s="45">
        <v>12668168.18</v>
      </c>
      <c r="D80" s="45">
        <v>13671479.77</v>
      </c>
      <c r="F80" s="16"/>
      <c r="G80" s="55" t="s">
        <v>59</v>
      </c>
      <c r="H80" s="56">
        <v>8499892.1300000008</v>
      </c>
      <c r="I80" s="56">
        <v>8846585.0399999991</v>
      </c>
      <c r="J80" s="56">
        <v>8632301.6999999993</v>
      </c>
      <c r="K80" s="17"/>
      <c r="L80" s="17"/>
      <c r="M80" s="2" t="s">
        <v>59</v>
      </c>
      <c r="N80" s="39">
        <v>96422693.260000005</v>
      </c>
      <c r="O80" s="36">
        <v>109546942.65000001</v>
      </c>
      <c r="P80" s="37">
        <v>147654138.81</v>
      </c>
    </row>
    <row r="81" spans="1:16" x14ac:dyDescent="0.2">
      <c r="A81" s="44" t="s">
        <v>60</v>
      </c>
      <c r="B81" s="45">
        <v>15221027.939999999</v>
      </c>
      <c r="C81" s="45">
        <v>13975266.710000001</v>
      </c>
      <c r="D81" s="45">
        <v>14326480.359999999</v>
      </c>
      <c r="F81" s="16"/>
      <c r="G81" s="55" t="s">
        <v>60</v>
      </c>
      <c r="H81" s="56">
        <v>9776506.0299999993</v>
      </c>
      <c r="I81" s="56">
        <v>9189702.9100000001</v>
      </c>
      <c r="J81" s="56">
        <v>13818048.09</v>
      </c>
      <c r="M81" s="2" t="s">
        <v>60</v>
      </c>
      <c r="N81" s="39">
        <v>103574810.15000001</v>
      </c>
      <c r="O81" s="36">
        <v>123633256.56999999</v>
      </c>
      <c r="P81" s="37">
        <v>155347326.24000001</v>
      </c>
    </row>
    <row r="82" spans="1:16" x14ac:dyDescent="0.2">
      <c r="A82" s="44" t="s">
        <v>61</v>
      </c>
      <c r="B82" s="45">
        <v>15202938.300000001</v>
      </c>
      <c r="C82" s="45">
        <v>14799113.439999999</v>
      </c>
      <c r="D82" s="45"/>
      <c r="F82" s="16"/>
      <c r="G82" s="55" t="s">
        <v>61</v>
      </c>
      <c r="H82" s="56">
        <v>11065631.869999999</v>
      </c>
      <c r="I82" s="56">
        <v>11574324.550000001</v>
      </c>
      <c r="J82" s="56"/>
      <c r="K82" s="17"/>
      <c r="L82" s="17"/>
      <c r="M82" s="2" t="s">
        <v>61</v>
      </c>
      <c r="N82" s="30">
        <v>114912653.34</v>
      </c>
      <c r="O82" s="36">
        <v>131153427.17</v>
      </c>
      <c r="P82" s="36"/>
    </row>
    <row r="83" spans="1:16" x14ac:dyDescent="0.2">
      <c r="A83" s="44" t="s">
        <v>62</v>
      </c>
      <c r="B83" s="45">
        <v>21337671.309999999</v>
      </c>
      <c r="C83" s="45">
        <v>21338739.079999998</v>
      </c>
      <c r="D83" s="45"/>
      <c r="F83" s="16"/>
      <c r="G83" s="55" t="s">
        <v>62</v>
      </c>
      <c r="H83" s="56">
        <v>16292889.17</v>
      </c>
      <c r="I83" s="56">
        <v>17068718.34</v>
      </c>
      <c r="J83" s="56"/>
      <c r="M83" s="2" t="s">
        <v>62</v>
      </c>
      <c r="N83" s="30">
        <v>123791487.73999999</v>
      </c>
      <c r="O83" s="36">
        <v>136112971.84</v>
      </c>
      <c r="P83" s="36"/>
    </row>
    <row r="84" spans="1:16" x14ac:dyDescent="0.2">
      <c r="A84" s="44" t="s">
        <v>63</v>
      </c>
      <c r="B84" s="45">
        <v>34711295.450000003</v>
      </c>
      <c r="C84" s="45">
        <v>35925091.109999999</v>
      </c>
      <c r="D84" s="45"/>
      <c r="F84" s="16"/>
      <c r="G84" s="55" t="s">
        <v>63</v>
      </c>
      <c r="H84" s="56">
        <v>23529963.640000001</v>
      </c>
      <c r="I84" s="56">
        <v>25607487.84</v>
      </c>
      <c r="J84" s="56"/>
      <c r="K84" s="17"/>
      <c r="L84" s="17"/>
      <c r="M84" s="2" t="s">
        <v>63</v>
      </c>
      <c r="N84" s="30">
        <v>146721574.69</v>
      </c>
      <c r="O84" s="36">
        <v>164385731.02000001</v>
      </c>
      <c r="P84" s="36"/>
    </row>
    <row r="85" spans="1:16" x14ac:dyDescent="0.2">
      <c r="A85" s="44" t="s">
        <v>64</v>
      </c>
      <c r="B85" s="45">
        <f>SUM(B73:B84)</f>
        <v>199715899.16000003</v>
      </c>
      <c r="C85" s="45">
        <f>SUM(C73:C84)</f>
        <v>193712105.56</v>
      </c>
      <c r="D85" s="45">
        <f>SUM(D73:D83)</f>
        <v>159356217.98000002</v>
      </c>
      <c r="F85" s="18"/>
      <c r="G85" s="55" t="s">
        <v>64</v>
      </c>
      <c r="H85" s="56">
        <f>SUM(H73:H84)</f>
        <v>131262117.73000002</v>
      </c>
      <c r="I85" s="56">
        <f>SUM(I73:I84)</f>
        <v>136599267.13999999</v>
      </c>
      <c r="J85" s="56">
        <f>SUM(J73:J83)</f>
        <v>120319288.39</v>
      </c>
      <c r="M85" s="2" t="s">
        <v>64</v>
      </c>
      <c r="N85" s="30">
        <f>SUM(N73:N84)</f>
        <v>1270432169.3999999</v>
      </c>
      <c r="O85" s="30">
        <f>SUM(O73:O84)</f>
        <v>1477780385.1500001</v>
      </c>
      <c r="P85" s="30">
        <f>SUM(P73:P83)</f>
        <v>1337654732.23</v>
      </c>
    </row>
    <row r="86" spans="1:16" x14ac:dyDescent="0.2">
      <c r="A86" s="19"/>
      <c r="B86" s="20"/>
      <c r="C86" s="20"/>
      <c r="D86" s="20"/>
      <c r="F86" s="18"/>
      <c r="G86" s="19"/>
      <c r="H86" s="20"/>
      <c r="I86" s="20"/>
      <c r="J86" s="20"/>
    </row>
    <row r="87" spans="1:16" x14ac:dyDescent="0.2">
      <c r="A87" s="19"/>
      <c r="B87" s="20"/>
      <c r="C87" s="20"/>
      <c r="D87" s="20"/>
      <c r="F87" s="18"/>
      <c r="G87" s="19"/>
      <c r="H87" s="20"/>
      <c r="I87" s="20"/>
      <c r="J87" s="20"/>
    </row>
    <row r="88" spans="1:16" x14ac:dyDescent="0.2">
      <c r="A88" s="19"/>
      <c r="B88" s="20"/>
      <c r="C88" s="20"/>
      <c r="D88" s="20"/>
      <c r="G88" s="57"/>
      <c r="H88" s="57" t="s">
        <v>65</v>
      </c>
      <c r="I88" s="57" t="s">
        <v>66</v>
      </c>
      <c r="J88" s="57" t="s">
        <v>67</v>
      </c>
      <c r="M88" s="2"/>
      <c r="N88" s="2" t="s">
        <v>75</v>
      </c>
      <c r="O88" s="2" t="s">
        <v>76</v>
      </c>
      <c r="P88" s="2" t="s">
        <v>77</v>
      </c>
    </row>
    <row r="89" spans="1:16" x14ac:dyDescent="0.2">
      <c r="A89" s="46"/>
      <c r="B89" s="46" t="s">
        <v>114</v>
      </c>
      <c r="C89" s="46" t="s">
        <v>115</v>
      </c>
      <c r="D89" s="46" t="s">
        <v>116</v>
      </c>
      <c r="G89" s="57" t="s">
        <v>52</v>
      </c>
      <c r="H89" s="58">
        <v>14959372.02</v>
      </c>
      <c r="I89" s="59">
        <v>18780164.120000001</v>
      </c>
      <c r="J89" s="58">
        <v>24091626.460000001</v>
      </c>
      <c r="M89" s="2" t="s">
        <v>52</v>
      </c>
      <c r="N89" s="39">
        <v>120035053.98</v>
      </c>
      <c r="O89" s="36">
        <v>155588375.30000001</v>
      </c>
      <c r="P89" s="37">
        <v>193583309.84</v>
      </c>
    </row>
    <row r="90" spans="1:16" x14ac:dyDescent="0.2">
      <c r="A90" s="46" t="s">
        <v>52</v>
      </c>
      <c r="B90" s="47">
        <f>SUM(muzyka!F2,muzyka!K2,muzyka!P2)</f>
        <v>11282303.420000002</v>
      </c>
      <c r="C90" s="47">
        <f>SUM(muzyka!G2,muzyka!L2,muzyka!Q2)</f>
        <v>13150614.649999999</v>
      </c>
      <c r="D90" s="47">
        <f>SUM(muzyka!H2,muzyka!M2,muzyka!R2)</f>
        <v>14265395.970000001</v>
      </c>
      <c r="G90" s="57" t="s">
        <v>53</v>
      </c>
      <c r="H90" s="58">
        <v>12784399.52</v>
      </c>
      <c r="I90" s="59">
        <v>15121117.34</v>
      </c>
      <c r="J90" s="58">
        <v>22466209.84</v>
      </c>
      <c r="M90" s="2" t="s">
        <v>53</v>
      </c>
      <c r="N90" s="39">
        <v>107699127.37</v>
      </c>
      <c r="O90" s="36">
        <v>133591662.79000001</v>
      </c>
      <c r="P90" s="37">
        <v>176664036.90000001</v>
      </c>
    </row>
    <row r="91" spans="1:16" x14ac:dyDescent="0.2">
      <c r="A91" s="46" t="s">
        <v>53</v>
      </c>
      <c r="B91" s="47">
        <f>SUM(muzyka!F3,muzyka!K3,muzyka!P3)</f>
        <v>9821384.9800000004</v>
      </c>
      <c r="C91" s="47">
        <f>SUM(muzyka!G3,muzyka!L3,muzyka!Q3)</f>
        <v>11432705.380000001</v>
      </c>
      <c r="D91" s="47">
        <f>SUM(muzyka!H3,muzyka!M3,muzyka!R3)</f>
        <v>21238298.32</v>
      </c>
      <c r="G91" s="57" t="s">
        <v>54</v>
      </c>
      <c r="H91" s="58">
        <v>13456890.32</v>
      </c>
      <c r="I91" s="59">
        <v>16441399.710000001</v>
      </c>
      <c r="J91" s="59">
        <v>26797425.129999999</v>
      </c>
      <c r="M91" s="2" t="s">
        <v>54</v>
      </c>
      <c r="N91" s="39">
        <v>120195207.67</v>
      </c>
      <c r="O91" s="36">
        <v>149289290.78999999</v>
      </c>
      <c r="P91" s="37">
        <v>234037570.91</v>
      </c>
    </row>
    <row r="92" spans="1:16" x14ac:dyDescent="0.2">
      <c r="A92" s="46" t="s">
        <v>54</v>
      </c>
      <c r="B92" s="47">
        <f>SUM(muzyka!F4,muzyka!K4,muzyka!P4)</f>
        <v>10102193.460000001</v>
      </c>
      <c r="C92" s="47">
        <f>SUM(muzyka!G4,muzyka!L4,muzyka!Q4)</f>
        <v>11786108.02</v>
      </c>
      <c r="D92" s="47">
        <f>SUM(muzyka!H4,muzyka!M4,muzyka!R4)</f>
        <v>14504179.91</v>
      </c>
      <c r="G92" s="57" t="s">
        <v>55</v>
      </c>
      <c r="H92" s="58">
        <v>10412332.189999999</v>
      </c>
      <c r="I92" s="59">
        <v>13711648.5</v>
      </c>
      <c r="J92" s="59">
        <v>31044441.530000001</v>
      </c>
      <c r="M92" s="2" t="s">
        <v>55</v>
      </c>
      <c r="N92" s="39">
        <v>101525341.23</v>
      </c>
      <c r="O92" s="36">
        <v>135329087.55000001</v>
      </c>
      <c r="P92" s="37">
        <v>271840714.83999997</v>
      </c>
    </row>
    <row r="93" spans="1:16" x14ac:dyDescent="0.2">
      <c r="A93" s="46" t="s">
        <v>55</v>
      </c>
      <c r="B93" s="47">
        <f>SUM(muzyka!F5,muzyka!K5,muzyka!P5)</f>
        <v>8184252.7999999998</v>
      </c>
      <c r="C93" s="47">
        <f>SUM(muzyka!G5,muzyka!L5,muzyka!Q5)</f>
        <v>10470055.040000001</v>
      </c>
      <c r="D93" s="47">
        <f>SUM(muzyka!H5,muzyka!M5,muzyka!R5)</f>
        <v>17735758.939999998</v>
      </c>
      <c r="G93" s="57" t="s">
        <v>56</v>
      </c>
      <c r="H93" s="58">
        <v>10812956.42</v>
      </c>
      <c r="I93" s="59">
        <v>15511633.66</v>
      </c>
      <c r="J93" s="59">
        <v>31906736.32</v>
      </c>
      <c r="M93" s="2" t="s">
        <v>56</v>
      </c>
      <c r="N93" s="39">
        <v>111781987.7</v>
      </c>
      <c r="O93" s="36">
        <v>143944855.44</v>
      </c>
      <c r="P93" s="37">
        <v>255916421.65000001</v>
      </c>
    </row>
    <row r="94" spans="1:16" x14ac:dyDescent="0.2">
      <c r="A94" s="46" t="s">
        <v>56</v>
      </c>
      <c r="B94" s="47">
        <f>SUM(muzyka!F6,muzyka!K6,muzyka!P6)</f>
        <v>8637580.1999999993</v>
      </c>
      <c r="C94" s="47">
        <f>SUM(muzyka!G6,muzyka!L6,muzyka!Q6)</f>
        <v>11454651.710000001</v>
      </c>
      <c r="D94" s="47">
        <f>SUM(muzyka!H6,muzyka!M6,muzyka!R6)</f>
        <v>18501599.469999999</v>
      </c>
      <c r="G94" s="57" t="s">
        <v>57</v>
      </c>
      <c r="H94" s="58">
        <v>10791781.58</v>
      </c>
      <c r="I94" s="59">
        <v>13412472.779999999</v>
      </c>
      <c r="J94" s="59">
        <v>27407802.969999999</v>
      </c>
      <c r="M94" s="2" t="s">
        <v>57</v>
      </c>
      <c r="N94" s="39">
        <v>118092235.39</v>
      </c>
      <c r="O94" s="36">
        <v>144776022.94999999</v>
      </c>
      <c r="P94" s="37">
        <v>227325339.43000001</v>
      </c>
    </row>
    <row r="95" spans="1:16" x14ac:dyDescent="0.2">
      <c r="A95" s="46" t="s">
        <v>57</v>
      </c>
      <c r="B95" s="47">
        <f>SUM(muzyka!F7,muzyka!K7,muzyka!P7)</f>
        <v>8536089.1499999985</v>
      </c>
      <c r="C95" s="47">
        <f>SUM(muzyka!G7,muzyka!L7,muzyka!Q7)</f>
        <v>10571215.16</v>
      </c>
      <c r="D95" s="47">
        <f>SUM(muzyka!H7,muzyka!M7,muzyka!R7)</f>
        <v>15674272.879999999</v>
      </c>
      <c r="G95" s="57" t="s">
        <v>58</v>
      </c>
      <c r="H95" s="58">
        <v>11868939.5</v>
      </c>
      <c r="I95" s="59">
        <v>16065855.609999999</v>
      </c>
      <c r="J95" s="59">
        <v>26413126.530000001</v>
      </c>
      <c r="M95" s="2" t="s">
        <v>58</v>
      </c>
      <c r="N95" s="39">
        <v>127357003.61</v>
      </c>
      <c r="O95" s="36">
        <v>154589145.13999999</v>
      </c>
      <c r="P95" s="37">
        <v>228391879.53999999</v>
      </c>
    </row>
    <row r="96" spans="1:16" x14ac:dyDescent="0.2">
      <c r="A96" s="46" t="s">
        <v>58</v>
      </c>
      <c r="B96" s="47">
        <f>SUM(muzyka!F8,muzyka!K8,muzyka!P8)</f>
        <v>8881459.4499999993</v>
      </c>
      <c r="C96" s="47">
        <f>SUM(muzyka!G8,muzyka!L8,muzyka!Q8)</f>
        <v>11037976.620000001</v>
      </c>
      <c r="D96" s="47">
        <f>SUM(muzyka!H8,muzyka!M8,muzyka!R8)</f>
        <v>14259072.030000001</v>
      </c>
      <c r="G96" s="57" t="s">
        <v>59</v>
      </c>
      <c r="H96" s="58">
        <v>15473509.970000001</v>
      </c>
      <c r="I96" s="59">
        <v>27937957.780000001</v>
      </c>
      <c r="J96" s="59">
        <v>49964400.899999999</v>
      </c>
      <c r="M96" s="2" t="s">
        <v>59</v>
      </c>
      <c r="N96" s="39">
        <v>123402211.26000001</v>
      </c>
      <c r="O96" s="36">
        <v>149317713.44999999</v>
      </c>
      <c r="P96" s="37">
        <v>224748559.53999999</v>
      </c>
    </row>
    <row r="97" spans="1:16" x14ac:dyDescent="0.2">
      <c r="A97" s="46" t="s">
        <v>59</v>
      </c>
      <c r="B97" s="47">
        <f>SUM(muzyka!F9,muzyka!K9,muzyka!P9)</f>
        <v>8938533.8499999996</v>
      </c>
      <c r="C97" s="47">
        <f>SUM(muzyka!G9,muzyka!L9,muzyka!Q9)</f>
        <v>11083455.289999999</v>
      </c>
      <c r="D97" s="47">
        <f>SUM(muzyka!H9,muzyka!M9,muzyka!R9)</f>
        <v>13640821.690000001</v>
      </c>
      <c r="G97" s="57" t="s">
        <v>60</v>
      </c>
      <c r="H97" s="58">
        <v>24090470.91</v>
      </c>
      <c r="I97" s="59">
        <v>46523935.43</v>
      </c>
      <c r="J97" s="59">
        <v>70806076.150000006</v>
      </c>
      <c r="M97" s="2" t="s">
        <v>60</v>
      </c>
      <c r="N97" s="39">
        <v>129271977.7</v>
      </c>
      <c r="O97" s="36">
        <v>167440583.81</v>
      </c>
      <c r="P97" s="37">
        <v>236863647.44</v>
      </c>
    </row>
    <row r="98" spans="1:16" x14ac:dyDescent="0.2">
      <c r="A98" s="46" t="s">
        <v>60</v>
      </c>
      <c r="B98" s="47">
        <f>SUM(muzyka!F10,muzyka!K10,muzyka!P10)</f>
        <v>11101285.149999999</v>
      </c>
      <c r="C98" s="47">
        <f>SUM(muzyka!G10,muzyka!L10,muzyka!Q10)</f>
        <v>13290534.050000001</v>
      </c>
      <c r="D98" s="47">
        <f>SUM(muzyka!H10,muzyka!M10,muzyka!R10)</f>
        <v>16837570.18</v>
      </c>
      <c r="G98" s="57" t="s">
        <v>61</v>
      </c>
      <c r="H98" s="59">
        <v>18627685.789999999</v>
      </c>
      <c r="I98" s="59">
        <v>27862066.809999999</v>
      </c>
      <c r="J98" s="59"/>
      <c r="M98" s="2" t="s">
        <v>61</v>
      </c>
      <c r="N98" s="30">
        <v>142669614.96000001</v>
      </c>
      <c r="O98" s="36">
        <v>180538523.03999999</v>
      </c>
      <c r="P98" s="36"/>
    </row>
    <row r="99" spans="1:16" x14ac:dyDescent="0.2">
      <c r="A99" s="46" t="s">
        <v>61</v>
      </c>
      <c r="B99" s="47">
        <f>SUM(muzyka!F11,muzyka!K11,muzyka!P11)</f>
        <v>11616979.93</v>
      </c>
      <c r="C99" s="47">
        <f>SUM(muzyka!G11,muzyka!L11,muzyka!Q11)</f>
        <v>14094382.620000001</v>
      </c>
      <c r="D99" s="47">
        <f>SUM(muzyka!H11,muzyka!M11,muzyka!R11)</f>
        <v>0</v>
      </c>
      <c r="G99" s="57" t="s">
        <v>62</v>
      </c>
      <c r="H99" s="59">
        <v>20253472.100000001</v>
      </c>
      <c r="I99" s="59">
        <v>28078485.629999999</v>
      </c>
      <c r="J99" s="59"/>
      <c r="M99" s="2" t="s">
        <v>62</v>
      </c>
      <c r="N99" s="30">
        <v>177275892.02000001</v>
      </c>
      <c r="O99" s="36">
        <v>222350491.46000001</v>
      </c>
      <c r="P99" s="36"/>
    </row>
    <row r="100" spans="1:16" x14ac:dyDescent="0.2">
      <c r="A100" s="46" t="s">
        <v>62</v>
      </c>
      <c r="B100" s="47">
        <f>SUM(muzyka!F12,muzyka!K12,muzyka!P12)</f>
        <v>13933717.49</v>
      </c>
      <c r="C100" s="47">
        <f>SUM(muzyka!G12,muzyka!L12,muzyka!Q12)</f>
        <v>16728115.18</v>
      </c>
      <c r="D100" s="47">
        <f>SUM(muzyka!H12,muzyka!M12,muzyka!R12)</f>
        <v>0</v>
      </c>
      <c r="G100" s="57" t="s">
        <v>63</v>
      </c>
      <c r="H100" s="59">
        <v>26571578.920000002</v>
      </c>
      <c r="I100" s="59">
        <v>34918736.659999996</v>
      </c>
      <c r="J100" s="59"/>
      <c r="M100" s="2" t="s">
        <v>63</v>
      </c>
      <c r="N100" s="30">
        <v>219373278.96000001</v>
      </c>
      <c r="O100" s="36">
        <v>272586962.98000002</v>
      </c>
      <c r="P100" s="36"/>
    </row>
    <row r="101" spans="1:16" x14ac:dyDescent="0.2">
      <c r="A101" s="46" t="s">
        <v>63</v>
      </c>
      <c r="B101" s="47">
        <f>SUM(muzyka!F13,muzyka!K13,muzyka!P13)</f>
        <v>20968184.119999997</v>
      </c>
      <c r="C101" s="47">
        <f>SUM(muzyka!G13,muzyka!L13,muzyka!Q13)</f>
        <v>24009200.390000001</v>
      </c>
      <c r="D101" s="47">
        <f>SUM(muzyka!H13,muzyka!M13,muzyka!R13)</f>
        <v>0</v>
      </c>
      <c r="G101" s="57" t="s">
        <v>64</v>
      </c>
      <c r="H101" s="59">
        <f>SUM(H89:H100)</f>
        <v>190103389.24000001</v>
      </c>
      <c r="I101" s="59">
        <f>SUM(I89:I100)</f>
        <v>274365474.02999997</v>
      </c>
      <c r="J101" s="59">
        <f>SUM(J89:J99)</f>
        <v>310897845.83000004</v>
      </c>
      <c r="M101" s="2" t="s">
        <v>64</v>
      </c>
      <c r="N101" s="30">
        <f>SUM(N89:N100)</f>
        <v>1598678931.8500001</v>
      </c>
      <c r="O101" s="30">
        <f>SUM(O89:O100)</f>
        <v>2009342714.7</v>
      </c>
      <c r="P101" s="30">
        <f>SUM(P89:P99)</f>
        <v>2049371480.0900002</v>
      </c>
    </row>
    <row r="102" spans="1:16" x14ac:dyDescent="0.2">
      <c r="A102" s="46" t="s">
        <v>64</v>
      </c>
      <c r="B102" s="47">
        <f>SUM(muzyka!F14,muzyka!K14,muzyka!P14)</f>
        <v>132003964</v>
      </c>
      <c r="C102" s="47">
        <f>SUM(C90:C101)</f>
        <v>159109014.11000001</v>
      </c>
      <c r="D102" s="47">
        <f>SUM(D90:D101)</f>
        <v>146656969.38999999</v>
      </c>
    </row>
    <row r="103" spans="1:16" x14ac:dyDescent="0.2">
      <c r="A103" s="19"/>
      <c r="B103" s="20"/>
      <c r="C103" s="20"/>
      <c r="D103" s="20"/>
    </row>
    <row r="104" spans="1:16" x14ac:dyDescent="0.2">
      <c r="A104" s="19"/>
      <c r="B104" s="20"/>
      <c r="C104" s="20"/>
      <c r="D104" s="20"/>
      <c r="G104" s="60"/>
      <c r="H104" s="60" t="s">
        <v>68</v>
      </c>
      <c r="I104" s="60" t="s">
        <v>69</v>
      </c>
      <c r="J104" s="60" t="s">
        <v>70</v>
      </c>
      <c r="M104" s="2"/>
      <c r="N104" s="2" t="s">
        <v>78</v>
      </c>
      <c r="O104" s="2" t="s">
        <v>79</v>
      </c>
      <c r="P104" s="2" t="s">
        <v>80</v>
      </c>
    </row>
    <row r="105" spans="1:16" x14ac:dyDescent="0.2">
      <c r="A105" s="48"/>
      <c r="B105" s="48" t="s">
        <v>126</v>
      </c>
      <c r="C105" s="48" t="s">
        <v>127</v>
      </c>
      <c r="D105" s="48" t="s">
        <v>128</v>
      </c>
      <c r="G105" s="60" t="s">
        <v>52</v>
      </c>
      <c r="H105" s="61">
        <v>174341822.25999999</v>
      </c>
      <c r="I105" s="62">
        <v>225053690.83000001</v>
      </c>
      <c r="J105" s="61">
        <v>260377398.15000001</v>
      </c>
      <c r="M105" s="2" t="s">
        <v>52</v>
      </c>
      <c r="N105" s="39">
        <v>70929328.560000002</v>
      </c>
      <c r="O105" s="36">
        <v>87633823.170000002</v>
      </c>
      <c r="P105" s="37">
        <v>100309531.70999999</v>
      </c>
    </row>
    <row r="106" spans="1:16" x14ac:dyDescent="0.2">
      <c r="A106" s="48" t="s">
        <v>52</v>
      </c>
      <c r="B106" s="49">
        <v>125022720.40000001</v>
      </c>
      <c r="C106" s="49">
        <v>116379407.3</v>
      </c>
      <c r="D106" s="49">
        <v>152611462.16</v>
      </c>
      <c r="G106" s="60" t="s">
        <v>53</v>
      </c>
      <c r="H106" s="61">
        <v>159704656.28999999</v>
      </c>
      <c r="I106" s="62">
        <v>226191268.5</v>
      </c>
      <c r="J106" s="61">
        <v>269420437.89999998</v>
      </c>
      <c r="M106" s="2" t="s">
        <v>53</v>
      </c>
      <c r="N106" s="39">
        <v>64492495.43</v>
      </c>
      <c r="O106" s="36">
        <v>81410567.609999999</v>
      </c>
      <c r="P106" s="37">
        <v>103510573.36</v>
      </c>
    </row>
    <row r="107" spans="1:16" x14ac:dyDescent="0.2">
      <c r="A107" s="48" t="s">
        <v>53</v>
      </c>
      <c r="B107" s="49">
        <v>116582533</v>
      </c>
      <c r="C107" s="49">
        <v>122406459.66</v>
      </c>
      <c r="D107" s="49">
        <v>138415875.93000001</v>
      </c>
      <c r="G107" s="60" t="s">
        <v>54</v>
      </c>
      <c r="H107" s="61">
        <v>204866009.80000001</v>
      </c>
      <c r="I107" s="62">
        <v>296694650.30000001</v>
      </c>
      <c r="J107" s="61">
        <v>315819969.98000002</v>
      </c>
      <c r="M107" s="2" t="s">
        <v>54</v>
      </c>
      <c r="N107" s="39">
        <v>76777832.439999998</v>
      </c>
      <c r="O107" s="36">
        <v>102924310.68000001</v>
      </c>
      <c r="P107" s="37">
        <v>148654197.81999999</v>
      </c>
    </row>
    <row r="108" spans="1:16" x14ac:dyDescent="0.2">
      <c r="A108" s="48" t="s">
        <v>54</v>
      </c>
      <c r="B108" s="49">
        <v>119380199.81</v>
      </c>
      <c r="C108" s="49">
        <v>127329816.34999999</v>
      </c>
      <c r="D108" s="49">
        <v>218955236.22</v>
      </c>
      <c r="G108" s="60" t="s">
        <v>55</v>
      </c>
      <c r="H108" s="61">
        <v>253062077.52000001</v>
      </c>
      <c r="I108" s="62">
        <v>302449701.38</v>
      </c>
      <c r="J108" s="61">
        <v>341881716.99000001</v>
      </c>
      <c r="M108" s="2" t="s">
        <v>55</v>
      </c>
      <c r="N108" s="39">
        <v>110164960.78</v>
      </c>
      <c r="O108" s="36">
        <v>120924310.68000001</v>
      </c>
      <c r="P108" s="37">
        <v>204292641</v>
      </c>
    </row>
    <row r="109" spans="1:16" x14ac:dyDescent="0.2">
      <c r="A109" s="48" t="s">
        <v>55</v>
      </c>
      <c r="B109" s="49">
        <v>97190982.810000002</v>
      </c>
      <c r="C109" s="49">
        <v>110909898.75</v>
      </c>
      <c r="D109" s="49">
        <v>238706068.53</v>
      </c>
      <c r="G109" s="60" t="s">
        <v>56</v>
      </c>
      <c r="H109" s="61">
        <v>210118051.50999999</v>
      </c>
      <c r="I109" s="62">
        <v>269710197.87</v>
      </c>
      <c r="J109" s="61">
        <v>374032758.17000002</v>
      </c>
      <c r="M109" s="2" t="s">
        <v>56</v>
      </c>
      <c r="N109" s="39">
        <v>117707866</v>
      </c>
      <c r="O109" s="36">
        <v>120597868.36</v>
      </c>
      <c r="P109" s="37">
        <v>232402047.66999999</v>
      </c>
    </row>
    <row r="110" spans="1:16" x14ac:dyDescent="0.2">
      <c r="A110" s="48" t="s">
        <v>56</v>
      </c>
      <c r="B110" s="49">
        <v>106821593.98999999</v>
      </c>
      <c r="C110" s="49">
        <v>118229668.59</v>
      </c>
      <c r="D110" s="49">
        <v>207943715.86000001</v>
      </c>
      <c r="G110" s="60" t="s">
        <v>57</v>
      </c>
      <c r="H110" s="61">
        <v>201182516.03</v>
      </c>
      <c r="I110" s="62">
        <v>249767761.96000001</v>
      </c>
      <c r="J110" s="61">
        <v>368344769.05000001</v>
      </c>
      <c r="M110" s="2" t="s">
        <v>57</v>
      </c>
      <c r="N110" s="39">
        <v>100966083.25</v>
      </c>
      <c r="O110" s="36">
        <v>124653150.52</v>
      </c>
      <c r="P110" s="37">
        <v>215477959.72999999</v>
      </c>
    </row>
    <row r="111" spans="1:16" x14ac:dyDescent="0.2">
      <c r="A111" s="48" t="s">
        <v>57</v>
      </c>
      <c r="B111" s="49">
        <v>103947568.72</v>
      </c>
      <c r="C111" s="49">
        <v>104151222.23</v>
      </c>
      <c r="D111" s="49">
        <v>178132707.18000001</v>
      </c>
      <c r="G111" s="60" t="s">
        <v>58</v>
      </c>
      <c r="H111" s="61">
        <v>219587327.91999999</v>
      </c>
      <c r="I111" s="62">
        <v>280122754.83999997</v>
      </c>
      <c r="J111" s="61">
        <v>382323076.88</v>
      </c>
      <c r="M111" s="2" t="s">
        <v>58</v>
      </c>
      <c r="N111" s="39">
        <v>103860230.89</v>
      </c>
      <c r="O111" s="36">
        <v>123894264.23</v>
      </c>
      <c r="P111" s="37">
        <v>202505493.00999999</v>
      </c>
    </row>
    <row r="112" spans="1:16" x14ac:dyDescent="0.2">
      <c r="A112" s="48" t="s">
        <v>58</v>
      </c>
      <c r="B112" s="49">
        <v>109150535.2</v>
      </c>
      <c r="C112" s="49">
        <v>120793906.91</v>
      </c>
      <c r="D112" s="49">
        <v>164253999.31</v>
      </c>
      <c r="G112" s="60" t="s">
        <v>59</v>
      </c>
      <c r="H112" s="61">
        <v>201920479.28999999</v>
      </c>
      <c r="I112" s="62">
        <v>247462200.56999999</v>
      </c>
      <c r="J112" s="61">
        <v>343481001.55000001</v>
      </c>
      <c r="M112" s="2" t="s">
        <v>59</v>
      </c>
      <c r="N112" s="39">
        <v>86596907.379999995</v>
      </c>
      <c r="O112" s="36">
        <v>104923875</v>
      </c>
      <c r="P112" s="37">
        <v>171984757.80000001</v>
      </c>
    </row>
    <row r="113" spans="1:16" x14ac:dyDescent="0.2">
      <c r="A113" s="48" t="s">
        <v>59</v>
      </c>
      <c r="B113" s="49">
        <v>111563429.77</v>
      </c>
      <c r="C113" s="49">
        <v>118530940.84</v>
      </c>
      <c r="D113" s="49">
        <v>174631186.02000001</v>
      </c>
      <c r="G113" s="60" t="s">
        <v>60</v>
      </c>
      <c r="H113" s="61">
        <v>209685705.63</v>
      </c>
      <c r="I113" s="62">
        <v>266877399.83000001</v>
      </c>
      <c r="J113" s="61">
        <v>346435033.63</v>
      </c>
      <c r="M113" s="2" t="s">
        <v>60</v>
      </c>
      <c r="N113" s="39">
        <v>72054076.549999997</v>
      </c>
      <c r="O113" s="36">
        <v>87912777.349999994</v>
      </c>
      <c r="P113" s="37">
        <v>135308348.87</v>
      </c>
    </row>
    <row r="114" spans="1:16" x14ac:dyDescent="0.2">
      <c r="A114" s="48" t="s">
        <v>60</v>
      </c>
      <c r="B114" s="49">
        <v>126354806.29000001</v>
      </c>
      <c r="C114" s="49">
        <v>142029837.55000001</v>
      </c>
      <c r="D114" s="49">
        <v>195578002.38</v>
      </c>
      <c r="G114" s="60" t="s">
        <v>61</v>
      </c>
      <c r="H114" s="62">
        <v>264268924.81</v>
      </c>
      <c r="I114" s="62">
        <v>327469686.50999999</v>
      </c>
      <c r="J114" s="62"/>
      <c r="M114" s="2" t="s">
        <v>61</v>
      </c>
      <c r="N114" s="30">
        <v>64010868.060000002</v>
      </c>
      <c r="O114" s="36">
        <v>78674199.530000001</v>
      </c>
      <c r="P114" s="36"/>
    </row>
    <row r="115" spans="1:16" s="18" customFormat="1" x14ac:dyDescent="0.2">
      <c r="A115" s="48" t="s">
        <v>61</v>
      </c>
      <c r="B115" s="49">
        <v>136563963.19</v>
      </c>
      <c r="C115" s="49">
        <v>150550794.97</v>
      </c>
      <c r="D115" s="49"/>
      <c r="G115" s="60" t="s">
        <v>62</v>
      </c>
      <c r="H115" s="62">
        <v>275602472.13999999</v>
      </c>
      <c r="I115" s="62">
        <v>323023090.19</v>
      </c>
      <c r="J115" s="62"/>
      <c r="M115" s="2" t="s">
        <v>62</v>
      </c>
      <c r="N115" s="30">
        <v>71492065.709999993</v>
      </c>
      <c r="O115" s="36">
        <v>86651849.170000002</v>
      </c>
      <c r="P115" s="36"/>
    </row>
    <row r="116" spans="1:16" s="18" customFormat="1" x14ac:dyDescent="0.2">
      <c r="A116" s="48" t="s">
        <v>62</v>
      </c>
      <c r="B116" s="49">
        <v>149884659.09</v>
      </c>
      <c r="C116" s="49">
        <v>157441896.69</v>
      </c>
      <c r="D116" s="49"/>
      <c r="G116" s="60" t="s">
        <v>63</v>
      </c>
      <c r="H116" s="62">
        <v>210537986.31999999</v>
      </c>
      <c r="I116" s="62">
        <v>265518847.88</v>
      </c>
      <c r="J116" s="62"/>
      <c r="M116" s="2" t="s">
        <v>63</v>
      </c>
      <c r="N116" s="30">
        <v>95228135.680000007</v>
      </c>
      <c r="O116" s="36">
        <v>111812067.62</v>
      </c>
      <c r="P116" s="36"/>
    </row>
    <row r="117" spans="1:16" s="18" customFormat="1" x14ac:dyDescent="0.2">
      <c r="A117" s="48" t="s">
        <v>63</v>
      </c>
      <c r="B117" s="49">
        <v>162035863.13999999</v>
      </c>
      <c r="C117" s="49">
        <v>182394098.02000001</v>
      </c>
      <c r="D117" s="49"/>
      <c r="F117"/>
      <c r="G117" s="60" t="s">
        <v>64</v>
      </c>
      <c r="H117" s="62">
        <f>SUM(H105:H116)</f>
        <v>2584878029.52</v>
      </c>
      <c r="I117" s="62">
        <f>SUM(I105:I116)</f>
        <v>3280341250.6600003</v>
      </c>
      <c r="J117" s="62">
        <f>SUM(J105:J115)</f>
        <v>3002116162.3000002</v>
      </c>
      <c r="K117"/>
      <c r="L117"/>
      <c r="M117" s="2" t="s">
        <v>64</v>
      </c>
      <c r="N117" s="30">
        <f>SUM(N105:N116)</f>
        <v>1034280850.73</v>
      </c>
      <c r="O117" s="30">
        <f>SUM(O105:O116)</f>
        <v>1232013063.9200001</v>
      </c>
      <c r="P117" s="30">
        <f>SUM(P105:P116)</f>
        <v>1514445550.9699998</v>
      </c>
    </row>
    <row r="118" spans="1:16" s="18" customFormat="1" x14ac:dyDescent="0.2">
      <c r="A118" s="48" t="s">
        <v>64</v>
      </c>
      <c r="B118" s="49">
        <f>SUM(B106:B117)</f>
        <v>1464498855.4099998</v>
      </c>
      <c r="C118" s="49">
        <f>SUM(C106:C117)</f>
        <v>1571147947.8600001</v>
      </c>
      <c r="D118" s="49">
        <f>SUM(D106:D116)</f>
        <v>1669228253.5900002</v>
      </c>
      <c r="F118" s="43"/>
      <c r="G118"/>
      <c r="H118"/>
      <c r="I118"/>
      <c r="J118"/>
      <c r="K118"/>
      <c r="L118"/>
    </row>
    <row r="119" spans="1:16" s="18" customFormat="1" x14ac:dyDescent="0.2">
      <c r="F119" s="43"/>
      <c r="G119" s="17"/>
      <c r="H119" s="17"/>
      <c r="I119" s="17"/>
      <c r="J119" s="17"/>
      <c r="K119" s="17"/>
      <c r="L119" s="17"/>
    </row>
    <row r="120" spans="1:16" s="18" customFormat="1" x14ac:dyDescent="0.2">
      <c r="F120" s="43"/>
      <c r="G120"/>
      <c r="H120"/>
      <c r="I120"/>
      <c r="J120"/>
      <c r="K120"/>
      <c r="L120"/>
    </row>
    <row r="121" spans="1:16" s="18" customFormat="1" x14ac:dyDescent="0.2">
      <c r="F121" s="43"/>
      <c r="G121" s="17"/>
      <c r="H121" s="17"/>
      <c r="I121" s="17"/>
      <c r="J121" s="17"/>
      <c r="K121" s="17"/>
      <c r="L121" s="17"/>
    </row>
    <row r="122" spans="1:16" s="18" customFormat="1" x14ac:dyDescent="0.2">
      <c r="F122" s="43"/>
      <c r="G122"/>
      <c r="H122"/>
      <c r="I122"/>
      <c r="J122"/>
      <c r="K122"/>
      <c r="L122"/>
    </row>
    <row r="123" spans="1:16" s="18" customFormat="1" x14ac:dyDescent="0.2">
      <c r="F123" s="43"/>
      <c r="G123" s="17"/>
      <c r="H123" s="17"/>
      <c r="I123" s="17"/>
      <c r="J123" s="17"/>
      <c r="K123" s="17"/>
      <c r="L123" s="17"/>
    </row>
    <row r="124" spans="1:16" s="18" customFormat="1" x14ac:dyDescent="0.2">
      <c r="F124" s="43"/>
      <c r="G124"/>
      <c r="H124"/>
      <c r="I124"/>
      <c r="J124"/>
      <c r="K124"/>
      <c r="L124"/>
    </row>
    <row r="125" spans="1:16" s="18" customFormat="1" x14ac:dyDescent="0.2">
      <c r="F125" s="43"/>
      <c r="G125" s="17"/>
      <c r="H125" s="17"/>
      <c r="I125" s="17"/>
      <c r="J125" s="17"/>
      <c r="K125" s="17"/>
      <c r="L125" s="17"/>
    </row>
    <row r="126" spans="1:16" s="18" customFormat="1" x14ac:dyDescent="0.2">
      <c r="F126" s="43"/>
      <c r="G126"/>
      <c r="H126"/>
      <c r="I126"/>
      <c r="J126"/>
      <c r="K126"/>
      <c r="L126"/>
    </row>
    <row r="127" spans="1:16" s="18" customFormat="1" x14ac:dyDescent="0.2">
      <c r="F127" s="43"/>
      <c r="G127" s="17"/>
      <c r="H127" s="17"/>
      <c r="I127" s="17"/>
      <c r="J127" s="17"/>
      <c r="K127" s="17"/>
      <c r="L127" s="17"/>
    </row>
    <row r="128" spans="1:16" s="18" customFormat="1" x14ac:dyDescent="0.2">
      <c r="F128" s="43"/>
      <c r="G128"/>
      <c r="H128"/>
      <c r="I128"/>
      <c r="J128"/>
      <c r="K128"/>
      <c r="L128"/>
    </row>
    <row r="129" spans="6:12" s="18" customFormat="1" x14ac:dyDescent="0.2">
      <c r="F129" s="43"/>
      <c r="G129" s="17"/>
      <c r="H129" s="17"/>
      <c r="I129" s="17"/>
      <c r="J129" s="17"/>
      <c r="K129" s="17"/>
      <c r="L129" s="17"/>
    </row>
    <row r="130" spans="6:12" s="18" customFormat="1" x14ac:dyDescent="0.2">
      <c r="F130" s="43"/>
      <c r="G130"/>
      <c r="H130"/>
      <c r="I130"/>
      <c r="J130"/>
      <c r="K130"/>
      <c r="L130"/>
    </row>
    <row r="131" spans="6:12" s="18" customFormat="1" x14ac:dyDescent="0.2">
      <c r="F131" s="43"/>
      <c r="G131" s="17"/>
      <c r="H131" s="17"/>
      <c r="I131" s="17"/>
      <c r="J131" s="17"/>
      <c r="K131" s="17"/>
      <c r="L131" s="17"/>
    </row>
    <row r="132" spans="6:12" s="18" customFormat="1" x14ac:dyDescent="0.2">
      <c r="F132" s="43"/>
      <c r="G132"/>
      <c r="H132"/>
      <c r="I132"/>
      <c r="J132"/>
      <c r="K132"/>
      <c r="L132"/>
    </row>
    <row r="133" spans="6:12" s="18" customFormat="1" x14ac:dyDescent="0.2">
      <c r="F133" s="43"/>
      <c r="G133" s="17"/>
      <c r="H133" s="17"/>
      <c r="I133" s="17"/>
      <c r="J133" s="17"/>
      <c r="K133" s="17"/>
      <c r="L133" s="17"/>
    </row>
    <row r="134" spans="6:12" s="18" customFormat="1" x14ac:dyDescent="0.2">
      <c r="F134" s="43"/>
      <c r="G134"/>
      <c r="H134"/>
      <c r="I134"/>
      <c r="J134"/>
      <c r="K134"/>
      <c r="L134"/>
    </row>
    <row r="135" spans="6:12" s="18" customFormat="1" x14ac:dyDescent="0.2">
      <c r="F135" s="43"/>
      <c r="G135" s="17"/>
      <c r="H135" s="17"/>
      <c r="I135" s="17"/>
      <c r="J135" s="17"/>
      <c r="K135" s="17"/>
      <c r="L135" s="17"/>
    </row>
    <row r="136" spans="6:12" s="18" customFormat="1" x14ac:dyDescent="0.2">
      <c r="F136" s="43"/>
      <c r="G136"/>
      <c r="H136"/>
      <c r="I136"/>
      <c r="J136"/>
      <c r="K136"/>
      <c r="L136"/>
    </row>
    <row r="137" spans="6:12" s="18" customFormat="1" x14ac:dyDescent="0.2">
      <c r="F137" s="43"/>
      <c r="G137" s="17"/>
      <c r="H137" s="17"/>
      <c r="I137" s="17"/>
      <c r="J137" s="17"/>
      <c r="K137" s="17"/>
      <c r="L137" s="17"/>
    </row>
    <row r="138" spans="6:12" s="18" customFormat="1" x14ac:dyDescent="0.2">
      <c r="F138" s="43"/>
      <c r="G138"/>
      <c r="H138"/>
      <c r="I138"/>
      <c r="J138"/>
      <c r="K138"/>
      <c r="L138"/>
    </row>
    <row r="139" spans="6:12" s="18" customFormat="1" x14ac:dyDescent="0.2">
      <c r="F139" s="43"/>
      <c r="G139" s="17"/>
      <c r="H139" s="17"/>
      <c r="I139" s="17"/>
      <c r="J139" s="17"/>
      <c r="K139" s="17"/>
      <c r="L139" s="17"/>
    </row>
    <row r="140" spans="6:12" s="18" customFormat="1" x14ac:dyDescent="0.2"/>
    <row r="141" spans="6:12" s="18" customFormat="1" x14ac:dyDescent="0.2"/>
    <row r="142" spans="6:12" s="18" customFormat="1" x14ac:dyDescent="0.2"/>
    <row r="143" spans="6:12" s="18" customFormat="1" x14ac:dyDescent="0.2"/>
    <row r="144" spans="6:12" s="18" customFormat="1" x14ac:dyDescent="0.2"/>
    <row r="145" s="18" customFormat="1" x14ac:dyDescent="0.2"/>
    <row r="146" s="18" customFormat="1" x14ac:dyDescent="0.2"/>
    <row r="147" s="18" customFormat="1" x14ac:dyDescent="0.2"/>
    <row r="148" s="18" customFormat="1" x14ac:dyDescent="0.2"/>
    <row r="149" s="18" customFormat="1" x14ac:dyDescent="0.2"/>
    <row r="150" s="18" customFormat="1" x14ac:dyDescent="0.2"/>
    <row r="151" s="18" customFormat="1" x14ac:dyDescent="0.2"/>
    <row r="152" s="18" customFormat="1" x14ac:dyDescent="0.2"/>
    <row r="153" s="18" customFormat="1" x14ac:dyDescent="0.2"/>
    <row r="154" s="18" customFormat="1" x14ac:dyDescent="0.2"/>
    <row r="155" s="18" customFormat="1" x14ac:dyDescent="0.2"/>
    <row r="156" s="18" customFormat="1" x14ac:dyDescent="0.2"/>
    <row r="157" s="18" customFormat="1" x14ac:dyDescent="0.2"/>
    <row r="158" s="18" customFormat="1" x14ac:dyDescent="0.2"/>
    <row r="159" s="18" customFormat="1" x14ac:dyDescent="0.2"/>
    <row r="160" s="18" customFormat="1" x14ac:dyDescent="0.2"/>
    <row r="162" spans="1:12" ht="25" customHeight="1" x14ac:dyDescent="0.2"/>
    <row r="163" spans="1:12" s="18" customFormat="1" x14ac:dyDescent="0.2">
      <c r="A163" s="19"/>
      <c r="B163" s="20"/>
      <c r="C163" s="20"/>
      <c r="D163" s="20"/>
    </row>
    <row r="164" spans="1:12" s="18" customFormat="1" x14ac:dyDescent="0.2">
      <c r="A164" s="19"/>
      <c r="B164" s="20"/>
      <c r="C164" s="20"/>
      <c r="D164" s="20"/>
    </row>
    <row r="165" spans="1:12" s="18" customFormat="1" x14ac:dyDescent="0.2">
      <c r="F165"/>
      <c r="G165"/>
      <c r="H165"/>
      <c r="I165"/>
      <c r="J165"/>
      <c r="K165"/>
      <c r="L165"/>
    </row>
    <row r="166" spans="1:12" s="18" customFormat="1" x14ac:dyDescent="0.2">
      <c r="F166" s="43"/>
      <c r="G166"/>
      <c r="H166"/>
      <c r="I166"/>
      <c r="J166"/>
      <c r="K166"/>
      <c r="L166"/>
    </row>
    <row r="167" spans="1:12" s="18" customFormat="1" x14ac:dyDescent="0.2">
      <c r="F167" s="43"/>
      <c r="G167" s="17"/>
      <c r="H167" s="17"/>
      <c r="I167" s="17"/>
      <c r="J167" s="17"/>
      <c r="K167" s="17"/>
      <c r="L167" s="17"/>
    </row>
    <row r="168" spans="1:12" s="18" customFormat="1" x14ac:dyDescent="0.2">
      <c r="F168" s="43"/>
      <c r="G168"/>
      <c r="H168"/>
      <c r="I168"/>
      <c r="J168"/>
      <c r="K168"/>
      <c r="L168"/>
    </row>
    <row r="169" spans="1:12" s="18" customFormat="1" x14ac:dyDescent="0.2">
      <c r="F169" s="43"/>
      <c r="G169" s="17"/>
      <c r="H169" s="17"/>
      <c r="I169" s="17"/>
      <c r="J169" s="17"/>
      <c r="K169" s="17"/>
      <c r="L169" s="17"/>
    </row>
    <row r="170" spans="1:12" s="18" customFormat="1" x14ac:dyDescent="0.2">
      <c r="F170" s="43"/>
      <c r="G170"/>
      <c r="H170"/>
      <c r="I170"/>
      <c r="J170"/>
      <c r="K170"/>
      <c r="L170"/>
    </row>
    <row r="171" spans="1:12" s="18" customFormat="1" x14ac:dyDescent="0.2">
      <c r="F171" s="43"/>
      <c r="G171" s="17"/>
      <c r="H171" s="17"/>
      <c r="I171" s="17"/>
      <c r="J171" s="17"/>
      <c r="K171" s="17"/>
      <c r="L171" s="17"/>
    </row>
    <row r="172" spans="1:12" s="18" customFormat="1" x14ac:dyDescent="0.2">
      <c r="F172" s="43"/>
      <c r="G172"/>
      <c r="H172"/>
      <c r="I172"/>
      <c r="J172"/>
      <c r="K172"/>
      <c r="L172"/>
    </row>
    <row r="173" spans="1:12" s="18" customFormat="1" x14ac:dyDescent="0.2">
      <c r="F173" s="43"/>
      <c r="G173" s="17"/>
      <c r="H173" s="17"/>
      <c r="I173" s="17"/>
      <c r="J173" s="17"/>
      <c r="K173" s="17"/>
      <c r="L173" s="17"/>
    </row>
    <row r="174" spans="1:12" s="18" customFormat="1" x14ac:dyDescent="0.2">
      <c r="F174" s="43"/>
      <c r="G174"/>
      <c r="H174"/>
      <c r="I174"/>
      <c r="J174"/>
      <c r="K174"/>
      <c r="L174"/>
    </row>
    <row r="175" spans="1:12" s="18" customFormat="1" x14ac:dyDescent="0.2">
      <c r="F175" s="43"/>
      <c r="G175" s="17"/>
      <c r="H175" s="17"/>
      <c r="I175" s="17"/>
      <c r="J175" s="17"/>
      <c r="K175" s="17"/>
      <c r="L175" s="17"/>
    </row>
    <row r="176" spans="1:12" s="18" customFormat="1" x14ac:dyDescent="0.2">
      <c r="F176" s="43"/>
      <c r="G176"/>
      <c r="H176"/>
      <c r="I176"/>
      <c r="J176"/>
      <c r="K176"/>
      <c r="L176"/>
    </row>
    <row r="177" spans="6:12" s="18" customFormat="1" x14ac:dyDescent="0.2">
      <c r="F177" s="43"/>
      <c r="G177" s="17"/>
      <c r="H177" s="17"/>
      <c r="I177" s="17"/>
      <c r="J177" s="17"/>
      <c r="K177" s="17"/>
      <c r="L177" s="17"/>
    </row>
    <row r="178" spans="6:12" s="18" customFormat="1" x14ac:dyDescent="0.2">
      <c r="F178" s="43"/>
      <c r="G178"/>
      <c r="H178"/>
      <c r="I178"/>
      <c r="J178"/>
      <c r="K178"/>
      <c r="L178"/>
    </row>
    <row r="179" spans="6:12" s="18" customFormat="1" x14ac:dyDescent="0.2">
      <c r="F179" s="43"/>
      <c r="G179" s="17"/>
      <c r="H179" s="17"/>
      <c r="I179" s="17"/>
      <c r="J179" s="17"/>
      <c r="K179" s="17"/>
      <c r="L179" s="17"/>
    </row>
    <row r="180" spans="6:12" s="18" customFormat="1" x14ac:dyDescent="0.2">
      <c r="F180" s="43"/>
      <c r="G180"/>
      <c r="H180"/>
      <c r="I180"/>
      <c r="J180"/>
      <c r="K180"/>
      <c r="L180"/>
    </row>
    <row r="181" spans="6:12" s="18" customFormat="1" x14ac:dyDescent="0.2">
      <c r="F181" s="43"/>
      <c r="G181" s="17"/>
      <c r="H181" s="17"/>
      <c r="I181" s="17"/>
      <c r="J181" s="17"/>
      <c r="K181" s="17"/>
      <c r="L181" s="17"/>
    </row>
    <row r="182" spans="6:12" s="18" customFormat="1" x14ac:dyDescent="0.2"/>
    <row r="183" spans="6:12" s="18" customFormat="1" x14ac:dyDescent="0.2"/>
    <row r="184" spans="6:12" s="18" customFormat="1" x14ac:dyDescent="0.2"/>
    <row r="185" spans="6:12" s="18" customFormat="1" x14ac:dyDescent="0.2"/>
    <row r="186" spans="6:12" s="18" customFormat="1" x14ac:dyDescent="0.2"/>
    <row r="187" spans="6:12" s="18" customFormat="1" x14ac:dyDescent="0.2"/>
    <row r="188" spans="6:12" s="18" customFormat="1" x14ac:dyDescent="0.2"/>
    <row r="189" spans="6:12" s="18" customFormat="1" x14ac:dyDescent="0.2"/>
    <row r="190" spans="6:12" s="18" customFormat="1" x14ac:dyDescent="0.2"/>
    <row r="191" spans="6:12" s="18" customFormat="1" x14ac:dyDescent="0.2"/>
    <row r="192" spans="6:12" s="18" customFormat="1" x14ac:dyDescent="0.2"/>
    <row r="193" spans="6:12" s="18" customFormat="1" x14ac:dyDescent="0.2"/>
    <row r="194" spans="6:12" s="18" customFormat="1" x14ac:dyDescent="0.2"/>
    <row r="195" spans="6:12" s="18" customFormat="1" x14ac:dyDescent="0.2"/>
    <row r="196" spans="6:12" s="18" customFormat="1" x14ac:dyDescent="0.2"/>
    <row r="197" spans="6:12" s="18" customFormat="1" x14ac:dyDescent="0.2"/>
    <row r="198" spans="6:12" s="18" customFormat="1" x14ac:dyDescent="0.2">
      <c r="F198"/>
      <c r="G198"/>
      <c r="H198"/>
      <c r="I198"/>
      <c r="J198"/>
      <c r="K198"/>
      <c r="L198"/>
    </row>
    <row r="199" spans="6:12" s="18" customFormat="1" x14ac:dyDescent="0.2">
      <c r="F199" s="43"/>
      <c r="G199"/>
      <c r="H199"/>
      <c r="I199"/>
      <c r="J199"/>
      <c r="K199"/>
      <c r="L199"/>
    </row>
    <row r="200" spans="6:12" s="18" customFormat="1" x14ac:dyDescent="0.2">
      <c r="F200" s="43"/>
      <c r="G200" s="17"/>
      <c r="H200" s="17"/>
      <c r="I200" s="17"/>
      <c r="J200" s="17"/>
      <c r="K200" s="17"/>
      <c r="L200" s="17"/>
    </row>
    <row r="201" spans="6:12" s="18" customFormat="1" x14ac:dyDescent="0.2">
      <c r="F201" s="43"/>
      <c r="G201"/>
      <c r="H201"/>
      <c r="I201"/>
      <c r="J201"/>
      <c r="K201"/>
      <c r="L201"/>
    </row>
    <row r="202" spans="6:12" s="18" customFormat="1" x14ac:dyDescent="0.2">
      <c r="F202" s="43"/>
      <c r="G202" s="17"/>
      <c r="H202" s="17"/>
      <c r="I202" s="17"/>
      <c r="J202" s="17"/>
      <c r="K202" s="17"/>
      <c r="L202" s="17"/>
    </row>
    <row r="203" spans="6:12" s="18" customFormat="1" x14ac:dyDescent="0.2">
      <c r="F203" s="43"/>
      <c r="G203"/>
      <c r="H203"/>
      <c r="I203"/>
      <c r="J203"/>
      <c r="K203"/>
      <c r="L203"/>
    </row>
    <row r="204" spans="6:12" s="18" customFormat="1" x14ac:dyDescent="0.2">
      <c r="F204" s="43"/>
      <c r="G204" s="17"/>
      <c r="H204" s="17"/>
      <c r="I204" s="17"/>
      <c r="J204" s="17"/>
      <c r="K204" s="17"/>
      <c r="L204" s="17"/>
    </row>
    <row r="205" spans="6:12" s="18" customFormat="1" x14ac:dyDescent="0.2">
      <c r="F205" s="43"/>
      <c r="G205"/>
      <c r="H205"/>
      <c r="I205"/>
      <c r="J205"/>
      <c r="K205"/>
      <c r="L205"/>
    </row>
    <row r="206" spans="6:12" s="18" customFormat="1" x14ac:dyDescent="0.2">
      <c r="F206" s="43"/>
      <c r="G206" s="17"/>
      <c r="H206" s="17"/>
      <c r="I206" s="17"/>
      <c r="J206" s="17"/>
      <c r="K206" s="17"/>
      <c r="L206" s="17"/>
    </row>
    <row r="207" spans="6:12" s="18" customFormat="1" x14ac:dyDescent="0.2">
      <c r="F207" s="43"/>
      <c r="G207"/>
      <c r="H207"/>
      <c r="I207"/>
      <c r="J207"/>
      <c r="K207"/>
      <c r="L207"/>
    </row>
    <row r="208" spans="6:12" s="18" customFormat="1" x14ac:dyDescent="0.2">
      <c r="F208" s="43"/>
      <c r="G208" s="17"/>
      <c r="H208" s="17"/>
      <c r="I208" s="17"/>
      <c r="J208" s="17"/>
      <c r="K208" s="17"/>
      <c r="L208" s="17"/>
    </row>
    <row r="209" spans="1:13" s="18" customFormat="1" x14ac:dyDescent="0.2">
      <c r="F209" s="43"/>
      <c r="G209"/>
      <c r="H209"/>
      <c r="I209"/>
      <c r="J209"/>
      <c r="K209"/>
      <c r="L209"/>
    </row>
    <row r="210" spans="1:13" s="18" customFormat="1" x14ac:dyDescent="0.2">
      <c r="F210" s="43"/>
      <c r="G210" s="17"/>
      <c r="H210" s="17"/>
      <c r="I210" s="17"/>
      <c r="J210" s="17"/>
      <c r="K210" s="17"/>
      <c r="L210" s="17"/>
    </row>
    <row r="211" spans="1:13" s="18" customFormat="1" x14ac:dyDescent="0.2">
      <c r="F211" s="43"/>
      <c r="G211"/>
      <c r="H211"/>
      <c r="I211"/>
      <c r="J211"/>
      <c r="K211"/>
      <c r="L211"/>
    </row>
    <row r="212" spans="1:13" s="18" customFormat="1" x14ac:dyDescent="0.2">
      <c r="A212" s="19"/>
      <c r="B212" s="20"/>
      <c r="C212" s="20"/>
      <c r="D212" s="20"/>
      <c r="F212" s="43"/>
      <c r="G212" s="17"/>
      <c r="H212" s="17"/>
      <c r="I212" s="17"/>
      <c r="J212" s="17"/>
      <c r="K212" s="17"/>
      <c r="L212" s="17"/>
    </row>
    <row r="213" spans="1:13" s="18" customFormat="1" x14ac:dyDescent="0.2">
      <c r="A213" s="19"/>
      <c r="B213" s="20"/>
      <c r="C213" s="20"/>
      <c r="D213" s="20"/>
      <c r="F213" s="43"/>
    </row>
    <row r="214" spans="1:13" s="18" customFormat="1" x14ac:dyDescent="0.2">
      <c r="F214" s="43"/>
      <c r="G214"/>
      <c r="H214"/>
      <c r="I214"/>
      <c r="J214"/>
      <c r="K214"/>
      <c r="L214"/>
      <c r="M214"/>
    </row>
    <row r="215" spans="1:13" s="18" customFormat="1" x14ac:dyDescent="0.2">
      <c r="F215" s="43"/>
      <c r="G215" s="43"/>
      <c r="H215"/>
      <c r="I215"/>
      <c r="J215"/>
      <c r="K215"/>
      <c r="L215"/>
      <c r="M215"/>
    </row>
    <row r="216" spans="1:13" s="18" customFormat="1" x14ac:dyDescent="0.2">
      <c r="F216" s="43"/>
      <c r="G216" s="43"/>
      <c r="H216" s="17"/>
      <c r="I216" s="17"/>
      <c r="J216" s="17"/>
      <c r="K216" s="17"/>
      <c r="L216" s="17"/>
      <c r="M216" s="17"/>
    </row>
    <row r="217" spans="1:13" s="18" customFormat="1" x14ac:dyDescent="0.2">
      <c r="F217" s="43"/>
      <c r="G217" s="43"/>
      <c r="H217"/>
      <c r="I217"/>
      <c r="J217"/>
      <c r="K217"/>
      <c r="L217"/>
      <c r="M217"/>
    </row>
    <row r="218" spans="1:13" s="18" customFormat="1" x14ac:dyDescent="0.2">
      <c r="F218" s="43"/>
      <c r="G218" s="43"/>
      <c r="H218" s="17"/>
      <c r="I218" s="17"/>
      <c r="J218" s="17"/>
      <c r="K218" s="17"/>
      <c r="L218" s="17"/>
      <c r="M218" s="17"/>
    </row>
    <row r="219" spans="1:13" s="18" customFormat="1" x14ac:dyDescent="0.2">
      <c r="F219" s="43"/>
      <c r="G219" s="43"/>
      <c r="H219"/>
      <c r="I219"/>
      <c r="J219"/>
      <c r="K219"/>
      <c r="L219"/>
      <c r="M219"/>
    </row>
    <row r="220" spans="1:13" s="18" customFormat="1" x14ac:dyDescent="0.2">
      <c r="F220" s="43"/>
      <c r="G220" s="43"/>
      <c r="H220" s="17"/>
      <c r="I220" s="17"/>
      <c r="J220" s="17"/>
      <c r="K220" s="17"/>
      <c r="L220" s="17"/>
      <c r="M220" s="17"/>
    </row>
    <row r="221" spans="1:13" s="18" customFormat="1" x14ac:dyDescent="0.2">
      <c r="G221" s="43"/>
      <c r="H221"/>
      <c r="I221"/>
      <c r="J221"/>
      <c r="K221"/>
      <c r="L221"/>
      <c r="M221"/>
    </row>
    <row r="222" spans="1:13" s="18" customFormat="1" x14ac:dyDescent="0.2">
      <c r="G222" s="43"/>
      <c r="H222" s="17"/>
      <c r="I222" s="17"/>
      <c r="J222" s="17"/>
      <c r="K222" s="17"/>
      <c r="L222" s="17"/>
      <c r="M222" s="17"/>
    </row>
    <row r="223" spans="1:13" s="18" customFormat="1" x14ac:dyDescent="0.2">
      <c r="G223" s="43"/>
      <c r="H223"/>
      <c r="I223"/>
      <c r="J223"/>
      <c r="K223"/>
      <c r="L223"/>
      <c r="M223"/>
    </row>
    <row r="224" spans="1:13" s="18" customFormat="1" x14ac:dyDescent="0.2">
      <c r="G224" s="43"/>
      <c r="H224" s="17"/>
      <c r="I224" s="17"/>
      <c r="J224" s="17"/>
      <c r="K224" s="17"/>
      <c r="L224" s="17"/>
      <c r="M224" s="17"/>
    </row>
    <row r="225" spans="6:13" s="18" customFormat="1" x14ac:dyDescent="0.2">
      <c r="G225" s="43"/>
      <c r="H225"/>
      <c r="I225"/>
      <c r="J225"/>
      <c r="K225"/>
      <c r="L225"/>
      <c r="M225"/>
    </row>
    <row r="226" spans="6:13" s="18" customFormat="1" x14ac:dyDescent="0.2">
      <c r="G226" s="43"/>
      <c r="H226" s="17"/>
      <c r="I226" s="17"/>
      <c r="J226" s="17"/>
      <c r="K226" s="17"/>
      <c r="L226" s="17"/>
      <c r="M226" s="17"/>
    </row>
    <row r="227" spans="6:13" s="18" customFormat="1" x14ac:dyDescent="0.2">
      <c r="G227" s="43"/>
      <c r="H227"/>
      <c r="I227"/>
      <c r="J227"/>
      <c r="K227"/>
      <c r="L227"/>
      <c r="M227"/>
    </row>
    <row r="228" spans="6:13" s="18" customFormat="1" x14ac:dyDescent="0.2">
      <c r="G228" s="43"/>
      <c r="H228" s="17"/>
      <c r="I228" s="17"/>
      <c r="J228" s="17"/>
      <c r="K228" s="17"/>
      <c r="L228" s="17"/>
      <c r="M228" s="17"/>
    </row>
    <row r="229" spans="6:13" s="18" customFormat="1" x14ac:dyDescent="0.2">
      <c r="G229" s="43"/>
      <c r="H229"/>
      <c r="I229"/>
      <c r="J229"/>
      <c r="K229"/>
      <c r="L229"/>
      <c r="M229"/>
    </row>
    <row r="230" spans="6:13" x14ac:dyDescent="0.2">
      <c r="G230" s="43"/>
      <c r="H230" s="17"/>
      <c r="I230" s="17"/>
      <c r="J230" s="17"/>
      <c r="K230" s="17"/>
      <c r="L230" s="17"/>
      <c r="M230" s="17"/>
    </row>
    <row r="231" spans="6:13" x14ac:dyDescent="0.2">
      <c r="F231" s="43"/>
    </row>
    <row r="232" spans="6:13" x14ac:dyDescent="0.2">
      <c r="F232" s="43"/>
      <c r="G232" s="17"/>
      <c r="H232" s="17"/>
      <c r="I232" s="17"/>
      <c r="J232" s="17"/>
      <c r="K232" s="17"/>
      <c r="L232" s="17"/>
      <c r="M232" s="17"/>
    </row>
    <row r="233" spans="6:13" x14ac:dyDescent="0.2">
      <c r="F233" s="43"/>
    </row>
    <row r="234" spans="6:13" x14ac:dyDescent="0.2">
      <c r="F234" s="43"/>
      <c r="G234" s="17"/>
      <c r="H234" s="17"/>
      <c r="I234" s="17"/>
      <c r="J234" s="17"/>
      <c r="K234" s="17"/>
      <c r="L234" s="17"/>
      <c r="M234" s="17"/>
    </row>
    <row r="235" spans="6:13" x14ac:dyDescent="0.2">
      <c r="F235" s="43"/>
    </row>
    <row r="236" spans="6:13" x14ac:dyDescent="0.2">
      <c r="F236" s="43"/>
      <c r="G236" s="17"/>
      <c r="H236" s="17"/>
      <c r="I236" s="17"/>
      <c r="J236" s="17"/>
      <c r="K236" s="17"/>
      <c r="L236" s="17"/>
      <c r="M236" s="17"/>
    </row>
    <row r="237" spans="6:13" x14ac:dyDescent="0.2">
      <c r="F237" s="43"/>
    </row>
    <row r="238" spans="6:13" x14ac:dyDescent="0.2">
      <c r="F238" s="43"/>
      <c r="G238" s="17"/>
      <c r="H238" s="17"/>
      <c r="I238" s="17"/>
      <c r="J238" s="17"/>
      <c r="K238" s="17"/>
      <c r="L238" s="17"/>
      <c r="M238" s="17"/>
    </row>
    <row r="239" spans="6:13" x14ac:dyDescent="0.2">
      <c r="F239" s="43"/>
    </row>
    <row r="240" spans="6:13" x14ac:dyDescent="0.2">
      <c r="F240" s="43"/>
      <c r="G240" s="17"/>
      <c r="H240" s="17"/>
      <c r="I240" s="17"/>
      <c r="J240" s="17"/>
      <c r="K240" s="17"/>
      <c r="L240" s="17"/>
      <c r="M240" s="17"/>
    </row>
    <row r="241" spans="6:13" x14ac:dyDescent="0.2">
      <c r="F241" s="43"/>
    </row>
    <row r="242" spans="6:13" x14ac:dyDescent="0.2">
      <c r="F242" s="43"/>
      <c r="G242" s="17"/>
      <c r="H242" s="17"/>
      <c r="I242" s="17"/>
      <c r="J242" s="17"/>
      <c r="K242" s="17"/>
      <c r="L242" s="17"/>
      <c r="M242" s="17"/>
    </row>
    <row r="243" spans="6:13" x14ac:dyDescent="0.2">
      <c r="F243" s="43"/>
    </row>
    <row r="244" spans="6:13" x14ac:dyDescent="0.2">
      <c r="F244" s="43"/>
      <c r="G244" s="17"/>
      <c r="H244" s="17"/>
      <c r="I244" s="17"/>
      <c r="J244" s="17"/>
      <c r="K244" s="17"/>
      <c r="L244" s="17"/>
      <c r="M244" s="17"/>
    </row>
    <row r="245" spans="6:13" x14ac:dyDescent="0.2">
      <c r="G245" s="43"/>
    </row>
    <row r="246" spans="6:13" x14ac:dyDescent="0.2">
      <c r="G246" s="43"/>
      <c r="H246" s="17"/>
      <c r="I246" s="17"/>
      <c r="J246" s="17"/>
      <c r="K246" s="17"/>
      <c r="L246" s="17"/>
      <c r="M246" s="17"/>
    </row>
    <row r="247" spans="6:13" x14ac:dyDescent="0.2">
      <c r="G247" s="43"/>
    </row>
    <row r="248" spans="6:13" x14ac:dyDescent="0.2">
      <c r="G248" s="43"/>
      <c r="H248" s="17"/>
      <c r="I248" s="17"/>
      <c r="J248" s="17"/>
      <c r="K248" s="17"/>
      <c r="L248" s="17"/>
      <c r="M248" s="17"/>
    </row>
    <row r="249" spans="6:13" x14ac:dyDescent="0.2">
      <c r="G249" s="43"/>
    </row>
    <row r="250" spans="6:13" x14ac:dyDescent="0.2">
      <c r="G250" s="43"/>
      <c r="H250" s="17"/>
      <c r="I250" s="17"/>
      <c r="J250" s="17"/>
      <c r="K250" s="17"/>
      <c r="L250" s="17"/>
      <c r="M250" s="17"/>
    </row>
    <row r="309" s="18" customFormat="1" x14ac:dyDescent="0.2"/>
    <row r="310" s="18" customFormat="1" x14ac:dyDescent="0.2"/>
    <row r="311" s="18" customFormat="1" x14ac:dyDescent="0.2"/>
    <row r="312" s="18" customFormat="1" x14ac:dyDescent="0.2"/>
    <row r="313" s="18" customFormat="1" x14ac:dyDescent="0.2"/>
    <row r="314" s="18" customFormat="1" x14ac:dyDescent="0.2"/>
    <row r="315" s="18" customFormat="1" x14ac:dyDescent="0.2"/>
    <row r="316" s="18" customFormat="1" x14ac:dyDescent="0.2"/>
    <row r="317" s="18" customFormat="1" ht="19" customHeight="1" x14ac:dyDescent="0.2"/>
    <row r="318" s="18" customFormat="1" ht="19" customHeight="1" x14ac:dyDescent="0.2"/>
    <row r="319" s="18" customFormat="1" ht="19" customHeight="1" x14ac:dyDescent="0.2"/>
    <row r="320" s="18" customFormat="1" ht="19" customHeight="1" x14ac:dyDescent="0.2"/>
    <row r="321" s="18" customFormat="1" x14ac:dyDescent="0.2"/>
    <row r="322" s="18" customFormat="1" x14ac:dyDescent="0.2"/>
    <row r="324" s="18" customFormat="1" x14ac:dyDescent="0.2"/>
    <row r="325" s="18" customFormat="1" x14ac:dyDescent="0.2"/>
    <row r="356" spans="1:7" x14ac:dyDescent="0.2">
      <c r="A356" s="40"/>
      <c r="B356" s="40"/>
      <c r="C356" s="40"/>
      <c r="D356" s="40"/>
      <c r="G356" s="42"/>
    </row>
    <row r="357" spans="1:7" x14ac:dyDescent="0.2">
      <c r="A357" s="40"/>
      <c r="B357" s="41"/>
      <c r="C357" s="20"/>
      <c r="D357" s="41"/>
    </row>
    <row r="358" spans="1:7" x14ac:dyDescent="0.2">
      <c r="A358" s="40"/>
      <c r="B358" s="41"/>
      <c r="C358" s="20"/>
      <c r="D358" s="41"/>
    </row>
    <row r="359" spans="1:7" x14ac:dyDescent="0.2">
      <c r="A359" s="40"/>
      <c r="B359" s="41"/>
      <c r="C359" s="20"/>
      <c r="D359" s="41"/>
    </row>
    <row r="360" spans="1:7" x14ac:dyDescent="0.2">
      <c r="A360" s="40"/>
      <c r="B360" s="41"/>
      <c r="C360" s="20"/>
      <c r="D360" s="41"/>
    </row>
    <row r="361" spans="1:7" x14ac:dyDescent="0.2">
      <c r="A361" s="40"/>
      <c r="B361" s="41"/>
      <c r="C361" s="20"/>
      <c r="D361" s="41"/>
    </row>
    <row r="362" spans="1:7" x14ac:dyDescent="0.2">
      <c r="A362" s="40"/>
      <c r="B362" s="41"/>
      <c r="C362" s="20"/>
      <c r="D362" s="41"/>
    </row>
    <row r="363" spans="1:7" x14ac:dyDescent="0.2">
      <c r="A363" s="40"/>
      <c r="B363" s="41"/>
      <c r="C363" s="20"/>
      <c r="D363" s="41"/>
    </row>
    <row r="364" spans="1:7" x14ac:dyDescent="0.2">
      <c r="A364" s="40"/>
      <c r="B364" s="41"/>
      <c r="C364" s="20"/>
      <c r="D364" s="41"/>
    </row>
    <row r="365" spans="1:7" x14ac:dyDescent="0.2">
      <c r="A365" s="40"/>
      <c r="B365" s="41"/>
      <c r="C365" s="20"/>
      <c r="D365" s="41"/>
    </row>
    <row r="366" spans="1:7" x14ac:dyDescent="0.2">
      <c r="A366" s="40"/>
      <c r="B366" s="20"/>
      <c r="C366" s="20"/>
      <c r="D366" s="20"/>
    </row>
    <row r="367" spans="1:7" x14ac:dyDescent="0.2">
      <c r="A367" s="40"/>
      <c r="B367" s="20"/>
      <c r="C367" s="20"/>
      <c r="D367" s="20"/>
    </row>
    <row r="368" spans="1:7" x14ac:dyDescent="0.2">
      <c r="A368" s="40"/>
      <c r="B368" s="20"/>
      <c r="C368" s="20"/>
      <c r="D368" s="20"/>
    </row>
    <row r="369" spans="1:4" x14ac:dyDescent="0.2">
      <c r="A369" s="40"/>
      <c r="B369" s="20"/>
      <c r="C369" s="20"/>
      <c r="D369" s="20"/>
    </row>
  </sheetData>
  <mergeCells count="52">
    <mergeCell ref="F118:F119"/>
    <mergeCell ref="F120:F121"/>
    <mergeCell ref="F122:F123"/>
    <mergeCell ref="F138:F139"/>
    <mergeCell ref="F124:F125"/>
    <mergeCell ref="F126:F127"/>
    <mergeCell ref="F128:F129"/>
    <mergeCell ref="F130:F131"/>
    <mergeCell ref="F132:F133"/>
    <mergeCell ref="G245:G246"/>
    <mergeCell ref="G247:G248"/>
    <mergeCell ref="G249:G250"/>
    <mergeCell ref="F180:F181"/>
    <mergeCell ref="G229:G230"/>
    <mergeCell ref="F203:F204"/>
    <mergeCell ref="F205:F206"/>
    <mergeCell ref="F207:F208"/>
    <mergeCell ref="F209:F210"/>
    <mergeCell ref="F211:F212"/>
    <mergeCell ref="F213:F214"/>
    <mergeCell ref="F215:F216"/>
    <mergeCell ref="F217:F218"/>
    <mergeCell ref="F219:F220"/>
    <mergeCell ref="G215:G216"/>
    <mergeCell ref="G217:G218"/>
    <mergeCell ref="G219:G220"/>
    <mergeCell ref="G221:G222"/>
    <mergeCell ref="G223:G224"/>
    <mergeCell ref="G225:G226"/>
    <mergeCell ref="G227:G228"/>
    <mergeCell ref="F239:F240"/>
    <mergeCell ref="F241:F242"/>
    <mergeCell ref="F243:F244"/>
    <mergeCell ref="F231:F232"/>
    <mergeCell ref="F233:F234"/>
    <mergeCell ref="F235:F236"/>
    <mergeCell ref="F65:F66"/>
    <mergeCell ref="F63:F64"/>
    <mergeCell ref="F61:F62"/>
    <mergeCell ref="F59:F60"/>
    <mergeCell ref="F237:F238"/>
    <mergeCell ref="F199:F200"/>
    <mergeCell ref="F201:F202"/>
    <mergeCell ref="F170:F171"/>
    <mergeCell ref="F172:F173"/>
    <mergeCell ref="F174:F175"/>
    <mergeCell ref="F176:F177"/>
    <mergeCell ref="F178:F179"/>
    <mergeCell ref="F166:F167"/>
    <mergeCell ref="F168:F169"/>
    <mergeCell ref="F134:F135"/>
    <mergeCell ref="F136:F137"/>
  </mergeCells>
  <phoneticPr fontId="3" type="noConversion"/>
  <conditionalFormatting sqref="D2:F22">
    <cfRule type="cellIs" dxfId="0" priority="1" operator="greaterThan">
      <formula>$H$3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5922-2C46-8841-86D6-B0413BADF239}">
  <dimension ref="A1:O89"/>
  <sheetViews>
    <sheetView topLeftCell="I1" zoomScale="75" workbookViewId="0">
      <selection activeCell="A76" sqref="A76:D89"/>
    </sheetView>
  </sheetViews>
  <sheetFormatPr baseColWidth="10" defaultRowHeight="16" x14ac:dyDescent="0.2"/>
  <cols>
    <col min="2" max="4" width="20.33203125" bestFit="1" customWidth="1"/>
    <col min="7" max="7" width="5.6640625" bestFit="1" customWidth="1"/>
    <col min="8" max="10" width="18.33203125" bestFit="1" customWidth="1"/>
    <col min="13" max="13" width="15.83203125" bestFit="1" customWidth="1"/>
    <col min="14" max="14" width="19" customWidth="1"/>
    <col min="15" max="15" width="17.5" customWidth="1"/>
    <col min="16" max="16" width="20.1640625" customWidth="1"/>
  </cols>
  <sheetData>
    <row r="1" spans="1:15" x14ac:dyDescent="0.2">
      <c r="A1" s="21"/>
      <c r="B1" s="21" t="s">
        <v>94</v>
      </c>
      <c r="C1" s="21" t="s">
        <v>95</v>
      </c>
      <c r="D1" s="21" t="s">
        <v>96</v>
      </c>
      <c r="E1" s="15"/>
      <c r="F1" s="16"/>
      <c r="L1" s="46"/>
      <c r="M1" s="46" t="s">
        <v>102</v>
      </c>
      <c r="N1" s="46" t="s">
        <v>103</v>
      </c>
      <c r="O1" s="46" t="s">
        <v>104</v>
      </c>
    </row>
    <row r="2" spans="1:15" x14ac:dyDescent="0.2">
      <c r="A2" s="21" t="s">
        <v>52</v>
      </c>
      <c r="B2" s="31">
        <v>0</v>
      </c>
      <c r="C2" s="31">
        <v>262445.23</v>
      </c>
      <c r="D2" s="31">
        <v>0</v>
      </c>
      <c r="E2" s="15"/>
      <c r="F2" s="12"/>
      <c r="L2" s="46" t="s">
        <v>52</v>
      </c>
      <c r="M2" s="47">
        <v>1220611.28</v>
      </c>
      <c r="N2" s="47">
        <v>1458727.95</v>
      </c>
      <c r="O2" s="47">
        <v>1435582.62</v>
      </c>
    </row>
    <row r="3" spans="1:15" x14ac:dyDescent="0.2">
      <c r="A3" s="21" t="s">
        <v>53</v>
      </c>
      <c r="B3" s="31">
        <v>0</v>
      </c>
      <c r="C3" s="31">
        <v>273339.03000000003</v>
      </c>
      <c r="D3" s="31">
        <v>0</v>
      </c>
      <c r="E3" s="15"/>
      <c r="F3" s="12"/>
      <c r="L3" s="46" t="s">
        <v>53</v>
      </c>
      <c r="M3" s="47">
        <v>1053976.48</v>
      </c>
      <c r="N3" s="47">
        <v>1350690.84</v>
      </c>
      <c r="O3" s="47">
        <v>1411166.42</v>
      </c>
    </row>
    <row r="4" spans="1:15" x14ac:dyDescent="0.2">
      <c r="A4" s="21" t="s">
        <v>54</v>
      </c>
      <c r="B4" s="31">
        <v>90631.55</v>
      </c>
      <c r="C4" s="31">
        <v>269280.26</v>
      </c>
      <c r="D4" s="31">
        <v>0</v>
      </c>
      <c r="E4" s="15"/>
      <c r="F4" s="12"/>
      <c r="L4" s="46" t="s">
        <v>54</v>
      </c>
      <c r="M4" s="47">
        <v>1136999.06</v>
      </c>
      <c r="N4" s="47">
        <v>1306386.6100000001</v>
      </c>
      <c r="O4" s="47">
        <v>1636804.51</v>
      </c>
    </row>
    <row r="5" spans="1:15" x14ac:dyDescent="0.2">
      <c r="A5" s="21" t="s">
        <v>55</v>
      </c>
      <c r="B5" s="31">
        <v>208133.5</v>
      </c>
      <c r="C5" s="31">
        <v>219785.37</v>
      </c>
      <c r="D5" s="31">
        <v>0</v>
      </c>
      <c r="E5" s="15"/>
      <c r="F5" s="12"/>
      <c r="L5" s="46" t="s">
        <v>55</v>
      </c>
      <c r="M5" s="47">
        <v>824328.39</v>
      </c>
      <c r="N5" s="47">
        <v>1128794.1299999999</v>
      </c>
      <c r="O5" s="47">
        <v>1697096.78</v>
      </c>
    </row>
    <row r="6" spans="1:15" x14ac:dyDescent="0.2">
      <c r="A6" s="21" t="s">
        <v>56</v>
      </c>
      <c r="B6" s="31">
        <v>427002.3</v>
      </c>
      <c r="C6" s="31">
        <v>385634.04</v>
      </c>
      <c r="D6" s="31">
        <v>0</v>
      </c>
      <c r="E6" s="15"/>
      <c r="F6" s="12"/>
      <c r="L6" s="46" t="s">
        <v>56</v>
      </c>
      <c r="M6" s="47">
        <v>898884.13</v>
      </c>
      <c r="N6" s="47">
        <v>1117563.01</v>
      </c>
      <c r="O6" s="47">
        <v>1729946.05</v>
      </c>
    </row>
    <row r="7" spans="1:15" x14ac:dyDescent="0.2">
      <c r="A7" s="21" t="s">
        <v>57</v>
      </c>
      <c r="B7" s="31">
        <v>581721.91</v>
      </c>
      <c r="C7" s="31">
        <v>477584.24</v>
      </c>
      <c r="D7" s="31">
        <v>0</v>
      </c>
      <c r="E7" s="15"/>
      <c r="F7" s="12"/>
      <c r="L7" s="46" t="s">
        <v>57</v>
      </c>
      <c r="M7" s="47">
        <v>759897.66</v>
      </c>
      <c r="N7" s="47">
        <v>864849.53</v>
      </c>
      <c r="O7" s="47">
        <v>1304178.8</v>
      </c>
    </row>
    <row r="8" spans="1:15" x14ac:dyDescent="0.2">
      <c r="A8" s="21" t="s">
        <v>58</v>
      </c>
      <c r="B8" s="31">
        <v>419273.39</v>
      </c>
      <c r="C8" s="31">
        <v>440336.04</v>
      </c>
      <c r="D8" s="31">
        <v>0</v>
      </c>
      <c r="E8" s="15"/>
      <c r="F8" s="12"/>
      <c r="L8" s="46" t="s">
        <v>58</v>
      </c>
      <c r="M8" s="47">
        <v>895007.63</v>
      </c>
      <c r="N8" s="47">
        <v>1073294.73</v>
      </c>
      <c r="O8" s="47">
        <v>1235089.49</v>
      </c>
    </row>
    <row r="9" spans="1:15" x14ac:dyDescent="0.2">
      <c r="A9" s="21" t="s">
        <v>59</v>
      </c>
      <c r="B9" s="31">
        <v>215072.37</v>
      </c>
      <c r="C9" s="31">
        <v>370767.31</v>
      </c>
      <c r="D9" s="31">
        <v>0</v>
      </c>
      <c r="E9" s="15"/>
      <c r="F9" s="12"/>
      <c r="L9" s="46" t="s">
        <v>59</v>
      </c>
      <c r="M9" s="47">
        <v>901003.03</v>
      </c>
      <c r="N9" s="47">
        <v>1103572.28</v>
      </c>
      <c r="O9" s="47">
        <v>1186620.29</v>
      </c>
    </row>
    <row r="10" spans="1:15" x14ac:dyDescent="0.2">
      <c r="A10" s="21" t="s">
        <v>60</v>
      </c>
      <c r="B10" s="31">
        <v>188593.92000000001</v>
      </c>
      <c r="C10" s="31">
        <v>218169.88</v>
      </c>
      <c r="D10" s="31">
        <v>0</v>
      </c>
      <c r="E10" s="15"/>
      <c r="F10" s="12"/>
      <c r="L10" s="46" t="s">
        <v>60</v>
      </c>
      <c r="M10" s="47">
        <v>989541.98</v>
      </c>
      <c r="N10" s="47">
        <v>1198781.72</v>
      </c>
      <c r="O10" s="47">
        <v>1196293.44</v>
      </c>
    </row>
    <row r="11" spans="1:15" x14ac:dyDescent="0.2">
      <c r="A11" s="21" t="s">
        <v>61</v>
      </c>
      <c r="B11" s="31">
        <v>263987.59999999998</v>
      </c>
      <c r="C11" s="31">
        <v>338194.85</v>
      </c>
      <c r="D11" s="31">
        <v>0</v>
      </c>
      <c r="E11" s="15"/>
      <c r="F11" s="12"/>
      <c r="L11" s="46" t="s">
        <v>61</v>
      </c>
      <c r="M11" s="47">
        <v>1058695.56</v>
      </c>
      <c r="N11" s="47">
        <v>1191843.3500000001</v>
      </c>
      <c r="O11" s="47">
        <v>0</v>
      </c>
    </row>
    <row r="12" spans="1:15" x14ac:dyDescent="0.2">
      <c r="A12" s="21" t="s">
        <v>62</v>
      </c>
      <c r="B12" s="31">
        <v>236087.17</v>
      </c>
      <c r="C12" s="31">
        <v>0</v>
      </c>
      <c r="D12" s="31">
        <v>0</v>
      </c>
      <c r="E12" s="15"/>
      <c r="F12" s="12"/>
      <c r="L12" s="46" t="s">
        <v>62</v>
      </c>
      <c r="M12" s="47">
        <v>1519880.81</v>
      </c>
      <c r="N12" s="47">
        <v>1771855.67</v>
      </c>
      <c r="O12" s="47">
        <v>0</v>
      </c>
    </row>
    <row r="13" spans="1:15" x14ac:dyDescent="0.2">
      <c r="A13" s="21" t="s">
        <v>63</v>
      </c>
      <c r="B13" s="31">
        <v>200039.2</v>
      </c>
      <c r="C13" s="31">
        <v>0</v>
      </c>
      <c r="D13" s="31">
        <v>0</v>
      </c>
      <c r="E13" s="15"/>
      <c r="F13" s="12"/>
      <c r="L13" s="46" t="s">
        <v>63</v>
      </c>
      <c r="M13" s="47">
        <v>2433932.4900000002</v>
      </c>
      <c r="N13" s="47">
        <v>2660096.73</v>
      </c>
      <c r="O13" s="47">
        <v>0</v>
      </c>
    </row>
    <row r="14" spans="1:15" x14ac:dyDescent="0.2">
      <c r="A14" s="21" t="s">
        <v>64</v>
      </c>
      <c r="B14" s="31">
        <f>SUM(B2:B13)</f>
        <v>2830542.91</v>
      </c>
      <c r="C14" s="31">
        <f>SUM(C2:C13)</f>
        <v>3255536.25</v>
      </c>
      <c r="D14" s="31">
        <f>SUM(D2:D13)</f>
        <v>0</v>
      </c>
      <c r="E14" s="15"/>
      <c r="F14" s="12"/>
      <c r="L14" s="46" t="s">
        <v>64</v>
      </c>
      <c r="M14" s="47">
        <f>SUM(M2:M13)</f>
        <v>13692758.500000002</v>
      </c>
      <c r="N14" s="47">
        <f>SUM(N2:N13)</f>
        <v>16226456.550000001</v>
      </c>
      <c r="O14" s="47">
        <f>SUM(O2:O12)</f>
        <v>12832778.4</v>
      </c>
    </row>
    <row r="15" spans="1:15" x14ac:dyDescent="0.2">
      <c r="A15" s="19"/>
      <c r="B15" s="20"/>
      <c r="C15" s="20"/>
      <c r="D15" s="20"/>
      <c r="E15" s="15"/>
      <c r="F15" s="12"/>
      <c r="L15" s="19"/>
      <c r="M15" s="20"/>
      <c r="N15" s="20"/>
      <c r="O15" s="20"/>
    </row>
    <row r="16" spans="1:15" x14ac:dyDescent="0.2">
      <c r="A16" s="22"/>
      <c r="B16" s="22" t="s">
        <v>97</v>
      </c>
      <c r="C16" s="22" t="s">
        <v>98</v>
      </c>
      <c r="D16" s="22" t="s">
        <v>99</v>
      </c>
      <c r="E16" s="15"/>
      <c r="F16" s="12"/>
      <c r="L16" s="55"/>
      <c r="M16" s="55" t="s">
        <v>105</v>
      </c>
      <c r="N16" s="55" t="s">
        <v>106</v>
      </c>
      <c r="O16" s="55" t="s">
        <v>107</v>
      </c>
    </row>
    <row r="17" spans="1:15" x14ac:dyDescent="0.2">
      <c r="A17" s="22" t="s">
        <v>52</v>
      </c>
      <c r="B17" s="7">
        <v>498905.61</v>
      </c>
      <c r="C17" s="7">
        <v>446932.85</v>
      </c>
      <c r="D17" s="7">
        <v>0</v>
      </c>
      <c r="E17" s="15"/>
      <c r="F17" s="12"/>
      <c r="L17" s="55" t="s">
        <v>52</v>
      </c>
      <c r="M17" s="56">
        <v>16328163.51</v>
      </c>
      <c r="N17" s="56">
        <v>18620779.379999999</v>
      </c>
      <c r="O17" s="56">
        <v>18427365.109999999</v>
      </c>
    </row>
    <row r="18" spans="1:15" x14ac:dyDescent="0.2">
      <c r="A18" s="22" t="s">
        <v>53</v>
      </c>
      <c r="B18" s="7">
        <v>480747.95</v>
      </c>
      <c r="C18" s="7">
        <v>306392.89</v>
      </c>
      <c r="D18" s="7">
        <v>0</v>
      </c>
      <c r="E18" s="15"/>
      <c r="F18" s="12"/>
      <c r="L18" s="55" t="s">
        <v>53</v>
      </c>
      <c r="M18" s="56">
        <v>14505995.810000001</v>
      </c>
      <c r="N18" s="56">
        <v>16034740.32</v>
      </c>
      <c r="O18" s="56">
        <v>16771653.390000001</v>
      </c>
    </row>
    <row r="19" spans="1:15" x14ac:dyDescent="0.2">
      <c r="A19" s="22" t="s">
        <v>54</v>
      </c>
      <c r="B19" s="7">
        <v>899943.06</v>
      </c>
      <c r="C19" s="7">
        <v>281359.18</v>
      </c>
      <c r="D19" s="7">
        <v>0</v>
      </c>
      <c r="E19" s="15"/>
      <c r="F19" s="12"/>
      <c r="L19" s="55" t="s">
        <v>54</v>
      </c>
      <c r="M19" s="56">
        <v>15923828.029999999</v>
      </c>
      <c r="N19" s="56">
        <v>17117743.91</v>
      </c>
      <c r="O19" s="56">
        <v>15980760.77</v>
      </c>
    </row>
    <row r="20" spans="1:15" x14ac:dyDescent="0.2">
      <c r="A20" s="22" t="s">
        <v>55</v>
      </c>
      <c r="B20" s="7">
        <v>955228.01</v>
      </c>
      <c r="C20" s="7">
        <v>248284.1</v>
      </c>
      <c r="D20" s="7">
        <v>0</v>
      </c>
      <c r="E20" s="15"/>
      <c r="F20" s="12"/>
      <c r="L20" s="55" t="s">
        <v>55</v>
      </c>
      <c r="M20" s="56">
        <v>16045274.390000001</v>
      </c>
      <c r="N20" s="56">
        <v>17192058.75</v>
      </c>
      <c r="O20" s="56">
        <v>18872089.350000001</v>
      </c>
    </row>
    <row r="21" spans="1:15" x14ac:dyDescent="0.2">
      <c r="A21" s="22" t="s">
        <v>56</v>
      </c>
      <c r="B21" s="7">
        <v>974428.08</v>
      </c>
      <c r="C21" s="7">
        <v>297020.56</v>
      </c>
      <c r="D21" s="7">
        <v>0</v>
      </c>
      <c r="E21" s="15"/>
      <c r="F21" s="12"/>
      <c r="L21" s="55" t="s">
        <v>56</v>
      </c>
      <c r="M21" s="56">
        <v>17197749.370000001</v>
      </c>
      <c r="N21" s="56">
        <v>18540322.460000001</v>
      </c>
      <c r="O21" s="56">
        <v>21516850.93</v>
      </c>
    </row>
    <row r="22" spans="1:15" x14ac:dyDescent="0.2">
      <c r="A22" s="22" t="s">
        <v>57</v>
      </c>
      <c r="B22" s="7">
        <v>1100955.5900000001</v>
      </c>
      <c r="C22" s="7">
        <v>407970.06</v>
      </c>
      <c r="D22" s="7">
        <v>0</v>
      </c>
      <c r="E22" s="15"/>
      <c r="F22" s="12"/>
      <c r="L22" s="55" t="s">
        <v>57</v>
      </c>
      <c r="M22" s="56">
        <v>15518903.189999999</v>
      </c>
      <c r="N22" s="56">
        <v>16550660.59</v>
      </c>
      <c r="O22" s="56">
        <v>20835240.02</v>
      </c>
    </row>
    <row r="23" spans="1:15" x14ac:dyDescent="0.2">
      <c r="A23" s="22" t="s">
        <v>58</v>
      </c>
      <c r="B23" s="7">
        <v>1180790.1599999999</v>
      </c>
      <c r="C23" s="7">
        <v>429028.41</v>
      </c>
      <c r="D23" s="7">
        <v>0</v>
      </c>
      <c r="E23" s="15"/>
      <c r="F23" s="12"/>
      <c r="L23" s="55" t="s">
        <v>58</v>
      </c>
      <c r="M23" s="56">
        <v>17651431.449999999</v>
      </c>
      <c r="N23" s="56">
        <v>18974756.390000001</v>
      </c>
      <c r="O23" s="56">
        <v>21547916.07</v>
      </c>
    </row>
    <row r="24" spans="1:15" x14ac:dyDescent="0.2">
      <c r="A24" s="22" t="s">
        <v>59</v>
      </c>
      <c r="B24" s="7">
        <v>790859.56</v>
      </c>
      <c r="C24" s="7">
        <v>618830.42000000004</v>
      </c>
      <c r="D24" s="7">
        <v>0</v>
      </c>
      <c r="E24" s="15"/>
      <c r="F24" s="12"/>
      <c r="L24" s="55" t="s">
        <v>59</v>
      </c>
      <c r="M24" s="56">
        <v>16755309.789999999</v>
      </c>
      <c r="N24" s="56">
        <v>17669642.219999999</v>
      </c>
      <c r="O24" s="56">
        <v>19928145.940000001</v>
      </c>
    </row>
    <row r="25" spans="1:15" x14ac:dyDescent="0.2">
      <c r="A25" s="22" t="s">
        <v>60</v>
      </c>
      <c r="B25" s="7">
        <v>382279.91</v>
      </c>
      <c r="C25" s="7">
        <v>341898.12</v>
      </c>
      <c r="D25" s="7">
        <v>0</v>
      </c>
      <c r="E25" s="15"/>
      <c r="F25" s="12"/>
      <c r="L25" s="55" t="s">
        <v>60</v>
      </c>
      <c r="M25" s="56">
        <v>16092520.630000001</v>
      </c>
      <c r="N25" s="56">
        <v>17296002.25</v>
      </c>
      <c r="O25" s="56">
        <v>19888414.68</v>
      </c>
    </row>
    <row r="26" spans="1:15" x14ac:dyDescent="0.2">
      <c r="A26" s="22" t="s">
        <v>61</v>
      </c>
      <c r="B26" s="7">
        <v>247232.33</v>
      </c>
      <c r="C26" s="7">
        <v>14468.05</v>
      </c>
      <c r="D26" s="7">
        <v>0</v>
      </c>
      <c r="E26" s="15"/>
      <c r="F26" s="12"/>
      <c r="L26" s="55" t="s">
        <v>61</v>
      </c>
      <c r="M26" s="56">
        <v>16500058.029999999</v>
      </c>
      <c r="N26" s="56">
        <v>17739119.609999999</v>
      </c>
      <c r="O26" s="56">
        <v>0</v>
      </c>
    </row>
    <row r="27" spans="1:15" x14ac:dyDescent="0.2">
      <c r="A27" s="22" t="s">
        <v>62</v>
      </c>
      <c r="B27" s="7">
        <v>306879.64</v>
      </c>
      <c r="C27" s="7">
        <v>0</v>
      </c>
      <c r="D27" s="7">
        <v>0</v>
      </c>
      <c r="E27" s="15"/>
      <c r="F27" s="12"/>
      <c r="L27" s="55" t="s">
        <v>62</v>
      </c>
      <c r="M27" s="56">
        <v>18138895.149999999</v>
      </c>
      <c r="N27" s="56">
        <v>18230344.649999999</v>
      </c>
      <c r="O27" s="56">
        <v>0</v>
      </c>
    </row>
    <row r="28" spans="1:15" x14ac:dyDescent="0.2">
      <c r="A28" s="22" t="s">
        <v>63</v>
      </c>
      <c r="B28" s="7">
        <v>419533.52</v>
      </c>
      <c r="C28" s="7">
        <v>0</v>
      </c>
      <c r="D28" s="7">
        <v>0</v>
      </c>
      <c r="E28" s="15"/>
      <c r="F28" s="12"/>
      <c r="L28" s="55" t="s">
        <v>63</v>
      </c>
      <c r="M28" s="56">
        <v>22494010.640000001</v>
      </c>
      <c r="N28" s="56">
        <v>23693707.75</v>
      </c>
      <c r="O28" s="56">
        <v>0</v>
      </c>
    </row>
    <row r="29" spans="1:15" x14ac:dyDescent="0.2">
      <c r="A29" s="22" t="s">
        <v>64</v>
      </c>
      <c r="B29" s="7">
        <f>SUM(B17:B28)</f>
        <v>8237783.4199999999</v>
      </c>
      <c r="C29" s="7">
        <f>SUM(C17:C28)</f>
        <v>3392184.64</v>
      </c>
      <c r="D29" s="7">
        <f>SUM(D17:D28)</f>
        <v>0</v>
      </c>
      <c r="E29" s="15"/>
      <c r="F29" s="25"/>
      <c r="L29" s="55" t="s">
        <v>64</v>
      </c>
      <c r="M29" s="56">
        <f>SUM(M17:M28)</f>
        <v>203152139.99000001</v>
      </c>
      <c r="N29" s="56">
        <f>SUM(N17:N28)</f>
        <v>217659878.28</v>
      </c>
      <c r="O29" s="56">
        <f>SUM(O17:O27)</f>
        <v>173768436.26000002</v>
      </c>
    </row>
    <row r="30" spans="1:15" x14ac:dyDescent="0.2">
      <c r="A30" s="25"/>
      <c r="B30" s="14"/>
      <c r="C30" s="14"/>
      <c r="D30" s="15"/>
      <c r="E30" s="15"/>
      <c r="F30" s="25"/>
      <c r="L30" s="19"/>
      <c r="M30" s="20"/>
      <c r="N30" s="20"/>
      <c r="O30" s="20"/>
    </row>
    <row r="31" spans="1:15" x14ac:dyDescent="0.2">
      <c r="A31" s="23"/>
      <c r="B31" s="23" t="s">
        <v>91</v>
      </c>
      <c r="C31" s="23" t="s">
        <v>92</v>
      </c>
      <c r="D31" s="23" t="s">
        <v>93</v>
      </c>
      <c r="E31" s="15"/>
      <c r="F31" s="25"/>
      <c r="L31" s="57"/>
      <c r="M31" s="57" t="s">
        <v>108</v>
      </c>
      <c r="N31" s="57" t="s">
        <v>109</v>
      </c>
      <c r="O31" s="57" t="s">
        <v>110</v>
      </c>
    </row>
    <row r="32" spans="1:15" x14ac:dyDescent="0.2">
      <c r="A32" s="23" t="s">
        <v>52</v>
      </c>
      <c r="B32" s="32">
        <v>13511149.439999999</v>
      </c>
      <c r="C32" s="32">
        <v>16599582.109999999</v>
      </c>
      <c r="D32" s="33">
        <v>18801430.41</v>
      </c>
      <c r="E32" s="15"/>
      <c r="F32" s="25"/>
      <c r="L32" s="57" t="s">
        <v>52</v>
      </c>
      <c r="M32" s="59">
        <v>337483.57</v>
      </c>
      <c r="N32" s="59">
        <v>428349.51</v>
      </c>
      <c r="O32" s="59">
        <v>575006.03</v>
      </c>
    </row>
    <row r="33" spans="1:15" x14ac:dyDescent="0.2">
      <c r="A33" s="23" t="s">
        <v>53</v>
      </c>
      <c r="B33" s="32">
        <v>13851181.449999999</v>
      </c>
      <c r="C33" s="32">
        <v>17564653.73</v>
      </c>
      <c r="D33" s="32">
        <v>20292131.25</v>
      </c>
      <c r="E33" s="15"/>
      <c r="F33" s="25"/>
      <c r="L33" s="57" t="s">
        <v>53</v>
      </c>
      <c r="M33" s="59">
        <v>310386.28999999998</v>
      </c>
      <c r="N33" s="59">
        <v>375790.92</v>
      </c>
      <c r="O33" s="59">
        <v>552865.03</v>
      </c>
    </row>
    <row r="34" spans="1:15" x14ac:dyDescent="0.2">
      <c r="A34" s="23" t="s">
        <v>54</v>
      </c>
      <c r="B34" s="32">
        <v>14034994.369999999</v>
      </c>
      <c r="C34" s="32">
        <v>16327641.630000001</v>
      </c>
      <c r="D34" s="32">
        <v>16804601.57</v>
      </c>
      <c r="E34" s="15"/>
      <c r="F34" s="25"/>
      <c r="L34" s="57" t="s">
        <v>54</v>
      </c>
      <c r="M34" s="59">
        <v>343615.16</v>
      </c>
      <c r="N34" s="59">
        <v>406202.6</v>
      </c>
      <c r="O34" s="59">
        <v>614831.21</v>
      </c>
    </row>
    <row r="35" spans="1:15" x14ac:dyDescent="0.2">
      <c r="A35" s="23" t="s">
        <v>55</v>
      </c>
      <c r="B35" s="32">
        <v>13637195.43</v>
      </c>
      <c r="C35" s="32">
        <v>15687461.539999999</v>
      </c>
      <c r="D35" s="32">
        <v>19377267.809999999</v>
      </c>
      <c r="E35" s="15"/>
      <c r="F35" s="25"/>
      <c r="L35" s="57" t="s">
        <v>55</v>
      </c>
      <c r="M35" s="59">
        <v>248215.1</v>
      </c>
      <c r="N35" s="59">
        <v>418021.7</v>
      </c>
      <c r="O35" s="59">
        <v>1266195.3</v>
      </c>
    </row>
    <row r="36" spans="1:15" x14ac:dyDescent="0.2">
      <c r="A36" s="23" t="s">
        <v>56</v>
      </c>
      <c r="B36" s="32">
        <v>16817277.440000001</v>
      </c>
      <c r="C36" s="32">
        <v>19015364.510000002</v>
      </c>
      <c r="D36" s="32">
        <v>24011481.52</v>
      </c>
      <c r="E36" s="15"/>
      <c r="F36" s="43"/>
      <c r="L36" s="57" t="s">
        <v>56</v>
      </c>
      <c r="M36" s="59">
        <v>277812.74</v>
      </c>
      <c r="N36" s="59">
        <v>488211.39</v>
      </c>
      <c r="O36" s="59">
        <v>1663590.95</v>
      </c>
    </row>
    <row r="37" spans="1:15" x14ac:dyDescent="0.2">
      <c r="A37" s="23" t="s">
        <v>57</v>
      </c>
      <c r="B37" s="32">
        <v>14928477.140000001</v>
      </c>
      <c r="C37" s="32">
        <v>16432993.58</v>
      </c>
      <c r="D37" s="32">
        <v>23753888.100000001</v>
      </c>
      <c r="E37" s="15"/>
      <c r="F37" s="43"/>
      <c r="L37" s="57" t="s">
        <v>57</v>
      </c>
      <c r="M37" s="59">
        <v>267912.3</v>
      </c>
      <c r="N37" s="59">
        <v>404393.24</v>
      </c>
      <c r="O37" s="59">
        <v>1351263.22</v>
      </c>
    </row>
    <row r="38" spans="1:15" x14ac:dyDescent="0.2">
      <c r="A38" s="23" t="s">
        <v>58</v>
      </c>
      <c r="B38" s="32">
        <v>16273159</v>
      </c>
      <c r="C38" s="32">
        <v>18968880.579999998</v>
      </c>
      <c r="D38" s="32">
        <v>24485858.440000001</v>
      </c>
      <c r="E38" s="15"/>
      <c r="F38" s="43"/>
      <c r="L38" s="57" t="s">
        <v>58</v>
      </c>
      <c r="M38" s="59">
        <v>296536.24</v>
      </c>
      <c r="N38" s="59">
        <v>452190.14</v>
      </c>
      <c r="O38" s="59">
        <v>1272112.18</v>
      </c>
    </row>
    <row r="39" spans="1:15" x14ac:dyDescent="0.2">
      <c r="A39" s="23" t="s">
        <v>59</v>
      </c>
      <c r="B39" s="32">
        <v>16508246.57</v>
      </c>
      <c r="C39" s="32">
        <v>18772133.940000001</v>
      </c>
      <c r="D39" s="32">
        <v>26014891.539999999</v>
      </c>
      <c r="E39" s="15"/>
      <c r="F39" s="43"/>
      <c r="L39" s="57" t="s">
        <v>59</v>
      </c>
      <c r="M39" s="59">
        <v>281512.2</v>
      </c>
      <c r="N39" s="59">
        <v>473451.09</v>
      </c>
      <c r="O39" s="59">
        <v>1467512.88</v>
      </c>
    </row>
    <row r="40" spans="1:15" x14ac:dyDescent="0.2">
      <c r="A40" s="23" t="s">
        <v>60</v>
      </c>
      <c r="B40" s="32">
        <v>15179515.619999999</v>
      </c>
      <c r="C40" s="32">
        <v>18028921.190000001</v>
      </c>
      <c r="D40" s="32">
        <v>24142029.640000001</v>
      </c>
      <c r="E40" s="15"/>
      <c r="F40" s="43"/>
      <c r="L40" s="57" t="s">
        <v>60</v>
      </c>
      <c r="M40" s="59">
        <v>313942.38</v>
      </c>
      <c r="N40" s="59">
        <v>510819.95</v>
      </c>
      <c r="O40" s="59">
        <v>1487097.15</v>
      </c>
    </row>
    <row r="41" spans="1:15" x14ac:dyDescent="0.2">
      <c r="A41" s="23" t="s">
        <v>61</v>
      </c>
      <c r="B41" s="32">
        <v>14870833.199999999</v>
      </c>
      <c r="C41" s="32">
        <v>18010236.59</v>
      </c>
      <c r="D41" s="32">
        <v>0</v>
      </c>
      <c r="E41" s="15"/>
      <c r="F41" s="43"/>
      <c r="L41" s="57" t="s">
        <v>61</v>
      </c>
      <c r="M41" s="59">
        <v>363652.48</v>
      </c>
      <c r="N41" s="59">
        <v>532761.87</v>
      </c>
      <c r="O41" s="59">
        <v>0</v>
      </c>
    </row>
    <row r="42" spans="1:15" x14ac:dyDescent="0.2">
      <c r="A42" s="23" t="s">
        <v>62</v>
      </c>
      <c r="B42" s="32">
        <v>19945565.690000001</v>
      </c>
      <c r="C42" s="32">
        <v>23375181.649999999</v>
      </c>
      <c r="D42" s="32">
        <v>0</v>
      </c>
      <c r="E42" s="15"/>
      <c r="F42" s="43"/>
      <c r="L42" s="57" t="s">
        <v>62</v>
      </c>
      <c r="M42" s="59">
        <v>601273.19999999995</v>
      </c>
      <c r="N42" s="59">
        <v>872493.55</v>
      </c>
      <c r="O42" s="59">
        <v>0</v>
      </c>
    </row>
    <row r="43" spans="1:15" x14ac:dyDescent="0.2">
      <c r="A43" s="23" t="s">
        <v>63</v>
      </c>
      <c r="B43" s="32">
        <v>41921935.909999996</v>
      </c>
      <c r="C43" s="32">
        <v>47256413.479999997</v>
      </c>
      <c r="D43" s="32">
        <v>0</v>
      </c>
      <c r="E43" s="15"/>
      <c r="F43" s="43"/>
      <c r="L43" s="57" t="s">
        <v>63</v>
      </c>
      <c r="M43" s="59">
        <v>1102391.18</v>
      </c>
      <c r="N43" s="59">
        <v>1635853.01</v>
      </c>
      <c r="O43" s="59">
        <v>0</v>
      </c>
    </row>
    <row r="44" spans="1:15" x14ac:dyDescent="0.2">
      <c r="A44" s="23" t="s">
        <v>64</v>
      </c>
      <c r="B44" s="32">
        <f>SUM(B32:B43)</f>
        <v>211479531.25999999</v>
      </c>
      <c r="C44" s="32">
        <f>SUM(C32:C43)</f>
        <v>246039464.53</v>
      </c>
      <c r="D44" s="32">
        <f>SUM(D32:D43)</f>
        <v>197683580.27999997</v>
      </c>
      <c r="E44" s="15"/>
      <c r="F44" s="16"/>
      <c r="L44" s="57" t="s">
        <v>64</v>
      </c>
      <c r="M44" s="59">
        <f>SUM(M32:M43)</f>
        <v>4744732.84</v>
      </c>
      <c r="N44" s="59">
        <f>SUM(N32:N43)</f>
        <v>6998538.9699999988</v>
      </c>
      <c r="O44" s="59">
        <f>SUM(O32:O42)</f>
        <v>10250473.950000001</v>
      </c>
    </row>
    <row r="45" spans="1:15" x14ac:dyDescent="0.2">
      <c r="A45" s="25"/>
      <c r="B45" s="14"/>
      <c r="C45" s="14"/>
      <c r="D45" s="15"/>
      <c r="E45" s="15"/>
      <c r="F45" s="16"/>
      <c r="L45" s="25"/>
    </row>
    <row r="46" spans="1:15" x14ac:dyDescent="0.2">
      <c r="A46" s="50"/>
      <c r="B46" s="51" t="s">
        <v>88</v>
      </c>
      <c r="C46" s="51" t="s">
        <v>89</v>
      </c>
      <c r="D46" s="51" t="s">
        <v>90</v>
      </c>
      <c r="E46" s="15"/>
      <c r="F46" s="16"/>
      <c r="G46" s="25"/>
      <c r="H46" s="25"/>
      <c r="I46" s="25"/>
      <c r="J46" s="25"/>
      <c r="K46" s="25"/>
      <c r="L46" s="25"/>
    </row>
    <row r="47" spans="1:15" x14ac:dyDescent="0.2">
      <c r="A47" s="50" t="s">
        <v>52</v>
      </c>
      <c r="B47" s="51">
        <v>14250554.59</v>
      </c>
      <c r="C47" s="51">
        <v>18263564.48</v>
      </c>
      <c r="D47" s="51">
        <v>23198877.120000001</v>
      </c>
      <c r="E47" s="15"/>
    </row>
    <row r="48" spans="1:15" x14ac:dyDescent="0.2">
      <c r="A48" s="50" t="s">
        <v>53</v>
      </c>
      <c r="B48" s="51">
        <v>12767142.470000001</v>
      </c>
      <c r="C48" s="51">
        <v>16724739.66</v>
      </c>
      <c r="D48" s="51">
        <v>27063080.440000001</v>
      </c>
      <c r="E48" s="15"/>
    </row>
    <row r="49" spans="1:5" x14ac:dyDescent="0.2">
      <c r="A49" s="50" t="s">
        <v>54</v>
      </c>
      <c r="B49" s="51">
        <v>14075162.529999999</v>
      </c>
      <c r="C49" s="51">
        <v>18772881.890000001</v>
      </c>
      <c r="D49" s="51">
        <v>28585947.710000001</v>
      </c>
      <c r="E49" s="15"/>
    </row>
    <row r="50" spans="1:5" x14ac:dyDescent="0.2">
      <c r="A50" s="50" t="s">
        <v>55</v>
      </c>
      <c r="B50" s="51">
        <v>13196585.720000001</v>
      </c>
      <c r="C50" s="51">
        <v>16296839.060000001</v>
      </c>
      <c r="D50" s="51">
        <v>28473019.239999998</v>
      </c>
      <c r="E50" s="15"/>
    </row>
    <row r="51" spans="1:5" x14ac:dyDescent="0.2">
      <c r="A51" s="50" t="s">
        <v>56</v>
      </c>
      <c r="B51" s="51">
        <v>14304479</v>
      </c>
      <c r="C51" s="51">
        <v>18528498.07</v>
      </c>
      <c r="D51" s="51">
        <v>26916358.199999999</v>
      </c>
      <c r="E51" s="15"/>
    </row>
    <row r="52" spans="1:5" x14ac:dyDescent="0.2">
      <c r="A52" s="50" t="s">
        <v>57</v>
      </c>
      <c r="B52" s="51">
        <v>14625763.34</v>
      </c>
      <c r="C52" s="51">
        <v>15693155.210000001</v>
      </c>
      <c r="D52" s="51">
        <v>26583453.59</v>
      </c>
      <c r="E52" s="15"/>
    </row>
    <row r="53" spans="1:5" x14ac:dyDescent="0.2">
      <c r="A53" s="50" t="s">
        <v>58</v>
      </c>
      <c r="B53" s="51">
        <v>13668014.460000001</v>
      </c>
      <c r="C53" s="51">
        <v>17714629.59</v>
      </c>
      <c r="D53" s="51">
        <v>27981272.260000002</v>
      </c>
      <c r="E53" s="15"/>
    </row>
    <row r="54" spans="1:5" x14ac:dyDescent="0.2">
      <c r="A54" s="50" t="s">
        <v>59</v>
      </c>
      <c r="B54" s="51">
        <v>14492501.289999999</v>
      </c>
      <c r="C54" s="51">
        <v>18733038.550000001</v>
      </c>
      <c r="D54" s="51">
        <v>31410553.32</v>
      </c>
      <c r="E54" s="15"/>
    </row>
    <row r="55" spans="1:5" x14ac:dyDescent="0.2">
      <c r="A55" s="50" t="s">
        <v>60</v>
      </c>
      <c r="B55" s="51">
        <v>16652614.07</v>
      </c>
      <c r="C55" s="51">
        <v>22317406.23</v>
      </c>
      <c r="D55" s="51">
        <v>0</v>
      </c>
      <c r="E55" s="15"/>
    </row>
    <row r="56" spans="1:5" x14ac:dyDescent="0.2">
      <c r="A56" s="50" t="s">
        <v>61</v>
      </c>
      <c r="B56" s="51">
        <v>18352926.75</v>
      </c>
      <c r="C56" s="51">
        <v>23069962.239999998</v>
      </c>
      <c r="D56" s="51">
        <v>0</v>
      </c>
      <c r="E56" s="15"/>
    </row>
    <row r="57" spans="1:5" x14ac:dyDescent="0.2">
      <c r="A57" s="50" t="s">
        <v>62</v>
      </c>
      <c r="B57" s="51">
        <v>18472201.149999999</v>
      </c>
      <c r="C57" s="51">
        <v>24195729.600000001</v>
      </c>
      <c r="D57" s="51">
        <v>0</v>
      </c>
      <c r="E57" s="15"/>
    </row>
    <row r="58" spans="1:5" x14ac:dyDescent="0.2">
      <c r="A58" s="50" t="s">
        <v>63</v>
      </c>
      <c r="B58" s="51">
        <v>16637363.199999999</v>
      </c>
      <c r="C58" s="51">
        <v>22653518.629999999</v>
      </c>
      <c r="D58" s="51"/>
      <c r="E58" s="15"/>
    </row>
    <row r="59" spans="1:5" x14ac:dyDescent="0.2">
      <c r="A59" s="50" t="s">
        <v>64</v>
      </c>
      <c r="B59" s="51">
        <f>SUM(B47:B58)</f>
        <v>181495308.56999999</v>
      </c>
      <c r="C59" s="51">
        <f>SUM(C47:C58)</f>
        <v>232963963.21000001</v>
      </c>
      <c r="D59" s="51">
        <f>SUM(D47:D58)</f>
        <v>220212561.88</v>
      </c>
      <c r="E59" s="15"/>
    </row>
    <row r="60" spans="1:5" x14ac:dyDescent="0.2">
      <c r="A60" s="25"/>
      <c r="B60" s="14"/>
      <c r="C60" s="14"/>
      <c r="D60" s="15"/>
      <c r="E60" s="15"/>
    </row>
    <row r="61" spans="1:5" x14ac:dyDescent="0.2">
      <c r="A61" s="5"/>
      <c r="B61" s="5" t="s">
        <v>46</v>
      </c>
      <c r="C61" s="5" t="s">
        <v>47</v>
      </c>
      <c r="D61" s="5" t="s">
        <v>48</v>
      </c>
      <c r="E61" s="24" t="s">
        <v>101</v>
      </c>
    </row>
    <row r="62" spans="1:5" x14ac:dyDescent="0.2">
      <c r="A62" s="5" t="s">
        <v>52</v>
      </c>
      <c r="B62" s="6">
        <v>259104893.25999999</v>
      </c>
      <c r="C62" s="6">
        <v>333943823.73000002</v>
      </c>
      <c r="D62" s="34">
        <v>450396904.04000002</v>
      </c>
      <c r="E62" s="25"/>
    </row>
    <row r="63" spans="1:5" x14ac:dyDescent="0.2">
      <c r="A63" s="5" t="s">
        <v>53</v>
      </c>
      <c r="B63" s="6">
        <v>243355188.91</v>
      </c>
      <c r="C63" s="6">
        <v>338005469.58999997</v>
      </c>
      <c r="D63" s="34">
        <v>472597867.36000001</v>
      </c>
      <c r="E63" s="25"/>
    </row>
    <row r="64" spans="1:5" x14ac:dyDescent="0.2">
      <c r="A64" s="5" t="s">
        <v>54</v>
      </c>
      <c r="B64" s="6">
        <v>297982102.57999998</v>
      </c>
      <c r="C64" s="6">
        <v>450899959.16000003</v>
      </c>
      <c r="D64" s="34">
        <v>668661542.46000004</v>
      </c>
      <c r="E64" s="25"/>
    </row>
    <row r="65" spans="1:5" x14ac:dyDescent="0.2">
      <c r="A65" s="5" t="s">
        <v>55</v>
      </c>
      <c r="B65" s="6">
        <v>365798598.63999999</v>
      </c>
      <c r="C65" s="6">
        <v>470314266.41000003</v>
      </c>
      <c r="D65" s="34">
        <v>1007923574.6900001</v>
      </c>
      <c r="E65" s="25"/>
    </row>
    <row r="66" spans="1:5" x14ac:dyDescent="0.2">
      <c r="A66" s="5" t="s">
        <v>56</v>
      </c>
      <c r="B66" s="6">
        <v>361660059.91000003</v>
      </c>
      <c r="C66" s="6">
        <v>474225846.73000002</v>
      </c>
      <c r="D66" s="34">
        <v>1047016784.46</v>
      </c>
      <c r="E66" s="11" t="s">
        <v>100</v>
      </c>
    </row>
    <row r="67" spans="1:5" x14ac:dyDescent="0.2">
      <c r="A67" s="5" t="s">
        <v>57</v>
      </c>
      <c r="B67" s="6">
        <v>344775918.77999997</v>
      </c>
      <c r="C67" s="6">
        <v>540206406.99000001</v>
      </c>
      <c r="D67" s="34">
        <v>888935327.00999999</v>
      </c>
      <c r="E67" s="25"/>
    </row>
    <row r="68" spans="1:5" x14ac:dyDescent="0.2">
      <c r="A68" s="5" t="s">
        <v>58</v>
      </c>
      <c r="B68" s="6">
        <v>371165537.87</v>
      </c>
      <c r="C68" s="6">
        <v>479736348.11000001</v>
      </c>
      <c r="D68" s="34">
        <v>823470077.16999996</v>
      </c>
      <c r="E68" s="25"/>
    </row>
    <row r="69" spans="1:5" x14ac:dyDescent="0.2">
      <c r="A69" s="5" t="s">
        <v>59</v>
      </c>
      <c r="B69" s="6">
        <v>354389324.31999999</v>
      </c>
      <c r="C69" s="6">
        <v>440645455.35000002</v>
      </c>
      <c r="D69" s="34">
        <v>741355966.08000004</v>
      </c>
      <c r="E69" s="25"/>
    </row>
    <row r="70" spans="1:5" x14ac:dyDescent="0.2">
      <c r="A70" s="5" t="s">
        <v>60</v>
      </c>
      <c r="B70" s="6">
        <v>347636312.43000001</v>
      </c>
      <c r="C70" s="6">
        <v>466294082.95999998</v>
      </c>
      <c r="D70" s="34">
        <v>706403091.66999996</v>
      </c>
      <c r="E70" s="25"/>
    </row>
    <row r="71" spans="1:5" x14ac:dyDescent="0.2">
      <c r="A71" s="5" t="s">
        <v>61</v>
      </c>
      <c r="B71" s="6">
        <v>365488137.66000003</v>
      </c>
      <c r="C71" s="6">
        <v>486773041.48000002</v>
      </c>
      <c r="D71" s="6">
        <v>0</v>
      </c>
      <c r="E71" s="25"/>
    </row>
    <row r="72" spans="1:5" x14ac:dyDescent="0.2">
      <c r="A72" s="5" t="s">
        <v>62</v>
      </c>
      <c r="B72" s="6">
        <v>413988820.29000002</v>
      </c>
      <c r="C72" s="6">
        <v>542317923.16999996</v>
      </c>
      <c r="D72" s="6">
        <v>0</v>
      </c>
      <c r="E72" s="25"/>
    </row>
    <row r="73" spans="1:5" x14ac:dyDescent="0.2">
      <c r="A73" s="5" t="s">
        <v>63</v>
      </c>
      <c r="B73" s="6">
        <v>402632266.04000002</v>
      </c>
      <c r="C73" s="6">
        <v>525454523.24000001</v>
      </c>
      <c r="D73" s="6">
        <v>0</v>
      </c>
      <c r="E73" s="25"/>
    </row>
    <row r="74" spans="1:5" x14ac:dyDescent="0.2">
      <c r="A74" s="5" t="s">
        <v>64</v>
      </c>
      <c r="B74" s="6">
        <f>SUM(B62:B73)</f>
        <v>4127977160.6899996</v>
      </c>
      <c r="C74" s="6">
        <f>SUM(C62:C73)</f>
        <v>5548817146.9200001</v>
      </c>
      <c r="D74" s="6">
        <f>SUM(D62:D73)</f>
        <v>6806761134.9400005</v>
      </c>
      <c r="E74" s="25"/>
    </row>
    <row r="75" spans="1:5" x14ac:dyDescent="0.2">
      <c r="A75" s="25"/>
      <c r="B75" s="25"/>
      <c r="C75" s="25"/>
      <c r="D75" s="25"/>
      <c r="E75" s="25"/>
    </row>
    <row r="76" spans="1:5" x14ac:dyDescent="0.2">
      <c r="A76" s="52"/>
      <c r="B76" s="52" t="s">
        <v>49</v>
      </c>
      <c r="C76" s="52" t="s">
        <v>50</v>
      </c>
      <c r="D76" s="52" t="s">
        <v>51</v>
      </c>
      <c r="E76" s="25"/>
    </row>
    <row r="77" spans="1:5" x14ac:dyDescent="0.2">
      <c r="A77" s="52" t="s">
        <v>52</v>
      </c>
      <c r="B77" s="53">
        <v>101776816.41</v>
      </c>
      <c r="C77" s="54">
        <v>125017694.72</v>
      </c>
      <c r="D77" s="53">
        <v>146005143.97</v>
      </c>
      <c r="E77" s="25"/>
    </row>
    <row r="78" spans="1:5" x14ac:dyDescent="0.2">
      <c r="A78" s="52" t="s">
        <v>53</v>
      </c>
      <c r="B78" s="53">
        <v>91837263.230000004</v>
      </c>
      <c r="C78" s="54">
        <v>114984951.77</v>
      </c>
      <c r="D78" s="53">
        <v>147012379.91999999</v>
      </c>
      <c r="E78" s="25"/>
    </row>
    <row r="79" spans="1:5" x14ac:dyDescent="0.2">
      <c r="A79" s="52" t="s">
        <v>54</v>
      </c>
      <c r="B79" s="53">
        <v>130478818.76000001</v>
      </c>
      <c r="C79" s="54">
        <v>143053626.52000001</v>
      </c>
      <c r="D79" s="53">
        <v>233226781.41</v>
      </c>
      <c r="E79" s="25"/>
    </row>
    <row r="80" spans="1:5" x14ac:dyDescent="0.2">
      <c r="A80" s="52" t="s">
        <v>55</v>
      </c>
      <c r="B80" s="53">
        <v>134866868.81999999</v>
      </c>
      <c r="C80" s="54">
        <v>164823079.16999999</v>
      </c>
      <c r="D80" s="53">
        <v>314108750.74000001</v>
      </c>
      <c r="E80" s="25"/>
    </row>
    <row r="81" spans="1:5" x14ac:dyDescent="0.2">
      <c r="A81" s="52" t="s">
        <v>56</v>
      </c>
      <c r="B81" s="53">
        <v>154774350.09999999</v>
      </c>
      <c r="C81" s="54">
        <v>182107017.96000001</v>
      </c>
      <c r="D81" s="53">
        <v>321082185.29000002</v>
      </c>
      <c r="E81" s="25"/>
    </row>
    <row r="82" spans="1:5" x14ac:dyDescent="0.2">
      <c r="A82" s="52" t="s">
        <v>57</v>
      </c>
      <c r="B82" s="53">
        <v>114291737.54000001</v>
      </c>
      <c r="C82" s="54">
        <v>137244523.25</v>
      </c>
      <c r="D82" s="53">
        <v>232506158.28</v>
      </c>
      <c r="E82" s="25"/>
    </row>
    <row r="83" spans="1:5" x14ac:dyDescent="0.2">
      <c r="A83" s="52" t="s">
        <v>58</v>
      </c>
      <c r="B83" s="53">
        <v>123239534.73</v>
      </c>
      <c r="C83" s="54">
        <v>146092724.69999999</v>
      </c>
      <c r="D83" s="53">
        <v>219451312.93000001</v>
      </c>
      <c r="E83" s="25"/>
    </row>
    <row r="84" spans="1:5" x14ac:dyDescent="0.2">
      <c r="A84" s="52" t="s">
        <v>59</v>
      </c>
      <c r="B84" s="53">
        <v>138237308.81999999</v>
      </c>
      <c r="C84" s="54">
        <v>163350088.03999999</v>
      </c>
      <c r="D84" s="53">
        <v>248424373.09</v>
      </c>
      <c r="E84" s="25"/>
    </row>
    <row r="85" spans="1:5" x14ac:dyDescent="0.2">
      <c r="A85" s="52" t="s">
        <v>60</v>
      </c>
      <c r="B85" s="53">
        <v>116454614.76000001</v>
      </c>
      <c r="C85" s="54">
        <v>148325724.59</v>
      </c>
      <c r="D85" s="53">
        <v>209891384.37</v>
      </c>
      <c r="E85" s="25"/>
    </row>
    <row r="86" spans="1:5" x14ac:dyDescent="0.2">
      <c r="A86" s="52" t="s">
        <v>61</v>
      </c>
      <c r="B86" s="54">
        <v>118815631.3</v>
      </c>
      <c r="C86" s="54">
        <v>152299286.84</v>
      </c>
      <c r="D86" s="54">
        <v>0</v>
      </c>
      <c r="E86" s="25"/>
    </row>
    <row r="87" spans="1:5" x14ac:dyDescent="0.2">
      <c r="A87" s="52" t="s">
        <v>62</v>
      </c>
      <c r="B87" s="54">
        <v>219019372.69</v>
      </c>
      <c r="C87" s="54">
        <v>261760890.69</v>
      </c>
      <c r="D87" s="54">
        <v>0</v>
      </c>
      <c r="E87" s="25"/>
    </row>
    <row r="88" spans="1:5" x14ac:dyDescent="0.2">
      <c r="A88" s="52" t="s">
        <v>63</v>
      </c>
      <c r="B88" s="54">
        <v>313168543.25999999</v>
      </c>
      <c r="C88" s="54">
        <v>371724591.86000001</v>
      </c>
      <c r="D88" s="54">
        <v>0</v>
      </c>
      <c r="E88" s="25"/>
    </row>
    <row r="89" spans="1:5" x14ac:dyDescent="0.2">
      <c r="A89" s="52" t="s">
        <v>64</v>
      </c>
      <c r="B89" s="54">
        <f>SUM(B77:B88)</f>
        <v>1756960860.4199998</v>
      </c>
      <c r="C89" s="54">
        <f>SUM(C77:C88)</f>
        <v>2110784200.1099997</v>
      </c>
      <c r="D89" s="54">
        <f>SUM(D77:D87)</f>
        <v>2071708470</v>
      </c>
      <c r="E89" s="25"/>
    </row>
  </sheetData>
  <mergeCells count="4">
    <mergeCell ref="F36:F37"/>
    <mergeCell ref="F38:F39"/>
    <mergeCell ref="F40:F41"/>
    <mergeCell ref="F42:F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C328-56BA-774D-84FF-9CD47888EB3F}">
  <dimension ref="A1:O89"/>
  <sheetViews>
    <sheetView tabSelected="1" topLeftCell="N50" zoomScale="83" workbookViewId="0">
      <selection activeCell="A31" sqref="A31:A33"/>
    </sheetView>
  </sheetViews>
  <sheetFormatPr baseColWidth="10" defaultRowHeight="16" x14ac:dyDescent="0.2"/>
  <cols>
    <col min="2" max="2" width="18.33203125" customWidth="1"/>
    <col min="3" max="3" width="21.33203125" customWidth="1"/>
    <col min="4" max="4" width="18.5" customWidth="1"/>
    <col min="8" max="10" width="17.1640625" bestFit="1" customWidth="1"/>
    <col min="13" max="15" width="19.33203125" bestFit="1" customWidth="1"/>
    <col min="16" max="16" width="17.1640625" bestFit="1" customWidth="1"/>
    <col min="19" max="21" width="19" bestFit="1" customWidth="1"/>
  </cols>
  <sheetData>
    <row r="1" spans="1:15" x14ac:dyDescent="0.2">
      <c r="A1" s="44"/>
      <c r="B1" s="44" t="s">
        <v>111</v>
      </c>
      <c r="C1" s="44" t="s">
        <v>112</v>
      </c>
      <c r="D1" s="44" t="s">
        <v>113</v>
      </c>
      <c r="E1" s="25"/>
      <c r="F1" s="16"/>
      <c r="K1" s="17"/>
      <c r="L1" s="22"/>
      <c r="M1" s="22" t="s">
        <v>71</v>
      </c>
      <c r="N1" s="22" t="s">
        <v>72</v>
      </c>
      <c r="O1" s="22" t="s">
        <v>73</v>
      </c>
    </row>
    <row r="2" spans="1:15" x14ac:dyDescent="0.2">
      <c r="A2" s="44" t="s">
        <v>52</v>
      </c>
      <c r="B2" s="45">
        <v>15558910.779999999</v>
      </c>
      <c r="C2" s="45">
        <v>16465709.84</v>
      </c>
      <c r="D2" s="45">
        <v>15147577.439999999</v>
      </c>
      <c r="E2" s="25"/>
      <c r="F2" s="16"/>
      <c r="K2" s="25"/>
      <c r="L2" s="22" t="s">
        <v>52</v>
      </c>
      <c r="M2" s="35">
        <v>81611166.099999994</v>
      </c>
      <c r="N2" s="7">
        <v>96129291.299999997</v>
      </c>
      <c r="O2" s="35">
        <v>100859096.84999999</v>
      </c>
    </row>
    <row r="3" spans="1:15" x14ac:dyDescent="0.2">
      <c r="A3" s="44" t="s">
        <v>53</v>
      </c>
      <c r="B3" s="45">
        <v>14223271.130000001</v>
      </c>
      <c r="C3" s="45">
        <v>13943285.41</v>
      </c>
      <c r="D3" s="45">
        <v>14073687.699999999</v>
      </c>
      <c r="E3" s="25"/>
      <c r="F3" s="16"/>
      <c r="K3" s="17"/>
      <c r="L3" s="22" t="s">
        <v>53</v>
      </c>
      <c r="M3" s="35">
        <v>75396527.129999995</v>
      </c>
      <c r="N3" s="35">
        <v>99622137.230000004</v>
      </c>
      <c r="O3" s="35">
        <v>108489754.18000001</v>
      </c>
    </row>
    <row r="4" spans="1:15" x14ac:dyDescent="0.2">
      <c r="A4" s="44" t="s">
        <v>54</v>
      </c>
      <c r="B4" s="45">
        <v>16106515.109999999</v>
      </c>
      <c r="C4" s="45">
        <v>13762604.41</v>
      </c>
      <c r="D4" s="45">
        <v>24520591.43</v>
      </c>
      <c r="E4" s="25"/>
      <c r="F4" s="16"/>
      <c r="K4" s="25"/>
      <c r="L4" s="22" t="s">
        <v>54</v>
      </c>
      <c r="M4" s="35">
        <v>108233176.64</v>
      </c>
      <c r="N4" s="7">
        <v>134078997.91</v>
      </c>
      <c r="O4" s="35">
        <v>127095585.06999999</v>
      </c>
    </row>
    <row r="5" spans="1:15" x14ac:dyDescent="0.2">
      <c r="A5" s="44" t="s">
        <v>55</v>
      </c>
      <c r="B5" s="45">
        <v>12049336.859999999</v>
      </c>
      <c r="C5" s="45">
        <v>13625989.16</v>
      </c>
      <c r="D5" s="45">
        <v>27132647.48</v>
      </c>
      <c r="E5" s="25"/>
      <c r="F5" s="16"/>
      <c r="K5" s="17"/>
      <c r="L5" s="22" t="s">
        <v>55</v>
      </c>
      <c r="M5" s="35">
        <v>122916171.89</v>
      </c>
      <c r="N5" s="7">
        <v>129600483.04000001</v>
      </c>
      <c r="O5" s="35">
        <v>201531580.83000001</v>
      </c>
    </row>
    <row r="6" spans="1:15" x14ac:dyDescent="0.2">
      <c r="A6" s="44" t="s">
        <v>56</v>
      </c>
      <c r="B6" s="45">
        <v>13258385.369999999</v>
      </c>
      <c r="C6" s="45">
        <v>13420732.23</v>
      </c>
      <c r="D6" s="45">
        <v>20341132.32</v>
      </c>
      <c r="E6" s="25"/>
      <c r="F6" s="16"/>
      <c r="K6" s="25"/>
      <c r="L6" s="22" t="s">
        <v>56</v>
      </c>
      <c r="M6" s="35">
        <v>105734693.98999999</v>
      </c>
      <c r="N6" s="7">
        <v>126185424.89</v>
      </c>
      <c r="O6" s="35">
        <v>178488394.83000001</v>
      </c>
    </row>
    <row r="7" spans="1:15" x14ac:dyDescent="0.2">
      <c r="A7" s="44" t="s">
        <v>57</v>
      </c>
      <c r="B7" s="45">
        <v>14552047.710000001</v>
      </c>
      <c r="C7" s="45">
        <v>11410293.9</v>
      </c>
      <c r="D7" s="45">
        <v>15105627.960000001</v>
      </c>
      <c r="E7" s="25"/>
      <c r="F7" s="16"/>
      <c r="K7" s="17"/>
      <c r="L7" s="22" t="s">
        <v>57</v>
      </c>
      <c r="M7" s="35">
        <v>96330027.670000002</v>
      </c>
      <c r="N7" s="7">
        <v>120032857.09</v>
      </c>
      <c r="O7" s="35">
        <v>169956812.91</v>
      </c>
    </row>
    <row r="8" spans="1:15" x14ac:dyDescent="0.2">
      <c r="A8" s="44" t="s">
        <v>58</v>
      </c>
      <c r="B8" s="45">
        <v>13613294.65</v>
      </c>
      <c r="C8" s="45">
        <v>12377112.09</v>
      </c>
      <c r="D8" s="45">
        <v>15036993.52</v>
      </c>
      <c r="E8" s="25"/>
      <c r="F8" s="16"/>
      <c r="K8" s="25"/>
      <c r="L8" s="22" t="s">
        <v>58</v>
      </c>
      <c r="M8" s="35">
        <v>94787186.799999997</v>
      </c>
      <c r="N8" s="7">
        <v>107298864.44</v>
      </c>
      <c r="O8" s="35">
        <v>148232042.50999999</v>
      </c>
    </row>
    <row r="9" spans="1:15" x14ac:dyDescent="0.2">
      <c r="A9" s="44" t="s">
        <v>59</v>
      </c>
      <c r="B9" s="45">
        <v>13881204.550000001</v>
      </c>
      <c r="C9" s="45">
        <v>12668168.18</v>
      </c>
      <c r="D9" s="45">
        <v>13671479.77</v>
      </c>
      <c r="E9" s="25"/>
      <c r="F9" s="16"/>
      <c r="K9" s="17"/>
      <c r="L9" s="22" t="s">
        <v>59</v>
      </c>
      <c r="M9" s="35">
        <v>96422693.260000005</v>
      </c>
      <c r="N9" s="7">
        <v>109546942.65000001</v>
      </c>
      <c r="O9" s="35">
        <v>147654138.81</v>
      </c>
    </row>
    <row r="10" spans="1:15" x14ac:dyDescent="0.2">
      <c r="A10" s="44" t="s">
        <v>60</v>
      </c>
      <c r="B10" s="45">
        <v>15221027.939999999</v>
      </c>
      <c r="C10" s="45">
        <v>13975266.710000001</v>
      </c>
      <c r="D10" s="45">
        <v>14326480.359999999</v>
      </c>
      <c r="E10" s="25"/>
      <c r="F10" s="16"/>
      <c r="K10" s="25"/>
      <c r="L10" s="22" t="s">
        <v>60</v>
      </c>
      <c r="M10" s="35">
        <v>103574810.15000001</v>
      </c>
      <c r="N10" s="7">
        <v>123633256.56999999</v>
      </c>
      <c r="O10" s="35">
        <v>155347326.24000001</v>
      </c>
    </row>
    <row r="11" spans="1:15" x14ac:dyDescent="0.2">
      <c r="A11" s="44" t="s">
        <v>61</v>
      </c>
      <c r="B11" s="45">
        <v>15202938.300000001</v>
      </c>
      <c r="C11" s="45">
        <v>14799113.439999999</v>
      </c>
      <c r="D11" s="45">
        <v>0</v>
      </c>
      <c r="E11" s="25"/>
      <c r="F11" s="16"/>
      <c r="K11" s="17"/>
      <c r="L11" s="22" t="s">
        <v>61</v>
      </c>
      <c r="M11" s="7">
        <v>114912653.34</v>
      </c>
      <c r="N11" s="7">
        <v>131153427.17</v>
      </c>
      <c r="O11" s="7">
        <v>0</v>
      </c>
    </row>
    <row r="12" spans="1:15" x14ac:dyDescent="0.2">
      <c r="A12" s="44" t="s">
        <v>62</v>
      </c>
      <c r="B12" s="45">
        <v>21337671.309999999</v>
      </c>
      <c r="C12" s="45">
        <v>21338739.079999998</v>
      </c>
      <c r="D12" s="45">
        <v>0</v>
      </c>
      <c r="E12" s="25"/>
      <c r="F12" s="16"/>
      <c r="K12" s="25"/>
      <c r="L12" s="22" t="s">
        <v>62</v>
      </c>
      <c r="M12" s="7">
        <v>123791487.73999999</v>
      </c>
      <c r="N12" s="7">
        <v>136112971.84</v>
      </c>
      <c r="O12" s="7">
        <v>0</v>
      </c>
    </row>
    <row r="13" spans="1:15" x14ac:dyDescent="0.2">
      <c r="A13" s="44" t="s">
        <v>63</v>
      </c>
      <c r="B13" s="45">
        <v>34711295.450000003</v>
      </c>
      <c r="C13" s="45">
        <v>35925091.109999999</v>
      </c>
      <c r="D13" s="45">
        <v>0</v>
      </c>
      <c r="E13" s="25"/>
      <c r="F13" s="16"/>
      <c r="K13" s="17"/>
      <c r="L13" s="22" t="s">
        <v>63</v>
      </c>
      <c r="M13" s="7">
        <v>146721574.69</v>
      </c>
      <c r="N13" s="7">
        <v>164385731.02000001</v>
      </c>
      <c r="O13" s="7">
        <v>0</v>
      </c>
    </row>
    <row r="14" spans="1:15" x14ac:dyDescent="0.2">
      <c r="A14" s="44" t="s">
        <v>64</v>
      </c>
      <c r="B14" s="45">
        <f>SUM(B2:B13)</f>
        <v>199715899.16000003</v>
      </c>
      <c r="C14" s="45">
        <f>SUM(C2:C13)</f>
        <v>193712105.56</v>
      </c>
      <c r="D14" s="45">
        <f>SUM(D2:D13)</f>
        <v>159356217.98000002</v>
      </c>
      <c r="E14" s="25"/>
      <c r="F14" s="25"/>
      <c r="K14" s="25"/>
      <c r="L14" s="22" t="s">
        <v>64</v>
      </c>
      <c r="M14" s="7">
        <f>SUM(M2:M13)</f>
        <v>1270432169.3999999</v>
      </c>
      <c r="N14" s="7">
        <f>SUM(N2:N13)</f>
        <v>1477780385.1500001</v>
      </c>
      <c r="O14" s="7">
        <f>SUM(O2:O12)</f>
        <v>1337654732.23</v>
      </c>
    </row>
    <row r="15" spans="1:15" x14ac:dyDescent="0.2">
      <c r="A15" s="19"/>
      <c r="B15" s="20"/>
      <c r="C15" s="20"/>
      <c r="D15" s="20"/>
      <c r="E15" s="25"/>
      <c r="F15" s="25"/>
      <c r="K15" s="25"/>
      <c r="L15" s="25"/>
      <c r="M15" s="25"/>
      <c r="N15" s="25"/>
      <c r="O15" s="25"/>
    </row>
    <row r="16" spans="1:15" x14ac:dyDescent="0.2">
      <c r="A16" s="65"/>
      <c r="B16" s="65" t="s">
        <v>114</v>
      </c>
      <c r="C16" s="65" t="s">
        <v>115</v>
      </c>
      <c r="D16" s="65" t="s">
        <v>116</v>
      </c>
      <c r="E16" s="25"/>
      <c r="F16" s="25"/>
      <c r="K16" s="25"/>
      <c r="L16" s="23"/>
      <c r="M16" s="23" t="s">
        <v>75</v>
      </c>
      <c r="N16" s="23" t="s">
        <v>76</v>
      </c>
      <c r="O16" s="23" t="s">
        <v>77</v>
      </c>
    </row>
    <row r="17" spans="1:15" x14ac:dyDescent="0.2">
      <c r="A17" s="65" t="s">
        <v>52</v>
      </c>
      <c r="B17" s="66">
        <v>11282303.420000002</v>
      </c>
      <c r="C17" s="66">
        <v>13150614.649999999</v>
      </c>
      <c r="D17" s="66">
        <v>14265395.970000001</v>
      </c>
      <c r="E17" s="25"/>
      <c r="F17" s="25"/>
      <c r="K17" s="25"/>
      <c r="L17" s="23" t="s">
        <v>52</v>
      </c>
      <c r="M17" s="33">
        <v>120035053.98</v>
      </c>
      <c r="N17" s="32">
        <v>155588375.30000001</v>
      </c>
      <c r="O17" s="33">
        <v>193583309.84</v>
      </c>
    </row>
    <row r="18" spans="1:15" x14ac:dyDescent="0.2">
      <c r="A18" s="65" t="s">
        <v>53</v>
      </c>
      <c r="B18" s="66">
        <v>9821384.9800000004</v>
      </c>
      <c r="C18" s="66">
        <v>11432705.380000001</v>
      </c>
      <c r="D18" s="66">
        <v>21238298.32</v>
      </c>
      <c r="E18" s="25"/>
      <c r="F18" s="25"/>
      <c r="K18" s="25"/>
      <c r="L18" s="23" t="s">
        <v>53</v>
      </c>
      <c r="M18" s="33">
        <v>107699127.37</v>
      </c>
      <c r="N18" s="32">
        <v>133591662.79000001</v>
      </c>
      <c r="O18" s="33">
        <v>176664036.90000001</v>
      </c>
    </row>
    <row r="19" spans="1:15" x14ac:dyDescent="0.2">
      <c r="A19" s="65" t="s">
        <v>54</v>
      </c>
      <c r="B19" s="66">
        <v>10102193.460000001</v>
      </c>
      <c r="C19" s="66">
        <v>11786108.02</v>
      </c>
      <c r="D19" s="66">
        <v>14504179.91</v>
      </c>
      <c r="E19" s="25"/>
      <c r="F19" s="25"/>
      <c r="K19" s="25"/>
      <c r="L19" s="23" t="s">
        <v>54</v>
      </c>
      <c r="M19" s="33">
        <v>120195207.67</v>
      </c>
      <c r="N19" s="32">
        <v>149289290.78999999</v>
      </c>
      <c r="O19" s="33">
        <v>234037570.91</v>
      </c>
    </row>
    <row r="20" spans="1:15" x14ac:dyDescent="0.2">
      <c r="A20" s="65" t="s">
        <v>55</v>
      </c>
      <c r="B20" s="66">
        <v>8184252.7999999998</v>
      </c>
      <c r="C20" s="66">
        <v>10470055.040000001</v>
      </c>
      <c r="D20" s="66">
        <v>17735758.939999998</v>
      </c>
      <c r="E20" s="25"/>
      <c r="F20" s="25"/>
      <c r="K20" s="25"/>
      <c r="L20" s="23" t="s">
        <v>55</v>
      </c>
      <c r="M20" s="33">
        <v>101525341.23</v>
      </c>
      <c r="N20" s="32">
        <v>135329087.55000001</v>
      </c>
      <c r="O20" s="33">
        <v>271840714.83999997</v>
      </c>
    </row>
    <row r="21" spans="1:15" x14ac:dyDescent="0.2">
      <c r="A21" s="65" t="s">
        <v>56</v>
      </c>
      <c r="B21" s="66">
        <v>8637580.1999999993</v>
      </c>
      <c r="C21" s="66">
        <v>11454651.710000001</v>
      </c>
      <c r="D21" s="66">
        <v>18501599.469999999</v>
      </c>
      <c r="E21" s="25"/>
      <c r="F21" s="25"/>
      <c r="K21" s="25"/>
      <c r="L21" s="23" t="s">
        <v>56</v>
      </c>
      <c r="M21" s="33">
        <v>111781987.7</v>
      </c>
      <c r="N21" s="32">
        <v>143944855.44</v>
      </c>
      <c r="O21" s="33">
        <v>255916421.65000001</v>
      </c>
    </row>
    <row r="22" spans="1:15" x14ac:dyDescent="0.2">
      <c r="A22" s="65" t="s">
        <v>57</v>
      </c>
      <c r="B22" s="66">
        <v>8536089.1499999985</v>
      </c>
      <c r="C22" s="66">
        <v>10571215.16</v>
      </c>
      <c r="D22" s="66">
        <v>15674272.879999999</v>
      </c>
      <c r="E22" s="25"/>
      <c r="F22" s="25"/>
      <c r="K22" s="25"/>
      <c r="L22" s="23" t="s">
        <v>57</v>
      </c>
      <c r="M22" s="33">
        <v>118092235.39</v>
      </c>
      <c r="N22" s="32">
        <v>144776022.94999999</v>
      </c>
      <c r="O22" s="33">
        <v>227325339.43000001</v>
      </c>
    </row>
    <row r="23" spans="1:15" x14ac:dyDescent="0.2">
      <c r="A23" s="65" t="s">
        <v>58</v>
      </c>
      <c r="B23" s="66">
        <v>8881459.4499999993</v>
      </c>
      <c r="C23" s="66">
        <v>11037976.620000001</v>
      </c>
      <c r="D23" s="66">
        <v>14259072.030000001</v>
      </c>
      <c r="E23" s="25"/>
      <c r="F23" s="25"/>
      <c r="K23" s="25"/>
      <c r="L23" s="23" t="s">
        <v>58</v>
      </c>
      <c r="M23" s="33">
        <v>127357003.61</v>
      </c>
      <c r="N23" s="32">
        <v>154589145.13999999</v>
      </c>
      <c r="O23" s="33">
        <v>228391879.53999999</v>
      </c>
    </row>
    <row r="24" spans="1:15" x14ac:dyDescent="0.2">
      <c r="A24" s="65" t="s">
        <v>59</v>
      </c>
      <c r="B24" s="66">
        <v>8938533.8499999996</v>
      </c>
      <c r="C24" s="66">
        <v>11083455.289999999</v>
      </c>
      <c r="D24" s="66">
        <v>13640821.690000001</v>
      </c>
      <c r="E24" s="25"/>
      <c r="F24" s="25"/>
      <c r="K24" s="25"/>
      <c r="L24" s="23" t="s">
        <v>59</v>
      </c>
      <c r="M24" s="33">
        <v>123402211.26000001</v>
      </c>
      <c r="N24" s="32">
        <v>149317713.44999999</v>
      </c>
      <c r="O24" s="33">
        <v>224748559.53999999</v>
      </c>
    </row>
    <row r="25" spans="1:15" x14ac:dyDescent="0.2">
      <c r="A25" s="65" t="s">
        <v>60</v>
      </c>
      <c r="B25" s="66">
        <v>11101285.149999999</v>
      </c>
      <c r="C25" s="66">
        <v>13290534.050000001</v>
      </c>
      <c r="D25" s="66">
        <v>16837570.18</v>
      </c>
      <c r="E25" s="25"/>
      <c r="F25" s="25"/>
      <c r="K25" s="25"/>
      <c r="L25" s="23" t="s">
        <v>60</v>
      </c>
      <c r="M25" s="33">
        <v>129271977.7</v>
      </c>
      <c r="N25" s="32">
        <v>167440583.81</v>
      </c>
      <c r="O25" s="33">
        <v>236863647.44</v>
      </c>
    </row>
    <row r="26" spans="1:15" x14ac:dyDescent="0.2">
      <c r="A26" s="65" t="s">
        <v>61</v>
      </c>
      <c r="B26" s="66">
        <v>11616979.93</v>
      </c>
      <c r="C26" s="66">
        <v>14094382.620000001</v>
      </c>
      <c r="D26" s="66">
        <v>0</v>
      </c>
      <c r="E26" s="25"/>
      <c r="F26" s="25"/>
      <c r="K26" s="25"/>
      <c r="L26" s="23" t="s">
        <v>61</v>
      </c>
      <c r="M26" s="32">
        <v>142669614.96000001</v>
      </c>
      <c r="N26" s="32">
        <v>180538523.03999999</v>
      </c>
      <c r="O26" s="32">
        <v>0</v>
      </c>
    </row>
    <row r="27" spans="1:15" x14ac:dyDescent="0.2">
      <c r="A27" s="65" t="s">
        <v>62</v>
      </c>
      <c r="B27" s="66">
        <v>13933717.49</v>
      </c>
      <c r="C27" s="66">
        <v>16728115.18</v>
      </c>
      <c r="D27" s="66">
        <v>0</v>
      </c>
      <c r="E27" s="25"/>
      <c r="F27" s="25"/>
      <c r="K27" s="25"/>
      <c r="L27" s="23" t="s">
        <v>62</v>
      </c>
      <c r="M27" s="32">
        <v>177275892.02000001</v>
      </c>
      <c r="N27" s="32">
        <v>222350491.46000001</v>
      </c>
      <c r="O27" s="32">
        <v>0</v>
      </c>
    </row>
    <row r="28" spans="1:15" x14ac:dyDescent="0.2">
      <c r="A28" s="65" t="s">
        <v>63</v>
      </c>
      <c r="B28" s="66">
        <v>20968184.119999997</v>
      </c>
      <c r="C28" s="66">
        <v>24009200.390000001</v>
      </c>
      <c r="D28" s="66">
        <v>0</v>
      </c>
      <c r="E28" s="25"/>
      <c r="F28" s="25"/>
      <c r="K28" s="25"/>
      <c r="L28" s="23" t="s">
        <v>63</v>
      </c>
      <c r="M28" s="32">
        <v>219373278.96000001</v>
      </c>
      <c r="N28" s="32">
        <v>272586962.98000002</v>
      </c>
      <c r="O28" s="32">
        <v>0</v>
      </c>
    </row>
    <row r="29" spans="1:15" x14ac:dyDescent="0.2">
      <c r="A29" s="65" t="s">
        <v>64</v>
      </c>
      <c r="B29" s="66">
        <v>132003964</v>
      </c>
      <c r="C29" s="66">
        <v>159109014.11000001</v>
      </c>
      <c r="D29" s="66">
        <v>146656969.38999999</v>
      </c>
      <c r="E29" s="25"/>
      <c r="F29" s="25"/>
      <c r="K29" s="25"/>
      <c r="L29" s="23" t="s">
        <v>64</v>
      </c>
      <c r="M29" s="32">
        <f>SUM(M17:M28)</f>
        <v>1598678931.8500001</v>
      </c>
      <c r="N29" s="32">
        <f>SUM(N17:N28)</f>
        <v>2009342714.7</v>
      </c>
      <c r="O29" s="32">
        <f>SUM(O17:O27)</f>
        <v>2049371480.0900002</v>
      </c>
    </row>
    <row r="30" spans="1:15" x14ac:dyDescent="0.2">
      <c r="A30" s="19"/>
      <c r="B30" s="20"/>
      <c r="C30" s="20"/>
      <c r="D30" s="20"/>
      <c r="E30" s="25"/>
      <c r="F30" s="25"/>
      <c r="K30" s="25"/>
      <c r="L30" s="25"/>
      <c r="M30" s="25"/>
      <c r="N30" s="25"/>
      <c r="O30" s="25"/>
    </row>
    <row r="31" spans="1:15" x14ac:dyDescent="0.2">
      <c r="A31" s="48"/>
      <c r="B31" s="48" t="s">
        <v>126</v>
      </c>
      <c r="C31" s="48" t="s">
        <v>127</v>
      </c>
      <c r="D31" s="48" t="s">
        <v>128</v>
      </c>
      <c r="E31" s="25"/>
      <c r="F31" s="25"/>
      <c r="K31" s="25"/>
      <c r="L31" s="67"/>
      <c r="M31" s="67" t="s">
        <v>78</v>
      </c>
      <c r="N31" s="67" t="s">
        <v>79</v>
      </c>
      <c r="O31" s="67" t="s">
        <v>80</v>
      </c>
    </row>
    <row r="32" spans="1:15" x14ac:dyDescent="0.2">
      <c r="A32" s="48" t="s">
        <v>52</v>
      </c>
      <c r="B32" s="49">
        <v>125022720.40000001</v>
      </c>
      <c r="C32" s="49">
        <v>116379407.3</v>
      </c>
      <c r="D32" s="49">
        <v>152611462.16</v>
      </c>
      <c r="E32" s="25"/>
      <c r="F32" s="25"/>
      <c r="K32" s="25"/>
      <c r="L32" s="67" t="s">
        <v>52</v>
      </c>
      <c r="M32" s="38">
        <v>70929328.560000002</v>
      </c>
      <c r="N32" s="8">
        <v>87633823.170000002</v>
      </c>
      <c r="O32" s="38">
        <v>100309531.70999999</v>
      </c>
    </row>
    <row r="33" spans="1:15" x14ac:dyDescent="0.2">
      <c r="A33" s="48" t="s">
        <v>53</v>
      </c>
      <c r="B33" s="49">
        <v>116582533</v>
      </c>
      <c r="C33" s="49">
        <v>122406459.66</v>
      </c>
      <c r="D33" s="49">
        <v>138415875.93000001</v>
      </c>
      <c r="E33" s="25"/>
      <c r="F33" s="25"/>
      <c r="K33" s="25"/>
      <c r="L33" s="67" t="s">
        <v>53</v>
      </c>
      <c r="M33" s="38">
        <v>64492495.43</v>
      </c>
      <c r="N33" s="8">
        <v>81410567.609999999</v>
      </c>
      <c r="O33" s="38">
        <v>103510573.36</v>
      </c>
    </row>
    <row r="34" spans="1:15" x14ac:dyDescent="0.2">
      <c r="A34" s="48" t="s">
        <v>54</v>
      </c>
      <c r="B34" s="49">
        <v>119380199.81</v>
      </c>
      <c r="C34" s="49">
        <v>127329816.34999999</v>
      </c>
      <c r="D34" s="49">
        <v>218955236.22</v>
      </c>
      <c r="E34" s="25"/>
      <c r="F34" s="25"/>
      <c r="K34" s="25"/>
      <c r="L34" s="67" t="s">
        <v>54</v>
      </c>
      <c r="M34" s="38">
        <v>76777832.439999998</v>
      </c>
      <c r="N34" s="8">
        <v>102924310.68000001</v>
      </c>
      <c r="O34" s="38">
        <v>148654197.81999999</v>
      </c>
    </row>
    <row r="35" spans="1:15" x14ac:dyDescent="0.2">
      <c r="A35" s="48" t="s">
        <v>55</v>
      </c>
      <c r="B35" s="49">
        <v>97190982.810000002</v>
      </c>
      <c r="C35" s="49">
        <v>110909898.75</v>
      </c>
      <c r="D35" s="49">
        <v>238706068.53</v>
      </c>
      <c r="E35" s="25"/>
      <c r="F35" s="25"/>
      <c r="K35" s="25"/>
      <c r="L35" s="67" t="s">
        <v>55</v>
      </c>
      <c r="M35" s="38">
        <v>110164960.78</v>
      </c>
      <c r="N35" s="8">
        <v>120924310.68000001</v>
      </c>
      <c r="O35" s="38">
        <v>204292641</v>
      </c>
    </row>
    <row r="36" spans="1:15" x14ac:dyDescent="0.2">
      <c r="A36" s="48" t="s">
        <v>56</v>
      </c>
      <c r="B36" s="49">
        <v>106821593.98999999</v>
      </c>
      <c r="C36" s="49">
        <v>118229668.59</v>
      </c>
      <c r="D36" s="49">
        <v>207943715.86000001</v>
      </c>
      <c r="E36" s="25"/>
      <c r="F36" s="25"/>
      <c r="K36" s="25"/>
      <c r="L36" s="67" t="s">
        <v>56</v>
      </c>
      <c r="M36" s="38">
        <v>117707866</v>
      </c>
      <c r="N36" s="8">
        <v>120597868.36</v>
      </c>
      <c r="O36" s="38">
        <v>232402047.66999999</v>
      </c>
    </row>
    <row r="37" spans="1:15" x14ac:dyDescent="0.2">
      <c r="A37" s="48" t="s">
        <v>57</v>
      </c>
      <c r="B37" s="49">
        <v>103947568.72</v>
      </c>
      <c r="C37" s="49">
        <v>104151222.23</v>
      </c>
      <c r="D37" s="49">
        <v>178132707.18000001</v>
      </c>
      <c r="E37" s="25"/>
      <c r="F37" s="25"/>
      <c r="K37" s="25"/>
      <c r="L37" s="67" t="s">
        <v>57</v>
      </c>
      <c r="M37" s="38">
        <v>100966083.25</v>
      </c>
      <c r="N37" s="8">
        <v>124653150.52</v>
      </c>
      <c r="O37" s="38">
        <v>215477959.72999999</v>
      </c>
    </row>
    <row r="38" spans="1:15" x14ac:dyDescent="0.2">
      <c r="A38" s="48" t="s">
        <v>58</v>
      </c>
      <c r="B38" s="49">
        <v>109150535.2</v>
      </c>
      <c r="C38" s="49">
        <v>120793906.91</v>
      </c>
      <c r="D38" s="49">
        <v>164253999.31</v>
      </c>
      <c r="E38" s="25"/>
      <c r="F38" s="25"/>
      <c r="K38" s="25"/>
      <c r="L38" s="67" t="s">
        <v>58</v>
      </c>
      <c r="M38" s="38">
        <v>103860230.89</v>
      </c>
      <c r="N38" s="8">
        <v>123894264.23</v>
      </c>
      <c r="O38" s="38">
        <v>202505493.00999999</v>
      </c>
    </row>
    <row r="39" spans="1:15" x14ac:dyDescent="0.2">
      <c r="A39" s="48" t="s">
        <v>59</v>
      </c>
      <c r="B39" s="49">
        <v>111563429.77</v>
      </c>
      <c r="C39" s="49">
        <v>118530940.84</v>
      </c>
      <c r="D39" s="49">
        <v>174631186.02000001</v>
      </c>
      <c r="E39" s="25"/>
      <c r="F39" s="25"/>
      <c r="K39" s="25"/>
      <c r="L39" s="67" t="s">
        <v>59</v>
      </c>
      <c r="M39" s="38">
        <v>86596907.379999995</v>
      </c>
      <c r="N39" s="8">
        <v>104923875</v>
      </c>
      <c r="O39" s="38">
        <v>171984757.80000001</v>
      </c>
    </row>
    <row r="40" spans="1:15" x14ac:dyDescent="0.2">
      <c r="A40" s="48" t="s">
        <v>60</v>
      </c>
      <c r="B40" s="49">
        <v>126354806.29000001</v>
      </c>
      <c r="C40" s="49">
        <v>142029837.55000001</v>
      </c>
      <c r="D40" s="49">
        <v>195578002.38</v>
      </c>
      <c r="E40" s="25"/>
      <c r="F40" s="25"/>
      <c r="K40" s="25"/>
      <c r="L40" s="67" t="s">
        <v>60</v>
      </c>
      <c r="M40" s="38">
        <v>72054076.549999997</v>
      </c>
      <c r="N40" s="8">
        <v>87912777.349999994</v>
      </c>
      <c r="O40" s="38">
        <v>135308348.87</v>
      </c>
    </row>
    <row r="41" spans="1:15" x14ac:dyDescent="0.2">
      <c r="A41" s="48" t="s">
        <v>61</v>
      </c>
      <c r="B41" s="49">
        <v>136563963.19</v>
      </c>
      <c r="C41" s="49">
        <v>150550794.97</v>
      </c>
      <c r="D41" s="49">
        <v>0</v>
      </c>
      <c r="E41" s="25"/>
      <c r="F41" s="25"/>
      <c r="K41" s="25"/>
      <c r="L41" s="67" t="s">
        <v>61</v>
      </c>
      <c r="M41" s="8">
        <v>64010868.060000002</v>
      </c>
      <c r="N41" s="8">
        <v>78674199.530000001</v>
      </c>
      <c r="O41" s="8">
        <v>0</v>
      </c>
    </row>
    <row r="42" spans="1:15" x14ac:dyDescent="0.2">
      <c r="A42" s="48" t="s">
        <v>62</v>
      </c>
      <c r="B42" s="49">
        <v>149884659.09</v>
      </c>
      <c r="C42" s="49">
        <v>157441896.69</v>
      </c>
      <c r="D42" s="49">
        <v>0</v>
      </c>
      <c r="E42" s="25"/>
      <c r="F42" s="25"/>
      <c r="K42" s="25"/>
      <c r="L42" s="67" t="s">
        <v>62</v>
      </c>
      <c r="M42" s="8">
        <v>71492065.709999993</v>
      </c>
      <c r="N42" s="8">
        <v>86651849.170000002</v>
      </c>
      <c r="O42" s="8">
        <v>0</v>
      </c>
    </row>
    <row r="43" spans="1:15" x14ac:dyDescent="0.2">
      <c r="A43" s="48" t="s">
        <v>63</v>
      </c>
      <c r="B43" s="49">
        <v>162035863.13999999</v>
      </c>
      <c r="C43" s="49">
        <v>182394098.02000001</v>
      </c>
      <c r="D43" s="49">
        <v>0</v>
      </c>
      <c r="E43" s="25"/>
      <c r="F43" s="25"/>
      <c r="K43" s="25"/>
      <c r="L43" s="67" t="s">
        <v>63</v>
      </c>
      <c r="M43" s="8">
        <v>95228135.680000007</v>
      </c>
      <c r="N43" s="8">
        <v>111812067.62</v>
      </c>
      <c r="O43" s="8">
        <v>0</v>
      </c>
    </row>
    <row r="44" spans="1:15" x14ac:dyDescent="0.2">
      <c r="A44" s="48" t="s">
        <v>64</v>
      </c>
      <c r="B44" s="49">
        <f>SUM(B32:B43)</f>
        <v>1464498855.4099998</v>
      </c>
      <c r="C44" s="49">
        <f>SUM(C32:C43)</f>
        <v>1571147947.8600001</v>
      </c>
      <c r="D44" s="49">
        <f>SUM(D32:D42)</f>
        <v>1669228253.5900002</v>
      </c>
      <c r="L44" s="67" t="s">
        <v>64</v>
      </c>
      <c r="M44" s="8">
        <f>SUM(M32:M43)</f>
        <v>1034280850.73</v>
      </c>
      <c r="N44" s="8">
        <f>SUM(N32:N43)</f>
        <v>1232013063.9200001</v>
      </c>
      <c r="O44" s="8">
        <f>SUM(O32:O43)</f>
        <v>1514445550.9699998</v>
      </c>
    </row>
    <row r="46" spans="1:15" x14ac:dyDescent="0.2">
      <c r="A46" s="55"/>
      <c r="B46" s="55" t="s">
        <v>129</v>
      </c>
      <c r="C46" s="55" t="s">
        <v>130</v>
      </c>
      <c r="D46" s="55" t="s">
        <v>131</v>
      </c>
      <c r="L46" s="68"/>
      <c r="M46" s="68" t="s">
        <v>132</v>
      </c>
      <c r="N46" s="68" t="s">
        <v>133</v>
      </c>
      <c r="O46" s="68" t="s">
        <v>134</v>
      </c>
    </row>
    <row r="47" spans="1:15" x14ac:dyDescent="0.2">
      <c r="A47" s="55" t="s">
        <v>52</v>
      </c>
      <c r="B47" s="56">
        <v>10075933.960000001</v>
      </c>
      <c r="C47" s="56">
        <v>12397378.050000001</v>
      </c>
      <c r="D47" s="56">
        <v>12831972.939999999</v>
      </c>
      <c r="L47" s="69" t="s">
        <v>52</v>
      </c>
      <c r="M47" s="70">
        <v>491866.49</v>
      </c>
      <c r="N47" s="70">
        <v>626687.06000000006</v>
      </c>
      <c r="O47" s="70">
        <v>576057.37</v>
      </c>
    </row>
    <row r="48" spans="1:15" x14ac:dyDescent="0.2">
      <c r="A48" s="55" t="s">
        <v>53</v>
      </c>
      <c r="B48" s="56">
        <v>7503855.1900000004</v>
      </c>
      <c r="C48" s="56">
        <v>8474649.8599999994</v>
      </c>
      <c r="D48" s="56">
        <v>9472004.4299999997</v>
      </c>
      <c r="L48" s="69" t="s">
        <v>53</v>
      </c>
      <c r="M48" s="70">
        <v>437580.77</v>
      </c>
      <c r="N48" s="70">
        <v>630964.31999999995</v>
      </c>
      <c r="O48" s="70">
        <v>469624.05</v>
      </c>
    </row>
    <row r="49" spans="1:15" x14ac:dyDescent="0.2">
      <c r="A49" s="55" t="s">
        <v>54</v>
      </c>
      <c r="B49" s="56">
        <v>7806140.3399999999</v>
      </c>
      <c r="C49" s="56">
        <v>7984367.9800000004</v>
      </c>
      <c r="D49" s="56">
        <v>18201960.359999999</v>
      </c>
      <c r="L49" s="69" t="s">
        <v>54</v>
      </c>
      <c r="M49" s="70">
        <v>466068.99</v>
      </c>
      <c r="N49" s="70">
        <v>740885.85</v>
      </c>
      <c r="O49" s="70">
        <v>567477.79</v>
      </c>
    </row>
    <row r="50" spans="1:15" x14ac:dyDescent="0.2">
      <c r="A50" s="55" t="s">
        <v>55</v>
      </c>
      <c r="B50" s="56">
        <v>7868131.2400000002</v>
      </c>
      <c r="C50" s="56">
        <v>8007438.4800000004</v>
      </c>
      <c r="D50" s="56">
        <v>19102451.66</v>
      </c>
      <c r="L50" s="69" t="s">
        <v>55</v>
      </c>
      <c r="M50" s="70">
        <v>359695.88</v>
      </c>
      <c r="N50" s="70">
        <v>522137.1</v>
      </c>
      <c r="O50" s="70">
        <v>621300.6</v>
      </c>
    </row>
    <row r="51" spans="1:15" x14ac:dyDescent="0.2">
      <c r="A51" s="55" t="s">
        <v>56</v>
      </c>
      <c r="B51" s="56">
        <v>10711719.48</v>
      </c>
      <c r="C51" s="56">
        <v>9921211.2400000002</v>
      </c>
      <c r="D51" s="56">
        <v>16420964.49</v>
      </c>
      <c r="L51" s="69" t="s">
        <v>56</v>
      </c>
      <c r="M51" s="70">
        <v>379135.76</v>
      </c>
      <c r="N51" s="70">
        <v>515407.82</v>
      </c>
      <c r="O51" s="70">
        <v>749638.06</v>
      </c>
    </row>
    <row r="52" spans="1:15" x14ac:dyDescent="0.2">
      <c r="A52" s="55" t="s">
        <v>57</v>
      </c>
      <c r="B52" s="56">
        <v>9138612.2300000004</v>
      </c>
      <c r="C52" s="56">
        <v>8373857.8200000003</v>
      </c>
      <c r="D52" s="56">
        <v>11815078.609999999</v>
      </c>
      <c r="L52" s="69" t="s">
        <v>57</v>
      </c>
      <c r="M52" s="70">
        <v>367168.05</v>
      </c>
      <c r="N52" s="70">
        <v>426034.78</v>
      </c>
      <c r="O52" s="70">
        <v>928842.03</v>
      </c>
    </row>
    <row r="53" spans="1:15" x14ac:dyDescent="0.2">
      <c r="A53" s="55" t="s">
        <v>58</v>
      </c>
      <c r="B53" s="56">
        <v>8992842.4499999993</v>
      </c>
      <c r="C53" s="56">
        <v>9153545.0299999993</v>
      </c>
      <c r="D53" s="56">
        <v>10024506.109999999</v>
      </c>
      <c r="L53" s="69" t="s">
        <v>58</v>
      </c>
      <c r="M53" s="70">
        <v>415396.77</v>
      </c>
      <c r="N53" s="70">
        <v>534475.81000000006</v>
      </c>
      <c r="O53" s="70">
        <v>568438.52</v>
      </c>
    </row>
    <row r="54" spans="1:15" x14ac:dyDescent="0.2">
      <c r="A54" s="55" t="s">
        <v>59</v>
      </c>
      <c r="B54" s="56">
        <v>8499892.1300000008</v>
      </c>
      <c r="C54" s="56">
        <v>8846585.0399999991</v>
      </c>
      <c r="D54" s="56">
        <v>8632301.6999999993</v>
      </c>
      <c r="L54" s="69" t="s">
        <v>59</v>
      </c>
      <c r="M54" s="70">
        <v>398799</v>
      </c>
      <c r="N54" s="70">
        <v>501474.96</v>
      </c>
      <c r="O54" s="70">
        <v>558518.79</v>
      </c>
    </row>
    <row r="55" spans="1:15" x14ac:dyDescent="0.2">
      <c r="A55" s="55" t="s">
        <v>60</v>
      </c>
      <c r="B55" s="56">
        <v>9776506.0299999993</v>
      </c>
      <c r="C55" s="56">
        <v>9189702.9100000001</v>
      </c>
      <c r="D55" s="56">
        <v>13818048.09</v>
      </c>
      <c r="L55" s="69" t="s">
        <v>60</v>
      </c>
      <c r="M55" s="70">
        <v>381670.53</v>
      </c>
      <c r="N55" s="70">
        <v>654781.34</v>
      </c>
      <c r="O55" s="70">
        <v>530291.37</v>
      </c>
    </row>
    <row r="56" spans="1:15" x14ac:dyDescent="0.2">
      <c r="A56" s="55" t="s">
        <v>61</v>
      </c>
      <c r="B56" s="56">
        <v>11065631.869999999</v>
      </c>
      <c r="C56" s="56">
        <v>11574324.550000001</v>
      </c>
      <c r="D56" s="56">
        <v>0</v>
      </c>
      <c r="L56" s="69" t="s">
        <v>61</v>
      </c>
      <c r="M56" s="70">
        <v>509148.68</v>
      </c>
      <c r="N56" s="70">
        <v>597742.23</v>
      </c>
      <c r="O56" s="70">
        <v>0</v>
      </c>
    </row>
    <row r="57" spans="1:15" x14ac:dyDescent="0.2">
      <c r="A57" s="55" t="s">
        <v>62</v>
      </c>
      <c r="B57" s="56">
        <v>16292889.17</v>
      </c>
      <c r="C57" s="56">
        <v>17068718.34</v>
      </c>
      <c r="D57" s="56">
        <v>0</v>
      </c>
      <c r="L57" s="69" t="s">
        <v>62</v>
      </c>
      <c r="M57" s="70">
        <v>623691.51</v>
      </c>
      <c r="N57" s="70">
        <v>614694.68000000005</v>
      </c>
      <c r="O57" s="70">
        <v>0</v>
      </c>
    </row>
    <row r="58" spans="1:15" x14ac:dyDescent="0.2">
      <c r="A58" s="55" t="s">
        <v>63</v>
      </c>
      <c r="B58" s="56">
        <v>23529963.640000001</v>
      </c>
      <c r="C58" s="56">
        <v>25607487.84</v>
      </c>
      <c r="D58" s="56">
        <v>0</v>
      </c>
      <c r="L58" s="69" t="s">
        <v>63</v>
      </c>
      <c r="M58" s="70">
        <v>844484.31</v>
      </c>
      <c r="N58" s="70">
        <v>681015.87</v>
      </c>
      <c r="O58" s="70">
        <v>0</v>
      </c>
    </row>
    <row r="59" spans="1:15" x14ac:dyDescent="0.2">
      <c r="A59" s="55" t="s">
        <v>64</v>
      </c>
      <c r="B59" s="56">
        <f>SUM(B47:B58)</f>
        <v>131262117.73000002</v>
      </c>
      <c r="C59" s="56">
        <f>SUM(C47:C58)</f>
        <v>136599267.13999999</v>
      </c>
      <c r="D59" s="56">
        <f>SUM(D47:D57)</f>
        <v>120319288.39</v>
      </c>
      <c r="L59" s="70" t="s">
        <v>64</v>
      </c>
      <c r="M59" s="70">
        <f>SUM(M47:M58)</f>
        <v>5674706.7399999984</v>
      </c>
      <c r="N59" s="70">
        <f>SUM(N47:N58)</f>
        <v>7046301.8199999994</v>
      </c>
      <c r="O59" s="70">
        <f>SUM(O47:O58)</f>
        <v>5570188.5800000001</v>
      </c>
    </row>
    <row r="60" spans="1:15" x14ac:dyDescent="0.2">
      <c r="A60" s="19"/>
      <c r="B60" s="20"/>
      <c r="C60" s="20"/>
      <c r="D60" s="20"/>
      <c r="L60" s="25"/>
      <c r="M60" s="25"/>
      <c r="N60" s="25"/>
      <c r="O60" s="25"/>
    </row>
    <row r="61" spans="1:15" x14ac:dyDescent="0.2">
      <c r="A61" s="57"/>
      <c r="B61" s="57" t="s">
        <v>65</v>
      </c>
      <c r="C61" s="57" t="s">
        <v>66</v>
      </c>
      <c r="D61" s="57" t="s">
        <v>67</v>
      </c>
      <c r="L61" s="71"/>
      <c r="M61" s="71" t="s">
        <v>81</v>
      </c>
      <c r="N61" s="71" t="s">
        <v>82</v>
      </c>
      <c r="O61" s="71" t="s">
        <v>83</v>
      </c>
    </row>
    <row r="62" spans="1:15" x14ac:dyDescent="0.2">
      <c r="A62" s="57" t="s">
        <v>52</v>
      </c>
      <c r="B62" s="58">
        <v>14959372.02</v>
      </c>
      <c r="C62" s="59">
        <v>18780164.120000001</v>
      </c>
      <c r="D62" s="58">
        <v>24091626.460000001</v>
      </c>
      <c r="L62" s="39" t="s">
        <v>52</v>
      </c>
      <c r="M62" s="39">
        <v>97099694.980000004</v>
      </c>
      <c r="N62" s="30">
        <v>117458075.76000001</v>
      </c>
      <c r="O62" s="39">
        <v>123098618.25</v>
      </c>
    </row>
    <row r="63" spans="1:15" x14ac:dyDescent="0.2">
      <c r="A63" s="57" t="s">
        <v>53</v>
      </c>
      <c r="B63" s="58">
        <v>12784399.52</v>
      </c>
      <c r="C63" s="59">
        <v>15121117.34</v>
      </c>
      <c r="D63" s="58">
        <v>22466209.84</v>
      </c>
      <c r="L63" s="39" t="s">
        <v>53</v>
      </c>
      <c r="M63" s="39">
        <v>89612009.379999995</v>
      </c>
      <c r="N63" s="30">
        <v>97353616.959999993</v>
      </c>
      <c r="O63" s="30">
        <v>107541615.31</v>
      </c>
    </row>
    <row r="64" spans="1:15" x14ac:dyDescent="0.2">
      <c r="A64" s="57" t="s">
        <v>54</v>
      </c>
      <c r="B64" s="58">
        <v>13456890.32</v>
      </c>
      <c r="C64" s="59">
        <v>16441399.710000001</v>
      </c>
      <c r="D64" s="59">
        <v>26797425.129999999</v>
      </c>
      <c r="L64" s="39" t="s">
        <v>54</v>
      </c>
      <c r="M64" s="39">
        <v>96352189.909999996</v>
      </c>
      <c r="N64" s="30">
        <v>106585442.54000001</v>
      </c>
      <c r="O64" s="30">
        <v>113800973.56</v>
      </c>
    </row>
    <row r="65" spans="1:15" x14ac:dyDescent="0.2">
      <c r="A65" s="57" t="s">
        <v>55</v>
      </c>
      <c r="B65" s="58">
        <v>10412332.189999999</v>
      </c>
      <c r="C65" s="59">
        <v>13711648.5</v>
      </c>
      <c r="D65" s="59">
        <v>31044441.530000001</v>
      </c>
      <c r="L65" s="39" t="s">
        <v>55</v>
      </c>
      <c r="M65" s="39">
        <v>86416571.359999999</v>
      </c>
      <c r="N65" s="30">
        <v>102367191.73999999</v>
      </c>
      <c r="O65" s="30">
        <v>130662222.17</v>
      </c>
    </row>
    <row r="66" spans="1:15" x14ac:dyDescent="0.2">
      <c r="A66" s="57" t="s">
        <v>56</v>
      </c>
      <c r="B66" s="58">
        <v>10812956.42</v>
      </c>
      <c r="C66" s="59">
        <v>15511633.66</v>
      </c>
      <c r="D66" s="59">
        <v>31906736.32</v>
      </c>
      <c r="L66" s="39" t="s">
        <v>56</v>
      </c>
      <c r="M66" s="39">
        <v>98423761.129999995</v>
      </c>
      <c r="N66" s="30">
        <v>114951663.54000001</v>
      </c>
      <c r="O66" s="30">
        <v>137819062.38</v>
      </c>
    </row>
    <row r="67" spans="1:15" x14ac:dyDescent="0.2">
      <c r="A67" s="57" t="s">
        <v>57</v>
      </c>
      <c r="B67" s="58">
        <v>10791781.58</v>
      </c>
      <c r="C67" s="59">
        <v>13412472.779999999</v>
      </c>
      <c r="D67" s="59">
        <v>27407802.969999999</v>
      </c>
      <c r="L67" s="39" t="s">
        <v>57</v>
      </c>
      <c r="M67" s="39">
        <v>106501219.33</v>
      </c>
      <c r="N67" s="30">
        <v>115886254.79000001</v>
      </c>
      <c r="O67" s="30">
        <v>134568563.09</v>
      </c>
    </row>
    <row r="68" spans="1:15" x14ac:dyDescent="0.2">
      <c r="A68" s="57" t="s">
        <v>58</v>
      </c>
      <c r="B68" s="58">
        <v>11868939.5</v>
      </c>
      <c r="C68" s="59">
        <v>16065855.609999999</v>
      </c>
      <c r="D68" s="59">
        <v>26413126.530000001</v>
      </c>
      <c r="L68" s="39" t="s">
        <v>58</v>
      </c>
      <c r="M68" s="39">
        <v>119921193.84999999</v>
      </c>
      <c r="N68" s="30">
        <v>139036750.74000001</v>
      </c>
      <c r="O68" s="30">
        <v>144603739.69</v>
      </c>
    </row>
    <row r="69" spans="1:15" x14ac:dyDescent="0.2">
      <c r="A69" s="57" t="s">
        <v>59</v>
      </c>
      <c r="B69" s="58">
        <v>15473509.970000001</v>
      </c>
      <c r="C69" s="59">
        <v>27937957.780000001</v>
      </c>
      <c r="D69" s="59">
        <v>49964400.899999999</v>
      </c>
      <c r="L69" s="39" t="s">
        <v>59</v>
      </c>
      <c r="M69" s="39">
        <v>119469443.95</v>
      </c>
      <c r="N69" s="30">
        <v>131462123.03</v>
      </c>
      <c r="O69" s="30">
        <v>142386369.59999999</v>
      </c>
    </row>
    <row r="70" spans="1:15" x14ac:dyDescent="0.2">
      <c r="A70" s="57" t="s">
        <v>60</v>
      </c>
      <c r="B70" s="58">
        <v>24090470.91</v>
      </c>
      <c r="C70" s="59">
        <v>46523935.43</v>
      </c>
      <c r="D70" s="59">
        <v>70806076.150000006</v>
      </c>
      <c r="L70" s="39" t="s">
        <v>60</v>
      </c>
      <c r="M70" s="39">
        <v>112525000.52</v>
      </c>
      <c r="N70" s="30">
        <v>130576022.51000001</v>
      </c>
      <c r="O70" s="30">
        <v>141888029.84</v>
      </c>
    </row>
    <row r="71" spans="1:15" x14ac:dyDescent="0.2">
      <c r="A71" s="57" t="s">
        <v>61</v>
      </c>
      <c r="B71" s="59">
        <v>18627685.789999999</v>
      </c>
      <c r="C71" s="59">
        <v>27862066.809999999</v>
      </c>
      <c r="D71" s="59">
        <v>0</v>
      </c>
      <c r="L71" s="39" t="s">
        <v>61</v>
      </c>
      <c r="M71" s="30">
        <v>118140847.06</v>
      </c>
      <c r="N71" s="30">
        <v>132708383.63</v>
      </c>
      <c r="O71" s="30">
        <v>0</v>
      </c>
    </row>
    <row r="72" spans="1:15" x14ac:dyDescent="0.2">
      <c r="A72" s="57" t="s">
        <v>62</v>
      </c>
      <c r="B72" s="59">
        <v>20253472.100000001</v>
      </c>
      <c r="C72" s="59">
        <v>28078485.629999999</v>
      </c>
      <c r="D72" s="59">
        <v>0</v>
      </c>
      <c r="L72" s="39" t="s">
        <v>62</v>
      </c>
      <c r="M72" s="30">
        <v>125681963.75</v>
      </c>
      <c r="N72" s="30">
        <v>139537433.18000001</v>
      </c>
      <c r="O72" s="30">
        <v>0</v>
      </c>
    </row>
    <row r="73" spans="1:15" x14ac:dyDescent="0.2">
      <c r="A73" s="57" t="s">
        <v>63</v>
      </c>
      <c r="B73" s="59">
        <v>26571578.920000002</v>
      </c>
      <c r="C73" s="59">
        <v>34918736.659999996</v>
      </c>
      <c r="D73" s="59">
        <v>0</v>
      </c>
      <c r="L73" s="39" t="s">
        <v>63</v>
      </c>
      <c r="M73" s="30">
        <v>150786289.19</v>
      </c>
      <c r="N73" s="30">
        <v>172395276.03</v>
      </c>
      <c r="O73" s="30">
        <v>0</v>
      </c>
    </row>
    <row r="74" spans="1:15" x14ac:dyDescent="0.2">
      <c r="A74" s="57" t="s">
        <v>64</v>
      </c>
      <c r="B74" s="59">
        <f>SUM(B62:B73)</f>
        <v>190103389.24000001</v>
      </c>
      <c r="C74" s="59">
        <f>SUM(C62:C73)</f>
        <v>274365474.02999997</v>
      </c>
      <c r="D74" s="59">
        <f>SUM(D62:D72)</f>
        <v>310897845.83000004</v>
      </c>
      <c r="L74" s="30" t="s">
        <v>64</v>
      </c>
      <c r="M74" s="30">
        <f>SUM(M62:M73)</f>
        <v>1320930184.4100001</v>
      </c>
      <c r="N74" s="30">
        <f>SUM(N62:N73)</f>
        <v>1500318234.4499998</v>
      </c>
      <c r="O74" s="30">
        <f>SUM(O62:O73)</f>
        <v>1176369193.8900001</v>
      </c>
    </row>
    <row r="75" spans="1:15" x14ac:dyDescent="0.2">
      <c r="A75" s="25"/>
      <c r="B75" s="25"/>
      <c r="C75" s="25"/>
      <c r="D75" s="25"/>
      <c r="L75" s="25"/>
      <c r="M75" s="25"/>
      <c r="N75" s="25"/>
      <c r="O75" s="25"/>
    </row>
    <row r="76" spans="1:15" x14ac:dyDescent="0.2">
      <c r="A76" s="60"/>
      <c r="B76" s="60" t="s">
        <v>68</v>
      </c>
      <c r="C76" s="60" t="s">
        <v>69</v>
      </c>
      <c r="D76" s="60" t="s">
        <v>70</v>
      </c>
      <c r="L76" s="72"/>
      <c r="M76" s="72" t="s">
        <v>137</v>
      </c>
      <c r="N76" s="72" t="s">
        <v>138</v>
      </c>
      <c r="O76" s="72" t="s">
        <v>139</v>
      </c>
    </row>
    <row r="77" spans="1:15" x14ac:dyDescent="0.2">
      <c r="A77" s="60" t="s">
        <v>52</v>
      </c>
      <c r="B77" s="61">
        <v>174341822.25999999</v>
      </c>
      <c r="C77" s="62">
        <v>225053690.83000001</v>
      </c>
      <c r="D77" s="61">
        <v>260377398.15000001</v>
      </c>
      <c r="L77" s="73" t="s">
        <v>52</v>
      </c>
      <c r="M77" s="73">
        <v>76202561.5</v>
      </c>
      <c r="N77" s="73">
        <v>96280527.920000002</v>
      </c>
      <c r="O77" s="74">
        <v>129630035.64</v>
      </c>
    </row>
    <row r="78" spans="1:15" x14ac:dyDescent="0.2">
      <c r="A78" s="60" t="s">
        <v>53</v>
      </c>
      <c r="B78" s="61">
        <v>159704656.28999999</v>
      </c>
      <c r="C78" s="62">
        <v>226191268.5</v>
      </c>
      <c r="D78" s="61">
        <v>269420437.89999998</v>
      </c>
      <c r="L78" s="73" t="s">
        <v>53</v>
      </c>
      <c r="M78" s="73">
        <v>69714274.950000003</v>
      </c>
      <c r="N78" s="73">
        <v>89266531.590000004</v>
      </c>
      <c r="O78" s="74">
        <v>151530819.56</v>
      </c>
    </row>
    <row r="79" spans="1:15" x14ac:dyDescent="0.2">
      <c r="A79" s="60" t="s">
        <v>54</v>
      </c>
      <c r="B79" s="61">
        <v>204866009.80000001</v>
      </c>
      <c r="C79" s="62">
        <v>296694650.30000001</v>
      </c>
      <c r="D79" s="61">
        <v>315819969.98000002</v>
      </c>
      <c r="L79" s="73" t="s">
        <v>54</v>
      </c>
      <c r="M79" s="73">
        <v>72136567.409999996</v>
      </c>
      <c r="N79" s="73">
        <v>94943915.729999989</v>
      </c>
      <c r="O79" s="74">
        <v>216087407.60000002</v>
      </c>
    </row>
    <row r="80" spans="1:15" x14ac:dyDescent="0.2">
      <c r="A80" s="60" t="s">
        <v>55</v>
      </c>
      <c r="B80" s="61">
        <v>253062077.52000001</v>
      </c>
      <c r="C80" s="62">
        <v>302449701.38</v>
      </c>
      <c r="D80" s="61">
        <v>341881716.99000001</v>
      </c>
      <c r="L80" s="73" t="s">
        <v>55</v>
      </c>
      <c r="M80" s="73">
        <v>63251444.5</v>
      </c>
      <c r="N80" s="73">
        <v>85578507.920000002</v>
      </c>
      <c r="O80" s="74">
        <v>211748989.78</v>
      </c>
    </row>
    <row r="81" spans="1:15" x14ac:dyDescent="0.2">
      <c r="A81" s="60" t="s">
        <v>56</v>
      </c>
      <c r="B81" s="61">
        <v>210118051.50999999</v>
      </c>
      <c r="C81" s="62">
        <v>269710197.87</v>
      </c>
      <c r="D81" s="61">
        <v>374032758.17000002</v>
      </c>
      <c r="L81" s="73" t="s">
        <v>56</v>
      </c>
      <c r="M81" s="73">
        <v>67864339.099999994</v>
      </c>
      <c r="N81" s="73">
        <v>96546756</v>
      </c>
      <c r="O81" s="74">
        <v>187653990.38999999</v>
      </c>
    </row>
    <row r="82" spans="1:15" x14ac:dyDescent="0.2">
      <c r="A82" s="60" t="s">
        <v>57</v>
      </c>
      <c r="B82" s="61">
        <v>201182516.03</v>
      </c>
      <c r="C82" s="62">
        <v>249767761.96000001</v>
      </c>
      <c r="D82" s="61">
        <v>368344769.05000001</v>
      </c>
      <c r="L82" s="73" t="s">
        <v>57</v>
      </c>
      <c r="M82" s="73">
        <v>70100792.989999995</v>
      </c>
      <c r="N82" s="73">
        <v>87340708.469999999</v>
      </c>
      <c r="O82" s="74">
        <v>162177940.69999999</v>
      </c>
    </row>
    <row r="83" spans="1:15" x14ac:dyDescent="0.2">
      <c r="A83" s="60" t="s">
        <v>58</v>
      </c>
      <c r="B83" s="61">
        <v>219587327.91999999</v>
      </c>
      <c r="C83" s="62">
        <v>280122754.83999997</v>
      </c>
      <c r="D83" s="61">
        <v>382323076.88</v>
      </c>
      <c r="L83" s="73" t="s">
        <v>58</v>
      </c>
      <c r="M83" s="73">
        <v>76685047.299999997</v>
      </c>
      <c r="N83" s="73">
        <v>100778781.09999999</v>
      </c>
      <c r="O83" s="74">
        <v>173250101.84</v>
      </c>
    </row>
    <row r="84" spans="1:15" x14ac:dyDescent="0.2">
      <c r="A84" s="60" t="s">
        <v>59</v>
      </c>
      <c r="B84" s="61">
        <v>201920479.28999999</v>
      </c>
      <c r="C84" s="62">
        <v>247462200.56999999</v>
      </c>
      <c r="D84" s="61">
        <v>343481001.55000001</v>
      </c>
      <c r="L84" s="73" t="s">
        <v>59</v>
      </c>
      <c r="M84" s="73">
        <v>72613003.549999997</v>
      </c>
      <c r="N84" s="73">
        <v>97149678.330000013</v>
      </c>
      <c r="O84" s="74">
        <v>188010293.91000003</v>
      </c>
    </row>
    <row r="85" spans="1:15" x14ac:dyDescent="0.2">
      <c r="A85" s="60" t="s">
        <v>60</v>
      </c>
      <c r="B85" s="61">
        <v>209685705.63</v>
      </c>
      <c r="C85" s="62">
        <v>266877399.83000001</v>
      </c>
      <c r="D85" s="61">
        <v>346435033.63</v>
      </c>
      <c r="L85" s="73" t="s">
        <v>60</v>
      </c>
      <c r="M85" s="73">
        <v>76162280.900000006</v>
      </c>
      <c r="N85" s="73">
        <v>102369766.17</v>
      </c>
      <c r="O85" s="74">
        <v>176809096.77000001</v>
      </c>
    </row>
    <row r="86" spans="1:15" x14ac:dyDescent="0.2">
      <c r="A86" s="60" t="s">
        <v>61</v>
      </c>
      <c r="B86" s="62">
        <v>264268924.81</v>
      </c>
      <c r="C86" s="62">
        <v>327469686.50999999</v>
      </c>
      <c r="D86" s="62">
        <v>0</v>
      </c>
      <c r="L86" s="73" t="s">
        <v>61</v>
      </c>
      <c r="M86" s="73">
        <v>81525675.219999999</v>
      </c>
      <c r="N86" s="73">
        <v>112428266.92</v>
      </c>
      <c r="O86" s="74">
        <v>0</v>
      </c>
    </row>
    <row r="87" spans="1:15" x14ac:dyDescent="0.2">
      <c r="A87" s="60" t="s">
        <v>62</v>
      </c>
      <c r="B87" s="62">
        <v>275602472.13999999</v>
      </c>
      <c r="C87" s="62">
        <v>323023090.19</v>
      </c>
      <c r="D87" s="62">
        <v>0</v>
      </c>
      <c r="L87" s="73" t="s">
        <v>62</v>
      </c>
      <c r="M87" s="73">
        <v>95111596.430000007</v>
      </c>
      <c r="N87" s="73">
        <v>124879119.95999999</v>
      </c>
      <c r="O87" s="74">
        <v>0</v>
      </c>
    </row>
    <row r="88" spans="1:15" x14ac:dyDescent="0.2">
      <c r="A88" s="60" t="s">
        <v>63</v>
      </c>
      <c r="B88" s="62">
        <v>210537986.31999999</v>
      </c>
      <c r="C88" s="62">
        <v>265518847.88</v>
      </c>
      <c r="D88" s="62">
        <v>0</v>
      </c>
      <c r="L88" s="73" t="s">
        <v>63</v>
      </c>
      <c r="M88" s="73">
        <v>116354935.74000001</v>
      </c>
      <c r="N88" s="73">
        <v>151474368.04000002</v>
      </c>
      <c r="O88" s="74">
        <v>0</v>
      </c>
    </row>
    <row r="89" spans="1:15" x14ac:dyDescent="0.2">
      <c r="A89" s="60" t="s">
        <v>64</v>
      </c>
      <c r="B89" s="62">
        <f>SUM(B77:B88)</f>
        <v>2584878029.52</v>
      </c>
      <c r="C89" s="62">
        <f>SUM(C77:C88)</f>
        <v>3280341250.6600003</v>
      </c>
      <c r="D89" s="62">
        <f>SUM(D77:D87)</f>
        <v>3002116162.3000002</v>
      </c>
      <c r="L89" s="74" t="s">
        <v>64</v>
      </c>
      <c r="M89" s="74">
        <v>937722519.59000015</v>
      </c>
      <c r="N89" s="74">
        <v>1239036928.1499999</v>
      </c>
      <c r="O89" s="74">
        <v>1596898676.1900001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ED67-0F1E-DC4D-B1B2-0DC9F320D60A}">
  <dimension ref="E1:R14"/>
  <sheetViews>
    <sheetView workbookViewId="0">
      <selection activeCell="G20" sqref="G20"/>
    </sheetView>
  </sheetViews>
  <sheetFormatPr baseColWidth="10" defaultRowHeight="16" x14ac:dyDescent="0.2"/>
  <sheetData>
    <row r="1" spans="5:18" x14ac:dyDescent="0.2">
      <c r="E1" s="2"/>
      <c r="F1" s="27" t="s">
        <v>117</v>
      </c>
      <c r="G1" s="27" t="s">
        <v>118</v>
      </c>
      <c r="H1" s="27" t="s">
        <v>119</v>
      </c>
      <c r="J1" s="27"/>
      <c r="K1" s="27" t="s">
        <v>120</v>
      </c>
      <c r="L1" s="27" t="s">
        <v>121</v>
      </c>
      <c r="M1" s="27" t="s">
        <v>122</v>
      </c>
      <c r="N1" s="18"/>
      <c r="O1" s="2"/>
      <c r="P1" s="2" t="s">
        <v>123</v>
      </c>
      <c r="Q1" s="2" t="s">
        <v>124</v>
      </c>
      <c r="R1" s="2" t="s">
        <v>125</v>
      </c>
    </row>
    <row r="2" spans="5:18" x14ac:dyDescent="0.2">
      <c r="E2" s="2" t="s">
        <v>52</v>
      </c>
      <c r="F2" s="2">
        <v>4277022.49</v>
      </c>
      <c r="G2" s="2">
        <v>5210123.1399999997</v>
      </c>
      <c r="H2" s="2">
        <v>5771030.6100000003</v>
      </c>
      <c r="I2" s="29"/>
      <c r="J2" s="2" t="s">
        <v>52</v>
      </c>
      <c r="K2" s="2">
        <v>2706420.89</v>
      </c>
      <c r="L2" s="2">
        <v>3466137.38</v>
      </c>
      <c r="M2" s="2">
        <v>3413612.29</v>
      </c>
      <c r="N2" s="18"/>
      <c r="O2" s="2" t="s">
        <v>52</v>
      </c>
      <c r="P2" s="2">
        <v>4298860.04</v>
      </c>
      <c r="Q2" s="2">
        <v>4474354.13</v>
      </c>
      <c r="R2" s="2">
        <v>5080753.07</v>
      </c>
    </row>
    <row r="3" spans="5:18" x14ac:dyDescent="0.2">
      <c r="E3" s="2" t="s">
        <v>53</v>
      </c>
      <c r="F3" s="2">
        <v>3744743.03</v>
      </c>
      <c r="G3" s="2">
        <v>4352580.9800000004</v>
      </c>
      <c r="H3" s="2">
        <f>SUM(G2,L2,Q2)</f>
        <v>13150614.649999999</v>
      </c>
      <c r="I3" s="2"/>
      <c r="J3" s="2" t="s">
        <v>53</v>
      </c>
      <c r="K3" s="2">
        <v>2708587.83</v>
      </c>
      <c r="L3" s="2">
        <v>3243149.16</v>
      </c>
      <c r="M3" s="2">
        <v>3590703.41</v>
      </c>
      <c r="N3" s="18"/>
      <c r="O3" s="2" t="s">
        <v>53</v>
      </c>
      <c r="P3" s="2">
        <v>3368054.12</v>
      </c>
      <c r="Q3" s="2">
        <v>3836975.24</v>
      </c>
      <c r="R3" s="2">
        <v>4496980.26</v>
      </c>
    </row>
    <row r="4" spans="5:18" x14ac:dyDescent="0.2">
      <c r="E4" s="2" t="s">
        <v>54</v>
      </c>
      <c r="F4" s="2">
        <v>3964160.02</v>
      </c>
      <c r="G4" s="2">
        <v>4746262.26</v>
      </c>
      <c r="H4" s="2">
        <v>6397785.9900000002</v>
      </c>
      <c r="I4" s="29"/>
      <c r="J4" s="2" t="s">
        <v>54</v>
      </c>
      <c r="K4" s="2">
        <v>2795392.89</v>
      </c>
      <c r="L4" s="2">
        <v>3267041.54</v>
      </c>
      <c r="M4" s="2">
        <v>3530460.5</v>
      </c>
      <c r="N4" s="18"/>
      <c r="O4" s="2" t="s">
        <v>54</v>
      </c>
      <c r="P4" s="2">
        <v>3342640.55</v>
      </c>
      <c r="Q4" s="2">
        <v>3772804.22</v>
      </c>
      <c r="R4" s="2">
        <v>4575933.42</v>
      </c>
    </row>
    <row r="5" spans="5:18" x14ac:dyDescent="0.2">
      <c r="E5" s="2" t="s">
        <v>55</v>
      </c>
      <c r="F5" s="2">
        <v>2974850.67</v>
      </c>
      <c r="G5" s="2">
        <v>4142582.16</v>
      </c>
      <c r="H5" s="2">
        <v>8273063.2199999997</v>
      </c>
      <c r="I5" s="2"/>
      <c r="J5" s="2" t="s">
        <v>55</v>
      </c>
      <c r="K5" s="2">
        <v>2124310.71</v>
      </c>
      <c r="L5" s="2">
        <v>2641756.5699999998</v>
      </c>
      <c r="M5" s="2">
        <v>4148261.16</v>
      </c>
      <c r="N5" s="18"/>
      <c r="O5" s="2" t="s">
        <v>55</v>
      </c>
      <c r="P5" s="2">
        <v>3085091.42</v>
      </c>
      <c r="Q5" s="2">
        <v>3685716.31</v>
      </c>
      <c r="R5" s="2">
        <v>5314434.5599999996</v>
      </c>
    </row>
    <row r="6" spans="5:18" x14ac:dyDescent="0.2">
      <c r="E6" s="2" t="s">
        <v>56</v>
      </c>
      <c r="F6" s="2">
        <v>3104864.71</v>
      </c>
      <c r="G6" s="2">
        <v>4301071.37</v>
      </c>
      <c r="H6" s="2">
        <v>7874926.1600000001</v>
      </c>
      <c r="I6" s="29"/>
      <c r="J6" s="2" t="s">
        <v>56</v>
      </c>
      <c r="K6" s="2">
        <v>2212280.37</v>
      </c>
      <c r="L6" s="2">
        <v>2770898.11</v>
      </c>
      <c r="M6" s="2">
        <v>4539947.7699999996</v>
      </c>
      <c r="N6" s="18"/>
      <c r="O6" s="2" t="s">
        <v>56</v>
      </c>
      <c r="P6" s="2">
        <v>3320435.12</v>
      </c>
      <c r="Q6" s="2">
        <v>4382682.2300000004</v>
      </c>
      <c r="R6" s="2">
        <v>6086725.54</v>
      </c>
    </row>
    <row r="7" spans="5:18" x14ac:dyDescent="0.2">
      <c r="E7" s="2" t="s">
        <v>57</v>
      </c>
      <c r="F7" s="2">
        <v>2905090.85</v>
      </c>
      <c r="G7" s="2">
        <v>3927060.09</v>
      </c>
      <c r="H7" s="2">
        <v>6053544.1699999999</v>
      </c>
      <c r="I7" s="2"/>
      <c r="J7" s="2" t="s">
        <v>57</v>
      </c>
      <c r="K7" s="2">
        <v>2194321.92</v>
      </c>
      <c r="L7" s="2">
        <v>2410077.34</v>
      </c>
      <c r="M7" s="2">
        <v>3977697.78</v>
      </c>
      <c r="N7" s="18"/>
      <c r="O7" s="2" t="s">
        <v>57</v>
      </c>
      <c r="P7" s="2">
        <v>3436676.38</v>
      </c>
      <c r="Q7" s="2">
        <v>4234077.7300000004</v>
      </c>
      <c r="R7" s="2">
        <v>5643030.9299999997</v>
      </c>
    </row>
    <row r="8" spans="5:18" x14ac:dyDescent="0.2">
      <c r="E8" s="2" t="s">
        <v>58</v>
      </c>
      <c r="F8" s="2">
        <v>3179376.84</v>
      </c>
      <c r="G8" s="2">
        <v>4202265.66</v>
      </c>
      <c r="H8" s="2">
        <v>5551818.1299999999</v>
      </c>
      <c r="I8" s="2"/>
      <c r="J8" s="2" t="s">
        <v>58</v>
      </c>
      <c r="K8" s="2">
        <v>2289315.21</v>
      </c>
      <c r="L8" s="2">
        <v>2723191.64</v>
      </c>
      <c r="M8" s="2">
        <v>3569232.92</v>
      </c>
      <c r="N8" s="18"/>
      <c r="O8" s="2" t="s">
        <v>58</v>
      </c>
      <c r="P8" s="2">
        <v>3412767.4</v>
      </c>
      <c r="Q8" s="2">
        <v>4112519.32</v>
      </c>
      <c r="R8" s="2">
        <v>5138020.9800000004</v>
      </c>
    </row>
    <row r="9" spans="5:18" x14ac:dyDescent="0.2">
      <c r="E9" s="2" t="s">
        <v>59</v>
      </c>
      <c r="F9" s="2">
        <v>3122289.91</v>
      </c>
      <c r="G9" s="2">
        <v>4130667.93</v>
      </c>
      <c r="H9" s="2">
        <v>5224922.13</v>
      </c>
      <c r="I9" s="2"/>
      <c r="J9" s="2" t="s">
        <v>59</v>
      </c>
      <c r="K9" s="2">
        <v>2325972.88</v>
      </c>
      <c r="L9" s="2">
        <v>2652038.56</v>
      </c>
      <c r="M9" s="2">
        <v>3555413.03</v>
      </c>
      <c r="N9" s="18"/>
      <c r="O9" s="2" t="s">
        <v>59</v>
      </c>
      <c r="P9" s="2">
        <v>3490271.06</v>
      </c>
      <c r="Q9" s="2">
        <v>4300748.7999999998</v>
      </c>
      <c r="R9" s="2">
        <v>4860486.53</v>
      </c>
    </row>
    <row r="10" spans="5:18" x14ac:dyDescent="0.2">
      <c r="E10" s="2" t="s">
        <v>60</v>
      </c>
      <c r="F10" s="2">
        <v>4976260.0199999996</v>
      </c>
      <c r="G10" s="2">
        <v>5821757.7300000004</v>
      </c>
      <c r="H10" s="2">
        <v>7995309.6600000001</v>
      </c>
      <c r="I10" s="2"/>
      <c r="J10" s="2" t="s">
        <v>60</v>
      </c>
      <c r="K10" s="2">
        <v>2434102.7999999998</v>
      </c>
      <c r="L10" s="2">
        <v>2864421.4</v>
      </c>
      <c r="M10" s="2">
        <v>3726283.48</v>
      </c>
      <c r="N10" s="18"/>
      <c r="O10" s="2" t="s">
        <v>60</v>
      </c>
      <c r="P10" s="2">
        <v>3690922.33</v>
      </c>
      <c r="Q10" s="2">
        <v>4604354.92</v>
      </c>
      <c r="R10" s="2">
        <v>5115977.04</v>
      </c>
    </row>
    <row r="11" spans="5:18" x14ac:dyDescent="0.2">
      <c r="E11" s="2" t="s">
        <v>61</v>
      </c>
      <c r="F11" s="2">
        <v>4929888.84</v>
      </c>
      <c r="G11" s="2">
        <v>6214672.7000000002</v>
      </c>
      <c r="H11" s="2"/>
      <c r="I11" s="2"/>
      <c r="J11" s="2" t="s">
        <v>61</v>
      </c>
      <c r="K11" s="2">
        <v>2810342.38</v>
      </c>
      <c r="L11" s="2">
        <v>3229577.79</v>
      </c>
      <c r="M11" s="2"/>
      <c r="N11" s="18"/>
      <c r="O11" s="2" t="s">
        <v>61</v>
      </c>
      <c r="P11" s="2">
        <v>3876748.71</v>
      </c>
      <c r="Q11" s="2">
        <v>4650132.13</v>
      </c>
      <c r="R11" s="2"/>
    </row>
    <row r="12" spans="5:18" x14ac:dyDescent="0.2">
      <c r="E12" s="2" t="s">
        <v>62</v>
      </c>
      <c r="F12" s="2">
        <v>5760926.9100000001</v>
      </c>
      <c r="G12" s="2">
        <v>7410904.1200000001</v>
      </c>
      <c r="H12" s="2"/>
      <c r="I12" s="2"/>
      <c r="J12" s="2" t="s">
        <v>62</v>
      </c>
      <c r="K12" s="2">
        <v>3610229.59</v>
      </c>
      <c r="L12" s="2">
        <v>3887487.09</v>
      </c>
      <c r="M12" s="2"/>
      <c r="N12" s="18"/>
      <c r="O12" s="2" t="s">
        <v>62</v>
      </c>
      <c r="P12" s="2">
        <v>4562560.99</v>
      </c>
      <c r="Q12" s="2">
        <v>5429723.9699999997</v>
      </c>
      <c r="R12" s="2"/>
    </row>
    <row r="13" spans="5:18" x14ac:dyDescent="0.2">
      <c r="E13" s="2" t="s">
        <v>63</v>
      </c>
      <c r="F13" s="2">
        <v>9058088.9499999993</v>
      </c>
      <c r="G13" s="2">
        <v>10672797.02</v>
      </c>
      <c r="H13" s="2"/>
      <c r="I13" s="2"/>
      <c r="J13" s="2" t="s">
        <v>63</v>
      </c>
      <c r="K13" s="2">
        <v>5778647.8799999999</v>
      </c>
      <c r="L13" s="2">
        <v>5911703.8600000003</v>
      </c>
      <c r="M13" s="2"/>
      <c r="N13" s="18"/>
      <c r="O13" s="2" t="s">
        <v>63</v>
      </c>
      <c r="P13" s="2">
        <v>6131447.29</v>
      </c>
      <c r="Q13" s="2">
        <v>7424699.5099999998</v>
      </c>
      <c r="R13" s="2"/>
    </row>
    <row r="14" spans="5:18" x14ac:dyDescent="0.2">
      <c r="E14" s="2" t="s">
        <v>64</v>
      </c>
      <c r="F14" s="28">
        <f>SUM(F2:F13)</f>
        <v>51997563.239999995</v>
      </c>
      <c r="G14" s="28">
        <f>SUM(G2:G13)</f>
        <v>65132745.160000011</v>
      </c>
      <c r="H14" s="28">
        <f>SUM(H2:H12)</f>
        <v>66293014.719999999</v>
      </c>
      <c r="I14" s="18"/>
      <c r="J14" s="26" t="s">
        <v>64</v>
      </c>
      <c r="K14" s="28">
        <f>SUM(K2:K13)</f>
        <v>33989925.350000001</v>
      </c>
      <c r="L14" s="28">
        <f>SUM(L2:L13)</f>
        <v>39067480.439999998</v>
      </c>
      <c r="M14" s="28">
        <f>SUM(M2:M12)</f>
        <v>34051612.339999996</v>
      </c>
      <c r="N14" s="18"/>
      <c r="O14" s="2" t="s">
        <v>64</v>
      </c>
      <c r="P14" s="7">
        <f>SUM(P2:P13)</f>
        <v>46016475.409999996</v>
      </c>
      <c r="Q14" s="7">
        <f>SUM(Q2:Q13)</f>
        <v>54908788.510000005</v>
      </c>
      <c r="R14" s="7">
        <f>SUM(R2:R12)</f>
        <v>46312342.329999998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2BC8-E752-CC40-A2C5-069C5DA588EB}">
  <dimension ref="A1:N14"/>
  <sheetViews>
    <sheetView workbookViewId="0">
      <selection sqref="A1:D14"/>
    </sheetView>
  </sheetViews>
  <sheetFormatPr baseColWidth="10" defaultRowHeight="16" x14ac:dyDescent="0.2"/>
  <cols>
    <col min="2" max="4" width="19" bestFit="1" customWidth="1"/>
    <col min="6" max="6" width="5.6640625" bestFit="1" customWidth="1"/>
    <col min="7" max="9" width="15.5" bestFit="1" customWidth="1"/>
    <col min="12" max="14" width="15.5" bestFit="1" customWidth="1"/>
  </cols>
  <sheetData>
    <row r="1" spans="1:14" x14ac:dyDescent="0.2">
      <c r="A1" s="2"/>
      <c r="B1" s="2" t="s">
        <v>137</v>
      </c>
      <c r="C1" s="2" t="s">
        <v>138</v>
      </c>
      <c r="D1" s="2" t="s">
        <v>139</v>
      </c>
      <c r="E1" s="18"/>
      <c r="F1" s="2"/>
      <c r="G1" s="2" t="s">
        <v>84</v>
      </c>
      <c r="H1" s="2" t="s">
        <v>85</v>
      </c>
      <c r="I1" s="2" t="s">
        <v>135</v>
      </c>
      <c r="J1" s="17"/>
      <c r="K1" s="2"/>
      <c r="L1" s="2" t="s">
        <v>86</v>
      </c>
      <c r="M1" s="2" t="s">
        <v>87</v>
      </c>
      <c r="N1" s="2" t="s">
        <v>136</v>
      </c>
    </row>
    <row r="2" spans="1:14" x14ac:dyDescent="0.2">
      <c r="A2" s="2" t="s">
        <v>52</v>
      </c>
      <c r="B2" s="39">
        <f>SUM(G2,L2)</f>
        <v>76202561.5</v>
      </c>
      <c r="C2" s="39">
        <f>SUM(H2,M2)</f>
        <v>96280527.920000002</v>
      </c>
      <c r="D2" s="39">
        <f>SUM(I2,N2)</f>
        <v>129630035.64</v>
      </c>
      <c r="E2" s="18"/>
      <c r="F2" s="2" t="s">
        <v>52</v>
      </c>
      <c r="G2" s="39">
        <v>40862580.579999998</v>
      </c>
      <c r="H2" s="36">
        <v>49855182.130000003</v>
      </c>
      <c r="I2" s="37">
        <v>64119849.390000001</v>
      </c>
      <c r="J2" s="18"/>
      <c r="K2" s="2" t="s">
        <v>52</v>
      </c>
      <c r="L2" s="39">
        <v>35339980.920000002</v>
      </c>
      <c r="M2" s="36">
        <v>46425345.789999999</v>
      </c>
      <c r="N2" s="37">
        <v>65510186.25</v>
      </c>
    </row>
    <row r="3" spans="1:14" x14ac:dyDescent="0.2">
      <c r="A3" s="2" t="s">
        <v>53</v>
      </c>
      <c r="B3" s="39">
        <f t="shared" ref="B3:D13" si="0">SUM(G3,L3)</f>
        <v>69714274.950000003</v>
      </c>
      <c r="C3" s="39">
        <f t="shared" si="0"/>
        <v>89266531.590000004</v>
      </c>
      <c r="D3" s="39">
        <f t="shared" si="0"/>
        <v>151530819.56</v>
      </c>
      <c r="E3" s="18"/>
      <c r="F3" s="2" t="s">
        <v>53</v>
      </c>
      <c r="G3" s="39">
        <v>37435873.079999998</v>
      </c>
      <c r="H3" s="36">
        <v>47193661.539999999</v>
      </c>
      <c r="I3" s="37">
        <v>66266936.439999998</v>
      </c>
      <c r="J3" s="18"/>
      <c r="K3" s="2" t="s">
        <v>53</v>
      </c>
      <c r="L3" s="39">
        <v>32278401.870000001</v>
      </c>
      <c r="M3" s="36">
        <v>42072870.049999997</v>
      </c>
      <c r="N3" s="37">
        <v>85263883.120000005</v>
      </c>
    </row>
    <row r="4" spans="1:14" x14ac:dyDescent="0.2">
      <c r="A4" s="2" t="s">
        <v>54</v>
      </c>
      <c r="B4" s="39">
        <f t="shared" si="0"/>
        <v>72136567.409999996</v>
      </c>
      <c r="C4" s="39">
        <f t="shared" si="0"/>
        <v>94943915.729999989</v>
      </c>
      <c r="D4" s="39">
        <f t="shared" si="0"/>
        <v>216087407.60000002</v>
      </c>
      <c r="E4" s="18"/>
      <c r="F4" s="2" t="s">
        <v>54</v>
      </c>
      <c r="G4" s="39">
        <v>39726764.090000004</v>
      </c>
      <c r="H4" s="36">
        <v>50987822.619999997</v>
      </c>
      <c r="I4" s="37">
        <v>84705542.010000005</v>
      </c>
      <c r="J4" s="18"/>
      <c r="K4" s="2" t="s">
        <v>54</v>
      </c>
      <c r="L4" s="39">
        <v>32409803.32</v>
      </c>
      <c r="M4" s="36">
        <v>43956093.109999999</v>
      </c>
      <c r="N4" s="37">
        <v>131381865.59</v>
      </c>
    </row>
    <row r="5" spans="1:14" x14ac:dyDescent="0.2">
      <c r="A5" s="2" t="s">
        <v>55</v>
      </c>
      <c r="B5" s="39">
        <f t="shared" si="0"/>
        <v>63251444.5</v>
      </c>
      <c r="C5" s="39">
        <f t="shared" si="0"/>
        <v>85578507.920000002</v>
      </c>
      <c r="D5" s="39">
        <f t="shared" si="0"/>
        <v>211748989.78</v>
      </c>
      <c r="E5" s="18"/>
      <c r="F5" s="2" t="s">
        <v>55</v>
      </c>
      <c r="G5" s="39">
        <v>34873347.369999997</v>
      </c>
      <c r="H5" s="36">
        <v>46543589.219999999</v>
      </c>
      <c r="I5" s="37">
        <v>98689726.760000005</v>
      </c>
      <c r="J5" s="18"/>
      <c r="K5" s="2" t="s">
        <v>55</v>
      </c>
      <c r="L5" s="39">
        <v>28378097.129999999</v>
      </c>
      <c r="M5" s="36">
        <v>39034918.700000003</v>
      </c>
      <c r="N5" s="37">
        <v>113059263.02</v>
      </c>
    </row>
    <row r="6" spans="1:14" x14ac:dyDescent="0.2">
      <c r="A6" s="2" t="s">
        <v>56</v>
      </c>
      <c r="B6" s="39">
        <f t="shared" si="0"/>
        <v>67864339.099999994</v>
      </c>
      <c r="C6" s="39">
        <f t="shared" si="0"/>
        <v>96546756</v>
      </c>
      <c r="D6" s="39">
        <f t="shared" si="0"/>
        <v>187653990.38999999</v>
      </c>
      <c r="E6" s="18"/>
      <c r="F6" s="2" t="s">
        <v>56</v>
      </c>
      <c r="G6" s="39">
        <v>38761270.479999997</v>
      </c>
      <c r="H6" s="36">
        <v>52779347.770000003</v>
      </c>
      <c r="I6" s="37">
        <v>93454107.230000004</v>
      </c>
      <c r="J6" s="18"/>
      <c r="K6" s="2" t="s">
        <v>56</v>
      </c>
      <c r="L6" s="39">
        <v>29103068.620000001</v>
      </c>
      <c r="M6" s="36">
        <v>43767408.229999997</v>
      </c>
      <c r="N6" s="37">
        <v>94199883.159999996</v>
      </c>
    </row>
    <row r="7" spans="1:14" x14ac:dyDescent="0.2">
      <c r="A7" s="2" t="s">
        <v>57</v>
      </c>
      <c r="B7" s="39">
        <f t="shared" si="0"/>
        <v>70100792.989999995</v>
      </c>
      <c r="C7" s="39">
        <f t="shared" si="0"/>
        <v>87340708.469999999</v>
      </c>
      <c r="D7" s="39">
        <f>SUM(I7,N7)</f>
        <v>162177940.69999999</v>
      </c>
      <c r="E7" s="18"/>
      <c r="F7" s="2" t="s">
        <v>57</v>
      </c>
      <c r="G7" s="39">
        <v>40503062.009999998</v>
      </c>
      <c r="H7" s="36">
        <v>47981608.439999998</v>
      </c>
      <c r="I7" s="37">
        <v>83914010.969999999</v>
      </c>
      <c r="J7" s="18"/>
      <c r="K7" s="2" t="s">
        <v>57</v>
      </c>
      <c r="L7" s="39">
        <v>29597730.98</v>
      </c>
      <c r="M7" s="36">
        <v>39359100.030000001</v>
      </c>
      <c r="N7" s="37">
        <v>78263929.730000004</v>
      </c>
    </row>
    <row r="8" spans="1:14" x14ac:dyDescent="0.2">
      <c r="A8" s="2" t="s">
        <v>58</v>
      </c>
      <c r="B8" s="39">
        <f t="shared" si="0"/>
        <v>76685047.299999997</v>
      </c>
      <c r="C8" s="39">
        <f t="shared" si="0"/>
        <v>100778781.09999999</v>
      </c>
      <c r="D8" s="39">
        <f t="shared" si="0"/>
        <v>173250101.84</v>
      </c>
      <c r="E8" s="18"/>
      <c r="F8" s="2" t="s">
        <v>58</v>
      </c>
      <c r="G8" s="39">
        <v>43900302.170000002</v>
      </c>
      <c r="H8" s="36">
        <v>55272791.950000003</v>
      </c>
      <c r="I8" s="37">
        <v>87989206.189999998</v>
      </c>
      <c r="J8" s="18"/>
      <c r="K8" s="2" t="s">
        <v>58</v>
      </c>
      <c r="L8" s="39">
        <v>32784745.129999999</v>
      </c>
      <c r="M8" s="36">
        <v>45505989.149999999</v>
      </c>
      <c r="N8" s="37">
        <v>85260895.650000006</v>
      </c>
    </row>
    <row r="9" spans="1:14" x14ac:dyDescent="0.2">
      <c r="A9" s="2" t="s">
        <v>59</v>
      </c>
      <c r="B9" s="39">
        <f t="shared" si="0"/>
        <v>72613003.549999997</v>
      </c>
      <c r="C9" s="39">
        <f t="shared" si="0"/>
        <v>97149678.330000013</v>
      </c>
      <c r="D9" s="39">
        <f t="shared" si="0"/>
        <v>188010293.91000003</v>
      </c>
      <c r="E9" s="18"/>
      <c r="F9" s="2" t="s">
        <v>59</v>
      </c>
      <c r="G9" s="39">
        <v>41978570.759999998</v>
      </c>
      <c r="H9" s="36">
        <v>54239673.020000003</v>
      </c>
      <c r="I9" s="37">
        <v>85855008.980000004</v>
      </c>
      <c r="J9" s="18"/>
      <c r="K9" s="2" t="s">
        <v>59</v>
      </c>
      <c r="L9" s="39">
        <v>30634432.789999999</v>
      </c>
      <c r="M9" s="36">
        <v>42910005.310000002</v>
      </c>
      <c r="N9" s="37">
        <v>102155284.93000001</v>
      </c>
    </row>
    <row r="10" spans="1:14" x14ac:dyDescent="0.2">
      <c r="A10" s="2" t="s">
        <v>60</v>
      </c>
      <c r="B10" s="39">
        <f t="shared" si="0"/>
        <v>76162280.900000006</v>
      </c>
      <c r="C10" s="39">
        <f t="shared" si="0"/>
        <v>102369766.17</v>
      </c>
      <c r="D10" s="39">
        <f t="shared" si="0"/>
        <v>176809096.77000001</v>
      </c>
      <c r="E10" s="18"/>
      <c r="F10" s="2" t="s">
        <v>60</v>
      </c>
      <c r="G10" s="39">
        <v>42580257.689999998</v>
      </c>
      <c r="H10" s="36">
        <v>53895811.890000001</v>
      </c>
      <c r="I10" s="37">
        <v>79597808.900000006</v>
      </c>
      <c r="J10" s="18"/>
      <c r="K10" s="2" t="s">
        <v>60</v>
      </c>
      <c r="L10" s="39">
        <v>33582023.210000001</v>
      </c>
      <c r="M10" s="36">
        <v>48473954.280000001</v>
      </c>
      <c r="N10" s="37">
        <v>97211287.870000005</v>
      </c>
    </row>
    <row r="11" spans="1:14" x14ac:dyDescent="0.2">
      <c r="A11" s="2" t="s">
        <v>61</v>
      </c>
      <c r="B11" s="39">
        <f t="shared" si="0"/>
        <v>81525675.219999999</v>
      </c>
      <c r="C11" s="39">
        <f t="shared" si="0"/>
        <v>112428266.92</v>
      </c>
      <c r="D11" s="39">
        <f t="shared" si="0"/>
        <v>0</v>
      </c>
      <c r="E11" s="18"/>
      <c r="F11" s="2" t="s">
        <v>61</v>
      </c>
      <c r="G11" s="30">
        <v>44374247.880000003</v>
      </c>
      <c r="H11" s="36">
        <v>58259109.880000003</v>
      </c>
      <c r="I11" s="36"/>
      <c r="J11" s="18"/>
      <c r="K11" s="2" t="s">
        <v>61</v>
      </c>
      <c r="L11" s="30">
        <v>37151427.340000004</v>
      </c>
      <c r="M11" s="36">
        <v>54169157.039999999</v>
      </c>
      <c r="N11" s="36"/>
    </row>
    <row r="12" spans="1:14" x14ac:dyDescent="0.2">
      <c r="A12" s="2" t="s">
        <v>62</v>
      </c>
      <c r="B12" s="39">
        <f t="shared" si="0"/>
        <v>95111596.430000007</v>
      </c>
      <c r="C12" s="39">
        <f t="shared" si="0"/>
        <v>124879119.95999999</v>
      </c>
      <c r="D12" s="39">
        <f t="shared" si="0"/>
        <v>0</v>
      </c>
      <c r="E12" s="18"/>
      <c r="F12" s="2" t="s">
        <v>62</v>
      </c>
      <c r="G12" s="30">
        <v>53807268.109999999</v>
      </c>
      <c r="H12" s="36">
        <v>68669311.799999997</v>
      </c>
      <c r="I12" s="36"/>
      <c r="J12" s="18"/>
      <c r="K12" s="2" t="s">
        <v>62</v>
      </c>
      <c r="L12" s="30">
        <v>41304328.32</v>
      </c>
      <c r="M12" s="36">
        <v>56209808.159999996</v>
      </c>
      <c r="N12" s="36"/>
    </row>
    <row r="13" spans="1:14" x14ac:dyDescent="0.2">
      <c r="A13" s="2" t="s">
        <v>63</v>
      </c>
      <c r="B13" s="39">
        <f t="shared" si="0"/>
        <v>116354935.74000001</v>
      </c>
      <c r="C13" s="39">
        <f t="shared" si="0"/>
        <v>151474368.04000002</v>
      </c>
      <c r="D13" s="39">
        <f t="shared" si="0"/>
        <v>0</v>
      </c>
      <c r="E13" s="18"/>
      <c r="F13" s="2" t="s">
        <v>63</v>
      </c>
      <c r="G13" s="30">
        <v>69229479.25</v>
      </c>
      <c r="H13" s="36">
        <v>86903477.200000003</v>
      </c>
      <c r="I13" s="36"/>
      <c r="J13" s="18"/>
      <c r="K13" s="2" t="s">
        <v>63</v>
      </c>
      <c r="L13" s="30">
        <v>47125456.490000002</v>
      </c>
      <c r="M13" s="36">
        <v>64570890.840000004</v>
      </c>
      <c r="N13" s="36"/>
    </row>
    <row r="14" spans="1:14" x14ac:dyDescent="0.2">
      <c r="A14" s="2" t="s">
        <v>64</v>
      </c>
      <c r="B14" s="30">
        <f>SUM(B2:B13)</f>
        <v>937722519.59000015</v>
      </c>
      <c r="C14" s="30">
        <f>SUM(C2:C13)</f>
        <v>1239036928.1499999</v>
      </c>
      <c r="D14" s="30">
        <f>SUM(D2:D13)</f>
        <v>1596898676.1900001</v>
      </c>
      <c r="E14" s="18"/>
      <c r="F14" s="2" t="s">
        <v>64</v>
      </c>
      <c r="G14" s="30">
        <f>SUM(G2:G13)</f>
        <v>528033023.46999997</v>
      </c>
      <c r="H14" s="30">
        <f>SUM(H2:H13)</f>
        <v>672581387.46000004</v>
      </c>
      <c r="I14" s="30">
        <f>SUM(I2:I13)</f>
        <v>744592196.87</v>
      </c>
      <c r="J14" s="18"/>
      <c r="K14" s="2" t="s">
        <v>64</v>
      </c>
      <c r="L14" s="30">
        <f>SUM(L2:L13)</f>
        <v>409689496.11999995</v>
      </c>
      <c r="M14" s="30">
        <f>SUM(M2:M13)</f>
        <v>566455540.69000006</v>
      </c>
      <c r="N14" s="30">
        <f>SUM(N2:N13)</f>
        <v>852306479.32000005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Kup Teraz</vt:lpstr>
      <vt:lpstr>Kategorie od bilet do gadżety</vt:lpstr>
      <vt:lpstr>Kategorie od gry do zdrowie</vt:lpstr>
      <vt:lpstr>muzyka</vt:lpstr>
      <vt:lpstr>Zdrowie i uroda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2022-06-01T12:17:26Z</dcterms:created>
  <dcterms:modified xsi:type="dcterms:W3CDTF">2022-06-03T12:13:45Z</dcterms:modified>
</cp:coreProperties>
</file>